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075" activeTab="0"/>
  </bookViews>
  <sheets>
    <sheet name="表２１" sheetId="1" r:id="rId1"/>
  </sheets>
  <definedNames/>
  <calcPr fullCalcOnLoad="1"/>
</workbook>
</file>

<file path=xl/sharedStrings.xml><?xml version="1.0" encoding="utf-8"?>
<sst xmlns="http://schemas.openxmlformats.org/spreadsheetml/2006/main" count="90" uniqueCount="25">
  <si>
    <t>区      別</t>
  </si>
  <si>
    <t>商       店       数</t>
  </si>
  <si>
    <t>従    業    者    数</t>
  </si>
  <si>
    <t>年 間 商 品 販 売 額</t>
  </si>
  <si>
    <t>売    場    面    積</t>
  </si>
  <si>
    <t>平成６年</t>
  </si>
  <si>
    <t>平成９年</t>
  </si>
  <si>
    <t>増減率</t>
  </si>
  <si>
    <t>店</t>
  </si>
  <si>
    <t>％</t>
  </si>
  <si>
    <t>人</t>
  </si>
  <si>
    <t>百万円</t>
  </si>
  <si>
    <t>㎡</t>
  </si>
  <si>
    <t>大規模店　計</t>
  </si>
  <si>
    <t>川崎区</t>
  </si>
  <si>
    <t>幸区</t>
  </si>
  <si>
    <t>X</t>
  </si>
  <si>
    <t>中原区</t>
  </si>
  <si>
    <t>高津区</t>
  </si>
  <si>
    <t>宮前区</t>
  </si>
  <si>
    <t>多摩区</t>
  </si>
  <si>
    <t>麻生区</t>
  </si>
  <si>
    <t>第１種大規模店</t>
  </si>
  <si>
    <t>第２種大規模店</t>
  </si>
  <si>
    <t>表21　大規模小売店舗内商店　区別商店数、従業者数、年間商品販売額及び売場面積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</si>
</sst>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.0;&quot;△ &quot;0.0"/>
  </numFmts>
  <fonts count="8">
    <font>
      <sz val="11"/>
      <name val="ＭＳ 明朝"/>
      <family val="1"/>
    </font>
    <font>
      <sz val="6"/>
      <name val="ＭＳ Ｐ明朝"/>
      <family val="1"/>
    </font>
    <font>
      <sz val="12"/>
      <name val="ＭＳ ゴシック"/>
      <family val="3"/>
    </font>
    <font>
      <sz val="12"/>
      <name val="ＭＳ Ｐゴシック"/>
      <family val="3"/>
    </font>
    <font>
      <sz val="9"/>
      <name val="ＭＳ 明朝"/>
      <family val="1"/>
    </font>
    <font>
      <sz val="9"/>
      <name val="ＭＳ Ｐゴシック"/>
      <family val="3"/>
    </font>
    <font>
      <sz val="7"/>
      <name val="ＭＳ 明朝"/>
      <family val="1"/>
    </font>
    <font>
      <sz val="9"/>
      <name val="ＭＳ 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4" fillId="0" borderId="1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4" fillId="0" borderId="2" xfId="0" applyFont="1" applyBorder="1" applyAlignment="1">
      <alignment horizontal="center" vertical="center"/>
    </xf>
    <xf numFmtId="0" fontId="0" fillId="0" borderId="3" xfId="0" applyBorder="1" applyAlignment="1">
      <alignment/>
    </xf>
    <xf numFmtId="0" fontId="6" fillId="0" borderId="4" xfId="0" applyFont="1" applyBorder="1" applyAlignment="1">
      <alignment vertical="center"/>
    </xf>
    <xf numFmtId="0" fontId="6" fillId="0" borderId="3" xfId="0" applyFont="1" applyBorder="1" applyAlignment="1">
      <alignment horizontal="right" vertical="center"/>
    </xf>
    <xf numFmtId="176" fontId="6" fillId="0" borderId="3" xfId="0" applyNumberFormat="1" applyFont="1" applyBorder="1" applyAlignment="1">
      <alignment horizontal="right" vertical="center"/>
    </xf>
    <xf numFmtId="0" fontId="6" fillId="0" borderId="5" xfId="0" applyFont="1" applyBorder="1" applyAlignment="1">
      <alignment horizontal="right" vertical="center"/>
    </xf>
    <xf numFmtId="177" fontId="7" fillId="0" borderId="0" xfId="0" applyNumberFormat="1" applyFont="1" applyBorder="1" applyAlignment="1">
      <alignment horizontal="right" vertical="center"/>
    </xf>
    <xf numFmtId="177" fontId="7" fillId="0" borderId="6" xfId="0" applyNumberFormat="1" applyFont="1" applyBorder="1" applyAlignment="1">
      <alignment horizontal="right" vertical="center"/>
    </xf>
    <xf numFmtId="178" fontId="7" fillId="0" borderId="6" xfId="0" applyNumberFormat="1" applyFont="1" applyBorder="1" applyAlignment="1">
      <alignment vertical="center"/>
    </xf>
    <xf numFmtId="177" fontId="7" fillId="0" borderId="7" xfId="0" applyNumberFormat="1" applyFont="1" applyBorder="1" applyAlignment="1">
      <alignment horizontal="right" vertical="center"/>
    </xf>
    <xf numFmtId="178" fontId="7" fillId="0" borderId="7" xfId="0" applyNumberFormat="1" applyFont="1" applyBorder="1" applyAlignment="1">
      <alignment vertical="center"/>
    </xf>
    <xf numFmtId="0" fontId="5" fillId="0" borderId="6" xfId="0" applyFont="1" applyBorder="1" applyAlignment="1">
      <alignment/>
    </xf>
    <xf numFmtId="0" fontId="4" fillId="0" borderId="0" xfId="0" applyFont="1" applyBorder="1" applyAlignment="1">
      <alignment horizontal="distributed" vertical="center"/>
    </xf>
    <xf numFmtId="177" fontId="4" fillId="0" borderId="6" xfId="0" applyNumberFormat="1" applyFont="1" applyBorder="1" applyAlignment="1">
      <alignment horizontal="right" vertical="center"/>
    </xf>
    <xf numFmtId="178" fontId="4" fillId="0" borderId="6" xfId="0" applyNumberFormat="1" applyFont="1" applyBorder="1" applyAlignment="1">
      <alignment vertical="center"/>
    </xf>
    <xf numFmtId="178" fontId="4" fillId="0" borderId="7" xfId="0" applyNumberFormat="1" applyFont="1" applyBorder="1" applyAlignment="1">
      <alignment vertical="center"/>
    </xf>
    <xf numFmtId="177" fontId="4" fillId="0" borderId="7" xfId="0" applyNumberFormat="1" applyFont="1" applyBorder="1" applyAlignment="1">
      <alignment horizontal="right" vertical="center"/>
    </xf>
    <xf numFmtId="0" fontId="5" fillId="0" borderId="8" xfId="0" applyFont="1" applyBorder="1" applyAlignment="1">
      <alignment/>
    </xf>
    <xf numFmtId="0" fontId="4" fillId="0" borderId="9" xfId="0" applyFont="1" applyBorder="1" applyAlignment="1">
      <alignment horizontal="distributed" vertical="center"/>
    </xf>
    <xf numFmtId="177" fontId="4" fillId="0" borderId="8" xfId="0" applyNumberFormat="1" applyFont="1" applyBorder="1" applyAlignment="1">
      <alignment horizontal="right" vertical="center"/>
    </xf>
    <xf numFmtId="178" fontId="4" fillId="0" borderId="8" xfId="0" applyNumberFormat="1" applyFont="1" applyBorder="1" applyAlignment="1">
      <alignment vertical="center"/>
    </xf>
    <xf numFmtId="178" fontId="4" fillId="0" borderId="10" xfId="0" applyNumberFormat="1" applyFont="1" applyBorder="1" applyAlignment="1">
      <alignment vertical="center"/>
    </xf>
    <xf numFmtId="178" fontId="5" fillId="0" borderId="6" xfId="0" applyNumberFormat="1" applyFont="1" applyBorder="1" applyAlignment="1">
      <alignment vertical="center"/>
    </xf>
    <xf numFmtId="178" fontId="4" fillId="0" borderId="6" xfId="0" applyNumberFormat="1" applyFont="1" applyBorder="1" applyAlignment="1">
      <alignment horizontal="right" vertical="center"/>
    </xf>
    <xf numFmtId="177" fontId="4" fillId="0" borderId="10" xfId="0" applyNumberFormat="1" applyFont="1" applyBorder="1" applyAlignment="1">
      <alignment horizontal="right" vertical="center"/>
    </xf>
    <xf numFmtId="0" fontId="7" fillId="0" borderId="6" xfId="0" applyFont="1" applyBorder="1" applyAlignment="1">
      <alignment horizontal="distributed" vertical="center"/>
    </xf>
    <xf numFmtId="0" fontId="0" fillId="0" borderId="11" xfId="0" applyBorder="1" applyAlignment="1">
      <alignment horizontal="distributed"/>
    </xf>
    <xf numFmtId="0" fontId="7" fillId="0" borderId="3" xfId="0" applyFont="1" applyBorder="1" applyAlignment="1">
      <alignment horizontal="distributed" vertical="center"/>
    </xf>
    <xf numFmtId="0" fontId="0" fillId="0" borderId="12" xfId="0" applyBorder="1" applyAlignment="1">
      <alignment horizontal="distributed"/>
    </xf>
    <xf numFmtId="0" fontId="2" fillId="0" borderId="9" xfId="0" applyFont="1" applyBorder="1" applyAlignment="1">
      <alignment horizontal="center" vertical="top"/>
    </xf>
    <xf numFmtId="0" fontId="3" fillId="0" borderId="9" xfId="0" applyFont="1" applyBorder="1" applyAlignment="1">
      <alignment/>
    </xf>
    <xf numFmtId="0" fontId="4" fillId="0" borderId="3" xfId="0" applyFont="1" applyBorder="1" applyAlignment="1">
      <alignment horizontal="center" vertical="center"/>
    </xf>
    <xf numFmtId="0" fontId="5" fillId="0" borderId="12" xfId="0" applyFont="1" applyBorder="1" applyAlignment="1">
      <alignment/>
    </xf>
    <xf numFmtId="0" fontId="5" fillId="0" borderId="8" xfId="0" applyFont="1" applyBorder="1" applyAlignment="1">
      <alignment/>
    </xf>
    <xf numFmtId="0" fontId="5" fillId="0" borderId="13" xfId="0" applyFont="1" applyBorder="1" applyAlignment="1">
      <alignment/>
    </xf>
    <xf numFmtId="0" fontId="4" fillId="0" borderId="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8"/>
  <sheetViews>
    <sheetView showGridLines="0" tabSelected="1" workbookViewId="0" topLeftCell="A1">
      <selection activeCell="A1" sqref="A1:N1"/>
    </sheetView>
  </sheetViews>
  <sheetFormatPr defaultColWidth="8.796875" defaultRowHeight="14.25"/>
  <cols>
    <col min="1" max="1" width="2.09765625" style="0" customWidth="1"/>
    <col min="2" max="2" width="10.59765625" style="0" customWidth="1"/>
    <col min="3" max="4" width="7.09765625" style="0" customWidth="1"/>
    <col min="5" max="5" width="6.3984375" style="0" customWidth="1"/>
    <col min="6" max="7" width="7.59765625" style="0" customWidth="1"/>
    <col min="8" max="8" width="6.3984375" style="0" customWidth="1"/>
    <col min="9" max="10" width="8.59765625" style="0" customWidth="1"/>
    <col min="11" max="11" width="6.3984375" style="0" customWidth="1"/>
    <col min="12" max="12" width="8.5" style="0" customWidth="1"/>
    <col min="13" max="13" width="8.3984375" style="0" customWidth="1"/>
    <col min="14" max="14" width="6.09765625" style="0" customWidth="1"/>
  </cols>
  <sheetData>
    <row r="1" spans="1:14" ht="33" customHeight="1">
      <c r="A1" s="32" t="s">
        <v>24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</row>
    <row r="2" spans="1:14" s="2" customFormat="1" ht="15" customHeight="1">
      <c r="A2" s="34" t="s">
        <v>0</v>
      </c>
      <c r="B2" s="35"/>
      <c r="C2" s="38" t="s">
        <v>1</v>
      </c>
      <c r="D2" s="39"/>
      <c r="E2" s="40"/>
      <c r="F2" s="38" t="s">
        <v>2</v>
      </c>
      <c r="G2" s="39"/>
      <c r="H2" s="40"/>
      <c r="I2" s="38" t="s">
        <v>3</v>
      </c>
      <c r="J2" s="39"/>
      <c r="K2" s="40"/>
      <c r="L2" s="38" t="s">
        <v>4</v>
      </c>
      <c r="M2" s="39"/>
      <c r="N2" s="40"/>
    </row>
    <row r="3" spans="1:14" s="2" customFormat="1" ht="15" customHeight="1">
      <c r="A3" s="36"/>
      <c r="B3" s="37"/>
      <c r="C3" s="1" t="s">
        <v>5</v>
      </c>
      <c r="D3" s="1" t="s">
        <v>6</v>
      </c>
      <c r="E3" s="1" t="s">
        <v>7</v>
      </c>
      <c r="F3" s="1" t="s">
        <v>5</v>
      </c>
      <c r="G3" s="1" t="s">
        <v>6</v>
      </c>
      <c r="H3" s="1" t="s">
        <v>7</v>
      </c>
      <c r="I3" s="1" t="s">
        <v>5</v>
      </c>
      <c r="J3" s="1" t="s">
        <v>6</v>
      </c>
      <c r="K3" s="3" t="s">
        <v>7</v>
      </c>
      <c r="L3" s="1" t="s">
        <v>5</v>
      </c>
      <c r="M3" s="1" t="s">
        <v>6</v>
      </c>
      <c r="N3" s="3" t="s">
        <v>7</v>
      </c>
    </row>
    <row r="4" spans="1:14" ht="10.5" customHeight="1">
      <c r="A4" s="4"/>
      <c r="B4" s="5"/>
      <c r="C4" s="6" t="s">
        <v>8</v>
      </c>
      <c r="D4" s="7" t="s">
        <v>8</v>
      </c>
      <c r="E4" s="6" t="s">
        <v>9</v>
      </c>
      <c r="F4" s="6" t="s">
        <v>10</v>
      </c>
      <c r="G4" s="6" t="s">
        <v>10</v>
      </c>
      <c r="H4" s="6" t="s">
        <v>9</v>
      </c>
      <c r="I4" s="6" t="s">
        <v>11</v>
      </c>
      <c r="J4" s="6" t="s">
        <v>11</v>
      </c>
      <c r="K4" s="6" t="s">
        <v>9</v>
      </c>
      <c r="L4" s="6" t="s">
        <v>12</v>
      </c>
      <c r="M4" s="6" t="s">
        <v>12</v>
      </c>
      <c r="N4" s="8" t="s">
        <v>9</v>
      </c>
    </row>
    <row r="5" spans="1:14" ht="21" customHeight="1">
      <c r="A5" s="28" t="s">
        <v>13</v>
      </c>
      <c r="B5" s="29"/>
      <c r="C5" s="9">
        <v>825</v>
      </c>
      <c r="D5" s="10">
        <f>D13+D21</f>
        <v>758</v>
      </c>
      <c r="E5" s="11">
        <f>(D5/C5-1)*100</f>
        <v>-8.121212121212118</v>
      </c>
      <c r="F5" s="12">
        <f>F13+F21</f>
        <v>10966</v>
      </c>
      <c r="G5" s="10">
        <f>G13+G21</f>
        <v>11447</v>
      </c>
      <c r="H5" s="11">
        <f>(G5/F5-1)*100</f>
        <v>4.386284880539848</v>
      </c>
      <c r="I5" s="12">
        <f>(20237183+15541331)/100</f>
        <v>357785.14</v>
      </c>
      <c r="J5" s="10">
        <f>(18917453+17304420)/100</f>
        <v>362218.73</v>
      </c>
      <c r="K5" s="11">
        <f>(J5/I5-1)*100</f>
        <v>1.2391766745818433</v>
      </c>
      <c r="L5" s="12">
        <f aca="true" t="shared" si="0" ref="L5:L12">L13+L21</f>
        <v>299548</v>
      </c>
      <c r="M5" s="10">
        <f>M13+M21</f>
        <v>315737</v>
      </c>
      <c r="N5" s="13">
        <f>(M5/L5-1)*100</f>
        <v>5.404476077289777</v>
      </c>
    </row>
    <row r="6" spans="1:14" ht="13.5" customHeight="1">
      <c r="A6" s="14"/>
      <c r="B6" s="15" t="s">
        <v>14</v>
      </c>
      <c r="C6" s="16">
        <v>448</v>
      </c>
      <c r="D6" s="16">
        <f>D14+D22</f>
        <v>383</v>
      </c>
      <c r="E6" s="17">
        <f>(D6/C6-1)*100</f>
        <v>-14.50892857142857</v>
      </c>
      <c r="F6" s="16">
        <f>F14+F22</f>
        <v>4414</v>
      </c>
      <c r="G6" s="16">
        <f>G14+G22</f>
        <v>3925</v>
      </c>
      <c r="H6" s="17">
        <f>(G6/F6-1)*100</f>
        <v>-11.078386950611685</v>
      </c>
      <c r="I6" s="16">
        <f>(10744957+3549566)/100</f>
        <v>142945.23</v>
      </c>
      <c r="J6" s="16">
        <f>(8965997+3728358)/100</f>
        <v>126943.55</v>
      </c>
      <c r="K6" s="17">
        <f>(J6/I6-1)*100</f>
        <v>-11.19427349901777</v>
      </c>
      <c r="L6" s="16">
        <f t="shared" si="0"/>
        <v>122662</v>
      </c>
      <c r="M6" s="16">
        <f>M14+M22</f>
        <v>118013</v>
      </c>
      <c r="N6" s="18">
        <f>(M6/L6-1)*100</f>
        <v>-3.7900898403743666</v>
      </c>
    </row>
    <row r="7" spans="1:14" ht="13.5" customHeight="1">
      <c r="A7" s="14"/>
      <c r="B7" s="15" t="s">
        <v>15</v>
      </c>
      <c r="C7" s="16">
        <v>25</v>
      </c>
      <c r="D7" s="16">
        <f aca="true" t="shared" si="1" ref="D7:D12">D15+D23</f>
        <v>22</v>
      </c>
      <c r="E7" s="17">
        <f aca="true" t="shared" si="2" ref="E7:E12">(D7/C7-1)*100</f>
        <v>-12</v>
      </c>
      <c r="F7" s="16" t="s">
        <v>16</v>
      </c>
      <c r="G7" s="16" t="s">
        <v>16</v>
      </c>
      <c r="H7" s="16" t="s">
        <v>16</v>
      </c>
      <c r="I7" s="16" t="s">
        <v>16</v>
      </c>
      <c r="J7" s="16" t="s">
        <v>16</v>
      </c>
      <c r="K7" s="16" t="s">
        <v>16</v>
      </c>
      <c r="L7" s="16" t="s">
        <v>16</v>
      </c>
      <c r="M7" s="16" t="s">
        <v>16</v>
      </c>
      <c r="N7" s="19" t="s">
        <v>16</v>
      </c>
    </row>
    <row r="8" spans="1:14" ht="13.5" customHeight="1">
      <c r="A8" s="14"/>
      <c r="B8" s="15" t="s">
        <v>17</v>
      </c>
      <c r="C8" s="16">
        <v>55</v>
      </c>
      <c r="D8" s="16">
        <f t="shared" si="1"/>
        <v>62</v>
      </c>
      <c r="E8" s="17">
        <f t="shared" si="2"/>
        <v>12.72727272727272</v>
      </c>
      <c r="F8" s="16">
        <f>F16+F24</f>
        <v>1123</v>
      </c>
      <c r="G8" s="16">
        <f>G16+G24</f>
        <v>1318</v>
      </c>
      <c r="H8" s="17">
        <f>(G8/F8-1)*100</f>
        <v>17.364203027604642</v>
      </c>
      <c r="I8" s="16">
        <f>(1420243+2199316)/100</f>
        <v>36195.59</v>
      </c>
      <c r="J8" s="16">
        <f>(1348122+2669034)/100</f>
        <v>40171.56</v>
      </c>
      <c r="K8" s="17">
        <f>(J8/I8-1)*100</f>
        <v>10.984680730442587</v>
      </c>
      <c r="L8" s="16">
        <f t="shared" si="0"/>
        <v>34456</v>
      </c>
      <c r="M8" s="16">
        <f>M16+M24</f>
        <v>38908</v>
      </c>
      <c r="N8" s="18">
        <f>(M8/L8-1)*100</f>
        <v>12.920826561411648</v>
      </c>
    </row>
    <row r="9" spans="1:14" ht="13.5" customHeight="1">
      <c r="A9" s="14"/>
      <c r="B9" s="15" t="s">
        <v>18</v>
      </c>
      <c r="C9" s="16">
        <v>70</v>
      </c>
      <c r="D9" s="16">
        <f t="shared" si="1"/>
        <v>67</v>
      </c>
      <c r="E9" s="17">
        <f t="shared" si="2"/>
        <v>-4.285714285714281</v>
      </c>
      <c r="F9" s="16">
        <f>F17+F25</f>
        <v>1190</v>
      </c>
      <c r="G9" s="16">
        <f>G17+G25</f>
        <v>1300</v>
      </c>
      <c r="H9" s="17">
        <f>(G9/F9-1)*100</f>
        <v>9.243697478991585</v>
      </c>
      <c r="I9" s="16">
        <f>(2155077+2237019)/100</f>
        <v>43920.96</v>
      </c>
      <c r="J9" s="16">
        <f>(2204594+2604787)/100</f>
        <v>48093.81</v>
      </c>
      <c r="K9" s="17">
        <f>(J9/I9-1)*100</f>
        <v>9.500816922034483</v>
      </c>
      <c r="L9" s="16">
        <f t="shared" si="0"/>
        <v>35685</v>
      </c>
      <c r="M9" s="16">
        <f>M17+M25</f>
        <v>36989</v>
      </c>
      <c r="N9" s="18">
        <f>(M9/L9-1)*100</f>
        <v>3.654196441081692</v>
      </c>
    </row>
    <row r="10" spans="1:14" ht="13.5" customHeight="1">
      <c r="A10" s="14"/>
      <c r="B10" s="15" t="s">
        <v>19</v>
      </c>
      <c r="C10" s="16">
        <v>22</v>
      </c>
      <c r="D10" s="16">
        <f t="shared" si="1"/>
        <v>31</v>
      </c>
      <c r="E10" s="17">
        <f t="shared" si="2"/>
        <v>40.90909090909092</v>
      </c>
      <c r="F10" s="16" t="s">
        <v>16</v>
      </c>
      <c r="G10" s="16" t="s">
        <v>16</v>
      </c>
      <c r="H10" s="16" t="s">
        <v>16</v>
      </c>
      <c r="I10" s="16" t="s">
        <v>16</v>
      </c>
      <c r="J10" s="16" t="s">
        <v>16</v>
      </c>
      <c r="K10" s="16" t="s">
        <v>16</v>
      </c>
      <c r="L10" s="16" t="s">
        <v>16</v>
      </c>
      <c r="M10" s="16" t="s">
        <v>16</v>
      </c>
      <c r="N10" s="19" t="s">
        <v>16</v>
      </c>
    </row>
    <row r="11" spans="1:14" ht="13.5" customHeight="1">
      <c r="A11" s="14"/>
      <c r="B11" s="15" t="s">
        <v>20</v>
      </c>
      <c r="C11" s="16">
        <v>76</v>
      </c>
      <c r="D11" s="16">
        <f t="shared" si="1"/>
        <v>69</v>
      </c>
      <c r="E11" s="17">
        <f t="shared" si="2"/>
        <v>-9.210526315789469</v>
      </c>
      <c r="F11" s="16">
        <f>F19+F27</f>
        <v>1225</v>
      </c>
      <c r="G11" s="16">
        <f>G19+G27</f>
        <v>1270</v>
      </c>
      <c r="H11" s="17">
        <f>(G11/F11-1)*100</f>
        <v>3.6734693877551017</v>
      </c>
      <c r="I11" s="16">
        <f>(1139777+2024792)/100</f>
        <v>31645.69</v>
      </c>
      <c r="J11" s="16">
        <f>(1034532+2112618)/100</f>
        <v>31471.5</v>
      </c>
      <c r="K11" s="17">
        <f>(J11/I11-1)*100</f>
        <v>-0.5504383061326834</v>
      </c>
      <c r="L11" s="16">
        <f t="shared" si="0"/>
        <v>23135</v>
      </c>
      <c r="M11" s="16">
        <f>M19+M27</f>
        <v>23597</v>
      </c>
      <c r="N11" s="18">
        <f>(M11/L11-1)*100</f>
        <v>1.9969742813918279</v>
      </c>
    </row>
    <row r="12" spans="1:14" ht="13.5" customHeight="1">
      <c r="A12" s="20"/>
      <c r="B12" s="21" t="s">
        <v>21</v>
      </c>
      <c r="C12" s="22">
        <v>129</v>
      </c>
      <c r="D12" s="22">
        <f t="shared" si="1"/>
        <v>124</v>
      </c>
      <c r="E12" s="23">
        <f t="shared" si="2"/>
        <v>-3.875968992248058</v>
      </c>
      <c r="F12" s="22">
        <f>F20+F28</f>
        <v>1667</v>
      </c>
      <c r="G12" s="22">
        <f>G20+G28</f>
        <v>1746</v>
      </c>
      <c r="H12" s="23">
        <f>(G12/F12-1)*100</f>
        <v>4.7390521895620985</v>
      </c>
      <c r="I12" s="22">
        <f>(2001467+2179291)/100</f>
        <v>41807.58</v>
      </c>
      <c r="J12" s="22">
        <f>(2398232+1845372)/100</f>
        <v>42436.04</v>
      </c>
      <c r="K12" s="23">
        <f>(J12/I12-1)*100</f>
        <v>1.5032202294416486</v>
      </c>
      <c r="L12" s="22">
        <f t="shared" si="0"/>
        <v>36682</v>
      </c>
      <c r="M12" s="22">
        <f>M20+M28</f>
        <v>36590</v>
      </c>
      <c r="N12" s="24">
        <f>(M12/L12-1)*100</f>
        <v>-0.25080420914890267</v>
      </c>
    </row>
    <row r="13" spans="1:14" ht="21" customHeight="1">
      <c r="A13" s="30" t="s">
        <v>22</v>
      </c>
      <c r="B13" s="31"/>
      <c r="C13" s="12">
        <v>496</v>
      </c>
      <c r="D13" s="10">
        <v>426</v>
      </c>
      <c r="E13" s="11">
        <f>(D13/C13-1)*100</f>
        <v>-14.11290322580645</v>
      </c>
      <c r="F13" s="12">
        <v>5644</v>
      </c>
      <c r="G13" s="10">
        <v>5405</v>
      </c>
      <c r="H13" s="11">
        <f>(G13/F13-1)*100</f>
        <v>-4.234585400425228</v>
      </c>
      <c r="I13" s="12">
        <v>202372</v>
      </c>
      <c r="J13" s="10">
        <v>189175</v>
      </c>
      <c r="K13" s="25">
        <f>(J13/I13-1)*100</f>
        <v>-6.5211590536240145</v>
      </c>
      <c r="L13" s="12">
        <v>160135</v>
      </c>
      <c r="M13" s="10">
        <v>158761</v>
      </c>
      <c r="N13" s="11">
        <f>(M13/L13-1)*100</f>
        <v>-0.8580260405283036</v>
      </c>
    </row>
    <row r="14" spans="1:14" ht="13.5" customHeight="1">
      <c r="A14" s="14"/>
      <c r="B14" s="15" t="s">
        <v>14</v>
      </c>
      <c r="C14" s="16">
        <v>334</v>
      </c>
      <c r="D14" s="16">
        <v>269</v>
      </c>
      <c r="E14" s="17">
        <f>(D14/C14-1)*100</f>
        <v>-19.46107784431138</v>
      </c>
      <c r="F14" s="16">
        <v>3059</v>
      </c>
      <c r="G14" s="16">
        <v>2520</v>
      </c>
      <c r="H14" s="17">
        <f>(G14/F14-1)*100</f>
        <v>-17.620137299771166</v>
      </c>
      <c r="I14" s="16">
        <v>107450</v>
      </c>
      <c r="J14" s="16">
        <v>89660</v>
      </c>
      <c r="K14" s="17">
        <f>(J14/I14-1)*100</f>
        <v>-16.556537924616098</v>
      </c>
      <c r="L14" s="16">
        <v>90107</v>
      </c>
      <c r="M14" s="16">
        <v>81182</v>
      </c>
      <c r="N14" s="17">
        <f>(M14/L14-1)*100</f>
        <v>-9.90489085198708</v>
      </c>
    </row>
    <row r="15" spans="1:14" ht="13.5" customHeight="1">
      <c r="A15" s="14"/>
      <c r="B15" s="15" t="s">
        <v>15</v>
      </c>
      <c r="C15" s="16">
        <v>2</v>
      </c>
      <c r="D15" s="16">
        <v>2</v>
      </c>
      <c r="E15" s="17">
        <f aca="true" t="shared" si="3" ref="E15:E20">(D15/C15-1)*100</f>
        <v>0</v>
      </c>
      <c r="F15" s="16" t="s">
        <v>16</v>
      </c>
      <c r="G15" s="16" t="s">
        <v>16</v>
      </c>
      <c r="H15" s="26" t="s">
        <v>16</v>
      </c>
      <c r="I15" s="16" t="s">
        <v>16</v>
      </c>
      <c r="J15" s="16" t="s">
        <v>16</v>
      </c>
      <c r="K15" s="26" t="s">
        <v>16</v>
      </c>
      <c r="L15" s="16" t="s">
        <v>16</v>
      </c>
      <c r="M15" s="16" t="s">
        <v>16</v>
      </c>
      <c r="N15" s="26" t="s">
        <v>16</v>
      </c>
    </row>
    <row r="16" spans="1:14" ht="13.5" customHeight="1">
      <c r="A16" s="14"/>
      <c r="B16" s="15" t="s">
        <v>17</v>
      </c>
      <c r="C16" s="16">
        <v>13</v>
      </c>
      <c r="D16" s="16">
        <v>12</v>
      </c>
      <c r="E16" s="17">
        <f t="shared" si="3"/>
        <v>-7.692307692307687</v>
      </c>
      <c r="F16" s="16">
        <v>447</v>
      </c>
      <c r="G16" s="16">
        <v>406</v>
      </c>
      <c r="H16" s="17">
        <f>(G16/F16-1)*100</f>
        <v>-9.172259507829983</v>
      </c>
      <c r="I16" s="16">
        <v>14202</v>
      </c>
      <c r="J16" s="16">
        <v>13481</v>
      </c>
      <c r="K16" s="17">
        <f>(J16/I16-1)*100</f>
        <v>-5.076749753555843</v>
      </c>
      <c r="L16" s="16">
        <v>8692</v>
      </c>
      <c r="M16" s="16">
        <v>10032</v>
      </c>
      <c r="N16" s="17">
        <f>(M16/L16-1)*100</f>
        <v>15.416474919466182</v>
      </c>
    </row>
    <row r="17" spans="1:14" ht="13.5" customHeight="1">
      <c r="A17" s="14"/>
      <c r="B17" s="15" t="s">
        <v>18</v>
      </c>
      <c r="C17" s="16">
        <v>35</v>
      </c>
      <c r="D17" s="16">
        <v>32</v>
      </c>
      <c r="E17" s="17">
        <f t="shared" si="3"/>
        <v>-8.571428571428575</v>
      </c>
      <c r="F17" s="16">
        <v>605</v>
      </c>
      <c r="G17" s="16">
        <v>619</v>
      </c>
      <c r="H17" s="17">
        <f>(G17/F17-1)*100</f>
        <v>2.3140495867768562</v>
      </c>
      <c r="I17" s="16">
        <v>21551</v>
      </c>
      <c r="J17" s="16">
        <v>22046</v>
      </c>
      <c r="K17" s="17">
        <f>(J17/I17-1)*100</f>
        <v>2.2968771750730754</v>
      </c>
      <c r="L17" s="16">
        <v>16660</v>
      </c>
      <c r="M17" s="16">
        <v>19699</v>
      </c>
      <c r="N17" s="17">
        <f>(M17/L17-1)*100</f>
        <v>18.24129651860744</v>
      </c>
    </row>
    <row r="18" spans="1:14" ht="13.5" customHeight="1">
      <c r="A18" s="14"/>
      <c r="B18" s="15" t="s">
        <v>19</v>
      </c>
      <c r="C18" s="16">
        <v>3</v>
      </c>
      <c r="D18" s="16">
        <v>6</v>
      </c>
      <c r="E18" s="17">
        <f t="shared" si="3"/>
        <v>100</v>
      </c>
      <c r="F18" s="16" t="s">
        <v>16</v>
      </c>
      <c r="G18" s="16" t="s">
        <v>16</v>
      </c>
      <c r="H18" s="26" t="s">
        <v>16</v>
      </c>
      <c r="I18" s="16" t="s">
        <v>16</v>
      </c>
      <c r="J18" s="16" t="s">
        <v>16</v>
      </c>
      <c r="K18" s="26" t="s">
        <v>16</v>
      </c>
      <c r="L18" s="16" t="s">
        <v>16</v>
      </c>
      <c r="M18" s="16" t="s">
        <v>16</v>
      </c>
      <c r="N18" s="26" t="s">
        <v>16</v>
      </c>
    </row>
    <row r="19" spans="1:14" ht="13.5" customHeight="1">
      <c r="A19" s="14"/>
      <c r="B19" s="15" t="s">
        <v>20</v>
      </c>
      <c r="C19" s="16">
        <v>42</v>
      </c>
      <c r="D19" s="16">
        <v>38</v>
      </c>
      <c r="E19" s="17">
        <f t="shared" si="3"/>
        <v>-9.523809523809524</v>
      </c>
      <c r="F19" s="16">
        <v>343</v>
      </c>
      <c r="G19" s="16">
        <v>359</v>
      </c>
      <c r="H19" s="17">
        <f>(G19/F19-1)*100</f>
        <v>4.664723032069973</v>
      </c>
      <c r="I19" s="16">
        <v>11398</v>
      </c>
      <c r="J19" s="16">
        <v>10345</v>
      </c>
      <c r="K19" s="17">
        <f>(J19/I19-1)*100</f>
        <v>-9.238462888226007</v>
      </c>
      <c r="L19" s="16">
        <v>7674</v>
      </c>
      <c r="M19" s="16">
        <v>8105</v>
      </c>
      <c r="N19" s="17">
        <f>(M19/L19-1)*100</f>
        <v>5.616366953348972</v>
      </c>
    </row>
    <row r="20" spans="1:14" ht="13.5" customHeight="1">
      <c r="A20" s="20"/>
      <c r="B20" s="21" t="s">
        <v>21</v>
      </c>
      <c r="C20" s="22">
        <v>67</v>
      </c>
      <c r="D20" s="22">
        <v>67</v>
      </c>
      <c r="E20" s="23">
        <f t="shared" si="3"/>
        <v>0</v>
      </c>
      <c r="F20" s="22">
        <v>777</v>
      </c>
      <c r="G20" s="22">
        <v>916</v>
      </c>
      <c r="H20" s="23">
        <f>(G20/F20-1)*100</f>
        <v>17.88931788931789</v>
      </c>
      <c r="I20" s="22">
        <v>20015</v>
      </c>
      <c r="J20" s="22">
        <v>23982</v>
      </c>
      <c r="K20" s="23">
        <f>(J20/I20-1)*100</f>
        <v>19.82013489882588</v>
      </c>
      <c r="L20" s="22">
        <v>15205</v>
      </c>
      <c r="M20" s="27">
        <v>17563</v>
      </c>
      <c r="N20" s="23">
        <f>(M20/L20-1)*100</f>
        <v>15.508056560341998</v>
      </c>
    </row>
    <row r="21" spans="1:14" ht="21" customHeight="1">
      <c r="A21" s="30" t="s">
        <v>23</v>
      </c>
      <c r="B21" s="31"/>
      <c r="C21" s="12">
        <v>329</v>
      </c>
      <c r="D21" s="10">
        <v>332</v>
      </c>
      <c r="E21" s="11">
        <f>(D21/C21-1)*100</f>
        <v>0.911854103343468</v>
      </c>
      <c r="F21" s="12">
        <v>5322</v>
      </c>
      <c r="G21" s="10">
        <v>6042</v>
      </c>
      <c r="H21" s="11">
        <f>(G21/F21-1)*100</f>
        <v>13.528748590755345</v>
      </c>
      <c r="I21" s="12">
        <v>155413</v>
      </c>
      <c r="J21" s="10">
        <v>173044</v>
      </c>
      <c r="K21" s="11">
        <f>(J21/I21-1)*100</f>
        <v>11.344610811193402</v>
      </c>
      <c r="L21" s="12">
        <v>139413</v>
      </c>
      <c r="M21" s="10">
        <v>156976</v>
      </c>
      <c r="N21" s="11">
        <f>(M21/L21-1)*100</f>
        <v>12.597820863190655</v>
      </c>
    </row>
    <row r="22" spans="1:14" ht="13.5" customHeight="1">
      <c r="A22" s="14"/>
      <c r="B22" s="15" t="s">
        <v>14</v>
      </c>
      <c r="C22" s="16">
        <v>114</v>
      </c>
      <c r="D22" s="16">
        <v>114</v>
      </c>
      <c r="E22" s="17">
        <f>(D22/C22-1)*100</f>
        <v>0</v>
      </c>
      <c r="F22" s="16">
        <v>1355</v>
      </c>
      <c r="G22" s="16">
        <v>1405</v>
      </c>
      <c r="H22" s="17">
        <f>(G22/F22-1)*100</f>
        <v>3.690036900368998</v>
      </c>
      <c r="I22" s="16">
        <v>35496</v>
      </c>
      <c r="J22" s="16">
        <v>37284</v>
      </c>
      <c r="K22" s="17">
        <f>(J22/I22-1)*100</f>
        <v>5.037187288708589</v>
      </c>
      <c r="L22" s="16">
        <v>32555</v>
      </c>
      <c r="M22" s="16">
        <v>36831</v>
      </c>
      <c r="N22" s="17">
        <f>(M22/L22-1)*100</f>
        <v>13.134695131316242</v>
      </c>
    </row>
    <row r="23" spans="1:14" ht="13.5" customHeight="1">
      <c r="A23" s="14"/>
      <c r="B23" s="15" t="s">
        <v>15</v>
      </c>
      <c r="C23" s="16">
        <v>23</v>
      </c>
      <c r="D23" s="16">
        <v>20</v>
      </c>
      <c r="E23" s="17">
        <f aca="true" t="shared" si="4" ref="E23:E28">(D23/C23-1)*100</f>
        <v>-13.043478260869568</v>
      </c>
      <c r="F23" s="16">
        <v>348</v>
      </c>
      <c r="G23" s="16">
        <v>406</v>
      </c>
      <c r="H23" s="17">
        <f aca="true" t="shared" si="5" ref="H23:H28">(G23/F23-1)*100</f>
        <v>16.666666666666675</v>
      </c>
      <c r="I23" s="16">
        <v>7782</v>
      </c>
      <c r="J23" s="16">
        <v>8716</v>
      </c>
      <c r="K23" s="17">
        <f aca="true" t="shared" si="6" ref="K23:K28">(J23/I23-1)*100</f>
        <v>12.002056026728347</v>
      </c>
      <c r="L23" s="16">
        <v>6952</v>
      </c>
      <c r="M23" s="16">
        <v>9048</v>
      </c>
      <c r="N23" s="17">
        <f aca="true" t="shared" si="7" ref="N23:N28">(M23/L23-1)*100</f>
        <v>30.149597238204827</v>
      </c>
    </row>
    <row r="24" spans="1:14" ht="13.5" customHeight="1">
      <c r="A24" s="14"/>
      <c r="B24" s="15" t="s">
        <v>17</v>
      </c>
      <c r="C24" s="16">
        <v>42</v>
      </c>
      <c r="D24" s="16">
        <v>50</v>
      </c>
      <c r="E24" s="17">
        <f t="shared" si="4"/>
        <v>19.047619047619047</v>
      </c>
      <c r="F24" s="16">
        <v>676</v>
      </c>
      <c r="G24" s="16">
        <v>912</v>
      </c>
      <c r="H24" s="17">
        <f t="shared" si="5"/>
        <v>34.9112426035503</v>
      </c>
      <c r="I24" s="16">
        <v>21993</v>
      </c>
      <c r="J24" s="16">
        <v>26690</v>
      </c>
      <c r="K24" s="17">
        <f t="shared" si="6"/>
        <v>21.35679534397308</v>
      </c>
      <c r="L24" s="16">
        <v>25764</v>
      </c>
      <c r="M24" s="16">
        <v>28876</v>
      </c>
      <c r="N24" s="17">
        <f t="shared" si="7"/>
        <v>12.078869740723498</v>
      </c>
    </row>
    <row r="25" spans="1:14" ht="13.5" customHeight="1">
      <c r="A25" s="14"/>
      <c r="B25" s="15" t="s">
        <v>18</v>
      </c>
      <c r="C25" s="16">
        <v>35</v>
      </c>
      <c r="D25" s="16">
        <v>35</v>
      </c>
      <c r="E25" s="17">
        <f t="shared" si="4"/>
        <v>0</v>
      </c>
      <c r="F25" s="16">
        <v>585</v>
      </c>
      <c r="G25" s="16">
        <v>681</v>
      </c>
      <c r="H25" s="17">
        <f t="shared" si="5"/>
        <v>16.41025641025642</v>
      </c>
      <c r="I25" s="16">
        <v>22370</v>
      </c>
      <c r="J25" s="16">
        <v>26048</v>
      </c>
      <c r="K25" s="17">
        <f t="shared" si="6"/>
        <v>16.44166294143943</v>
      </c>
      <c r="L25" s="16">
        <v>19025</v>
      </c>
      <c r="M25" s="16">
        <v>17290</v>
      </c>
      <c r="N25" s="17">
        <f t="shared" si="7"/>
        <v>-9.119579500657027</v>
      </c>
    </row>
    <row r="26" spans="1:14" ht="13.5" customHeight="1">
      <c r="A26" s="14"/>
      <c r="B26" s="15" t="s">
        <v>19</v>
      </c>
      <c r="C26" s="16">
        <v>19</v>
      </c>
      <c r="D26" s="16">
        <v>25</v>
      </c>
      <c r="E26" s="17">
        <f t="shared" si="4"/>
        <v>31.578947368421062</v>
      </c>
      <c r="F26" s="16">
        <v>586</v>
      </c>
      <c r="G26" s="16">
        <v>897</v>
      </c>
      <c r="H26" s="17">
        <f t="shared" si="5"/>
        <v>53.07167235494881</v>
      </c>
      <c r="I26" s="16">
        <v>25732</v>
      </c>
      <c r="J26" s="16">
        <v>34727</v>
      </c>
      <c r="K26" s="17">
        <f t="shared" si="6"/>
        <v>34.95647442872687</v>
      </c>
      <c r="L26" s="16">
        <v>18179</v>
      </c>
      <c r="M26" s="16">
        <v>30412</v>
      </c>
      <c r="N26" s="17">
        <f t="shared" si="7"/>
        <v>67.29193024918862</v>
      </c>
    </row>
    <row r="27" spans="1:14" ht="13.5" customHeight="1">
      <c r="A27" s="14"/>
      <c r="B27" s="15" t="s">
        <v>20</v>
      </c>
      <c r="C27" s="16">
        <v>34</v>
      </c>
      <c r="D27" s="16">
        <v>31</v>
      </c>
      <c r="E27" s="17">
        <f t="shared" si="4"/>
        <v>-8.823529411764708</v>
      </c>
      <c r="F27" s="16">
        <v>882</v>
      </c>
      <c r="G27" s="16">
        <v>911</v>
      </c>
      <c r="H27" s="17">
        <f t="shared" si="5"/>
        <v>3.287981859410438</v>
      </c>
      <c r="I27" s="16">
        <v>20248</v>
      </c>
      <c r="J27" s="16">
        <v>21126</v>
      </c>
      <c r="K27" s="17">
        <f t="shared" si="6"/>
        <v>4.336230738838398</v>
      </c>
      <c r="L27" s="16">
        <v>15461</v>
      </c>
      <c r="M27" s="16">
        <v>15492</v>
      </c>
      <c r="N27" s="17">
        <f t="shared" si="7"/>
        <v>0.20050449518143054</v>
      </c>
    </row>
    <row r="28" spans="1:14" ht="13.5" customHeight="1">
      <c r="A28" s="20"/>
      <c r="B28" s="21" t="s">
        <v>21</v>
      </c>
      <c r="C28" s="22">
        <v>62</v>
      </c>
      <c r="D28" s="22">
        <v>57</v>
      </c>
      <c r="E28" s="23">
        <f t="shared" si="4"/>
        <v>-8.064516129032262</v>
      </c>
      <c r="F28" s="27">
        <v>890</v>
      </c>
      <c r="G28" s="22">
        <v>830</v>
      </c>
      <c r="H28" s="23">
        <f t="shared" si="5"/>
        <v>-6.741573033707871</v>
      </c>
      <c r="I28" s="22">
        <v>21793</v>
      </c>
      <c r="J28" s="22">
        <v>18454</v>
      </c>
      <c r="K28" s="23">
        <f t="shared" si="6"/>
        <v>-15.321433487817194</v>
      </c>
      <c r="L28" s="22">
        <v>21477</v>
      </c>
      <c r="M28" s="22">
        <v>19027</v>
      </c>
      <c r="N28" s="23">
        <f t="shared" si="7"/>
        <v>-11.40755226521395</v>
      </c>
    </row>
  </sheetData>
  <mergeCells count="9">
    <mergeCell ref="A5:B5"/>
    <mergeCell ref="A13:B13"/>
    <mergeCell ref="A21:B21"/>
    <mergeCell ref="A1:N1"/>
    <mergeCell ref="A2:B3"/>
    <mergeCell ref="C2:E2"/>
    <mergeCell ref="F2:H2"/>
    <mergeCell ref="I2:K2"/>
    <mergeCell ref="L2:N2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川崎市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統計情報課№７</dc:creator>
  <cp:keywords/>
  <dc:description/>
  <cp:lastModifiedBy>川崎市</cp:lastModifiedBy>
  <dcterms:created xsi:type="dcterms:W3CDTF">1999-02-04T04:16:32Z</dcterms:created>
  <dcterms:modified xsi:type="dcterms:W3CDTF">2004-03-26T08:01:26Z</dcterms:modified>
  <cp:category/>
  <cp:version/>
  <cp:contentType/>
  <cp:contentStatus/>
</cp:coreProperties>
</file>