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35" windowHeight="8385" activeTab="0"/>
  </bookViews>
  <sheets>
    <sheet name="表１" sheetId="1" r:id="rId1"/>
    <sheet name="表２" sheetId="2" r:id="rId2"/>
    <sheet name="表３" sheetId="3" r:id="rId3"/>
    <sheet name="表４" sheetId="4" r:id="rId4"/>
    <sheet name="表5" sheetId="5" r:id="rId5"/>
    <sheet name="表6" sheetId="6" r:id="rId6"/>
    <sheet name="表7" sheetId="7" r:id="rId7"/>
    <sheet name="表８" sheetId="8" r:id="rId8"/>
    <sheet name="表9" sheetId="9" r:id="rId9"/>
    <sheet name="表10" sheetId="10" r:id="rId10"/>
    <sheet name="表11" sheetId="11" r:id="rId11"/>
    <sheet name="表12" sheetId="12" r:id="rId12"/>
  </sheets>
  <definedNames/>
  <calcPr fullCalcOnLoad="1"/>
</workbook>
</file>

<file path=xl/sharedStrings.xml><?xml version="1.0" encoding="utf-8"?>
<sst xmlns="http://schemas.openxmlformats.org/spreadsheetml/2006/main" count="361" uniqueCount="168">
  <si>
    <t>表１　就業・不就業状態別15歳以上人口</t>
  </si>
  <si>
    <t>(単位　　千人、％）</t>
  </si>
  <si>
    <t>年　　　次　    　　　　　　　男　　　女</t>
  </si>
  <si>
    <t>15歳以上　　人　　口</t>
  </si>
  <si>
    <t>有業者　   　総数</t>
  </si>
  <si>
    <t>無業者　　　総数</t>
  </si>
  <si>
    <t>有業率</t>
  </si>
  <si>
    <t>仕事が　　　　主な者</t>
  </si>
  <si>
    <t>仕事は　　　従な者</t>
  </si>
  <si>
    <t>うち家事を   している者</t>
  </si>
  <si>
    <t>うち通学　　　　している者</t>
  </si>
  <si>
    <t>男女計</t>
  </si>
  <si>
    <t>昭和</t>
  </si>
  <si>
    <t>54年</t>
  </si>
  <si>
    <t>57年</t>
  </si>
  <si>
    <t>62年</t>
  </si>
  <si>
    <t>平成</t>
  </si>
  <si>
    <t>４年</t>
  </si>
  <si>
    <t>９年</t>
  </si>
  <si>
    <t>男</t>
  </si>
  <si>
    <t>女</t>
  </si>
  <si>
    <t>表２　従業上の地位別、雇用形態別有業者数及び構成比</t>
  </si>
  <si>
    <t>年　　　　　　次　　　　　　　　　　     　　　男　　　　　　女</t>
  </si>
  <si>
    <t>総数</t>
  </si>
  <si>
    <t>自営　　　　　　業主</t>
  </si>
  <si>
    <t>家族　　　　    従業者</t>
  </si>
  <si>
    <t>雇用者</t>
  </si>
  <si>
    <t>うち、　　　　　　正規の　　　　　　職員・　　　　　　従業員</t>
  </si>
  <si>
    <t>うち、　　　　　　　パート</t>
  </si>
  <si>
    <t>うち、　　　　    アル   　　　　バイト</t>
  </si>
  <si>
    <t>実数</t>
  </si>
  <si>
    <t>構成比</t>
  </si>
  <si>
    <t>注)　正規の職員・従業員、パート及びアルバイトの構成比は雇用者に占める割合。</t>
  </si>
  <si>
    <t>表３　産業別有業者数及び構成比</t>
  </si>
  <si>
    <t>産業</t>
  </si>
  <si>
    <t>平成４年</t>
  </si>
  <si>
    <t>平成９年</t>
  </si>
  <si>
    <t>構成比　　   　の増減</t>
  </si>
  <si>
    <t>増減数</t>
  </si>
  <si>
    <t>増減率</t>
  </si>
  <si>
    <t>第１次産業</t>
  </si>
  <si>
    <t>農林業</t>
  </si>
  <si>
    <t>漁業</t>
  </si>
  <si>
    <t>第２次産業</t>
  </si>
  <si>
    <t>鉱業</t>
  </si>
  <si>
    <t>…</t>
  </si>
  <si>
    <t>建設業</t>
  </si>
  <si>
    <t>製造業</t>
  </si>
  <si>
    <t>第３次産業</t>
  </si>
  <si>
    <t>電気・ガス・熱供給・水道業</t>
  </si>
  <si>
    <t>運輸・通信業</t>
  </si>
  <si>
    <t>卸売・小売業、飲食店</t>
  </si>
  <si>
    <t>金融・保険業、不動産業</t>
  </si>
  <si>
    <t>サービス業</t>
  </si>
  <si>
    <t>公務</t>
  </si>
  <si>
    <t>表４　職業別有業者数及び構成比</t>
  </si>
  <si>
    <t>(単位　　千人、％）</t>
  </si>
  <si>
    <t>職業(大分類)</t>
  </si>
  <si>
    <t>平成４年</t>
  </si>
  <si>
    <t>平成９年</t>
  </si>
  <si>
    <t>構成比　　　の増減</t>
  </si>
  <si>
    <t>増減数</t>
  </si>
  <si>
    <t>増減率</t>
  </si>
  <si>
    <t>実数</t>
  </si>
  <si>
    <t>構成比</t>
  </si>
  <si>
    <t>総数</t>
  </si>
  <si>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</si>
  <si>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</si>
  <si>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</si>
  <si>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</si>
  <si>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</si>
  <si>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</si>
  <si>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</si>
  <si>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</si>
  <si>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技能工、採掘、製造･建設作業者及び労務作業者</t>
  </si>
  <si>
    <t>分類不能の職業</t>
  </si>
  <si>
    <t>表５　年間就業日数、週間就業時間別有業者数及び構成比</t>
  </si>
  <si>
    <t>（単位　　千人、％）</t>
  </si>
  <si>
    <t>年　　　　　   　次　　　　　　　　　　　　　　　男　　　   　　　女</t>
  </si>
  <si>
    <t>200日   未満</t>
  </si>
  <si>
    <t>200～249日</t>
  </si>
  <si>
    <t>250日以上</t>
  </si>
  <si>
    <t>35時間   未満</t>
  </si>
  <si>
    <t>35～48   時間</t>
  </si>
  <si>
    <t>49時間   以上</t>
  </si>
  <si>
    <t>表６　１年前との就業状態の異動別15歳以上人口</t>
  </si>
  <si>
    <t xml:space="preserve"> </t>
  </si>
  <si>
    <t>就業状態　　　　　　　　　　　男　　　　　　　女</t>
  </si>
  <si>
    <t>平成４年</t>
  </si>
  <si>
    <t>平成９年</t>
  </si>
  <si>
    <t>15歳以上人口</t>
  </si>
  <si>
    <t>有業者</t>
  </si>
  <si>
    <t>継続就業者</t>
  </si>
  <si>
    <t>転職者</t>
  </si>
  <si>
    <t>新規就業者</t>
  </si>
  <si>
    <t>無業者</t>
  </si>
  <si>
    <t>離職者</t>
  </si>
  <si>
    <t>継続非就業者</t>
  </si>
  <si>
    <t>表７　　就業異動率の推移</t>
  </si>
  <si>
    <t>（単位　　％）</t>
  </si>
  <si>
    <t xml:space="preserve"> </t>
  </si>
  <si>
    <t>昭和57年</t>
  </si>
  <si>
    <t>昭和62年</t>
  </si>
  <si>
    <t>転職率</t>
  </si>
  <si>
    <t>新規　　　就業率</t>
  </si>
  <si>
    <t>離職率</t>
  </si>
  <si>
    <t>注）・転職率…転職者の1年前の有業者に占める割合</t>
  </si>
  <si>
    <t>　　・新規就業率…新規就業者の現在の有業者に占める割合</t>
  </si>
  <si>
    <t>　　・離職率…離職者の1年前の有業者に占める割合</t>
  </si>
  <si>
    <t>表８　新規就業理由別新規就業者数及び構成比</t>
  </si>
  <si>
    <t>年　　　次　　　　　　　　　　　　　　　　　　男　　　女</t>
  </si>
  <si>
    <t>失業して　　いたから</t>
  </si>
  <si>
    <t>学校を卒業したから</t>
  </si>
  <si>
    <t>収入を得たかったから</t>
  </si>
  <si>
    <t>知識や技能を生かしたかった　　　　から</t>
  </si>
  <si>
    <t>社会に出たかったから</t>
  </si>
  <si>
    <t>余暇がで　　きたから</t>
  </si>
  <si>
    <t>健康を維持したいから</t>
  </si>
  <si>
    <t>その他</t>
  </si>
  <si>
    <t>…</t>
  </si>
  <si>
    <t>表９　　就業希望意識別有業者数</t>
  </si>
  <si>
    <t>（単位　　千人、％）</t>
  </si>
  <si>
    <t>就業希望意識</t>
  </si>
  <si>
    <t>平成４年</t>
  </si>
  <si>
    <t>平成９年</t>
  </si>
  <si>
    <t>構成比　　　　の増減</t>
  </si>
  <si>
    <t>増減数</t>
  </si>
  <si>
    <t>増減率</t>
  </si>
  <si>
    <t>男　　　　　　　　　　　　女</t>
  </si>
  <si>
    <t>実数</t>
  </si>
  <si>
    <t>構成比</t>
  </si>
  <si>
    <t>男女計</t>
  </si>
  <si>
    <t>有業者総数</t>
  </si>
  <si>
    <t>継続就業希望者</t>
  </si>
  <si>
    <t>追加就業希望者</t>
  </si>
  <si>
    <t>転職希望者</t>
  </si>
  <si>
    <t>就業休止希望者</t>
  </si>
  <si>
    <t>男</t>
  </si>
  <si>
    <t>女</t>
  </si>
  <si>
    <t>表10　転職希望理由別転職希望者数</t>
  </si>
  <si>
    <t>男女別</t>
  </si>
  <si>
    <t>総数</t>
  </si>
  <si>
    <t>一時的に  ついた仕   事だから</t>
  </si>
  <si>
    <t>収入が少  ないから</t>
  </si>
  <si>
    <t>将来性が  ないから</t>
  </si>
  <si>
    <t>定年など  に備えて</t>
  </si>
  <si>
    <t>時間的・　　肉体的に　　負担が大　　　きいから</t>
  </si>
  <si>
    <t>知識や技  能を生かし  たいから</t>
  </si>
  <si>
    <t>余暇を　　　増やし　　　たいから</t>
  </si>
  <si>
    <t>家事の　　　都合から</t>
  </si>
  <si>
    <t>その他</t>
  </si>
  <si>
    <t>表11　　就業希望意識別無業者数</t>
  </si>
  <si>
    <t>無業者総数</t>
  </si>
  <si>
    <t>就業希望者</t>
  </si>
  <si>
    <t>うち求職者</t>
  </si>
  <si>
    <t>表12　就業希望理由別就業希望者数</t>
  </si>
  <si>
    <t>（単位　　千人、％）</t>
  </si>
  <si>
    <t>男女別</t>
  </si>
  <si>
    <t>失業して　　いるから</t>
  </si>
  <si>
    <t>学校を卒業したから</t>
  </si>
  <si>
    <t>収入を得　　　　たいから</t>
  </si>
  <si>
    <t>知識や技能を生かしたいから</t>
  </si>
  <si>
    <t>社会に出　　　　たいから</t>
  </si>
  <si>
    <t>余暇がで　　きたから</t>
  </si>
  <si>
    <t>健康を維持したいから</t>
  </si>
  <si>
    <t>男女計</t>
  </si>
  <si>
    <t>男</t>
  </si>
  <si>
    <t>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</si>
</sst>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#,##0.0_ "/>
    <numFmt numFmtId="179" formatCode="#,##0;&quot;△ &quot;#,##0"/>
    <numFmt numFmtId="180" formatCode="#,##0.0;&quot;△ &quot;#,##0.0"/>
    <numFmt numFmtId="181" formatCode="#,##0\ ;&quot;△ &quot;#,##0\ ;&quot;-&quot;#,###\ "/>
    <numFmt numFmtId="182" formatCode="#,###.0\ ;&quot;△ &quot;#,###.0\ ;&quot;-&quot;#,###\ "/>
    <numFmt numFmtId="183" formatCode="##,##0.0\ ;&quot;△ &quot;#,###.0\ ;&quot;-&quot;#,###\ "/>
    <numFmt numFmtId="184" formatCode="#,##0\ ;&quot;△ &quot;#,##0\ ;&quot;-&quot;\ #,###\ "/>
    <numFmt numFmtId="185" formatCode="#,##0.0\ ;&quot;△ &quot;#,##0.0\ ;&quot;-&quot;\ #,###.#\ "/>
    <numFmt numFmtId="186" formatCode="#,##0.0\ ;&quot;△ &quot;#,##0.0\ ;&quot;-&quot;#,###\ 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.5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33" borderId="10" xfId="0" applyFont="1" applyFill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 wrapText="1"/>
    </xf>
    <xf numFmtId="0" fontId="7" fillId="33" borderId="11" xfId="0" applyFont="1" applyFill="1" applyBorder="1" applyAlignment="1">
      <alignment horizontal="distributed" vertical="center" wrapText="1"/>
    </xf>
    <xf numFmtId="0" fontId="7" fillId="33" borderId="12" xfId="0" applyFont="1" applyFill="1" applyBorder="1" applyAlignment="1">
      <alignment horizontal="distributed" vertical="center"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distributed"/>
    </xf>
    <xf numFmtId="0" fontId="7" fillId="33" borderId="13" xfId="0" applyFont="1" applyFill="1" applyBorder="1" applyAlignment="1">
      <alignment horizontal="distributed"/>
    </xf>
    <xf numFmtId="41" fontId="6" fillId="0" borderId="0" xfId="0" applyNumberFormat="1" applyFont="1" applyAlignment="1">
      <alignment/>
    </xf>
    <xf numFmtId="176" fontId="6" fillId="0" borderId="14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33" borderId="13" xfId="0" applyFont="1" applyFill="1" applyBorder="1" applyAlignment="1">
      <alignment horizontal="distributed"/>
    </xf>
    <xf numFmtId="41" fontId="9" fillId="0" borderId="0" xfId="0" applyNumberFormat="1" applyFont="1" applyAlignment="1">
      <alignment/>
    </xf>
    <xf numFmtId="176" fontId="9" fillId="0" borderId="0" xfId="0" applyNumberFormat="1" applyFont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distributed"/>
    </xf>
    <xf numFmtId="0" fontId="7" fillId="33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9" fillId="33" borderId="18" xfId="0" applyFont="1" applyFill="1" applyBorder="1" applyAlignment="1">
      <alignment horizontal="distributed"/>
    </xf>
    <xf numFmtId="41" fontId="9" fillId="0" borderId="17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33" borderId="20" xfId="0" applyFont="1" applyFill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 wrapText="1"/>
    </xf>
    <xf numFmtId="0" fontId="7" fillId="33" borderId="14" xfId="0" applyFont="1" applyFill="1" applyBorder="1" applyAlignment="1">
      <alignment horizontal="distributed"/>
    </xf>
    <xf numFmtId="0" fontId="7" fillId="33" borderId="16" xfId="0" applyFont="1" applyFill="1" applyBorder="1" applyAlignment="1">
      <alignment horizontal="distributed"/>
    </xf>
    <xf numFmtId="177" fontId="6" fillId="0" borderId="15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0" fontId="7" fillId="33" borderId="13" xfId="0" applyFont="1" applyFill="1" applyBorder="1" applyAlignment="1">
      <alignment horizontal="distributed" vertical="top"/>
    </xf>
    <xf numFmtId="177" fontId="7" fillId="0" borderId="19" xfId="0" applyNumberFormat="1" applyFont="1" applyBorder="1" applyAlignment="1">
      <alignment vertical="top"/>
    </xf>
    <xf numFmtId="177" fontId="7" fillId="0" borderId="0" xfId="0" applyNumberFormat="1" applyFont="1" applyBorder="1" applyAlignment="1">
      <alignment vertical="top"/>
    </xf>
    <xf numFmtId="0" fontId="7" fillId="33" borderId="15" xfId="0" applyFont="1" applyFill="1" applyBorder="1" applyAlignment="1">
      <alignment horizontal="distributed"/>
    </xf>
    <xf numFmtId="177" fontId="6" fillId="0" borderId="19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7" fillId="33" borderId="21" xfId="0" applyFont="1" applyFill="1" applyBorder="1" applyAlignment="1">
      <alignment horizontal="distributed"/>
    </xf>
    <xf numFmtId="0" fontId="7" fillId="33" borderId="18" xfId="0" applyFont="1" applyFill="1" applyBorder="1" applyAlignment="1">
      <alignment horizontal="distributed" vertical="top"/>
    </xf>
    <xf numFmtId="177" fontId="7" fillId="0" borderId="21" xfId="0" applyNumberFormat="1" applyFont="1" applyBorder="1" applyAlignment="1">
      <alignment vertical="top"/>
    </xf>
    <xf numFmtId="177" fontId="7" fillId="0" borderId="17" xfId="0" applyNumberFormat="1" applyFont="1" applyBorder="1" applyAlignment="1">
      <alignment vertical="top"/>
    </xf>
    <xf numFmtId="0" fontId="7" fillId="33" borderId="19" xfId="0" applyFont="1" applyFill="1" applyBorder="1" applyAlignment="1">
      <alignment horizontal="distributed"/>
    </xf>
    <xf numFmtId="178" fontId="6" fillId="0" borderId="19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7" fillId="0" borderId="19" xfId="0" applyNumberFormat="1" applyFont="1" applyBorder="1" applyAlignment="1">
      <alignment vertical="top"/>
    </xf>
    <xf numFmtId="178" fontId="7" fillId="0" borderId="0" xfId="0" applyNumberFormat="1" applyFont="1" applyBorder="1" applyAlignment="1">
      <alignment vertical="top"/>
    </xf>
    <xf numFmtId="178" fontId="7" fillId="0" borderId="21" xfId="0" applyNumberFormat="1" applyFont="1" applyBorder="1" applyAlignment="1">
      <alignment vertical="top"/>
    </xf>
    <xf numFmtId="178" fontId="7" fillId="0" borderId="17" xfId="0" applyNumberFormat="1" applyFont="1" applyBorder="1" applyAlignment="1">
      <alignment vertical="top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41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7" fillId="33" borderId="0" xfId="0" applyFont="1" applyFill="1" applyBorder="1" applyAlignment="1">
      <alignment horizontal="distributed"/>
    </xf>
    <xf numFmtId="0" fontId="7" fillId="33" borderId="13" xfId="0" applyFont="1" applyFill="1" applyBorder="1" applyAlignment="1">
      <alignment horizontal="distributed"/>
    </xf>
    <xf numFmtId="0" fontId="7" fillId="33" borderId="0" xfId="0" applyFont="1" applyFill="1" applyBorder="1" applyAlignment="1">
      <alignment/>
    </xf>
    <xf numFmtId="176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0" fontId="7" fillId="33" borderId="13" xfId="0" applyFont="1" applyFill="1" applyBorder="1" applyAlignment="1">
      <alignment shrinkToFit="1"/>
    </xf>
    <xf numFmtId="0" fontId="7" fillId="33" borderId="13" xfId="0" applyFont="1" applyFill="1" applyBorder="1" applyAlignment="1">
      <alignment horizontal="distributed" shrinkToFit="1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distributed" shrinkToFit="1"/>
    </xf>
    <xf numFmtId="41" fontId="6" fillId="0" borderId="21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0" fontId="6" fillId="0" borderId="0" xfId="0" applyFont="1" applyAlignment="1">
      <alignment horizontal="distributed" vertical="center" wrapText="1"/>
    </xf>
    <xf numFmtId="0" fontId="7" fillId="33" borderId="13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horizontal="distributed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1" fontId="6" fillId="0" borderId="15" xfId="0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0" fontId="7" fillId="33" borderId="0" xfId="0" applyFont="1" applyFill="1" applyBorder="1" applyAlignment="1">
      <alignment horizontal="distributed" vertical="top"/>
    </xf>
    <xf numFmtId="181" fontId="7" fillId="0" borderId="19" xfId="0" applyNumberFormat="1" applyFont="1" applyBorder="1" applyAlignment="1">
      <alignment vertical="top"/>
    </xf>
    <xf numFmtId="181" fontId="7" fillId="0" borderId="0" xfId="0" applyNumberFormat="1" applyFont="1" applyBorder="1" applyAlignment="1">
      <alignment vertical="top"/>
    </xf>
    <xf numFmtId="181" fontId="7" fillId="0" borderId="0" xfId="0" applyNumberFormat="1" applyFont="1" applyAlignment="1">
      <alignment vertical="top"/>
    </xf>
    <xf numFmtId="181" fontId="6" fillId="0" borderId="19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2" fontId="6" fillId="0" borderId="15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182" fontId="7" fillId="0" borderId="19" xfId="0" applyNumberFormat="1" applyFont="1" applyBorder="1" applyAlignment="1">
      <alignment vertical="top"/>
    </xf>
    <xf numFmtId="182" fontId="7" fillId="0" borderId="0" xfId="0" applyNumberFormat="1" applyFont="1" applyBorder="1" applyAlignment="1">
      <alignment vertical="top"/>
    </xf>
    <xf numFmtId="182" fontId="6" fillId="0" borderId="19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vertical="top"/>
    </xf>
    <xf numFmtId="183" fontId="7" fillId="0" borderId="0" xfId="0" applyNumberFormat="1" applyFont="1" applyBorder="1" applyAlignment="1">
      <alignment vertical="top"/>
    </xf>
    <xf numFmtId="0" fontId="7" fillId="33" borderId="21" xfId="0" applyFont="1" applyFill="1" applyBorder="1" applyAlignment="1">
      <alignment horizontal="distributed" vertical="center"/>
    </xf>
    <xf numFmtId="182" fontId="7" fillId="0" borderId="21" xfId="0" applyNumberFormat="1" applyFont="1" applyBorder="1" applyAlignment="1">
      <alignment vertical="top"/>
    </xf>
    <xf numFmtId="182" fontId="7" fillId="0" borderId="17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3" borderId="10" xfId="0" applyFont="1" applyFill="1" applyBorder="1" applyAlignment="1">
      <alignment horizontal="distributed" vertical="center" wrapText="1"/>
    </xf>
    <xf numFmtId="0" fontId="13" fillId="33" borderId="11" xfId="0" applyFont="1" applyFill="1" applyBorder="1" applyAlignment="1">
      <alignment horizontal="center" vertical="center"/>
    </xf>
    <xf numFmtId="184" fontId="6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13" fillId="33" borderId="19" xfId="0" applyFont="1" applyFill="1" applyBorder="1" applyAlignment="1">
      <alignment horizontal="center" vertical="distributed" textRotation="255"/>
    </xf>
    <xf numFmtId="0" fontId="13" fillId="33" borderId="0" xfId="0" applyFont="1" applyFill="1" applyBorder="1" applyAlignment="1">
      <alignment horizontal="distributed" shrinkToFit="1"/>
    </xf>
    <xf numFmtId="0" fontId="13" fillId="33" borderId="13" xfId="0" applyFont="1" applyFill="1" applyBorder="1" applyAlignment="1">
      <alignment horizontal="distributed" shrinkToFit="1"/>
    </xf>
    <xf numFmtId="0" fontId="13" fillId="33" borderId="0" xfId="0" applyFont="1" applyFill="1" applyBorder="1" applyAlignment="1">
      <alignment shrinkToFit="1"/>
    </xf>
    <xf numFmtId="184" fontId="6" fillId="0" borderId="14" xfId="0" applyNumberFormat="1" applyFont="1" applyBorder="1" applyAlignment="1">
      <alignment/>
    </xf>
    <xf numFmtId="184" fontId="7" fillId="0" borderId="14" xfId="0" applyNumberFormat="1" applyFont="1" applyBorder="1" applyAlignment="1">
      <alignment/>
    </xf>
    <xf numFmtId="185" fontId="6" fillId="0" borderId="14" xfId="0" applyNumberFormat="1" applyFont="1" applyBorder="1" applyAlignment="1">
      <alignment/>
    </xf>
    <xf numFmtId="0" fontId="13" fillId="33" borderId="19" xfId="0" applyFont="1" applyFill="1" applyBorder="1" applyAlignment="1">
      <alignment horizontal="distributed" shrinkToFit="1"/>
    </xf>
    <xf numFmtId="184" fontId="6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13" fillId="33" borderId="21" xfId="0" applyFont="1" applyFill="1" applyBorder="1" applyAlignment="1">
      <alignment horizontal="center" vertical="distributed" textRotation="255"/>
    </xf>
    <xf numFmtId="0" fontId="13" fillId="33" borderId="17" xfId="0" applyFont="1" applyFill="1" applyBorder="1" applyAlignment="1">
      <alignment shrinkToFit="1"/>
    </xf>
    <xf numFmtId="184" fontId="6" fillId="0" borderId="17" xfId="0" applyNumberFormat="1" applyFont="1" applyBorder="1" applyAlignment="1">
      <alignment/>
    </xf>
    <xf numFmtId="184" fontId="7" fillId="0" borderId="17" xfId="0" applyNumberFormat="1" applyFont="1" applyBorder="1" applyAlignment="1">
      <alignment/>
    </xf>
    <xf numFmtId="185" fontId="6" fillId="0" borderId="17" xfId="0" applyNumberFormat="1" applyFont="1" applyBorder="1" applyAlignment="1">
      <alignment/>
    </xf>
    <xf numFmtId="0" fontId="13" fillId="33" borderId="18" xfId="0" applyFont="1" applyFill="1" applyBorder="1" applyAlignment="1">
      <alignment horizontal="distributed" shrinkToFit="1"/>
    </xf>
    <xf numFmtId="0" fontId="2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8" fillId="0" borderId="0" xfId="61" applyFont="1">
      <alignment/>
      <protection/>
    </xf>
    <xf numFmtId="0" fontId="5" fillId="33" borderId="16" xfId="61" applyFont="1" applyFill="1" applyBorder="1" applyAlignment="1">
      <alignment horizontal="distributed" vertical="center" shrinkToFit="1"/>
      <protection/>
    </xf>
    <xf numFmtId="176" fontId="14" fillId="0" borderId="0" xfId="61" applyNumberFormat="1" applyFont="1" applyAlignment="1">
      <alignment vertical="center"/>
      <protection/>
    </xf>
    <xf numFmtId="176" fontId="10" fillId="0" borderId="0" xfId="61" applyNumberFormat="1" applyFont="1" applyAlignment="1">
      <alignment vertical="center"/>
      <protection/>
    </xf>
    <xf numFmtId="0" fontId="5" fillId="33" borderId="13" xfId="61" applyFont="1" applyFill="1" applyBorder="1" applyAlignment="1">
      <alignment horizontal="distributed" vertical="center" shrinkToFit="1"/>
      <protection/>
    </xf>
    <xf numFmtId="176" fontId="14" fillId="0" borderId="14" xfId="61" applyNumberFormat="1" applyFont="1" applyBorder="1" applyAlignment="1">
      <alignment vertical="center"/>
      <protection/>
    </xf>
    <xf numFmtId="176" fontId="10" fillId="0" borderId="14" xfId="61" applyNumberFormat="1" applyFont="1" applyBorder="1" applyAlignment="1">
      <alignment vertical="center"/>
      <protection/>
    </xf>
    <xf numFmtId="176" fontId="14" fillId="0" borderId="0" xfId="61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>
      <alignment vertical="center"/>
      <protection/>
    </xf>
    <xf numFmtId="0" fontId="5" fillId="33" borderId="18" xfId="61" applyFont="1" applyFill="1" applyBorder="1" applyAlignment="1">
      <alignment horizontal="distributed" vertical="center" shrinkToFit="1"/>
      <protection/>
    </xf>
    <xf numFmtId="176" fontId="14" fillId="0" borderId="17" xfId="61" applyNumberFormat="1" applyFont="1" applyBorder="1" applyAlignment="1">
      <alignment vertical="center"/>
      <protection/>
    </xf>
    <xf numFmtId="176" fontId="10" fillId="0" borderId="17" xfId="61" applyNumberFormat="1" applyFont="1" applyBorder="1" applyAlignment="1">
      <alignment vertical="center"/>
      <protection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3" fillId="33" borderId="10" xfId="0" applyFont="1" applyFill="1" applyBorder="1" applyAlignment="1">
      <alignment horizontal="distributed" vertical="center" wrapText="1"/>
    </xf>
    <xf numFmtId="0" fontId="13" fillId="33" borderId="22" xfId="0" applyFont="1" applyFill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7" fillId="33" borderId="23" xfId="0" applyFont="1" applyFill="1" applyBorder="1" applyAlignment="1">
      <alignment horizontal="distributed"/>
    </xf>
    <xf numFmtId="41" fontId="6" fillId="0" borderId="15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4" xfId="0" applyNumberFormat="1" applyFont="1" applyBorder="1" applyAlignment="1">
      <alignment horizontal="right"/>
    </xf>
    <xf numFmtId="0" fontId="7" fillId="33" borderId="24" xfId="0" applyFont="1" applyFill="1" applyBorder="1" applyAlignment="1">
      <alignment horizontal="distributed" vertical="top"/>
    </xf>
    <xf numFmtId="41" fontId="7" fillId="0" borderId="19" xfId="0" applyNumberFormat="1" applyFont="1" applyBorder="1" applyAlignment="1">
      <alignment vertical="top"/>
    </xf>
    <xf numFmtId="41" fontId="7" fillId="0" borderId="0" xfId="0" applyNumberFormat="1" applyFont="1" applyBorder="1" applyAlignment="1">
      <alignment vertical="top"/>
    </xf>
    <xf numFmtId="41" fontId="6" fillId="0" borderId="0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vertical="top"/>
    </xf>
    <xf numFmtId="176" fontId="7" fillId="0" borderId="0" xfId="0" applyNumberFormat="1" applyFont="1" applyBorder="1" applyAlignment="1">
      <alignment vertical="top"/>
    </xf>
    <xf numFmtId="176" fontId="7" fillId="0" borderId="21" xfId="0" applyNumberFormat="1" applyFont="1" applyBorder="1" applyAlignment="1">
      <alignment vertical="top"/>
    </xf>
    <xf numFmtId="176" fontId="7" fillId="0" borderId="17" xfId="0" applyNumberFormat="1" applyFont="1" applyBorder="1" applyAlignment="1">
      <alignment vertical="top"/>
    </xf>
    <xf numFmtId="0" fontId="2" fillId="0" borderId="0" xfId="60" applyFont="1" applyAlignment="1">
      <alignment horizontal="centerContinuous"/>
      <protection/>
    </xf>
    <xf numFmtId="0" fontId="16" fillId="0" borderId="0" xfId="60" applyFont="1" applyAlignment="1">
      <alignment horizontal="centerContinuous"/>
      <protection/>
    </xf>
    <xf numFmtId="0" fontId="16" fillId="0" borderId="0" xfId="60" applyFont="1">
      <alignment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right"/>
      <protection/>
    </xf>
    <xf numFmtId="0" fontId="7" fillId="33" borderId="25" xfId="60" applyFont="1" applyFill="1" applyBorder="1" applyAlignment="1">
      <alignment horizontal="distributed" vertical="center"/>
      <protection/>
    </xf>
    <xf numFmtId="0" fontId="7" fillId="33" borderId="11" xfId="60" applyFont="1" applyFill="1" applyBorder="1" applyAlignment="1">
      <alignment horizontal="distributed" vertical="center"/>
      <protection/>
    </xf>
    <xf numFmtId="0" fontId="7" fillId="33" borderId="13" xfId="60" applyFont="1" applyFill="1" applyBorder="1" applyAlignment="1">
      <alignment horizontal="distributed"/>
      <protection/>
    </xf>
    <xf numFmtId="181" fontId="6" fillId="0" borderId="0" xfId="60" applyNumberFormat="1" applyFont="1">
      <alignment/>
      <protection/>
    </xf>
    <xf numFmtId="186" fontId="6" fillId="0" borderId="0" xfId="60" applyNumberFormat="1" applyFont="1">
      <alignment/>
      <protection/>
    </xf>
    <xf numFmtId="0" fontId="7" fillId="33" borderId="0" xfId="60" applyFont="1" applyFill="1" applyBorder="1">
      <alignment/>
      <protection/>
    </xf>
    <xf numFmtId="181" fontId="6" fillId="0" borderId="14" xfId="60" applyNumberFormat="1" applyFont="1" applyBorder="1">
      <alignment/>
      <protection/>
    </xf>
    <xf numFmtId="186" fontId="6" fillId="0" borderId="14" xfId="60" applyNumberFormat="1" applyFont="1" applyBorder="1">
      <alignment/>
      <protection/>
    </xf>
    <xf numFmtId="181" fontId="6" fillId="0" borderId="0" xfId="60" applyNumberFormat="1" applyFont="1" applyBorder="1">
      <alignment/>
      <protection/>
    </xf>
    <xf numFmtId="186" fontId="6" fillId="0" borderId="0" xfId="60" applyNumberFormat="1" applyFont="1" applyBorder="1">
      <alignment/>
      <protection/>
    </xf>
    <xf numFmtId="0" fontId="7" fillId="33" borderId="17" xfId="60" applyFont="1" applyFill="1" applyBorder="1">
      <alignment/>
      <protection/>
    </xf>
    <xf numFmtId="0" fontId="7" fillId="33" borderId="18" xfId="60" applyFont="1" applyFill="1" applyBorder="1" applyAlignment="1">
      <alignment horizontal="distributed"/>
      <protection/>
    </xf>
    <xf numFmtId="181" fontId="6" fillId="0" borderId="17" xfId="60" applyNumberFormat="1" applyFont="1" applyBorder="1">
      <alignment/>
      <protection/>
    </xf>
    <xf numFmtId="186" fontId="6" fillId="0" borderId="17" xfId="60" applyNumberFormat="1" applyFont="1" applyBorder="1">
      <alignment/>
      <protection/>
    </xf>
    <xf numFmtId="181" fontId="6" fillId="0" borderId="19" xfId="60" applyNumberFormat="1" applyFont="1" applyBorder="1">
      <alignment/>
      <protection/>
    </xf>
    <xf numFmtId="181" fontId="6" fillId="0" borderId="21" xfId="60" applyNumberFormat="1" applyFont="1" applyBorder="1">
      <alignment/>
      <protection/>
    </xf>
    <xf numFmtId="0" fontId="5" fillId="33" borderId="26" xfId="0" applyFont="1" applyFill="1" applyBorder="1" applyAlignment="1">
      <alignment horizontal="distributed" vertical="center" wrapText="1"/>
    </xf>
    <xf numFmtId="0" fontId="7" fillId="33" borderId="10" xfId="0" applyFont="1" applyFill="1" applyBorder="1" applyAlignment="1">
      <alignment horizontal="distributed" vertical="center" wrapText="1"/>
    </xf>
    <xf numFmtId="0" fontId="5" fillId="33" borderId="22" xfId="0" applyFont="1" applyFill="1" applyBorder="1" applyAlignment="1">
      <alignment horizontal="distributed" vertical="center" wrapText="1"/>
    </xf>
    <xf numFmtId="41" fontId="8" fillId="0" borderId="0" xfId="0" applyNumberFormat="1" applyFont="1" applyAlignment="1">
      <alignment/>
    </xf>
    <xf numFmtId="0" fontId="7" fillId="33" borderId="13" xfId="0" applyFont="1" applyFill="1" applyBorder="1" applyAlignment="1">
      <alignment horizontal="distributed" vertical="top"/>
    </xf>
    <xf numFmtId="176" fontId="8" fillId="0" borderId="0" xfId="0" applyNumberFormat="1" applyFont="1" applyBorder="1" applyAlignment="1">
      <alignment vertical="top"/>
    </xf>
    <xf numFmtId="41" fontId="8" fillId="0" borderId="19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6" fontId="8" fillId="0" borderId="19" xfId="0" applyNumberFormat="1" applyFont="1" applyBorder="1" applyAlignment="1">
      <alignment vertical="top"/>
    </xf>
    <xf numFmtId="0" fontId="7" fillId="33" borderId="18" xfId="0" applyFont="1" applyFill="1" applyBorder="1" applyAlignment="1">
      <alignment horizontal="distributed" vertical="top"/>
    </xf>
    <xf numFmtId="176" fontId="8" fillId="0" borderId="17" xfId="0" applyNumberFormat="1" applyFont="1" applyBorder="1" applyAlignment="1">
      <alignment vertical="top"/>
    </xf>
    <xf numFmtId="181" fontId="6" fillId="0" borderId="15" xfId="60" applyNumberFormat="1" applyFont="1" applyBorder="1">
      <alignment/>
      <protection/>
    </xf>
    <xf numFmtId="0" fontId="7" fillId="33" borderId="22" xfId="0" applyFont="1" applyFill="1" applyBorder="1" applyAlignment="1">
      <alignment horizontal="distributed" vertical="center" wrapText="1"/>
    </xf>
    <xf numFmtId="0" fontId="7" fillId="33" borderId="12" xfId="0" applyFont="1" applyFill="1" applyBorder="1" applyAlignment="1">
      <alignment horizontal="distributed" vertical="center" wrapText="1"/>
    </xf>
    <xf numFmtId="0" fontId="7" fillId="33" borderId="16" xfId="0" applyFont="1" applyFill="1" applyBorder="1" applyAlignment="1">
      <alignment horizontal="center" vertical="distributed" textRotation="255"/>
    </xf>
    <xf numFmtId="0" fontId="7" fillId="33" borderId="13" xfId="0" applyFont="1" applyFill="1" applyBorder="1" applyAlignment="1">
      <alignment horizontal="center" vertical="distributed" textRotation="255"/>
    </xf>
    <xf numFmtId="0" fontId="7" fillId="33" borderId="18" xfId="0" applyFont="1" applyFill="1" applyBorder="1" applyAlignment="1">
      <alignment horizontal="center" vertical="distributed" textRotation="255"/>
    </xf>
    <xf numFmtId="0" fontId="7" fillId="33" borderId="26" xfId="0" applyFont="1" applyFill="1" applyBorder="1" applyAlignment="1">
      <alignment horizontal="distributed" vertical="center" wrapText="1"/>
    </xf>
    <xf numFmtId="0" fontId="7" fillId="33" borderId="10" xfId="0" applyFont="1" applyFill="1" applyBorder="1" applyAlignment="1">
      <alignment horizontal="distributed" vertical="center" wrapText="1"/>
    </xf>
    <xf numFmtId="0" fontId="7" fillId="33" borderId="25" xfId="0" applyFont="1" applyFill="1" applyBorder="1" applyAlignment="1">
      <alignment horizontal="distributed" vertical="center" wrapText="1"/>
    </xf>
    <xf numFmtId="0" fontId="7" fillId="33" borderId="11" xfId="0" applyFont="1" applyFill="1" applyBorder="1" applyAlignment="1">
      <alignment horizontal="distributed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distributed" textRotation="255"/>
    </xf>
    <xf numFmtId="0" fontId="7" fillId="33" borderId="0" xfId="0" applyFont="1" applyFill="1" applyBorder="1" applyAlignment="1">
      <alignment horizontal="center" vertical="distributed" textRotation="255"/>
    </xf>
    <xf numFmtId="0" fontId="7" fillId="33" borderId="17" xfId="0" applyFont="1" applyFill="1" applyBorder="1" applyAlignment="1">
      <alignment horizontal="center" vertical="distributed" textRotation="255"/>
    </xf>
    <xf numFmtId="0" fontId="7" fillId="33" borderId="11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 wrapText="1"/>
    </xf>
    <xf numFmtId="0" fontId="7" fillId="33" borderId="27" xfId="0" applyFont="1" applyFill="1" applyBorder="1" applyAlignment="1">
      <alignment horizontal="distributed" vertical="center" wrapText="1"/>
    </xf>
    <xf numFmtId="0" fontId="7" fillId="33" borderId="18" xfId="0" applyFont="1" applyFill="1" applyBorder="1" applyAlignment="1">
      <alignment horizontal="distributed" vertical="center" wrapText="1"/>
    </xf>
    <xf numFmtId="0" fontId="7" fillId="33" borderId="24" xfId="0" applyFont="1" applyFill="1" applyBorder="1" applyAlignment="1">
      <alignment horizontal="distributed" vertical="center" wrapText="1"/>
    </xf>
    <xf numFmtId="0" fontId="7" fillId="33" borderId="29" xfId="0" applyFont="1" applyFill="1" applyBorder="1" applyAlignment="1">
      <alignment horizontal="distributed" vertical="center" wrapText="1"/>
    </xf>
    <xf numFmtId="0" fontId="7" fillId="33" borderId="14" xfId="0" applyFont="1" applyFill="1" applyBorder="1" applyAlignment="1">
      <alignment horizontal="distributed"/>
    </xf>
    <xf numFmtId="0" fontId="7" fillId="33" borderId="16" xfId="0" applyFont="1" applyFill="1" applyBorder="1" applyAlignment="1">
      <alignment horizontal="distributed"/>
    </xf>
    <xf numFmtId="0" fontId="7" fillId="33" borderId="0" xfId="0" applyFont="1" applyFill="1" applyBorder="1" applyAlignment="1">
      <alignment horizontal="distributed"/>
    </xf>
    <xf numFmtId="0" fontId="7" fillId="33" borderId="13" xfId="0" applyFont="1" applyFill="1" applyBorder="1" applyAlignment="1">
      <alignment horizontal="distributed"/>
    </xf>
    <xf numFmtId="0" fontId="7" fillId="33" borderId="24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13" fillId="33" borderId="15" xfId="0" applyFont="1" applyFill="1" applyBorder="1" applyAlignment="1">
      <alignment horizontal="distributed" shrinkToFit="1"/>
    </xf>
    <xf numFmtId="0" fontId="13" fillId="33" borderId="14" xfId="0" applyFont="1" applyFill="1" applyBorder="1" applyAlignment="1">
      <alignment horizontal="distributed" shrinkToFit="1"/>
    </xf>
    <xf numFmtId="0" fontId="13" fillId="33" borderId="16" xfId="0" applyFont="1" applyFill="1" applyBorder="1" applyAlignment="1">
      <alignment horizontal="distributed" shrinkToFit="1"/>
    </xf>
    <xf numFmtId="0" fontId="13" fillId="33" borderId="0" xfId="0" applyFont="1" applyFill="1" applyBorder="1" applyAlignment="1">
      <alignment horizontal="distributed" shrinkToFit="1"/>
    </xf>
    <xf numFmtId="0" fontId="13" fillId="33" borderId="13" xfId="0" applyFont="1" applyFill="1" applyBorder="1" applyAlignment="1">
      <alignment horizontal="distributed" shrinkToFit="1"/>
    </xf>
    <xf numFmtId="0" fontId="2" fillId="0" borderId="0" xfId="0" applyFont="1" applyAlignment="1">
      <alignment horizontal="center"/>
    </xf>
    <xf numFmtId="0" fontId="13" fillId="33" borderId="26" xfId="0" applyFont="1" applyFill="1" applyBorder="1" applyAlignment="1">
      <alignment horizontal="distributed" vertical="center" wrapText="1"/>
    </xf>
    <xf numFmtId="0" fontId="13" fillId="33" borderId="10" xfId="0" applyFont="1" applyFill="1" applyBorder="1" applyAlignment="1">
      <alignment horizontal="distributed" vertical="center" wrapText="1"/>
    </xf>
    <xf numFmtId="0" fontId="13" fillId="33" borderId="25" xfId="0" applyFont="1" applyFill="1" applyBorder="1" applyAlignment="1">
      <alignment horizontal="distributed" vertical="center" wrapText="1"/>
    </xf>
    <xf numFmtId="0" fontId="13" fillId="33" borderId="11" xfId="0" applyFont="1" applyFill="1" applyBorder="1" applyAlignment="1">
      <alignment horizontal="distributed" vertical="center" wrapText="1"/>
    </xf>
    <xf numFmtId="0" fontId="13" fillId="33" borderId="22" xfId="0" applyFont="1" applyFill="1" applyBorder="1" applyAlignment="1">
      <alignment horizontal="distributed" vertical="center" wrapText="1"/>
    </xf>
    <xf numFmtId="0" fontId="13" fillId="33" borderId="12" xfId="0" applyFont="1" applyFill="1" applyBorder="1" applyAlignment="1">
      <alignment horizontal="distributed" vertical="center" wrapText="1"/>
    </xf>
    <xf numFmtId="0" fontId="7" fillId="33" borderId="0" xfId="0" applyFont="1" applyFill="1" applyAlignment="1">
      <alignment horizontal="center" vertical="distributed" textRotation="255"/>
    </xf>
    <xf numFmtId="0" fontId="6" fillId="0" borderId="0" xfId="61" applyFont="1" applyAlignment="1">
      <alignment shrinkToFit="1"/>
      <protection/>
    </xf>
    <xf numFmtId="0" fontId="2" fillId="0" borderId="0" xfId="61" applyFont="1" applyAlignment="1">
      <alignment horizontal="center"/>
      <protection/>
    </xf>
    <xf numFmtId="0" fontId="7" fillId="33" borderId="26" xfId="61" applyFont="1" applyFill="1" applyBorder="1" applyAlignment="1">
      <alignment horizontal="distributed" vertical="center" wrapText="1"/>
      <protection/>
    </xf>
    <xf numFmtId="0" fontId="7" fillId="33" borderId="10" xfId="61" applyFont="1" applyFill="1" applyBorder="1" applyAlignment="1">
      <alignment horizontal="distributed" vertical="center" wrapText="1"/>
      <protection/>
    </xf>
    <xf numFmtId="0" fontId="5" fillId="33" borderId="25" xfId="61" applyFont="1" applyFill="1" applyBorder="1" applyAlignment="1">
      <alignment horizontal="distributed" vertical="center" wrapText="1"/>
      <protection/>
    </xf>
    <xf numFmtId="0" fontId="5" fillId="33" borderId="16" xfId="61" applyFont="1" applyFill="1" applyBorder="1" applyAlignment="1">
      <alignment horizontal="distributed" vertical="center" wrapText="1"/>
      <protection/>
    </xf>
    <xf numFmtId="0" fontId="6" fillId="0" borderId="14" xfId="61" applyFont="1" applyBorder="1" applyAlignment="1">
      <alignment shrinkToFit="1"/>
      <protection/>
    </xf>
    <xf numFmtId="0" fontId="7" fillId="33" borderId="20" xfId="0" applyFont="1" applyFill="1" applyBorder="1" applyAlignment="1">
      <alignment horizontal="distributed" vertical="center" wrapText="1"/>
    </xf>
    <xf numFmtId="0" fontId="7" fillId="33" borderId="14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6" xfId="60" applyFont="1" applyFill="1" applyBorder="1" applyAlignment="1">
      <alignment horizontal="center" vertical="distributed" textRotation="255"/>
      <protection/>
    </xf>
    <xf numFmtId="0" fontId="7" fillId="33" borderId="13" xfId="60" applyFont="1" applyFill="1" applyBorder="1" applyAlignment="1">
      <alignment horizontal="center" vertical="distributed" textRotation="255"/>
      <protection/>
    </xf>
    <xf numFmtId="0" fontId="7" fillId="33" borderId="0" xfId="60" applyFont="1" applyFill="1" applyBorder="1" applyAlignment="1">
      <alignment horizontal="distributed"/>
      <protection/>
    </xf>
    <xf numFmtId="0" fontId="7" fillId="33" borderId="13" xfId="60" applyFont="1" applyFill="1" applyBorder="1" applyAlignment="1">
      <alignment horizontal="distributed"/>
      <protection/>
    </xf>
    <xf numFmtId="0" fontId="7" fillId="33" borderId="18" xfId="60" applyFont="1" applyFill="1" applyBorder="1" applyAlignment="1">
      <alignment horizontal="center" vertical="distributed" textRotation="255"/>
      <protection/>
    </xf>
    <xf numFmtId="0" fontId="7" fillId="33" borderId="14" xfId="60" applyFont="1" applyFill="1" applyBorder="1" applyAlignment="1">
      <alignment horizontal="distributed"/>
      <protection/>
    </xf>
    <xf numFmtId="0" fontId="7" fillId="33" borderId="16" xfId="60" applyFont="1" applyFill="1" applyBorder="1" applyAlignment="1">
      <alignment horizontal="distributed"/>
      <protection/>
    </xf>
    <xf numFmtId="0" fontId="7" fillId="33" borderId="28" xfId="60" applyFont="1" applyFill="1" applyBorder="1" applyAlignment="1">
      <alignment horizontal="distributed" vertical="center"/>
      <protection/>
    </xf>
    <xf numFmtId="0" fontId="7" fillId="33" borderId="27" xfId="60" applyFont="1" applyFill="1" applyBorder="1" applyAlignment="1">
      <alignment horizontal="distributed" vertical="center"/>
      <protection/>
    </xf>
    <xf numFmtId="0" fontId="7" fillId="33" borderId="26" xfId="60" applyFont="1" applyFill="1" applyBorder="1" applyAlignment="1">
      <alignment horizontal="distributed" vertical="center"/>
      <protection/>
    </xf>
    <xf numFmtId="0" fontId="7" fillId="33" borderId="10" xfId="60" applyFont="1" applyFill="1" applyBorder="1" applyAlignment="1">
      <alignment horizontal="distributed" vertical="center"/>
      <protection/>
    </xf>
    <xf numFmtId="0" fontId="7" fillId="33" borderId="10" xfId="60" applyFont="1" applyFill="1" applyBorder="1" applyAlignment="1">
      <alignment horizontal="distributed" vertical="center" wrapText="1"/>
      <protection/>
    </xf>
    <xf numFmtId="0" fontId="7" fillId="33" borderId="11" xfId="60" applyFont="1" applyFill="1" applyBorder="1" applyAlignment="1">
      <alignment horizontal="distributed" vertical="center" wrapText="1"/>
      <protection/>
    </xf>
    <xf numFmtId="0" fontId="7" fillId="33" borderId="22" xfId="60" applyFont="1" applyFill="1" applyBorder="1" applyAlignment="1">
      <alignment horizontal="distributed" vertical="center" wrapText="1"/>
      <protection/>
    </xf>
    <xf numFmtId="0" fontId="7" fillId="33" borderId="12" xfId="60" applyFont="1" applyFill="1" applyBorder="1" applyAlignment="1">
      <alignment horizontal="distributed" vertical="center" wrapText="1"/>
      <protection/>
    </xf>
    <xf numFmtId="0" fontId="7" fillId="33" borderId="18" xfId="60" applyFont="1" applyFill="1" applyBorder="1" applyAlignment="1">
      <alignment horizontal="distributed" vertical="center"/>
      <protection/>
    </xf>
    <xf numFmtId="0" fontId="7" fillId="33" borderId="24" xfId="60" applyFont="1" applyFill="1" applyBorder="1" applyAlignment="1">
      <alignment horizontal="distributed" vertical="center"/>
      <protection/>
    </xf>
    <xf numFmtId="0" fontId="7" fillId="33" borderId="20" xfId="0" applyFont="1" applyFill="1" applyBorder="1" applyAlignment="1">
      <alignment horizontal="distributed" vertical="center"/>
    </xf>
    <xf numFmtId="0" fontId="7" fillId="33" borderId="26" xfId="0" applyFont="1" applyFill="1" applyBorder="1" applyAlignment="1">
      <alignment horizontal="distributed" vertical="center"/>
    </xf>
    <xf numFmtId="0" fontId="7" fillId="33" borderId="25" xfId="0" applyFont="1" applyFill="1" applyBorder="1" applyAlignment="1">
      <alignment horizontal="distributed" vertical="center"/>
    </xf>
    <xf numFmtId="0" fontId="7" fillId="33" borderId="25" xfId="60" applyFont="1" applyFill="1" applyBorder="1" applyAlignment="1">
      <alignment horizontal="center" vertical="distributed" textRotation="255"/>
      <protection/>
    </xf>
    <xf numFmtId="0" fontId="7" fillId="33" borderId="16" xfId="60" applyFont="1" applyFill="1" applyBorder="1" applyAlignment="1">
      <alignment horizontal="center" vertical="center" textRotation="255"/>
      <protection/>
    </xf>
    <xf numFmtId="0" fontId="7" fillId="33" borderId="13" xfId="60" applyFont="1" applyFill="1" applyBorder="1" applyAlignment="1">
      <alignment horizontal="center" vertical="center" textRotation="255"/>
      <protection/>
    </xf>
    <xf numFmtId="0" fontId="7" fillId="33" borderId="18" xfId="60" applyFont="1" applyFill="1" applyBorder="1" applyAlignment="1">
      <alignment horizontal="center" vertical="center" textRotation="255"/>
      <protection/>
    </xf>
    <xf numFmtId="0" fontId="7" fillId="33" borderId="30" xfId="60" applyFont="1" applyFill="1" applyBorder="1" applyAlignment="1">
      <alignment horizontal="distributed" vertical="center"/>
      <protection/>
    </xf>
    <xf numFmtId="0" fontId="7" fillId="33" borderId="17" xfId="60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201sh6,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C31" sqref="C31"/>
    </sheetView>
  </sheetViews>
  <sheetFormatPr defaultColWidth="8.796875" defaultRowHeight="14.25"/>
  <cols>
    <col min="1" max="1" width="3.09765625" style="10" customWidth="1"/>
    <col min="2" max="3" width="6.09765625" style="10" customWidth="1"/>
    <col min="4" max="11" width="9.3984375" style="10" customWidth="1"/>
    <col min="12" max="16384" width="9" style="10" customWidth="1"/>
  </cols>
  <sheetData>
    <row r="1" spans="1:11" s="3" customFormat="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4" customFormat="1" ht="12" thickBot="1">
      <c r="K2" s="5" t="s">
        <v>1</v>
      </c>
    </row>
    <row r="3" spans="1:11" s="7" customFormat="1" ht="9" customHeight="1" thickTop="1">
      <c r="A3" s="200" t="s">
        <v>2</v>
      </c>
      <c r="B3" s="201"/>
      <c r="C3" s="201"/>
      <c r="D3" s="204" t="s">
        <v>3</v>
      </c>
      <c r="E3" s="195" t="s">
        <v>4</v>
      </c>
      <c r="F3" s="200"/>
      <c r="G3" s="201"/>
      <c r="H3" s="195" t="s">
        <v>5</v>
      </c>
      <c r="I3" s="200"/>
      <c r="J3" s="201"/>
      <c r="K3" s="195" t="s">
        <v>6</v>
      </c>
    </row>
    <row r="4" spans="1:11" ht="30.75" customHeight="1">
      <c r="A4" s="202"/>
      <c r="B4" s="203"/>
      <c r="C4" s="203"/>
      <c r="D4" s="205"/>
      <c r="E4" s="203"/>
      <c r="F4" s="8" t="s">
        <v>7</v>
      </c>
      <c r="G4" s="8" t="s">
        <v>8</v>
      </c>
      <c r="H4" s="203"/>
      <c r="I4" s="8" t="s">
        <v>9</v>
      </c>
      <c r="J4" s="8" t="s">
        <v>10</v>
      </c>
      <c r="K4" s="196"/>
    </row>
    <row r="5" spans="1:11" ht="15" customHeight="1">
      <c r="A5" s="197" t="s">
        <v>11</v>
      </c>
      <c r="B5" s="11" t="s">
        <v>12</v>
      </c>
      <c r="C5" s="12" t="s">
        <v>13</v>
      </c>
      <c r="D5" s="13">
        <v>787</v>
      </c>
      <c r="E5" s="13">
        <v>483</v>
      </c>
      <c r="F5" s="13">
        <v>424</v>
      </c>
      <c r="G5" s="13">
        <v>59</v>
      </c>
      <c r="H5" s="13">
        <v>305</v>
      </c>
      <c r="I5" s="13">
        <v>177</v>
      </c>
      <c r="J5" s="13">
        <v>83</v>
      </c>
      <c r="K5" s="14">
        <f>E5/D5*100</f>
        <v>61.3722998729352</v>
      </c>
    </row>
    <row r="6" spans="1:11" ht="12">
      <c r="A6" s="198"/>
      <c r="B6" s="11"/>
      <c r="C6" s="12" t="s">
        <v>14</v>
      </c>
      <c r="D6" s="13">
        <v>827</v>
      </c>
      <c r="E6" s="13">
        <v>535</v>
      </c>
      <c r="F6" s="13">
        <v>464</v>
      </c>
      <c r="G6" s="13">
        <v>71</v>
      </c>
      <c r="H6" s="13">
        <v>292</v>
      </c>
      <c r="I6" s="13">
        <v>162</v>
      </c>
      <c r="J6" s="13">
        <v>81</v>
      </c>
      <c r="K6" s="15">
        <f aca="true" t="shared" si="0" ref="K6:K23">E6/D6*100</f>
        <v>64.69165659008465</v>
      </c>
    </row>
    <row r="7" spans="1:11" ht="12">
      <c r="A7" s="198"/>
      <c r="B7" s="11"/>
      <c r="C7" s="12" t="s">
        <v>15</v>
      </c>
      <c r="D7" s="13">
        <v>913</v>
      </c>
      <c r="E7" s="13">
        <v>587</v>
      </c>
      <c r="F7" s="13">
        <v>504</v>
      </c>
      <c r="G7" s="13">
        <v>83</v>
      </c>
      <c r="H7" s="13">
        <v>326</v>
      </c>
      <c r="I7" s="13">
        <v>171</v>
      </c>
      <c r="J7" s="13">
        <v>96</v>
      </c>
      <c r="K7" s="15">
        <f t="shared" si="0"/>
        <v>64.29353778751369</v>
      </c>
    </row>
    <row r="8" spans="1:11" ht="12">
      <c r="A8" s="198"/>
      <c r="B8" s="11" t="s">
        <v>16</v>
      </c>
      <c r="C8" s="12" t="s">
        <v>17</v>
      </c>
      <c r="D8" s="13">
        <v>1010</v>
      </c>
      <c r="E8" s="13">
        <v>675</v>
      </c>
      <c r="F8" s="13">
        <v>574</v>
      </c>
      <c r="G8" s="13">
        <v>101</v>
      </c>
      <c r="H8" s="13">
        <v>335</v>
      </c>
      <c r="I8" s="13">
        <v>182</v>
      </c>
      <c r="J8" s="13">
        <v>88</v>
      </c>
      <c r="K8" s="15">
        <f t="shared" si="0"/>
        <v>66.83168316831683</v>
      </c>
    </row>
    <row r="9" spans="1:11" ht="12">
      <c r="A9" s="198"/>
      <c r="B9" s="11"/>
      <c r="C9" s="16" t="s">
        <v>18</v>
      </c>
      <c r="D9" s="17">
        <v>1046</v>
      </c>
      <c r="E9" s="17">
        <v>692</v>
      </c>
      <c r="F9" s="17">
        <v>590</v>
      </c>
      <c r="G9" s="17">
        <v>102</v>
      </c>
      <c r="H9" s="17">
        <v>354</v>
      </c>
      <c r="I9" s="17">
        <v>189</v>
      </c>
      <c r="J9" s="17">
        <v>79</v>
      </c>
      <c r="K9" s="18">
        <f t="shared" si="0"/>
        <v>66.1567877629063</v>
      </c>
    </row>
    <row r="10" spans="1:11" ht="3" customHeight="1">
      <c r="A10" s="199"/>
      <c r="B10" s="11"/>
      <c r="C10" s="12"/>
      <c r="D10" s="13"/>
      <c r="E10" s="13"/>
      <c r="F10" s="13"/>
      <c r="G10" s="13"/>
      <c r="H10" s="13"/>
      <c r="I10" s="13"/>
      <c r="J10" s="13"/>
      <c r="K10" s="15"/>
    </row>
    <row r="11" spans="1:11" ht="3" customHeight="1">
      <c r="A11" s="197" t="s">
        <v>19</v>
      </c>
      <c r="B11" s="19"/>
      <c r="C11" s="20"/>
      <c r="D11" s="4"/>
      <c r="E11" s="4"/>
      <c r="F11" s="4"/>
      <c r="G11" s="4"/>
      <c r="H11" s="4"/>
      <c r="I11" s="4"/>
      <c r="J11" s="4"/>
      <c r="K11" s="4"/>
    </row>
    <row r="12" spans="1:11" ht="12">
      <c r="A12" s="198"/>
      <c r="B12" s="11" t="s">
        <v>12</v>
      </c>
      <c r="C12" s="12" t="s">
        <v>13</v>
      </c>
      <c r="D12" s="13">
        <v>413</v>
      </c>
      <c r="E12" s="13">
        <v>336</v>
      </c>
      <c r="F12" s="13">
        <v>331</v>
      </c>
      <c r="G12" s="13">
        <v>6</v>
      </c>
      <c r="H12" s="13">
        <v>77</v>
      </c>
      <c r="I12" s="13">
        <v>1</v>
      </c>
      <c r="J12" s="13">
        <v>50</v>
      </c>
      <c r="K12" s="15">
        <f>E12/D12*100</f>
        <v>81.35593220338984</v>
      </c>
    </row>
    <row r="13" spans="1:11" ht="12">
      <c r="A13" s="198"/>
      <c r="B13" s="11"/>
      <c r="C13" s="12" t="s">
        <v>14</v>
      </c>
      <c r="D13" s="13">
        <v>435</v>
      </c>
      <c r="E13" s="13">
        <v>355</v>
      </c>
      <c r="F13" s="13">
        <v>347</v>
      </c>
      <c r="G13" s="13">
        <v>8</v>
      </c>
      <c r="H13" s="13">
        <v>80</v>
      </c>
      <c r="I13" s="13">
        <v>1</v>
      </c>
      <c r="J13" s="13">
        <v>48</v>
      </c>
      <c r="K13" s="15">
        <f t="shared" si="0"/>
        <v>81.60919540229885</v>
      </c>
    </row>
    <row r="14" spans="1:11" ht="12">
      <c r="A14" s="198"/>
      <c r="B14" s="11"/>
      <c r="C14" s="12" t="s">
        <v>15</v>
      </c>
      <c r="D14" s="13">
        <v>482</v>
      </c>
      <c r="E14" s="13">
        <v>387</v>
      </c>
      <c r="F14" s="13">
        <v>378</v>
      </c>
      <c r="G14" s="13">
        <v>9</v>
      </c>
      <c r="H14" s="13">
        <v>95</v>
      </c>
      <c r="I14" s="13">
        <v>2</v>
      </c>
      <c r="J14" s="13">
        <v>55</v>
      </c>
      <c r="K14" s="15">
        <f t="shared" si="0"/>
        <v>80.29045643153528</v>
      </c>
    </row>
    <row r="15" spans="1:11" ht="12">
      <c r="A15" s="198"/>
      <c r="B15" s="11" t="s">
        <v>16</v>
      </c>
      <c r="C15" s="12" t="s">
        <v>17</v>
      </c>
      <c r="D15" s="13">
        <v>535</v>
      </c>
      <c r="E15" s="13">
        <v>437</v>
      </c>
      <c r="F15" s="13">
        <v>425</v>
      </c>
      <c r="G15" s="13">
        <v>12</v>
      </c>
      <c r="H15" s="13">
        <v>98</v>
      </c>
      <c r="I15" s="13">
        <v>3</v>
      </c>
      <c r="J15" s="13">
        <v>49</v>
      </c>
      <c r="K15" s="15">
        <f t="shared" si="0"/>
        <v>81.6822429906542</v>
      </c>
    </row>
    <row r="16" spans="1:11" ht="12">
      <c r="A16" s="198"/>
      <c r="B16" s="11"/>
      <c r="C16" s="16" t="s">
        <v>18</v>
      </c>
      <c r="D16" s="17">
        <v>548</v>
      </c>
      <c r="E16" s="17">
        <v>441</v>
      </c>
      <c r="F16" s="17">
        <v>425</v>
      </c>
      <c r="G16" s="17">
        <v>16</v>
      </c>
      <c r="H16" s="17">
        <v>107</v>
      </c>
      <c r="I16" s="17">
        <v>4</v>
      </c>
      <c r="J16" s="17">
        <v>44</v>
      </c>
      <c r="K16" s="18">
        <f>E16/D16*100</f>
        <v>80.47445255474453</v>
      </c>
    </row>
    <row r="17" spans="1:11" ht="3" customHeight="1">
      <c r="A17" s="199"/>
      <c r="B17" s="21"/>
      <c r="C17" s="22"/>
      <c r="D17" s="23"/>
      <c r="E17" s="23"/>
      <c r="F17" s="23"/>
      <c r="G17" s="23"/>
      <c r="H17" s="23"/>
      <c r="I17" s="23"/>
      <c r="J17" s="23"/>
      <c r="K17" s="23"/>
    </row>
    <row r="18" spans="1:11" ht="3" customHeight="1">
      <c r="A18" s="197" t="s">
        <v>20</v>
      </c>
      <c r="B18" s="11"/>
      <c r="C18" s="12"/>
      <c r="D18" s="24"/>
      <c r="E18" s="25"/>
      <c r="F18" s="25"/>
      <c r="G18" s="25"/>
      <c r="H18" s="25"/>
      <c r="I18" s="25"/>
      <c r="J18" s="25"/>
      <c r="K18" s="15"/>
    </row>
    <row r="19" spans="1:11" ht="12">
      <c r="A19" s="198"/>
      <c r="B19" s="11" t="s">
        <v>12</v>
      </c>
      <c r="C19" s="12" t="s">
        <v>13</v>
      </c>
      <c r="D19" s="24">
        <v>374</v>
      </c>
      <c r="E19" s="25">
        <v>146</v>
      </c>
      <c r="F19" s="25">
        <v>93</v>
      </c>
      <c r="G19" s="25">
        <v>53</v>
      </c>
      <c r="H19" s="25">
        <v>228</v>
      </c>
      <c r="I19" s="25">
        <v>176</v>
      </c>
      <c r="J19" s="25">
        <v>33</v>
      </c>
      <c r="K19" s="15">
        <f t="shared" si="0"/>
        <v>39.037433155080215</v>
      </c>
    </row>
    <row r="20" spans="1:11" ht="12">
      <c r="A20" s="198"/>
      <c r="B20" s="11"/>
      <c r="C20" s="12" t="s">
        <v>14</v>
      </c>
      <c r="D20" s="25">
        <v>392</v>
      </c>
      <c r="E20" s="25">
        <v>180</v>
      </c>
      <c r="F20" s="25">
        <v>118</v>
      </c>
      <c r="G20" s="25">
        <v>63</v>
      </c>
      <c r="H20" s="25">
        <v>212</v>
      </c>
      <c r="I20" s="25">
        <v>161</v>
      </c>
      <c r="J20" s="25">
        <v>33</v>
      </c>
      <c r="K20" s="15">
        <f t="shared" si="0"/>
        <v>45.91836734693878</v>
      </c>
    </row>
    <row r="21" spans="1:11" ht="12">
      <c r="A21" s="198"/>
      <c r="B21" s="11"/>
      <c r="C21" s="12" t="s">
        <v>15</v>
      </c>
      <c r="D21" s="25">
        <v>431</v>
      </c>
      <c r="E21" s="25">
        <v>200</v>
      </c>
      <c r="F21" s="25">
        <v>126</v>
      </c>
      <c r="G21" s="25">
        <v>74</v>
      </c>
      <c r="H21" s="25">
        <v>231</v>
      </c>
      <c r="I21" s="25">
        <v>169</v>
      </c>
      <c r="J21" s="25">
        <v>42</v>
      </c>
      <c r="K21" s="15">
        <f t="shared" si="0"/>
        <v>46.403712296983755</v>
      </c>
    </row>
    <row r="22" spans="1:11" ht="12">
      <c r="A22" s="198"/>
      <c r="B22" s="11" t="s">
        <v>16</v>
      </c>
      <c r="C22" s="12" t="s">
        <v>17</v>
      </c>
      <c r="D22" s="25">
        <v>475</v>
      </c>
      <c r="E22" s="25">
        <v>238</v>
      </c>
      <c r="F22" s="25">
        <v>149</v>
      </c>
      <c r="G22" s="25">
        <v>89</v>
      </c>
      <c r="H22" s="25">
        <v>237</v>
      </c>
      <c r="I22" s="25">
        <v>179</v>
      </c>
      <c r="J22" s="25">
        <v>39</v>
      </c>
      <c r="K22" s="15">
        <f t="shared" si="0"/>
        <v>50.10526315789474</v>
      </c>
    </row>
    <row r="23" spans="1:11" ht="12">
      <c r="A23" s="199"/>
      <c r="B23" s="21"/>
      <c r="C23" s="26" t="s">
        <v>18</v>
      </c>
      <c r="D23" s="27">
        <v>498</v>
      </c>
      <c r="E23" s="27">
        <v>251</v>
      </c>
      <c r="F23" s="27">
        <v>165</v>
      </c>
      <c r="G23" s="27">
        <v>86</v>
      </c>
      <c r="H23" s="27">
        <v>247</v>
      </c>
      <c r="I23" s="27">
        <v>185</v>
      </c>
      <c r="J23" s="27">
        <v>34</v>
      </c>
      <c r="K23" s="28">
        <f t="shared" si="0"/>
        <v>50.401606425702816</v>
      </c>
    </row>
  </sheetData>
  <sheetProtection/>
  <mergeCells count="10">
    <mergeCell ref="K3:K4"/>
    <mergeCell ref="A5:A10"/>
    <mergeCell ref="A11:A17"/>
    <mergeCell ref="A18:A23"/>
    <mergeCell ref="A3:C4"/>
    <mergeCell ref="D3:D4"/>
    <mergeCell ref="E3:E4"/>
    <mergeCell ref="F3:G3"/>
    <mergeCell ref="H3:H4"/>
    <mergeCell ref="I3:J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PageLayoutView="0" workbookViewId="0" topLeftCell="A1">
      <selection activeCell="H14" sqref="H14"/>
    </sheetView>
  </sheetViews>
  <sheetFormatPr defaultColWidth="8.796875" defaultRowHeight="14.25"/>
  <cols>
    <col min="1" max="2" width="7.09765625" style="4" customWidth="1"/>
    <col min="3" max="12" width="7.69921875" style="4" customWidth="1"/>
    <col min="13" max="16384" width="9" style="4" customWidth="1"/>
  </cols>
  <sheetData>
    <row r="1" spans="1:12" s="30" customFormat="1" ht="14.25" customHeight="1">
      <c r="A1" s="226" t="s">
        <v>139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ht="12" thickBot="1">
      <c r="L2" s="5" t="s">
        <v>77</v>
      </c>
    </row>
    <row r="3" spans="1:12" ht="52.5" customHeight="1" thickTop="1">
      <c r="A3" s="262" t="s">
        <v>140</v>
      </c>
      <c r="B3" s="263"/>
      <c r="C3" s="183" t="s">
        <v>141</v>
      </c>
      <c r="D3" s="144" t="s">
        <v>142</v>
      </c>
      <c r="E3" s="184" t="s">
        <v>143</v>
      </c>
      <c r="F3" s="184" t="s">
        <v>144</v>
      </c>
      <c r="G3" s="184" t="s">
        <v>145</v>
      </c>
      <c r="H3" s="144" t="s">
        <v>146</v>
      </c>
      <c r="I3" s="144" t="s">
        <v>147</v>
      </c>
      <c r="J3" s="184" t="s">
        <v>148</v>
      </c>
      <c r="K3" s="184" t="s">
        <v>149</v>
      </c>
      <c r="L3" s="185" t="s">
        <v>150</v>
      </c>
    </row>
    <row r="4" spans="1:12" ht="18" customHeight="1">
      <c r="A4" s="264" t="s">
        <v>11</v>
      </c>
      <c r="B4" s="62" t="s">
        <v>30</v>
      </c>
      <c r="C4" s="186">
        <v>94</v>
      </c>
      <c r="D4" s="186">
        <v>11</v>
      </c>
      <c r="E4" s="186">
        <v>19</v>
      </c>
      <c r="F4" s="186">
        <v>14</v>
      </c>
      <c r="G4" s="186">
        <v>2</v>
      </c>
      <c r="H4" s="186">
        <v>20</v>
      </c>
      <c r="I4" s="186">
        <v>11</v>
      </c>
      <c r="J4" s="186">
        <v>4</v>
      </c>
      <c r="K4" s="186">
        <v>1</v>
      </c>
      <c r="L4" s="186">
        <v>12</v>
      </c>
    </row>
    <row r="5" spans="1:12" ht="18" customHeight="1">
      <c r="A5" s="264"/>
      <c r="B5" s="187" t="s">
        <v>31</v>
      </c>
      <c r="C5" s="188">
        <v>100</v>
      </c>
      <c r="D5" s="188">
        <f>D4/C4*100</f>
        <v>11.702127659574469</v>
      </c>
      <c r="E5" s="188">
        <f>E4/C4*100</f>
        <v>20.212765957446805</v>
      </c>
      <c r="F5" s="188">
        <f>F4/C4*100</f>
        <v>14.893617021276595</v>
      </c>
      <c r="G5" s="188">
        <f>G4/C4*100</f>
        <v>2.127659574468085</v>
      </c>
      <c r="H5" s="188">
        <f>H4/C4*100</f>
        <v>21.27659574468085</v>
      </c>
      <c r="I5" s="188">
        <f>I4/C4*100</f>
        <v>11.702127659574469</v>
      </c>
      <c r="J5" s="188">
        <f>J4/C4*100</f>
        <v>4.25531914893617</v>
      </c>
      <c r="K5" s="188">
        <f>K4/C4*100</f>
        <v>1.0638297872340425</v>
      </c>
      <c r="L5" s="188">
        <f>L4/C4*100</f>
        <v>12.76595744680851</v>
      </c>
    </row>
    <row r="6" spans="1:12" ht="18" customHeight="1">
      <c r="A6" s="264" t="s">
        <v>19</v>
      </c>
      <c r="B6" s="147" t="s">
        <v>30</v>
      </c>
      <c r="C6" s="189">
        <v>53</v>
      </c>
      <c r="D6" s="190">
        <v>5</v>
      </c>
      <c r="E6" s="190">
        <v>10</v>
      </c>
      <c r="F6" s="190">
        <v>9</v>
      </c>
      <c r="G6" s="190">
        <v>2</v>
      </c>
      <c r="H6" s="190">
        <v>10</v>
      </c>
      <c r="I6" s="190">
        <v>6</v>
      </c>
      <c r="J6" s="190">
        <v>2</v>
      </c>
      <c r="K6" s="190">
        <v>0.1</v>
      </c>
      <c r="L6" s="190">
        <v>7</v>
      </c>
    </row>
    <row r="7" spans="1:12" ht="18" customHeight="1">
      <c r="A7" s="264"/>
      <c r="B7" s="151" t="s">
        <v>31</v>
      </c>
      <c r="C7" s="191">
        <v>100</v>
      </c>
      <c r="D7" s="188">
        <f>D6/C6*100</f>
        <v>9.433962264150944</v>
      </c>
      <c r="E7" s="188">
        <f>E6/C6*100</f>
        <v>18.867924528301888</v>
      </c>
      <c r="F7" s="188">
        <f>F6/C6*100</f>
        <v>16.9811320754717</v>
      </c>
      <c r="G7" s="188">
        <f>G6/C6*100</f>
        <v>3.7735849056603774</v>
      </c>
      <c r="H7" s="188">
        <f>H6/C6*100</f>
        <v>18.867924528301888</v>
      </c>
      <c r="I7" s="188">
        <f>I6/C6*100</f>
        <v>11.320754716981133</v>
      </c>
      <c r="J7" s="188">
        <f>J6/C6*100</f>
        <v>3.7735849056603774</v>
      </c>
      <c r="K7" s="188">
        <f>K6/C6*100</f>
        <v>0.18867924528301888</v>
      </c>
      <c r="L7" s="188">
        <f>L6/C6*100</f>
        <v>13.20754716981132</v>
      </c>
    </row>
    <row r="8" spans="1:12" ht="18" customHeight="1">
      <c r="A8" s="264" t="s">
        <v>20</v>
      </c>
      <c r="B8" s="62" t="s">
        <v>30</v>
      </c>
      <c r="C8" s="190">
        <v>41</v>
      </c>
      <c r="D8" s="190">
        <v>5</v>
      </c>
      <c r="E8" s="190">
        <v>9</v>
      </c>
      <c r="F8" s="190">
        <v>4</v>
      </c>
      <c r="G8" s="190">
        <v>0.1</v>
      </c>
      <c r="H8" s="190">
        <v>10</v>
      </c>
      <c r="I8" s="190">
        <v>5</v>
      </c>
      <c r="J8" s="190">
        <v>1</v>
      </c>
      <c r="K8" s="190">
        <v>1</v>
      </c>
      <c r="L8" s="190">
        <v>5</v>
      </c>
    </row>
    <row r="9" spans="1:12" ht="18" customHeight="1">
      <c r="A9" s="264"/>
      <c r="B9" s="192" t="s">
        <v>31</v>
      </c>
      <c r="C9" s="193">
        <v>100</v>
      </c>
      <c r="D9" s="193">
        <f>D8/C8*100</f>
        <v>12.195121951219512</v>
      </c>
      <c r="E9" s="193">
        <f>E8/C8*100</f>
        <v>21.951219512195124</v>
      </c>
      <c r="F9" s="193">
        <f>F8/C8*100</f>
        <v>9.75609756097561</v>
      </c>
      <c r="G9" s="193">
        <f>G8/C8*100</f>
        <v>0.24390243902439024</v>
      </c>
      <c r="H9" s="193">
        <f>H8/C8*100</f>
        <v>24.390243902439025</v>
      </c>
      <c r="I9" s="193">
        <f>I8/C8*100</f>
        <v>12.195121951219512</v>
      </c>
      <c r="J9" s="193">
        <f>J8/C8*100</f>
        <v>2.4390243902439024</v>
      </c>
      <c r="K9" s="193">
        <f>K8/C8*100</f>
        <v>2.4390243902439024</v>
      </c>
      <c r="L9" s="193">
        <f>L8/C8*100</f>
        <v>12.195121951219512</v>
      </c>
    </row>
  </sheetData>
  <sheetProtection/>
  <mergeCells count="5">
    <mergeCell ref="A1:L1"/>
    <mergeCell ref="A3:B3"/>
    <mergeCell ref="A4:A5"/>
    <mergeCell ref="A6:A7"/>
    <mergeCell ref="A8:A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.3984375" style="165" customWidth="1"/>
    <col min="2" max="3" width="2.3984375" style="165" customWidth="1"/>
    <col min="4" max="4" width="12.59765625" style="165" customWidth="1"/>
    <col min="5" max="11" width="10.09765625" style="165" customWidth="1"/>
    <col min="12" max="16384" width="9" style="165" customWidth="1"/>
  </cols>
  <sheetData>
    <row r="1" spans="1:11" s="164" customFormat="1" ht="14.25">
      <c r="A1" s="162" t="s">
        <v>151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ht="12.75" customHeight="1" thickBot="1">
      <c r="K2" s="166" t="s">
        <v>121</v>
      </c>
    </row>
    <row r="3" spans="1:11" ht="16.5" customHeight="1" thickTop="1">
      <c r="A3" s="269" t="s">
        <v>122</v>
      </c>
      <c r="B3" s="269"/>
      <c r="C3" s="269"/>
      <c r="D3" s="252"/>
      <c r="E3" s="254" t="s">
        <v>123</v>
      </c>
      <c r="F3" s="255"/>
      <c r="G3" s="255" t="s">
        <v>124</v>
      </c>
      <c r="H3" s="255"/>
      <c r="I3" s="256" t="s">
        <v>125</v>
      </c>
      <c r="J3" s="256" t="s">
        <v>126</v>
      </c>
      <c r="K3" s="258" t="s">
        <v>127</v>
      </c>
    </row>
    <row r="4" spans="1:11" ht="16.5" customHeight="1">
      <c r="A4" s="270" t="s">
        <v>128</v>
      </c>
      <c r="B4" s="270"/>
      <c r="C4" s="270"/>
      <c r="D4" s="260"/>
      <c r="E4" s="167" t="s">
        <v>129</v>
      </c>
      <c r="F4" s="168" t="s">
        <v>130</v>
      </c>
      <c r="G4" s="168" t="s">
        <v>129</v>
      </c>
      <c r="H4" s="168" t="s">
        <v>130</v>
      </c>
      <c r="I4" s="257"/>
      <c r="J4" s="257"/>
      <c r="K4" s="259"/>
    </row>
    <row r="5" spans="1:11" ht="16.5" customHeight="1">
      <c r="A5" s="266" t="s">
        <v>131</v>
      </c>
      <c r="B5" s="250" t="s">
        <v>152</v>
      </c>
      <c r="C5" s="250"/>
      <c r="D5" s="251"/>
      <c r="E5" s="194">
        <v>335</v>
      </c>
      <c r="F5" s="174">
        <f>E5/E5*100</f>
        <v>100</v>
      </c>
      <c r="G5" s="173">
        <v>354</v>
      </c>
      <c r="H5" s="174">
        <f>G5/G5*100</f>
        <v>100</v>
      </c>
      <c r="I5" s="174">
        <f>H5-F5</f>
        <v>0</v>
      </c>
      <c r="J5" s="173">
        <f>G5-E5</f>
        <v>19</v>
      </c>
      <c r="K5" s="174">
        <f>J5/E5*100</f>
        <v>5.6716417910447765</v>
      </c>
    </row>
    <row r="6" spans="1:11" ht="12.75" customHeight="1">
      <c r="A6" s="267"/>
      <c r="B6" s="172"/>
      <c r="C6" s="247" t="s">
        <v>153</v>
      </c>
      <c r="D6" s="248"/>
      <c r="E6" s="181">
        <v>109</v>
      </c>
      <c r="F6" s="176">
        <f>E6/E5*100</f>
        <v>32.537313432835816</v>
      </c>
      <c r="G6" s="175">
        <v>123</v>
      </c>
      <c r="H6" s="176">
        <f>G6/G5*100</f>
        <v>34.74576271186441</v>
      </c>
      <c r="I6" s="176">
        <f aca="true" t="shared" si="0" ref="I6:I12">H6-F6</f>
        <v>2.208449279028592</v>
      </c>
      <c r="J6" s="175">
        <f aca="true" t="shared" si="1" ref="J6:J13">G6-E6</f>
        <v>14</v>
      </c>
      <c r="K6" s="176">
        <f aca="true" t="shared" si="2" ref="K6:K13">J6/E6*100</f>
        <v>12.844036697247708</v>
      </c>
    </row>
    <row r="7" spans="1:11" ht="12.75" customHeight="1">
      <c r="A7" s="268"/>
      <c r="B7" s="172"/>
      <c r="C7" s="172"/>
      <c r="D7" s="169" t="s">
        <v>154</v>
      </c>
      <c r="E7" s="181">
        <v>44</v>
      </c>
      <c r="F7" s="176">
        <f>E7/E5*100</f>
        <v>13.134328358208954</v>
      </c>
      <c r="G7" s="175">
        <v>57</v>
      </c>
      <c r="H7" s="176">
        <f>G7/G5*100</f>
        <v>16.101694915254235</v>
      </c>
      <c r="I7" s="176">
        <f t="shared" si="0"/>
        <v>2.967366557045281</v>
      </c>
      <c r="J7" s="175">
        <f t="shared" si="1"/>
        <v>13</v>
      </c>
      <c r="K7" s="176">
        <f t="shared" si="2"/>
        <v>29.545454545454547</v>
      </c>
    </row>
    <row r="8" spans="1:11" ht="16.5" customHeight="1">
      <c r="A8" s="265" t="s">
        <v>137</v>
      </c>
      <c r="B8" s="250" t="s">
        <v>152</v>
      </c>
      <c r="C8" s="250"/>
      <c r="D8" s="251"/>
      <c r="E8" s="181">
        <v>98</v>
      </c>
      <c r="F8" s="176">
        <f>E8/E8*100</f>
        <v>100</v>
      </c>
      <c r="G8" s="175">
        <v>107</v>
      </c>
      <c r="H8" s="176">
        <f>G8/G8*100</f>
        <v>100</v>
      </c>
      <c r="I8" s="176">
        <f t="shared" si="0"/>
        <v>0</v>
      </c>
      <c r="J8" s="175">
        <f t="shared" si="1"/>
        <v>9</v>
      </c>
      <c r="K8" s="176">
        <f t="shared" si="2"/>
        <v>9.183673469387756</v>
      </c>
    </row>
    <row r="9" spans="1:11" ht="12.75" customHeight="1">
      <c r="A9" s="265"/>
      <c r="B9" s="172"/>
      <c r="C9" s="247" t="s">
        <v>153</v>
      </c>
      <c r="D9" s="248"/>
      <c r="E9" s="181">
        <v>27</v>
      </c>
      <c r="F9" s="176">
        <f>E9/E8*100</f>
        <v>27.55102040816326</v>
      </c>
      <c r="G9" s="175">
        <v>36</v>
      </c>
      <c r="H9" s="176">
        <f>G9/G8*100</f>
        <v>33.64485981308411</v>
      </c>
      <c r="I9" s="176">
        <v>6</v>
      </c>
      <c r="J9" s="175">
        <f t="shared" si="1"/>
        <v>9</v>
      </c>
      <c r="K9" s="176">
        <f t="shared" si="2"/>
        <v>33.33333333333333</v>
      </c>
    </row>
    <row r="10" spans="1:11" ht="12.75" customHeight="1">
      <c r="A10" s="265"/>
      <c r="B10" s="172"/>
      <c r="C10" s="172"/>
      <c r="D10" s="169" t="s">
        <v>154</v>
      </c>
      <c r="E10" s="181">
        <v>15</v>
      </c>
      <c r="F10" s="176">
        <f>E10/E8*100</f>
        <v>15.306122448979592</v>
      </c>
      <c r="G10" s="175">
        <v>22</v>
      </c>
      <c r="H10" s="176">
        <f>G10/G8*100</f>
        <v>20.5607476635514</v>
      </c>
      <c r="I10" s="176">
        <f t="shared" si="0"/>
        <v>5.254625214571808</v>
      </c>
      <c r="J10" s="175">
        <f t="shared" si="1"/>
        <v>7</v>
      </c>
      <c r="K10" s="176">
        <f t="shared" si="2"/>
        <v>46.666666666666664</v>
      </c>
    </row>
    <row r="11" spans="1:11" ht="16.5" customHeight="1">
      <c r="A11" s="265" t="s">
        <v>138</v>
      </c>
      <c r="B11" s="250" t="s">
        <v>152</v>
      </c>
      <c r="C11" s="250"/>
      <c r="D11" s="251"/>
      <c r="E11" s="181">
        <v>237</v>
      </c>
      <c r="F11" s="176">
        <f>E11/E11*100</f>
        <v>100</v>
      </c>
      <c r="G11" s="175">
        <v>247</v>
      </c>
      <c r="H11" s="176">
        <f>G11/G11*100</f>
        <v>100</v>
      </c>
      <c r="I11" s="176">
        <f t="shared" si="0"/>
        <v>0</v>
      </c>
      <c r="J11" s="175">
        <f t="shared" si="1"/>
        <v>10</v>
      </c>
      <c r="K11" s="176">
        <f t="shared" si="2"/>
        <v>4.219409282700422</v>
      </c>
    </row>
    <row r="12" spans="1:11" ht="12.75" customHeight="1">
      <c r="A12" s="265"/>
      <c r="B12" s="172"/>
      <c r="C12" s="247" t="s">
        <v>153</v>
      </c>
      <c r="D12" s="248"/>
      <c r="E12" s="181">
        <v>83</v>
      </c>
      <c r="F12" s="176">
        <f>E12/E11*100</f>
        <v>35.0210970464135</v>
      </c>
      <c r="G12" s="175">
        <v>88</v>
      </c>
      <c r="H12" s="176">
        <f>G12/G11*100</f>
        <v>35.62753036437247</v>
      </c>
      <c r="I12" s="176">
        <f t="shared" si="0"/>
        <v>0.6064333179589667</v>
      </c>
      <c r="J12" s="175">
        <f t="shared" si="1"/>
        <v>5</v>
      </c>
      <c r="K12" s="176">
        <f t="shared" si="2"/>
        <v>6.024096385542169</v>
      </c>
    </row>
    <row r="13" spans="1:11" ht="12.75" customHeight="1">
      <c r="A13" s="265"/>
      <c r="B13" s="177"/>
      <c r="C13" s="177"/>
      <c r="D13" s="178" t="s">
        <v>154</v>
      </c>
      <c r="E13" s="182">
        <v>29</v>
      </c>
      <c r="F13" s="180">
        <f>E13/E11*100</f>
        <v>12.236286919831224</v>
      </c>
      <c r="G13" s="179">
        <v>36</v>
      </c>
      <c r="H13" s="180">
        <f>G13/G11*100</f>
        <v>14.5748987854251</v>
      </c>
      <c r="I13" s="180">
        <v>2.4</v>
      </c>
      <c r="J13" s="179">
        <f t="shared" si="1"/>
        <v>7</v>
      </c>
      <c r="K13" s="180">
        <f t="shared" si="2"/>
        <v>24.137931034482758</v>
      </c>
    </row>
  </sheetData>
  <sheetProtection/>
  <mergeCells count="16">
    <mergeCell ref="A3:D3"/>
    <mergeCell ref="E3:F3"/>
    <mergeCell ref="G3:H3"/>
    <mergeCell ref="I3:I4"/>
    <mergeCell ref="J3:J4"/>
    <mergeCell ref="K3:K4"/>
    <mergeCell ref="A4:D4"/>
    <mergeCell ref="A11:A13"/>
    <mergeCell ref="B11:D11"/>
    <mergeCell ref="C12:D12"/>
    <mergeCell ref="A5:A7"/>
    <mergeCell ref="B5:D5"/>
    <mergeCell ref="C6:D6"/>
    <mergeCell ref="A8:A10"/>
    <mergeCell ref="B8:D8"/>
    <mergeCell ref="C9:D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showGridLines="0" zoomScalePageLayoutView="0" workbookViewId="0" topLeftCell="A1">
      <selection activeCell="K15" sqref="K15"/>
    </sheetView>
  </sheetViews>
  <sheetFormatPr defaultColWidth="8.796875" defaultRowHeight="14.25"/>
  <cols>
    <col min="1" max="11" width="8.3984375" style="4" customWidth="1"/>
    <col min="12" max="16384" width="9" style="4" customWidth="1"/>
  </cols>
  <sheetData>
    <row r="1" spans="1:11" s="30" customFormat="1" ht="14.25" customHeight="1">
      <c r="A1" s="226" t="s">
        <v>155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ht="12" thickBot="1">
      <c r="K2" s="5" t="s">
        <v>156</v>
      </c>
    </row>
    <row r="3" spans="1:11" ht="52.5" customHeight="1" thickTop="1">
      <c r="A3" s="262" t="s">
        <v>157</v>
      </c>
      <c r="B3" s="263"/>
      <c r="C3" s="6" t="s">
        <v>65</v>
      </c>
      <c r="D3" s="184" t="s">
        <v>158</v>
      </c>
      <c r="E3" s="184" t="s">
        <v>159</v>
      </c>
      <c r="F3" s="184" t="s">
        <v>160</v>
      </c>
      <c r="G3" s="184" t="s">
        <v>161</v>
      </c>
      <c r="H3" s="184" t="s">
        <v>162</v>
      </c>
      <c r="I3" s="184" t="s">
        <v>163</v>
      </c>
      <c r="J3" s="184" t="s">
        <v>164</v>
      </c>
      <c r="K3" s="185" t="s">
        <v>118</v>
      </c>
    </row>
    <row r="4" spans="1:11" ht="18" customHeight="1">
      <c r="A4" s="264" t="s">
        <v>165</v>
      </c>
      <c r="B4" s="62" t="s">
        <v>63</v>
      </c>
      <c r="C4" s="186">
        <v>123</v>
      </c>
      <c r="D4" s="186">
        <v>10</v>
      </c>
      <c r="E4" s="186">
        <v>2</v>
      </c>
      <c r="F4" s="186">
        <v>70</v>
      </c>
      <c r="G4" s="186">
        <v>10</v>
      </c>
      <c r="H4" s="186">
        <v>11</v>
      </c>
      <c r="I4" s="186">
        <v>7</v>
      </c>
      <c r="J4" s="186">
        <v>11</v>
      </c>
      <c r="K4" s="186">
        <v>5</v>
      </c>
    </row>
    <row r="5" spans="1:11" ht="18" customHeight="1">
      <c r="A5" s="264"/>
      <c r="B5" s="187" t="s">
        <v>64</v>
      </c>
      <c r="C5" s="188">
        <v>100</v>
      </c>
      <c r="D5" s="188">
        <f>D4/C4*100</f>
        <v>8.130081300813007</v>
      </c>
      <c r="E5" s="188">
        <f>E4/C4*100</f>
        <v>1.6260162601626018</v>
      </c>
      <c r="F5" s="188">
        <f>F4/C4*100</f>
        <v>56.91056910569105</v>
      </c>
      <c r="G5" s="188">
        <f>G4/C4*100</f>
        <v>8.130081300813007</v>
      </c>
      <c r="H5" s="188">
        <f>H4/C4*100</f>
        <v>8.94308943089431</v>
      </c>
      <c r="I5" s="188">
        <f>I4/C4*100</f>
        <v>5.691056910569105</v>
      </c>
      <c r="J5" s="188">
        <f>J4/C4*100</f>
        <v>8.94308943089431</v>
      </c>
      <c r="K5" s="188">
        <f>K4/C4*100</f>
        <v>4.0650406504065035</v>
      </c>
    </row>
    <row r="6" spans="1:11" ht="18" customHeight="1">
      <c r="A6" s="264" t="s">
        <v>166</v>
      </c>
      <c r="B6" s="147" t="s">
        <v>63</v>
      </c>
      <c r="C6" s="189">
        <v>36</v>
      </c>
      <c r="D6" s="190">
        <v>7</v>
      </c>
      <c r="E6" s="190">
        <v>1</v>
      </c>
      <c r="F6" s="190">
        <v>17</v>
      </c>
      <c r="G6" s="190">
        <v>3</v>
      </c>
      <c r="H6" s="190">
        <v>2</v>
      </c>
      <c r="I6" s="190">
        <v>1</v>
      </c>
      <c r="J6" s="190">
        <v>5</v>
      </c>
      <c r="K6" s="190">
        <v>1</v>
      </c>
    </row>
    <row r="7" spans="1:11" ht="18" customHeight="1">
      <c r="A7" s="264"/>
      <c r="B7" s="151" t="s">
        <v>64</v>
      </c>
      <c r="C7" s="191">
        <v>100</v>
      </c>
      <c r="D7" s="188">
        <f>D6/C6*100</f>
        <v>19.444444444444446</v>
      </c>
      <c r="E7" s="188">
        <f>E6/C6*100</f>
        <v>2.7777777777777777</v>
      </c>
      <c r="F7" s="188">
        <f>F6/C6*100</f>
        <v>47.22222222222222</v>
      </c>
      <c r="G7" s="188">
        <f>G6/C6*100</f>
        <v>8.333333333333332</v>
      </c>
      <c r="H7" s="188">
        <f>H6/C6*100</f>
        <v>5.555555555555555</v>
      </c>
      <c r="I7" s="188">
        <f>I6/C6*100</f>
        <v>2.7777777777777777</v>
      </c>
      <c r="J7" s="188">
        <f>J6/C6*100</f>
        <v>13.88888888888889</v>
      </c>
      <c r="K7" s="188">
        <f>K6/C6*100</f>
        <v>2.7777777777777777</v>
      </c>
    </row>
    <row r="8" spans="1:11" ht="18" customHeight="1">
      <c r="A8" s="264" t="s">
        <v>167</v>
      </c>
      <c r="B8" s="62" t="s">
        <v>63</v>
      </c>
      <c r="C8" s="190">
        <v>88</v>
      </c>
      <c r="D8" s="190">
        <v>3</v>
      </c>
      <c r="E8" s="190">
        <v>0.1</v>
      </c>
      <c r="F8" s="190">
        <v>53</v>
      </c>
      <c r="G8" s="190">
        <v>7</v>
      </c>
      <c r="H8" s="190">
        <v>9</v>
      </c>
      <c r="I8" s="190">
        <v>6</v>
      </c>
      <c r="J8" s="190">
        <v>6</v>
      </c>
      <c r="K8" s="190">
        <v>3</v>
      </c>
    </row>
    <row r="9" spans="1:11" ht="18" customHeight="1">
      <c r="A9" s="264"/>
      <c r="B9" s="192" t="s">
        <v>64</v>
      </c>
      <c r="C9" s="193">
        <v>100</v>
      </c>
      <c r="D9" s="193">
        <f>D8/C8*100</f>
        <v>3.4090909090909087</v>
      </c>
      <c r="E9" s="193">
        <f>E8/C8*100</f>
        <v>0.11363636363636365</v>
      </c>
      <c r="F9" s="193">
        <f>F8/C8*100</f>
        <v>60.22727272727273</v>
      </c>
      <c r="G9" s="193">
        <f>G8/C8*100</f>
        <v>7.954545454545454</v>
      </c>
      <c r="H9" s="193">
        <f>H8/C8*100</f>
        <v>10.227272727272728</v>
      </c>
      <c r="I9" s="193">
        <f>I8/C8*100</f>
        <v>6.8181818181818175</v>
      </c>
      <c r="J9" s="193">
        <f>J8/C8*100</f>
        <v>6.8181818181818175</v>
      </c>
      <c r="K9" s="193">
        <f>K8/C8*100</f>
        <v>3.4090909090909087</v>
      </c>
    </row>
  </sheetData>
  <sheetProtection/>
  <mergeCells count="5">
    <mergeCell ref="A1:K1"/>
    <mergeCell ref="A3:B3"/>
    <mergeCell ref="A4:A5"/>
    <mergeCell ref="A6:A7"/>
    <mergeCell ref="A8:A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L22" sqref="L22"/>
    </sheetView>
  </sheetViews>
  <sheetFormatPr defaultColWidth="8.796875" defaultRowHeight="14.25"/>
  <cols>
    <col min="1" max="1" width="3.59765625" style="10" customWidth="1"/>
    <col min="2" max="2" width="10" style="10" customWidth="1"/>
    <col min="3" max="4" width="5.59765625" style="10" customWidth="1"/>
    <col min="5" max="11" width="9.3984375" style="10" customWidth="1"/>
    <col min="12" max="16384" width="9" style="10" customWidth="1"/>
  </cols>
  <sheetData>
    <row r="1" spans="1:11" s="30" customFormat="1" ht="13.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0" customFormat="1" ht="12.7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5" t="s">
        <v>1</v>
      </c>
    </row>
    <row r="3" spans="1:11" s="33" customFormat="1" ht="9" customHeight="1" thickTop="1">
      <c r="A3" s="210" t="s">
        <v>22</v>
      </c>
      <c r="B3" s="211"/>
      <c r="C3" s="211"/>
      <c r="D3" s="211"/>
      <c r="E3" s="211" t="s">
        <v>23</v>
      </c>
      <c r="F3" s="211" t="s">
        <v>24</v>
      </c>
      <c r="G3" s="211" t="s">
        <v>25</v>
      </c>
      <c r="H3" s="214" t="s">
        <v>26</v>
      </c>
      <c r="I3" s="32"/>
      <c r="J3" s="32"/>
      <c r="K3" s="32"/>
    </row>
    <row r="4" spans="1:11" s="33" customFormat="1" ht="49.5" customHeight="1">
      <c r="A4" s="212"/>
      <c r="B4" s="213"/>
      <c r="C4" s="213"/>
      <c r="D4" s="213"/>
      <c r="E4" s="213"/>
      <c r="F4" s="213"/>
      <c r="G4" s="213"/>
      <c r="H4" s="213"/>
      <c r="I4" s="8" t="s">
        <v>27</v>
      </c>
      <c r="J4" s="8" t="s">
        <v>28</v>
      </c>
      <c r="K4" s="9" t="s">
        <v>29</v>
      </c>
    </row>
    <row r="5" spans="1:11" ht="14.25" customHeight="1">
      <c r="A5" s="206" t="s">
        <v>30</v>
      </c>
      <c r="B5" s="209" t="s">
        <v>11</v>
      </c>
      <c r="C5" s="34" t="s">
        <v>16</v>
      </c>
      <c r="D5" s="35" t="s">
        <v>17</v>
      </c>
      <c r="E5" s="36">
        <v>675</v>
      </c>
      <c r="F5" s="37">
        <v>50</v>
      </c>
      <c r="G5" s="37">
        <v>19</v>
      </c>
      <c r="H5" s="37">
        <v>606</v>
      </c>
      <c r="I5" s="37">
        <v>433</v>
      </c>
      <c r="J5" s="37">
        <v>62</v>
      </c>
      <c r="K5" s="37">
        <v>35</v>
      </c>
    </row>
    <row r="6" spans="1:11" ht="14.25" customHeight="1">
      <c r="A6" s="207"/>
      <c r="B6" s="209"/>
      <c r="C6" s="11"/>
      <c r="D6" s="38" t="s">
        <v>18</v>
      </c>
      <c r="E6" s="39">
        <v>692</v>
      </c>
      <c r="F6" s="40">
        <v>52</v>
      </c>
      <c r="G6" s="40">
        <v>20</v>
      </c>
      <c r="H6" s="40">
        <v>620</v>
      </c>
      <c r="I6" s="40">
        <v>435</v>
      </c>
      <c r="J6" s="40">
        <v>63</v>
      </c>
      <c r="K6" s="40">
        <v>48</v>
      </c>
    </row>
    <row r="7" spans="1:11" ht="12.75" customHeight="1">
      <c r="A7" s="207"/>
      <c r="B7" s="209" t="s">
        <v>19</v>
      </c>
      <c r="C7" s="41" t="s">
        <v>16</v>
      </c>
      <c r="D7" s="35" t="s">
        <v>17</v>
      </c>
      <c r="E7" s="42">
        <v>437</v>
      </c>
      <c r="F7" s="43">
        <v>36</v>
      </c>
      <c r="G7" s="43">
        <v>2</v>
      </c>
      <c r="H7" s="43">
        <v>399</v>
      </c>
      <c r="I7" s="43">
        <v>319</v>
      </c>
      <c r="J7" s="43">
        <v>4</v>
      </c>
      <c r="K7" s="43">
        <v>20</v>
      </c>
    </row>
    <row r="8" spans="1:11" ht="14.25" customHeight="1">
      <c r="A8" s="207"/>
      <c r="B8" s="209"/>
      <c r="C8" s="44"/>
      <c r="D8" s="45" t="s">
        <v>18</v>
      </c>
      <c r="E8" s="39">
        <v>441</v>
      </c>
      <c r="F8" s="40">
        <v>37</v>
      </c>
      <c r="G8" s="40">
        <v>4</v>
      </c>
      <c r="H8" s="40">
        <v>400</v>
      </c>
      <c r="I8" s="40">
        <v>316</v>
      </c>
      <c r="J8" s="40">
        <v>3</v>
      </c>
      <c r="K8" s="40">
        <v>26</v>
      </c>
    </row>
    <row r="9" spans="1:11" ht="12.75" customHeight="1">
      <c r="A9" s="207"/>
      <c r="B9" s="209" t="s">
        <v>20</v>
      </c>
      <c r="C9" s="11" t="s">
        <v>16</v>
      </c>
      <c r="D9" s="12" t="s">
        <v>17</v>
      </c>
      <c r="E9" s="42">
        <v>238</v>
      </c>
      <c r="F9" s="43">
        <v>14</v>
      </c>
      <c r="G9" s="43">
        <v>17</v>
      </c>
      <c r="H9" s="43">
        <v>207</v>
      </c>
      <c r="I9" s="43">
        <v>115</v>
      </c>
      <c r="J9" s="43">
        <v>58</v>
      </c>
      <c r="K9" s="43">
        <v>15</v>
      </c>
    </row>
    <row r="10" spans="1:11" ht="14.25" customHeight="1">
      <c r="A10" s="208"/>
      <c r="B10" s="209"/>
      <c r="C10" s="44"/>
      <c r="D10" s="45" t="s">
        <v>18</v>
      </c>
      <c r="E10" s="46">
        <v>251</v>
      </c>
      <c r="F10" s="47">
        <v>14</v>
      </c>
      <c r="G10" s="47">
        <v>16</v>
      </c>
      <c r="H10" s="47">
        <v>220</v>
      </c>
      <c r="I10" s="47">
        <v>119</v>
      </c>
      <c r="J10" s="47">
        <v>60</v>
      </c>
      <c r="K10" s="47">
        <v>22</v>
      </c>
    </row>
    <row r="11" spans="1:11" ht="14.25" customHeight="1">
      <c r="A11" s="206" t="s">
        <v>31</v>
      </c>
      <c r="B11" s="209" t="s">
        <v>11</v>
      </c>
      <c r="C11" s="48" t="s">
        <v>16</v>
      </c>
      <c r="D11" s="12" t="s">
        <v>17</v>
      </c>
      <c r="E11" s="49">
        <v>100</v>
      </c>
      <c r="F11" s="50">
        <f aca="true" t="shared" si="0" ref="F11:F16">F5/E5*100</f>
        <v>7.4074074074074066</v>
      </c>
      <c r="G11" s="50">
        <f aca="true" t="shared" si="1" ref="G11:G16">G5/E5*100</f>
        <v>2.814814814814815</v>
      </c>
      <c r="H11" s="50">
        <f aca="true" t="shared" si="2" ref="H11:H16">H5/E5*100</f>
        <v>89.77777777777777</v>
      </c>
      <c r="I11" s="50">
        <f aca="true" t="shared" si="3" ref="I11:I16">I5/H5*100</f>
        <v>71.45214521452145</v>
      </c>
      <c r="J11" s="50">
        <f aca="true" t="shared" si="4" ref="J11:J16">J5/H5*100</f>
        <v>10.231023102310232</v>
      </c>
      <c r="K11" s="50">
        <f aca="true" t="shared" si="5" ref="K11:K16">K5/H5*100</f>
        <v>5.775577557755775</v>
      </c>
    </row>
    <row r="12" spans="1:11" ht="14.25" customHeight="1">
      <c r="A12" s="207"/>
      <c r="B12" s="209"/>
      <c r="C12" s="44"/>
      <c r="D12" s="45" t="s">
        <v>18</v>
      </c>
      <c r="E12" s="51">
        <v>100</v>
      </c>
      <c r="F12" s="52">
        <f t="shared" si="0"/>
        <v>7.514450867052023</v>
      </c>
      <c r="G12" s="52">
        <f t="shared" si="1"/>
        <v>2.8901734104046244</v>
      </c>
      <c r="H12" s="52">
        <f t="shared" si="2"/>
        <v>89.59537572254335</v>
      </c>
      <c r="I12" s="52">
        <f t="shared" si="3"/>
        <v>70.16129032258065</v>
      </c>
      <c r="J12" s="52">
        <f t="shared" si="4"/>
        <v>10.161290322580644</v>
      </c>
      <c r="K12" s="52">
        <f t="shared" si="5"/>
        <v>7.741935483870968</v>
      </c>
    </row>
    <row r="13" spans="1:11" ht="12.75" customHeight="1">
      <c r="A13" s="207"/>
      <c r="B13" s="209" t="s">
        <v>19</v>
      </c>
      <c r="C13" s="11" t="s">
        <v>16</v>
      </c>
      <c r="D13" s="12" t="s">
        <v>17</v>
      </c>
      <c r="E13" s="49">
        <v>100</v>
      </c>
      <c r="F13" s="50">
        <f t="shared" si="0"/>
        <v>8.237986270022883</v>
      </c>
      <c r="G13" s="50">
        <f t="shared" si="1"/>
        <v>0.4576659038901602</v>
      </c>
      <c r="H13" s="50">
        <f t="shared" si="2"/>
        <v>91.30434782608695</v>
      </c>
      <c r="I13" s="50">
        <f t="shared" si="3"/>
        <v>79.9498746867168</v>
      </c>
      <c r="J13" s="50">
        <f t="shared" si="4"/>
        <v>1.0025062656641603</v>
      </c>
      <c r="K13" s="50">
        <f t="shared" si="5"/>
        <v>5.012531328320802</v>
      </c>
    </row>
    <row r="14" spans="1:11" ht="14.25" customHeight="1">
      <c r="A14" s="207"/>
      <c r="B14" s="209"/>
      <c r="C14" s="11"/>
      <c r="D14" s="45" t="s">
        <v>18</v>
      </c>
      <c r="E14" s="51">
        <v>100</v>
      </c>
      <c r="F14" s="52">
        <f t="shared" si="0"/>
        <v>8.390022675736962</v>
      </c>
      <c r="G14" s="52">
        <f t="shared" si="1"/>
        <v>0.9070294784580499</v>
      </c>
      <c r="H14" s="52">
        <f t="shared" si="2"/>
        <v>90.702947845805</v>
      </c>
      <c r="I14" s="52">
        <f t="shared" si="3"/>
        <v>79</v>
      </c>
      <c r="J14" s="52">
        <f t="shared" si="4"/>
        <v>0.75</v>
      </c>
      <c r="K14" s="52">
        <f t="shared" si="5"/>
        <v>6.5</v>
      </c>
    </row>
    <row r="15" spans="1:11" ht="12.75" customHeight="1">
      <c r="A15" s="207"/>
      <c r="B15" s="209" t="s">
        <v>20</v>
      </c>
      <c r="C15" s="41" t="s">
        <v>16</v>
      </c>
      <c r="D15" s="35" t="s">
        <v>17</v>
      </c>
      <c r="E15" s="49">
        <v>100</v>
      </c>
      <c r="F15" s="50">
        <f t="shared" si="0"/>
        <v>5.88235294117647</v>
      </c>
      <c r="G15" s="50">
        <f t="shared" si="1"/>
        <v>7.142857142857142</v>
      </c>
      <c r="H15" s="50">
        <f t="shared" si="2"/>
        <v>86.97478991596638</v>
      </c>
      <c r="I15" s="50">
        <f t="shared" si="3"/>
        <v>55.55555555555556</v>
      </c>
      <c r="J15" s="50">
        <f t="shared" si="4"/>
        <v>28.019323671497588</v>
      </c>
      <c r="K15" s="50">
        <f t="shared" si="5"/>
        <v>7.246376811594203</v>
      </c>
    </row>
    <row r="16" spans="1:11" ht="14.25" customHeight="1">
      <c r="A16" s="208"/>
      <c r="B16" s="209"/>
      <c r="C16" s="44"/>
      <c r="D16" s="45" t="s">
        <v>18</v>
      </c>
      <c r="E16" s="53">
        <v>100</v>
      </c>
      <c r="F16" s="54">
        <f t="shared" si="0"/>
        <v>5.577689243027888</v>
      </c>
      <c r="G16" s="54">
        <f t="shared" si="1"/>
        <v>6.374501992031872</v>
      </c>
      <c r="H16" s="54">
        <f t="shared" si="2"/>
        <v>87.64940239043824</v>
      </c>
      <c r="I16" s="54">
        <f t="shared" si="3"/>
        <v>54.090909090909086</v>
      </c>
      <c r="J16" s="54">
        <f t="shared" si="4"/>
        <v>27.27272727272727</v>
      </c>
      <c r="K16" s="54">
        <f t="shared" si="5"/>
        <v>10</v>
      </c>
    </row>
    <row r="17" spans="1:11" ht="13.5" customHeight="1">
      <c r="A17" s="4" t="s">
        <v>32</v>
      </c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sheetProtection/>
  <mergeCells count="13">
    <mergeCell ref="F3:F4"/>
    <mergeCell ref="G3:G4"/>
    <mergeCell ref="H3:H4"/>
    <mergeCell ref="A5:A10"/>
    <mergeCell ref="B5:B6"/>
    <mergeCell ref="B7:B8"/>
    <mergeCell ref="B9:B10"/>
    <mergeCell ref="A11:A16"/>
    <mergeCell ref="B11:B12"/>
    <mergeCell ref="B13:B14"/>
    <mergeCell ref="B15:B16"/>
    <mergeCell ref="A3:D4"/>
    <mergeCell ref="E3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2" width="2.59765625" style="10" customWidth="1"/>
    <col min="3" max="3" width="18.59765625" style="10" customWidth="1"/>
    <col min="4" max="10" width="9.59765625" style="10" customWidth="1"/>
    <col min="11" max="16384" width="9" style="10" customWidth="1"/>
  </cols>
  <sheetData>
    <row r="1" spans="1:10" s="56" customFormat="1" ht="12.7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 thickBot="1">
      <c r="A2" s="4"/>
      <c r="B2" s="4"/>
      <c r="C2" s="4"/>
      <c r="D2" s="4"/>
      <c r="E2" s="4"/>
      <c r="F2" s="4"/>
      <c r="G2" s="4"/>
      <c r="H2" s="4"/>
      <c r="I2" s="4"/>
      <c r="J2" s="5" t="s">
        <v>1</v>
      </c>
    </row>
    <row r="3" spans="1:10" s="33" customFormat="1" ht="18" customHeight="1" thickTop="1">
      <c r="A3" s="200" t="s">
        <v>34</v>
      </c>
      <c r="B3" s="201"/>
      <c r="C3" s="201"/>
      <c r="D3" s="201" t="s">
        <v>35</v>
      </c>
      <c r="E3" s="201"/>
      <c r="F3" s="201" t="s">
        <v>36</v>
      </c>
      <c r="G3" s="201"/>
      <c r="H3" s="201" t="s">
        <v>37</v>
      </c>
      <c r="I3" s="201" t="s">
        <v>38</v>
      </c>
      <c r="J3" s="195" t="s">
        <v>39</v>
      </c>
    </row>
    <row r="4" spans="1:10" s="33" customFormat="1" ht="17.25" customHeight="1">
      <c r="A4" s="202"/>
      <c r="B4" s="203"/>
      <c r="C4" s="203"/>
      <c r="D4" s="8" t="s">
        <v>30</v>
      </c>
      <c r="E4" s="8" t="s">
        <v>31</v>
      </c>
      <c r="F4" s="8" t="s">
        <v>30</v>
      </c>
      <c r="G4" s="8" t="s">
        <v>31</v>
      </c>
      <c r="H4" s="203"/>
      <c r="I4" s="203"/>
      <c r="J4" s="196"/>
    </row>
    <row r="5" spans="1:10" ht="15" customHeight="1">
      <c r="A5" s="215" t="s">
        <v>23</v>
      </c>
      <c r="B5" s="215"/>
      <c r="C5" s="216"/>
      <c r="D5" s="57">
        <v>675</v>
      </c>
      <c r="E5" s="58">
        <v>100</v>
      </c>
      <c r="F5" s="57">
        <v>692</v>
      </c>
      <c r="G5" s="58">
        <v>100</v>
      </c>
      <c r="H5" s="57">
        <f>G5-E5</f>
        <v>0</v>
      </c>
      <c r="I5" s="59">
        <f>F5-D5</f>
        <v>17</v>
      </c>
      <c r="J5" s="60">
        <f>I5/D5*100</f>
        <v>2.5185185185185186</v>
      </c>
    </row>
    <row r="6" spans="1:10" ht="15" customHeight="1">
      <c r="A6" s="61"/>
      <c r="B6" s="217" t="s">
        <v>40</v>
      </c>
      <c r="C6" s="218"/>
      <c r="D6" s="57">
        <v>4</v>
      </c>
      <c r="E6" s="58">
        <f>D6/D5*100</f>
        <v>0.5925925925925926</v>
      </c>
      <c r="F6" s="57">
        <v>3</v>
      </c>
      <c r="G6" s="58">
        <f>F6/F5*100</f>
        <v>0.4335260115606936</v>
      </c>
      <c r="H6" s="60">
        <f>G6-E6</f>
        <v>-0.15906658103189897</v>
      </c>
      <c r="I6" s="59">
        <f aca="true" t="shared" si="0" ref="I6:I19">F6-D6</f>
        <v>-1</v>
      </c>
      <c r="J6" s="60">
        <f>I6/D6*100</f>
        <v>-25</v>
      </c>
    </row>
    <row r="7" spans="1:10" ht="12">
      <c r="A7" s="63"/>
      <c r="B7" s="63"/>
      <c r="C7" s="62" t="s">
        <v>41</v>
      </c>
      <c r="D7" s="13">
        <v>4</v>
      </c>
      <c r="E7" s="64">
        <f>D7/D5*100</f>
        <v>0.5925925925925926</v>
      </c>
      <c r="F7" s="13">
        <v>3</v>
      </c>
      <c r="G7" s="64">
        <f>F7/F5*100</f>
        <v>0.4335260115606936</v>
      </c>
      <c r="H7" s="65">
        <f aca="true" t="shared" si="1" ref="H7:H19">G7-E7</f>
        <v>-0.15906658103189897</v>
      </c>
      <c r="I7" s="66">
        <f t="shared" si="0"/>
        <v>-1</v>
      </c>
      <c r="J7" s="65">
        <f aca="true" t="shared" si="2" ref="J7:J19">I7/D7*100</f>
        <v>-25</v>
      </c>
    </row>
    <row r="8" spans="1:10" ht="12">
      <c r="A8" s="63"/>
      <c r="B8" s="63"/>
      <c r="C8" s="62" t="s">
        <v>42</v>
      </c>
      <c r="D8" s="13">
        <v>0.1</v>
      </c>
      <c r="E8" s="64">
        <f>D8/D5*100</f>
        <v>0.014814814814814815</v>
      </c>
      <c r="F8" s="13">
        <v>0</v>
      </c>
      <c r="G8" s="64">
        <f>F8/F5*100</f>
        <v>0</v>
      </c>
      <c r="H8" s="65">
        <f t="shared" si="1"/>
        <v>-0.014814814814814815</v>
      </c>
      <c r="I8" s="66">
        <f t="shared" si="0"/>
        <v>-0.1</v>
      </c>
      <c r="J8" s="65">
        <f t="shared" si="2"/>
        <v>-100</v>
      </c>
    </row>
    <row r="9" spans="1:10" ht="15" customHeight="1">
      <c r="A9" s="63"/>
      <c r="B9" s="217" t="s">
        <v>43</v>
      </c>
      <c r="C9" s="218"/>
      <c r="D9" s="57">
        <v>220</v>
      </c>
      <c r="E9" s="58">
        <f>D9/D5*100</f>
        <v>32.592592592592595</v>
      </c>
      <c r="F9" s="57">
        <v>215</v>
      </c>
      <c r="G9" s="58">
        <f>F9/F5*100</f>
        <v>31.069364161849713</v>
      </c>
      <c r="H9" s="60">
        <f t="shared" si="1"/>
        <v>-1.5232284307428827</v>
      </c>
      <c r="I9" s="59">
        <f t="shared" si="0"/>
        <v>-5</v>
      </c>
      <c r="J9" s="60">
        <f t="shared" si="2"/>
        <v>-2.272727272727273</v>
      </c>
    </row>
    <row r="10" spans="1:10" ht="12">
      <c r="A10" s="63"/>
      <c r="B10" s="63"/>
      <c r="C10" s="62" t="s">
        <v>44</v>
      </c>
      <c r="D10" s="13">
        <v>0.1</v>
      </c>
      <c r="E10" s="64">
        <f>D10/D5*100</f>
        <v>0.014814814814814815</v>
      </c>
      <c r="F10" s="13">
        <v>0.1</v>
      </c>
      <c r="G10" s="64">
        <f>F10/F5*100</f>
        <v>0.014450867052023123</v>
      </c>
      <c r="H10" s="67" t="s">
        <v>45</v>
      </c>
      <c r="I10" s="67" t="s">
        <v>45</v>
      </c>
      <c r="J10" s="67" t="s">
        <v>45</v>
      </c>
    </row>
    <row r="11" spans="1:10" ht="12">
      <c r="A11" s="63"/>
      <c r="B11" s="63"/>
      <c r="C11" s="62" t="s">
        <v>46</v>
      </c>
      <c r="D11" s="13">
        <v>63</v>
      </c>
      <c r="E11" s="64">
        <f>D11/D5*100</f>
        <v>9.333333333333334</v>
      </c>
      <c r="F11" s="13">
        <v>71</v>
      </c>
      <c r="G11" s="64">
        <f>F11/F5*100</f>
        <v>10.260115606936417</v>
      </c>
      <c r="H11" s="65">
        <v>1</v>
      </c>
      <c r="I11" s="66">
        <f t="shared" si="0"/>
        <v>8</v>
      </c>
      <c r="J11" s="65">
        <f t="shared" si="2"/>
        <v>12.698412698412698</v>
      </c>
    </row>
    <row r="12" spans="1:10" ht="12">
      <c r="A12" s="63"/>
      <c r="B12" s="63"/>
      <c r="C12" s="62" t="s">
        <v>47</v>
      </c>
      <c r="D12" s="13">
        <v>157</v>
      </c>
      <c r="E12" s="64">
        <f>D12/D5*100</f>
        <v>23.25925925925926</v>
      </c>
      <c r="F12" s="13">
        <v>144</v>
      </c>
      <c r="G12" s="64">
        <f>F12/F5*100</f>
        <v>20.809248554913296</v>
      </c>
      <c r="H12" s="65">
        <f t="shared" si="1"/>
        <v>-2.4500107043459636</v>
      </c>
      <c r="I12" s="66">
        <f t="shared" si="0"/>
        <v>-13</v>
      </c>
      <c r="J12" s="65">
        <f t="shared" si="2"/>
        <v>-8.280254777070063</v>
      </c>
    </row>
    <row r="13" spans="1:10" ht="15" customHeight="1">
      <c r="A13" s="63"/>
      <c r="B13" s="217" t="s">
        <v>48</v>
      </c>
      <c r="C13" s="218"/>
      <c r="D13" s="57">
        <v>443</v>
      </c>
      <c r="E13" s="58">
        <f>D13/D5*100</f>
        <v>65.62962962962963</v>
      </c>
      <c r="F13" s="57">
        <v>460</v>
      </c>
      <c r="G13" s="58">
        <f>F13/F5*100</f>
        <v>66.47398843930635</v>
      </c>
      <c r="H13" s="60">
        <v>0.9</v>
      </c>
      <c r="I13" s="59">
        <f t="shared" si="0"/>
        <v>17</v>
      </c>
      <c r="J13" s="60">
        <f t="shared" si="2"/>
        <v>3.837471783295711</v>
      </c>
    </row>
    <row r="14" spans="1:10" ht="12">
      <c r="A14" s="63"/>
      <c r="B14" s="63"/>
      <c r="C14" s="68" t="s">
        <v>49</v>
      </c>
      <c r="D14" s="13">
        <v>4</v>
      </c>
      <c r="E14" s="64">
        <f>D14/D5*100</f>
        <v>0.5925925925925926</v>
      </c>
      <c r="F14" s="13">
        <v>3</v>
      </c>
      <c r="G14" s="64">
        <f>F14/F5*100</f>
        <v>0.4335260115606936</v>
      </c>
      <c r="H14" s="65">
        <f t="shared" si="1"/>
        <v>-0.15906658103189897</v>
      </c>
      <c r="I14" s="66">
        <f t="shared" si="0"/>
        <v>-1</v>
      </c>
      <c r="J14" s="65">
        <f t="shared" si="2"/>
        <v>-25</v>
      </c>
    </row>
    <row r="15" spans="1:10" ht="12">
      <c r="A15" s="63"/>
      <c r="B15" s="63"/>
      <c r="C15" s="62" t="s">
        <v>50</v>
      </c>
      <c r="D15" s="13">
        <v>51</v>
      </c>
      <c r="E15" s="64">
        <f>D15/D5*100</f>
        <v>7.555555555555555</v>
      </c>
      <c r="F15" s="13">
        <v>49</v>
      </c>
      <c r="G15" s="64">
        <f>F15/F5*100</f>
        <v>7.08092485549133</v>
      </c>
      <c r="H15" s="65">
        <f t="shared" si="1"/>
        <v>-0.4746307000642256</v>
      </c>
      <c r="I15" s="66">
        <f t="shared" si="0"/>
        <v>-2</v>
      </c>
      <c r="J15" s="65">
        <f t="shared" si="2"/>
        <v>-3.9215686274509802</v>
      </c>
    </row>
    <row r="16" spans="1:10" ht="12">
      <c r="A16" s="63"/>
      <c r="B16" s="63"/>
      <c r="C16" s="62" t="s">
        <v>51</v>
      </c>
      <c r="D16" s="13">
        <v>158</v>
      </c>
      <c r="E16" s="64">
        <f>D16/D5*100</f>
        <v>23.40740740740741</v>
      </c>
      <c r="F16" s="13">
        <v>166</v>
      </c>
      <c r="G16" s="64">
        <f>F16/F5*100</f>
        <v>23.98843930635838</v>
      </c>
      <c r="H16" s="65">
        <f t="shared" si="1"/>
        <v>0.5810318989509717</v>
      </c>
      <c r="I16" s="66">
        <f t="shared" si="0"/>
        <v>8</v>
      </c>
      <c r="J16" s="65">
        <f t="shared" si="2"/>
        <v>5.063291139240507</v>
      </c>
    </row>
    <row r="17" spans="1:10" ht="12">
      <c r="A17" s="63"/>
      <c r="B17" s="63"/>
      <c r="C17" s="69" t="s">
        <v>52</v>
      </c>
      <c r="D17" s="13">
        <v>41</v>
      </c>
      <c r="E17" s="64">
        <f>D17/D5*100</f>
        <v>6.074074074074074</v>
      </c>
      <c r="F17" s="13">
        <v>39</v>
      </c>
      <c r="G17" s="64">
        <f>F17/F5*100</f>
        <v>5.635838150289017</v>
      </c>
      <c r="H17" s="65">
        <v>-0.4</v>
      </c>
      <c r="I17" s="66">
        <f t="shared" si="0"/>
        <v>-2</v>
      </c>
      <c r="J17" s="65">
        <f t="shared" si="2"/>
        <v>-4.878048780487805</v>
      </c>
    </row>
    <row r="18" spans="1:10" ht="12">
      <c r="A18" s="63"/>
      <c r="B18" s="63"/>
      <c r="C18" s="62" t="s">
        <v>53</v>
      </c>
      <c r="D18" s="13">
        <v>174</v>
      </c>
      <c r="E18" s="64">
        <f>D18/D5*100</f>
        <v>25.77777777777778</v>
      </c>
      <c r="F18" s="13">
        <v>193</v>
      </c>
      <c r="G18" s="64">
        <f>F18/F5*100</f>
        <v>27.89017341040462</v>
      </c>
      <c r="H18" s="65">
        <f t="shared" si="1"/>
        <v>2.1123956326268427</v>
      </c>
      <c r="I18" s="66">
        <f t="shared" si="0"/>
        <v>19</v>
      </c>
      <c r="J18" s="65">
        <f t="shared" si="2"/>
        <v>10.919540229885058</v>
      </c>
    </row>
    <row r="19" spans="1:10" ht="12">
      <c r="A19" s="70"/>
      <c r="B19" s="70"/>
      <c r="C19" s="71" t="s">
        <v>54</v>
      </c>
      <c r="D19" s="72">
        <v>15</v>
      </c>
      <c r="E19" s="73">
        <f>D19/D5*100</f>
        <v>2.2222222222222223</v>
      </c>
      <c r="F19" s="74">
        <v>11</v>
      </c>
      <c r="G19" s="73">
        <f>F19/F5*100</f>
        <v>1.5895953757225432</v>
      </c>
      <c r="H19" s="75">
        <f t="shared" si="1"/>
        <v>-0.6326268464996792</v>
      </c>
      <c r="I19" s="76">
        <f t="shared" si="0"/>
        <v>-4</v>
      </c>
      <c r="J19" s="75">
        <f t="shared" si="2"/>
        <v>-26.666666666666668</v>
      </c>
    </row>
  </sheetData>
  <sheetProtection/>
  <mergeCells count="10">
    <mergeCell ref="F3:G3"/>
    <mergeCell ref="H3:H4"/>
    <mergeCell ref="I3:I4"/>
    <mergeCell ref="J3:J4"/>
    <mergeCell ref="A5:C5"/>
    <mergeCell ref="B6:C6"/>
    <mergeCell ref="B9:C9"/>
    <mergeCell ref="B13:C13"/>
    <mergeCell ref="A3:C4"/>
    <mergeCell ref="D3:E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09765625" style="10" customWidth="1"/>
    <col min="2" max="2" width="26.09765625" style="10" customWidth="1"/>
    <col min="3" max="9" width="9.09765625" style="10" customWidth="1"/>
    <col min="10" max="16384" width="9" style="10" customWidth="1"/>
  </cols>
  <sheetData>
    <row r="1" spans="1:9" s="30" customFormat="1" ht="13.5">
      <c r="A1" s="29" t="s">
        <v>55</v>
      </c>
      <c r="B1" s="29"/>
      <c r="C1" s="29"/>
      <c r="D1" s="29"/>
      <c r="E1" s="29"/>
      <c r="F1" s="29"/>
      <c r="G1" s="29"/>
      <c r="H1" s="29"/>
      <c r="I1" s="29"/>
    </row>
    <row r="2" s="4" customFormat="1" ht="12" thickBot="1">
      <c r="I2" s="5" t="s">
        <v>56</v>
      </c>
    </row>
    <row r="3" spans="1:9" s="77" customFormat="1" ht="18" customHeight="1" thickTop="1">
      <c r="A3" s="200" t="s">
        <v>57</v>
      </c>
      <c r="B3" s="201"/>
      <c r="C3" s="201" t="s">
        <v>58</v>
      </c>
      <c r="D3" s="201"/>
      <c r="E3" s="201" t="s">
        <v>59</v>
      </c>
      <c r="F3" s="201"/>
      <c r="G3" s="201" t="s">
        <v>60</v>
      </c>
      <c r="H3" s="201" t="s">
        <v>61</v>
      </c>
      <c r="I3" s="195" t="s">
        <v>62</v>
      </c>
    </row>
    <row r="4" spans="1:9" s="77" customFormat="1" ht="17.25" customHeight="1">
      <c r="A4" s="202"/>
      <c r="B4" s="203"/>
      <c r="C4" s="8" t="s">
        <v>63</v>
      </c>
      <c r="D4" s="8" t="s">
        <v>64</v>
      </c>
      <c r="E4" s="8" t="s">
        <v>63</v>
      </c>
      <c r="F4" s="8" t="s">
        <v>64</v>
      </c>
      <c r="G4" s="203"/>
      <c r="H4" s="203"/>
      <c r="I4" s="196"/>
    </row>
    <row r="5" spans="1:9" s="4" customFormat="1" ht="15" customHeight="1">
      <c r="A5" s="215" t="s">
        <v>65</v>
      </c>
      <c r="B5" s="216"/>
      <c r="C5" s="13">
        <v>675</v>
      </c>
      <c r="D5" s="64">
        <v>100</v>
      </c>
      <c r="E5" s="13">
        <v>692</v>
      </c>
      <c r="F5" s="64">
        <v>100</v>
      </c>
      <c r="G5" s="13">
        <f>F5-D5</f>
        <v>0</v>
      </c>
      <c r="H5" s="66">
        <f>E5-C5</f>
        <v>17</v>
      </c>
      <c r="I5" s="65">
        <f>H5/C5*100</f>
        <v>2.5185185185185186</v>
      </c>
    </row>
    <row r="6" spans="1:9" s="4" customFormat="1" ht="12.75" customHeight="1">
      <c r="A6" s="61"/>
      <c r="B6" s="62" t="s">
        <v>66</v>
      </c>
      <c r="C6" s="13">
        <v>111</v>
      </c>
      <c r="D6" s="64">
        <f>C6/C5*100</f>
        <v>16.444444444444446</v>
      </c>
      <c r="E6" s="13">
        <v>113</v>
      </c>
      <c r="F6" s="64">
        <f>E6/E5*100</f>
        <v>16.329479768786126</v>
      </c>
      <c r="G6" s="65">
        <f>F6-D6</f>
        <v>-0.11496467565832091</v>
      </c>
      <c r="H6" s="66">
        <f aca="true" t="shared" si="0" ref="H6:H15">E6-C6</f>
        <v>2</v>
      </c>
      <c r="I6" s="65">
        <f>H6/C6*100</f>
        <v>1.8018018018018018</v>
      </c>
    </row>
    <row r="7" spans="1:9" s="4" customFormat="1" ht="12.75" customHeight="1">
      <c r="A7" s="63"/>
      <c r="B7" s="62" t="s">
        <v>67</v>
      </c>
      <c r="C7" s="13">
        <v>26</v>
      </c>
      <c r="D7" s="64">
        <f>C7/C5*100</f>
        <v>3.851851851851852</v>
      </c>
      <c r="E7" s="13">
        <v>26</v>
      </c>
      <c r="F7" s="64">
        <f>E7/E5*100</f>
        <v>3.7572254335260116</v>
      </c>
      <c r="G7" s="65">
        <f aca="true" t="shared" si="1" ref="G7:G15">F7-D7</f>
        <v>-0.09462641832584051</v>
      </c>
      <c r="H7" s="13">
        <f t="shared" si="0"/>
        <v>0</v>
      </c>
      <c r="I7" s="13">
        <f aca="true" t="shared" si="2" ref="I7:I15">H7/C7*100</f>
        <v>0</v>
      </c>
    </row>
    <row r="8" spans="1:9" s="4" customFormat="1" ht="12.75" customHeight="1">
      <c r="A8" s="63"/>
      <c r="B8" s="62" t="s">
        <v>68</v>
      </c>
      <c r="C8" s="13">
        <v>158</v>
      </c>
      <c r="D8" s="64">
        <f>C8/C5*100</f>
        <v>23.40740740740741</v>
      </c>
      <c r="E8" s="13">
        <v>160</v>
      </c>
      <c r="F8" s="64">
        <f>E8/E5*100</f>
        <v>23.121387283236995</v>
      </c>
      <c r="G8" s="65">
        <f t="shared" si="1"/>
        <v>-0.2860201241704132</v>
      </c>
      <c r="H8" s="66">
        <f t="shared" si="0"/>
        <v>2</v>
      </c>
      <c r="I8" s="65">
        <f t="shared" si="2"/>
        <v>1.2658227848101267</v>
      </c>
    </row>
    <row r="9" spans="1:9" s="4" customFormat="1" ht="12.75" customHeight="1">
      <c r="A9" s="63"/>
      <c r="B9" s="62" t="s">
        <v>69</v>
      </c>
      <c r="C9" s="13">
        <v>102</v>
      </c>
      <c r="D9" s="64">
        <f>C9/C5*100</f>
        <v>15.11111111111111</v>
      </c>
      <c r="E9" s="13">
        <v>112</v>
      </c>
      <c r="F9" s="64">
        <f>E9/E5*100</f>
        <v>16.184971098265898</v>
      </c>
      <c r="G9" s="65">
        <f t="shared" si="1"/>
        <v>1.073859987154787</v>
      </c>
      <c r="H9" s="66">
        <f t="shared" si="0"/>
        <v>10</v>
      </c>
      <c r="I9" s="65">
        <f t="shared" si="2"/>
        <v>9.803921568627452</v>
      </c>
    </row>
    <row r="10" spans="1:9" s="4" customFormat="1" ht="12.75" customHeight="1">
      <c r="A10" s="63"/>
      <c r="B10" s="62" t="s">
        <v>70</v>
      </c>
      <c r="C10" s="13">
        <v>54</v>
      </c>
      <c r="D10" s="64">
        <f>C10/C5*100</f>
        <v>8</v>
      </c>
      <c r="E10" s="13">
        <v>57</v>
      </c>
      <c r="F10" s="64">
        <f>E10/E5*100</f>
        <v>8.236994219653178</v>
      </c>
      <c r="G10" s="65">
        <f t="shared" si="1"/>
        <v>0.23699421965317846</v>
      </c>
      <c r="H10" s="66">
        <f t="shared" si="0"/>
        <v>3</v>
      </c>
      <c r="I10" s="65">
        <f t="shared" si="2"/>
        <v>5.555555555555555</v>
      </c>
    </row>
    <row r="11" spans="1:9" s="4" customFormat="1" ht="12.75" customHeight="1">
      <c r="A11" s="63"/>
      <c r="B11" s="62" t="s">
        <v>71</v>
      </c>
      <c r="C11" s="13">
        <v>7</v>
      </c>
      <c r="D11" s="64">
        <f>C11/C5*100</f>
        <v>1.037037037037037</v>
      </c>
      <c r="E11" s="13">
        <v>7</v>
      </c>
      <c r="F11" s="64">
        <f>E11/E5*100</f>
        <v>1.0115606936416186</v>
      </c>
      <c r="G11" s="65">
        <f t="shared" si="1"/>
        <v>-0.025476343395418377</v>
      </c>
      <c r="H11" s="13">
        <f>E11-C11</f>
        <v>0</v>
      </c>
      <c r="I11" s="13">
        <f>H11/C11*100</f>
        <v>0</v>
      </c>
    </row>
    <row r="12" spans="1:9" s="4" customFormat="1" ht="12.75" customHeight="1">
      <c r="A12" s="63"/>
      <c r="B12" s="62" t="s">
        <v>72</v>
      </c>
      <c r="C12" s="13">
        <v>4</v>
      </c>
      <c r="D12" s="64">
        <f>C12/C5*100</f>
        <v>0.5925925925925926</v>
      </c>
      <c r="E12" s="13">
        <v>3</v>
      </c>
      <c r="F12" s="64">
        <f>E12/E5*100</f>
        <v>0.4335260115606936</v>
      </c>
      <c r="G12" s="65">
        <f t="shared" si="1"/>
        <v>-0.15906658103189897</v>
      </c>
      <c r="H12" s="66">
        <f t="shared" si="0"/>
        <v>-1</v>
      </c>
      <c r="I12" s="65">
        <f t="shared" si="2"/>
        <v>-25</v>
      </c>
    </row>
    <row r="13" spans="1:9" s="4" customFormat="1" ht="12.75" customHeight="1">
      <c r="A13" s="63"/>
      <c r="B13" s="62" t="s">
        <v>73</v>
      </c>
      <c r="C13" s="13">
        <v>25</v>
      </c>
      <c r="D13" s="64">
        <f>C13/C5*100</f>
        <v>3.7037037037037033</v>
      </c>
      <c r="E13" s="13">
        <v>20</v>
      </c>
      <c r="F13" s="64">
        <f>E13/E5*100</f>
        <v>2.8901734104046244</v>
      </c>
      <c r="G13" s="65">
        <f t="shared" si="1"/>
        <v>-0.8135302932990789</v>
      </c>
      <c r="H13" s="66">
        <f t="shared" si="0"/>
        <v>-5</v>
      </c>
      <c r="I13" s="65">
        <f t="shared" si="2"/>
        <v>-20</v>
      </c>
    </row>
    <row r="14" spans="1:9" s="4" customFormat="1" ht="12.75" customHeight="1">
      <c r="A14" s="63"/>
      <c r="B14" s="78" t="s">
        <v>74</v>
      </c>
      <c r="C14" s="13">
        <v>181</v>
      </c>
      <c r="D14" s="64">
        <f>C14/C5*100</f>
        <v>26.814814814814813</v>
      </c>
      <c r="E14" s="13">
        <v>181</v>
      </c>
      <c r="F14" s="64">
        <f>E14/E5*100</f>
        <v>26.156069364161848</v>
      </c>
      <c r="G14" s="65">
        <v>-0.6</v>
      </c>
      <c r="H14" s="13">
        <f t="shared" si="0"/>
        <v>0</v>
      </c>
      <c r="I14" s="13">
        <f t="shared" si="2"/>
        <v>0</v>
      </c>
    </row>
    <row r="15" spans="1:9" s="4" customFormat="1" ht="12.75" customHeight="1">
      <c r="A15" s="70"/>
      <c r="B15" s="79" t="s">
        <v>75</v>
      </c>
      <c r="C15" s="74">
        <v>8</v>
      </c>
      <c r="D15" s="73">
        <f>C15/C5*100</f>
        <v>1.1851851851851851</v>
      </c>
      <c r="E15" s="74">
        <v>12</v>
      </c>
      <c r="F15" s="73">
        <f>E15/E5*100</f>
        <v>1.7341040462427744</v>
      </c>
      <c r="G15" s="75">
        <f t="shared" si="1"/>
        <v>0.5489188610575892</v>
      </c>
      <c r="H15" s="76">
        <f t="shared" si="0"/>
        <v>4</v>
      </c>
      <c r="I15" s="75">
        <f t="shared" si="2"/>
        <v>50</v>
      </c>
    </row>
  </sheetData>
  <sheetProtection/>
  <mergeCells count="7">
    <mergeCell ref="I3:I4"/>
    <mergeCell ref="A5:B5"/>
    <mergeCell ref="A3:B4"/>
    <mergeCell ref="C3:D3"/>
    <mergeCell ref="E3:F3"/>
    <mergeCell ref="G3:G4"/>
    <mergeCell ref="H3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PageLayoutView="0" workbookViewId="0" topLeftCell="A1">
      <selection activeCell="L28" sqref="L28"/>
    </sheetView>
  </sheetViews>
  <sheetFormatPr defaultColWidth="8.796875" defaultRowHeight="14.25"/>
  <cols>
    <col min="1" max="1" width="3.3984375" style="10" customWidth="1"/>
    <col min="2" max="2" width="8.59765625" style="10" customWidth="1"/>
    <col min="3" max="4" width="4.59765625" style="10" customWidth="1"/>
    <col min="5" max="6" width="7" style="10" customWidth="1"/>
    <col min="7" max="14" width="7.09765625" style="10" customWidth="1"/>
    <col min="15" max="15" width="6.09765625" style="10" customWidth="1"/>
    <col min="16" max="16384" width="9" style="10" customWidth="1"/>
  </cols>
  <sheetData>
    <row r="1" spans="1:14" s="30" customFormat="1" ht="13.5">
      <c r="A1" s="220" t="s">
        <v>76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2.75" thickBot="1">
      <c r="A2" s="4"/>
      <c r="B2" s="4"/>
      <c r="C2" s="4"/>
      <c r="D2" s="4"/>
      <c r="E2" s="4"/>
      <c r="F2" s="4"/>
      <c r="G2" s="4"/>
      <c r="H2" s="4"/>
      <c r="I2" s="4"/>
      <c r="J2" s="5"/>
      <c r="N2" s="5" t="s">
        <v>77</v>
      </c>
    </row>
    <row r="3" spans="1:14" ht="18.75" customHeight="1" thickTop="1">
      <c r="A3" s="200" t="s">
        <v>78</v>
      </c>
      <c r="B3" s="201"/>
      <c r="C3" s="201"/>
      <c r="D3" s="201"/>
      <c r="E3" s="201" t="s">
        <v>23</v>
      </c>
      <c r="F3" s="201" t="s">
        <v>79</v>
      </c>
      <c r="G3" s="201" t="s">
        <v>80</v>
      </c>
      <c r="H3" s="201"/>
      <c r="I3" s="201"/>
      <c r="J3" s="195"/>
      <c r="K3" s="201" t="s">
        <v>81</v>
      </c>
      <c r="L3" s="201"/>
      <c r="M3" s="201"/>
      <c r="N3" s="195"/>
    </row>
    <row r="4" spans="1:14" ht="24" customHeight="1">
      <c r="A4" s="202"/>
      <c r="B4" s="203"/>
      <c r="C4" s="203"/>
      <c r="D4" s="203"/>
      <c r="E4" s="203"/>
      <c r="F4" s="203"/>
      <c r="G4" s="8" t="s">
        <v>23</v>
      </c>
      <c r="H4" s="80" t="s">
        <v>82</v>
      </c>
      <c r="I4" s="80" t="s">
        <v>83</v>
      </c>
      <c r="J4" s="81" t="s">
        <v>84</v>
      </c>
      <c r="K4" s="8" t="s">
        <v>23</v>
      </c>
      <c r="L4" s="80" t="s">
        <v>82</v>
      </c>
      <c r="M4" s="80" t="s">
        <v>83</v>
      </c>
      <c r="N4" s="81" t="s">
        <v>84</v>
      </c>
    </row>
    <row r="5" spans="1:14" ht="13.5" customHeight="1">
      <c r="A5" s="197" t="s">
        <v>30</v>
      </c>
      <c r="B5" s="219" t="s">
        <v>11</v>
      </c>
      <c r="C5" s="11" t="s">
        <v>16</v>
      </c>
      <c r="D5" s="12" t="s">
        <v>17</v>
      </c>
      <c r="E5" s="82">
        <v>675</v>
      </c>
      <c r="F5" s="83">
        <v>113</v>
      </c>
      <c r="G5" s="83">
        <v>284</v>
      </c>
      <c r="H5" s="83">
        <v>29</v>
      </c>
      <c r="I5" s="83">
        <v>206</v>
      </c>
      <c r="J5" s="83">
        <v>49</v>
      </c>
      <c r="K5" s="84">
        <v>277</v>
      </c>
      <c r="L5" s="84">
        <v>14</v>
      </c>
      <c r="M5" s="84">
        <v>134</v>
      </c>
      <c r="N5" s="84">
        <v>129</v>
      </c>
    </row>
    <row r="6" spans="1:14" ht="13.5" customHeight="1">
      <c r="A6" s="198"/>
      <c r="B6" s="209"/>
      <c r="C6" s="85"/>
      <c r="D6" s="38" t="s">
        <v>18</v>
      </c>
      <c r="E6" s="86">
        <v>692</v>
      </c>
      <c r="F6" s="87">
        <v>129</v>
      </c>
      <c r="G6" s="88">
        <v>339</v>
      </c>
      <c r="H6" s="88">
        <v>32</v>
      </c>
      <c r="I6" s="88">
        <v>243</v>
      </c>
      <c r="J6" s="88">
        <v>63</v>
      </c>
      <c r="K6" s="87">
        <v>221</v>
      </c>
      <c r="L6" s="87">
        <v>10</v>
      </c>
      <c r="M6" s="87">
        <v>108</v>
      </c>
      <c r="N6" s="87">
        <v>101</v>
      </c>
    </row>
    <row r="7" spans="1:14" ht="13.5" customHeight="1">
      <c r="A7" s="198"/>
      <c r="B7" s="209" t="s">
        <v>19</v>
      </c>
      <c r="C7" s="41" t="s">
        <v>16</v>
      </c>
      <c r="D7" s="35" t="s">
        <v>17</v>
      </c>
      <c r="E7" s="89">
        <v>437</v>
      </c>
      <c r="F7" s="90">
        <v>45</v>
      </c>
      <c r="G7" s="84">
        <v>185</v>
      </c>
      <c r="H7" s="84">
        <v>6</v>
      </c>
      <c r="I7" s="84">
        <v>137</v>
      </c>
      <c r="J7" s="84">
        <v>43</v>
      </c>
      <c r="K7" s="90">
        <v>206</v>
      </c>
      <c r="L7" s="90">
        <v>6</v>
      </c>
      <c r="M7" s="90">
        <v>94</v>
      </c>
      <c r="N7" s="90">
        <v>105</v>
      </c>
    </row>
    <row r="8" spans="1:14" ht="13.5" customHeight="1">
      <c r="A8" s="198"/>
      <c r="B8" s="209"/>
      <c r="C8" s="44"/>
      <c r="D8" s="38" t="s">
        <v>18</v>
      </c>
      <c r="E8" s="86">
        <v>441</v>
      </c>
      <c r="F8" s="87">
        <v>55</v>
      </c>
      <c r="G8" s="88">
        <v>222</v>
      </c>
      <c r="H8" s="88">
        <v>9</v>
      </c>
      <c r="I8" s="88">
        <v>160</v>
      </c>
      <c r="J8" s="88">
        <v>54</v>
      </c>
      <c r="K8" s="87">
        <v>162</v>
      </c>
      <c r="L8" s="87">
        <v>3</v>
      </c>
      <c r="M8" s="87">
        <v>75</v>
      </c>
      <c r="N8" s="87">
        <v>84</v>
      </c>
    </row>
    <row r="9" spans="1:14" ht="13.5" customHeight="1">
      <c r="A9" s="198"/>
      <c r="B9" s="209" t="s">
        <v>20</v>
      </c>
      <c r="C9" s="11" t="s">
        <v>16</v>
      </c>
      <c r="D9" s="35" t="s">
        <v>17</v>
      </c>
      <c r="E9" s="89">
        <v>238</v>
      </c>
      <c r="F9" s="90">
        <v>68</v>
      </c>
      <c r="G9" s="84">
        <v>99</v>
      </c>
      <c r="H9" s="84">
        <v>24</v>
      </c>
      <c r="I9" s="84">
        <v>68</v>
      </c>
      <c r="J9" s="84">
        <v>7</v>
      </c>
      <c r="K9" s="90">
        <v>71</v>
      </c>
      <c r="L9" s="90">
        <v>8</v>
      </c>
      <c r="M9" s="90">
        <v>40</v>
      </c>
      <c r="N9" s="90">
        <v>24</v>
      </c>
    </row>
    <row r="10" spans="1:14" ht="13.5" customHeight="1">
      <c r="A10" s="199"/>
      <c r="B10" s="209"/>
      <c r="C10" s="21"/>
      <c r="D10" s="38" t="s">
        <v>18</v>
      </c>
      <c r="E10" s="86">
        <v>251</v>
      </c>
      <c r="F10" s="87">
        <v>75</v>
      </c>
      <c r="G10" s="88">
        <v>116</v>
      </c>
      <c r="H10" s="88">
        <v>24</v>
      </c>
      <c r="I10" s="88">
        <v>83</v>
      </c>
      <c r="J10" s="88">
        <v>10</v>
      </c>
      <c r="K10" s="87">
        <v>59</v>
      </c>
      <c r="L10" s="87">
        <v>8</v>
      </c>
      <c r="M10" s="87">
        <v>34</v>
      </c>
      <c r="N10" s="87">
        <v>17</v>
      </c>
    </row>
    <row r="11" spans="1:14" ht="13.5" customHeight="1">
      <c r="A11" s="197" t="s">
        <v>31</v>
      </c>
      <c r="B11" s="209" t="s">
        <v>11</v>
      </c>
      <c r="C11" s="41" t="s">
        <v>16</v>
      </c>
      <c r="D11" s="35" t="s">
        <v>17</v>
      </c>
      <c r="E11" s="91">
        <v>100</v>
      </c>
      <c r="F11" s="92">
        <f aca="true" t="shared" si="0" ref="F11:F16">F5/E5*100</f>
        <v>16.74074074074074</v>
      </c>
      <c r="G11" s="92">
        <f aca="true" t="shared" si="1" ref="G11:G16">G5/E5*100</f>
        <v>42.074074074074076</v>
      </c>
      <c r="H11" s="92">
        <f aca="true" t="shared" si="2" ref="H11:H16">H5/E5*100</f>
        <v>4.296296296296296</v>
      </c>
      <c r="I11" s="92">
        <f aca="true" t="shared" si="3" ref="I11:I16">I5/E5*100</f>
        <v>30.518518518518515</v>
      </c>
      <c r="J11" s="92">
        <f aca="true" t="shared" si="4" ref="J11:J16">J5/E5*100</f>
        <v>7.2592592592592595</v>
      </c>
      <c r="K11" s="92">
        <f aca="true" t="shared" si="5" ref="K11:K16">K5/E5*100</f>
        <v>41.03703703703704</v>
      </c>
      <c r="L11" s="92">
        <f aca="true" t="shared" si="6" ref="L11:L16">L5/E5*100</f>
        <v>2.074074074074074</v>
      </c>
      <c r="M11" s="92">
        <f aca="true" t="shared" si="7" ref="M11:M16">M5/E5*100</f>
        <v>19.85185185185185</v>
      </c>
      <c r="N11" s="92">
        <f aca="true" t="shared" si="8" ref="N11:N16">N5/E5*100</f>
        <v>19.11111111111111</v>
      </c>
    </row>
    <row r="12" spans="1:14" ht="13.5" customHeight="1">
      <c r="A12" s="198"/>
      <c r="B12" s="209"/>
      <c r="C12" s="44"/>
      <c r="D12" s="38" t="s">
        <v>18</v>
      </c>
      <c r="E12" s="93">
        <v>100</v>
      </c>
      <c r="F12" s="94">
        <f t="shared" si="0"/>
        <v>18.641618497109828</v>
      </c>
      <c r="G12" s="94">
        <f t="shared" si="1"/>
        <v>48.98843930635838</v>
      </c>
      <c r="H12" s="94">
        <f t="shared" si="2"/>
        <v>4.624277456647398</v>
      </c>
      <c r="I12" s="94">
        <f t="shared" si="3"/>
        <v>35.115606936416185</v>
      </c>
      <c r="J12" s="94">
        <f t="shared" si="4"/>
        <v>9.104046242774565</v>
      </c>
      <c r="K12" s="94">
        <f t="shared" si="5"/>
        <v>31.9364161849711</v>
      </c>
      <c r="L12" s="94">
        <f t="shared" si="6"/>
        <v>1.4450867052023122</v>
      </c>
      <c r="M12" s="94">
        <f t="shared" si="7"/>
        <v>15.606936416184972</v>
      </c>
      <c r="N12" s="94">
        <f t="shared" si="8"/>
        <v>14.595375722543352</v>
      </c>
    </row>
    <row r="13" spans="1:14" ht="13.5" customHeight="1">
      <c r="A13" s="198"/>
      <c r="B13" s="209" t="s">
        <v>19</v>
      </c>
      <c r="C13" s="11" t="s">
        <v>16</v>
      </c>
      <c r="D13" s="35" t="s">
        <v>17</v>
      </c>
      <c r="E13" s="95">
        <v>100</v>
      </c>
      <c r="F13" s="96">
        <f t="shared" si="0"/>
        <v>10.297482837528605</v>
      </c>
      <c r="G13" s="97">
        <f t="shared" si="1"/>
        <v>42.33409610983982</v>
      </c>
      <c r="H13" s="96">
        <f t="shared" si="2"/>
        <v>1.3729977116704806</v>
      </c>
      <c r="I13" s="96">
        <f t="shared" si="3"/>
        <v>31.35011441647597</v>
      </c>
      <c r="J13" s="96">
        <f t="shared" si="4"/>
        <v>9.839816933638444</v>
      </c>
      <c r="K13" s="96">
        <f t="shared" si="5"/>
        <v>47.139588100686495</v>
      </c>
      <c r="L13" s="96">
        <f t="shared" si="6"/>
        <v>1.3729977116704806</v>
      </c>
      <c r="M13" s="96">
        <f t="shared" si="7"/>
        <v>21.51029748283753</v>
      </c>
      <c r="N13" s="96">
        <f t="shared" si="8"/>
        <v>24.02745995423341</v>
      </c>
    </row>
    <row r="14" spans="1:14" ht="13.5" customHeight="1">
      <c r="A14" s="198"/>
      <c r="B14" s="209"/>
      <c r="C14" s="11"/>
      <c r="D14" s="38" t="s">
        <v>18</v>
      </c>
      <c r="E14" s="93">
        <v>100</v>
      </c>
      <c r="F14" s="94">
        <f t="shared" si="0"/>
        <v>12.471655328798185</v>
      </c>
      <c r="G14" s="94">
        <f t="shared" si="1"/>
        <v>50.34013605442177</v>
      </c>
      <c r="H14" s="94">
        <f t="shared" si="2"/>
        <v>2.0408163265306123</v>
      </c>
      <c r="I14" s="94">
        <f t="shared" si="3"/>
        <v>36.281179138321995</v>
      </c>
      <c r="J14" s="94">
        <f t="shared" si="4"/>
        <v>12.244897959183673</v>
      </c>
      <c r="K14" s="94">
        <f t="shared" si="5"/>
        <v>36.734693877551024</v>
      </c>
      <c r="L14" s="98">
        <f t="shared" si="6"/>
        <v>0.6802721088435374</v>
      </c>
      <c r="M14" s="94">
        <f t="shared" si="7"/>
        <v>17.006802721088434</v>
      </c>
      <c r="N14" s="94">
        <f t="shared" si="8"/>
        <v>19.047619047619047</v>
      </c>
    </row>
    <row r="15" spans="1:14" ht="13.5" customHeight="1">
      <c r="A15" s="198"/>
      <c r="B15" s="209" t="s">
        <v>20</v>
      </c>
      <c r="C15" s="41" t="s">
        <v>16</v>
      </c>
      <c r="D15" s="35" t="s">
        <v>17</v>
      </c>
      <c r="E15" s="95">
        <v>100</v>
      </c>
      <c r="F15" s="96">
        <f t="shared" si="0"/>
        <v>28.57142857142857</v>
      </c>
      <c r="G15" s="97">
        <f t="shared" si="1"/>
        <v>41.596638655462186</v>
      </c>
      <c r="H15" s="96">
        <f t="shared" si="2"/>
        <v>10.084033613445378</v>
      </c>
      <c r="I15" s="96">
        <f t="shared" si="3"/>
        <v>28.57142857142857</v>
      </c>
      <c r="J15" s="96">
        <f t="shared" si="4"/>
        <v>2.941176470588235</v>
      </c>
      <c r="K15" s="96">
        <f t="shared" si="5"/>
        <v>29.831932773109244</v>
      </c>
      <c r="L15" s="96">
        <f t="shared" si="6"/>
        <v>3.361344537815126</v>
      </c>
      <c r="M15" s="96">
        <f t="shared" si="7"/>
        <v>16.80672268907563</v>
      </c>
      <c r="N15" s="96">
        <f t="shared" si="8"/>
        <v>10.084033613445378</v>
      </c>
    </row>
    <row r="16" spans="1:14" ht="13.5" customHeight="1">
      <c r="A16" s="199"/>
      <c r="B16" s="209"/>
      <c r="C16" s="99"/>
      <c r="D16" s="45" t="s">
        <v>18</v>
      </c>
      <c r="E16" s="100">
        <v>100</v>
      </c>
      <c r="F16" s="101">
        <f t="shared" si="0"/>
        <v>29.880478087649404</v>
      </c>
      <c r="G16" s="101">
        <f t="shared" si="1"/>
        <v>46.21513944223107</v>
      </c>
      <c r="H16" s="101">
        <f t="shared" si="2"/>
        <v>9.56175298804781</v>
      </c>
      <c r="I16" s="101">
        <f t="shared" si="3"/>
        <v>33.067729083665334</v>
      </c>
      <c r="J16" s="101">
        <f t="shared" si="4"/>
        <v>3.9840637450199203</v>
      </c>
      <c r="K16" s="101">
        <f t="shared" si="5"/>
        <v>23.50597609561753</v>
      </c>
      <c r="L16" s="101">
        <f t="shared" si="6"/>
        <v>3.187250996015936</v>
      </c>
      <c r="M16" s="101">
        <f t="shared" si="7"/>
        <v>13.545816733067728</v>
      </c>
      <c r="N16" s="101">
        <f t="shared" si="8"/>
        <v>6.772908366533864</v>
      </c>
    </row>
  </sheetData>
  <sheetProtection/>
  <mergeCells count="14">
    <mergeCell ref="A1:N1"/>
    <mergeCell ref="A3:D4"/>
    <mergeCell ref="E3:E4"/>
    <mergeCell ref="F3:F4"/>
    <mergeCell ref="G3:J3"/>
    <mergeCell ref="K3:N3"/>
    <mergeCell ref="A5:A10"/>
    <mergeCell ref="B5:B6"/>
    <mergeCell ref="B7:B8"/>
    <mergeCell ref="B9:B10"/>
    <mergeCell ref="A11:A16"/>
    <mergeCell ref="B11:B12"/>
    <mergeCell ref="B13:B14"/>
    <mergeCell ref="B15:B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.59765625" style="10" customWidth="1"/>
    <col min="2" max="3" width="1.59765625" style="10" customWidth="1"/>
    <col min="4" max="4" width="12.09765625" style="10" customWidth="1"/>
    <col min="5" max="8" width="7.59765625" style="10" customWidth="1"/>
    <col min="9" max="16384" width="9" style="10" customWidth="1"/>
  </cols>
  <sheetData>
    <row r="1" spans="1:8" s="30" customFormat="1" ht="13.5">
      <c r="A1" s="226" t="s">
        <v>85</v>
      </c>
      <c r="B1" s="226"/>
      <c r="C1" s="226"/>
      <c r="D1" s="226"/>
      <c r="E1" s="226"/>
      <c r="F1" s="226"/>
      <c r="G1" s="226"/>
      <c r="H1" s="226"/>
    </row>
    <row r="2" spans="1:9" s="30" customFormat="1" ht="12.75" customHeight="1" thickBot="1">
      <c r="A2" s="102"/>
      <c r="B2" s="102"/>
      <c r="C2" s="102"/>
      <c r="D2" s="102"/>
      <c r="E2" s="102"/>
      <c r="F2" s="102"/>
      <c r="G2" s="102"/>
      <c r="H2" s="103" t="s">
        <v>77</v>
      </c>
      <c r="I2" s="30" t="s">
        <v>86</v>
      </c>
    </row>
    <row r="3" spans="1:8" s="33" customFormat="1" ht="12.75" thickTop="1">
      <c r="A3" s="227" t="s">
        <v>87</v>
      </c>
      <c r="B3" s="227"/>
      <c r="C3" s="228"/>
      <c r="D3" s="228"/>
      <c r="E3" s="228" t="s">
        <v>30</v>
      </c>
      <c r="F3" s="228"/>
      <c r="G3" s="228" t="s">
        <v>38</v>
      </c>
      <c r="H3" s="231" t="s">
        <v>39</v>
      </c>
    </row>
    <row r="4" spans="1:8" ht="12">
      <c r="A4" s="229"/>
      <c r="B4" s="229"/>
      <c r="C4" s="230"/>
      <c r="D4" s="230"/>
      <c r="E4" s="105" t="s">
        <v>88</v>
      </c>
      <c r="F4" s="105" t="s">
        <v>89</v>
      </c>
      <c r="G4" s="230"/>
      <c r="H4" s="232"/>
    </row>
    <row r="5" spans="1:8" ht="12">
      <c r="A5" s="233" t="s">
        <v>11</v>
      </c>
      <c r="B5" s="221" t="s">
        <v>90</v>
      </c>
      <c r="C5" s="222"/>
      <c r="D5" s="223"/>
      <c r="E5" s="106">
        <v>1010</v>
      </c>
      <c r="F5" s="107">
        <v>1046</v>
      </c>
      <c r="G5" s="106">
        <f>F5-E5</f>
        <v>36</v>
      </c>
      <c r="H5" s="108">
        <f>G5/E5*100</f>
        <v>3.564356435643564</v>
      </c>
    </row>
    <row r="6" spans="1:8" ht="12">
      <c r="A6" s="233"/>
      <c r="B6" s="109"/>
      <c r="C6" s="224" t="s">
        <v>91</v>
      </c>
      <c r="D6" s="225"/>
      <c r="E6" s="106">
        <v>675</v>
      </c>
      <c r="F6" s="107">
        <v>692</v>
      </c>
      <c r="G6" s="106">
        <f>F6-E6</f>
        <v>17</v>
      </c>
      <c r="H6" s="108">
        <f>G6/E6*100</f>
        <v>2.5185185185185186</v>
      </c>
    </row>
    <row r="7" spans="1:8" ht="12">
      <c r="A7" s="233"/>
      <c r="B7" s="109"/>
      <c r="C7" s="110"/>
      <c r="D7" s="111" t="s">
        <v>92</v>
      </c>
      <c r="E7" s="106">
        <v>597</v>
      </c>
      <c r="F7" s="107">
        <v>608</v>
      </c>
      <c r="G7" s="106">
        <f aca="true" t="shared" si="0" ref="G7:G28">F7-E7</f>
        <v>11</v>
      </c>
      <c r="H7" s="108">
        <f aca="true" t="shared" si="1" ref="H7:H28">G7/E7*100</f>
        <v>1.8425460636515913</v>
      </c>
    </row>
    <row r="8" spans="1:8" ht="12">
      <c r="A8" s="233"/>
      <c r="B8" s="109"/>
      <c r="C8" s="110"/>
      <c r="D8" s="111" t="s">
        <v>93</v>
      </c>
      <c r="E8" s="106">
        <v>34</v>
      </c>
      <c r="F8" s="107">
        <v>31</v>
      </c>
      <c r="G8" s="106">
        <f t="shared" si="0"/>
        <v>-3</v>
      </c>
      <c r="H8" s="108">
        <f t="shared" si="1"/>
        <v>-8.823529411764707</v>
      </c>
    </row>
    <row r="9" spans="1:8" ht="12">
      <c r="A9" s="233"/>
      <c r="B9" s="109"/>
      <c r="C9" s="110"/>
      <c r="D9" s="111" t="s">
        <v>94</v>
      </c>
      <c r="E9" s="106">
        <v>45</v>
      </c>
      <c r="F9" s="107">
        <v>51</v>
      </c>
      <c r="G9" s="106">
        <f t="shared" si="0"/>
        <v>6</v>
      </c>
      <c r="H9" s="108">
        <f t="shared" si="1"/>
        <v>13.333333333333334</v>
      </c>
    </row>
    <row r="10" spans="1:8" ht="12">
      <c r="A10" s="233"/>
      <c r="B10" s="109"/>
      <c r="C10" s="224" t="s">
        <v>95</v>
      </c>
      <c r="D10" s="225"/>
      <c r="E10" s="106">
        <v>335</v>
      </c>
      <c r="F10" s="107">
        <v>354</v>
      </c>
      <c r="G10" s="106">
        <f>F10-E10</f>
        <v>19</v>
      </c>
      <c r="H10" s="108">
        <f>G10/E10*100</f>
        <v>5.6716417910447765</v>
      </c>
    </row>
    <row r="11" spans="1:8" ht="12">
      <c r="A11" s="233"/>
      <c r="B11" s="109"/>
      <c r="C11" s="110"/>
      <c r="D11" s="111" t="s">
        <v>96</v>
      </c>
      <c r="E11" s="106">
        <v>27</v>
      </c>
      <c r="F11" s="107">
        <v>35</v>
      </c>
      <c r="G11" s="106">
        <f t="shared" si="0"/>
        <v>8</v>
      </c>
      <c r="H11" s="108">
        <f t="shared" si="1"/>
        <v>29.629629629629626</v>
      </c>
    </row>
    <row r="12" spans="1:8" ht="12">
      <c r="A12" s="233"/>
      <c r="B12" s="109"/>
      <c r="C12" s="112"/>
      <c r="D12" s="111" t="s">
        <v>97</v>
      </c>
      <c r="E12" s="106">
        <v>306</v>
      </c>
      <c r="F12" s="107">
        <v>319</v>
      </c>
      <c r="G12" s="106">
        <f t="shared" si="0"/>
        <v>13</v>
      </c>
      <c r="H12" s="108">
        <f t="shared" si="1"/>
        <v>4.248366013071895</v>
      </c>
    </row>
    <row r="13" spans="1:8" ht="12">
      <c r="A13" s="206" t="s">
        <v>19</v>
      </c>
      <c r="B13" s="221" t="s">
        <v>90</v>
      </c>
      <c r="C13" s="222"/>
      <c r="D13" s="223"/>
      <c r="E13" s="113">
        <v>535</v>
      </c>
      <c r="F13" s="114">
        <v>548</v>
      </c>
      <c r="G13" s="113">
        <f t="shared" si="0"/>
        <v>13</v>
      </c>
      <c r="H13" s="115">
        <f>G13/E13*100</f>
        <v>2.4299065420560746</v>
      </c>
    </row>
    <row r="14" spans="1:8" ht="12">
      <c r="A14" s="207"/>
      <c r="B14" s="116"/>
      <c r="C14" s="224" t="s">
        <v>91</v>
      </c>
      <c r="D14" s="225"/>
      <c r="E14" s="117">
        <v>437</v>
      </c>
      <c r="F14" s="118">
        <v>441</v>
      </c>
      <c r="G14" s="117">
        <f>F14-E14</f>
        <v>4</v>
      </c>
      <c r="H14" s="119">
        <f>G14/E14*100</f>
        <v>0.9153318077803204</v>
      </c>
    </row>
    <row r="15" spans="1:8" ht="12">
      <c r="A15" s="207"/>
      <c r="B15" s="109"/>
      <c r="C15" s="110"/>
      <c r="D15" s="111" t="s">
        <v>92</v>
      </c>
      <c r="E15" s="117">
        <v>397</v>
      </c>
      <c r="F15" s="118">
        <v>399</v>
      </c>
      <c r="G15" s="117">
        <f t="shared" si="0"/>
        <v>2</v>
      </c>
      <c r="H15" s="119">
        <f t="shared" si="1"/>
        <v>0.5037783375314862</v>
      </c>
    </row>
    <row r="16" spans="1:8" ht="12">
      <c r="A16" s="207"/>
      <c r="B16" s="109"/>
      <c r="C16" s="110"/>
      <c r="D16" s="111" t="s">
        <v>93</v>
      </c>
      <c r="E16" s="117">
        <v>18</v>
      </c>
      <c r="F16" s="118">
        <v>17</v>
      </c>
      <c r="G16" s="117">
        <f t="shared" si="0"/>
        <v>-1</v>
      </c>
      <c r="H16" s="119">
        <f t="shared" si="1"/>
        <v>-5.555555555555555</v>
      </c>
    </row>
    <row r="17" spans="1:8" ht="12">
      <c r="A17" s="207"/>
      <c r="B17" s="109"/>
      <c r="C17" s="110"/>
      <c r="D17" s="111" t="s">
        <v>94</v>
      </c>
      <c r="E17" s="117">
        <v>22</v>
      </c>
      <c r="F17" s="118">
        <v>24</v>
      </c>
      <c r="G17" s="117">
        <f t="shared" si="0"/>
        <v>2</v>
      </c>
      <c r="H17" s="119">
        <f t="shared" si="1"/>
        <v>9.090909090909092</v>
      </c>
    </row>
    <row r="18" spans="1:8" ht="12">
      <c r="A18" s="207"/>
      <c r="B18" s="109"/>
      <c r="C18" s="224" t="s">
        <v>95</v>
      </c>
      <c r="D18" s="225"/>
      <c r="E18" s="117">
        <v>98</v>
      </c>
      <c r="F18" s="118">
        <v>107</v>
      </c>
      <c r="G18" s="117">
        <f>F18-E18</f>
        <v>9</v>
      </c>
      <c r="H18" s="119">
        <f>G18/E18*100</f>
        <v>9.183673469387756</v>
      </c>
    </row>
    <row r="19" spans="1:8" ht="12">
      <c r="A19" s="207"/>
      <c r="B19" s="109"/>
      <c r="C19" s="110"/>
      <c r="D19" s="111" t="s">
        <v>96</v>
      </c>
      <c r="E19" s="117">
        <v>6</v>
      </c>
      <c r="F19" s="118">
        <v>14</v>
      </c>
      <c r="G19" s="117">
        <f t="shared" si="0"/>
        <v>8</v>
      </c>
      <c r="H19" s="119">
        <f t="shared" si="1"/>
        <v>133.33333333333331</v>
      </c>
    </row>
    <row r="20" spans="1:8" ht="12">
      <c r="A20" s="208"/>
      <c r="B20" s="120"/>
      <c r="C20" s="121"/>
      <c r="D20" s="111" t="s">
        <v>97</v>
      </c>
      <c r="E20" s="122">
        <v>90</v>
      </c>
      <c r="F20" s="123">
        <v>93</v>
      </c>
      <c r="G20" s="122">
        <f t="shared" si="0"/>
        <v>3</v>
      </c>
      <c r="H20" s="124">
        <f t="shared" si="1"/>
        <v>3.3333333333333335</v>
      </c>
    </row>
    <row r="21" spans="1:8" ht="12">
      <c r="A21" s="207" t="s">
        <v>20</v>
      </c>
      <c r="B21" s="221" t="s">
        <v>90</v>
      </c>
      <c r="C21" s="222"/>
      <c r="D21" s="223"/>
      <c r="E21" s="117">
        <v>475</v>
      </c>
      <c r="F21" s="118">
        <v>498</v>
      </c>
      <c r="G21" s="117">
        <f t="shared" si="0"/>
        <v>23</v>
      </c>
      <c r="H21" s="119">
        <f>G21/E21*100</f>
        <v>4.842105263157895</v>
      </c>
    </row>
    <row r="22" spans="1:8" ht="12">
      <c r="A22" s="207"/>
      <c r="B22" s="116"/>
      <c r="C22" s="224" t="s">
        <v>91</v>
      </c>
      <c r="D22" s="225"/>
      <c r="E22" s="117">
        <v>238</v>
      </c>
      <c r="F22" s="118">
        <v>251</v>
      </c>
      <c r="G22" s="117">
        <f>F22-E22</f>
        <v>13</v>
      </c>
      <c r="H22" s="119">
        <f>G22/E22*100</f>
        <v>5.46218487394958</v>
      </c>
    </row>
    <row r="23" spans="1:8" ht="12">
      <c r="A23" s="207"/>
      <c r="B23" s="109"/>
      <c r="C23" s="110"/>
      <c r="D23" s="111" t="s">
        <v>92</v>
      </c>
      <c r="E23" s="117">
        <v>200</v>
      </c>
      <c r="F23" s="118">
        <v>210</v>
      </c>
      <c r="G23" s="117">
        <f t="shared" si="0"/>
        <v>10</v>
      </c>
      <c r="H23" s="119">
        <f t="shared" si="1"/>
        <v>5</v>
      </c>
    </row>
    <row r="24" spans="1:8" ht="12">
      <c r="A24" s="207"/>
      <c r="B24" s="109"/>
      <c r="C24" s="110"/>
      <c r="D24" s="111" t="s">
        <v>93</v>
      </c>
      <c r="E24" s="117">
        <v>15</v>
      </c>
      <c r="F24" s="118">
        <v>13</v>
      </c>
      <c r="G24" s="117">
        <f t="shared" si="0"/>
        <v>-2</v>
      </c>
      <c r="H24" s="119">
        <f t="shared" si="1"/>
        <v>-13.333333333333334</v>
      </c>
    </row>
    <row r="25" spans="1:8" ht="12">
      <c r="A25" s="207"/>
      <c r="B25" s="109"/>
      <c r="C25" s="110"/>
      <c r="D25" s="111" t="s">
        <v>94</v>
      </c>
      <c r="E25" s="117">
        <v>23</v>
      </c>
      <c r="F25" s="118">
        <v>27</v>
      </c>
      <c r="G25" s="117">
        <f t="shared" si="0"/>
        <v>4</v>
      </c>
      <c r="H25" s="119">
        <f t="shared" si="1"/>
        <v>17.391304347826086</v>
      </c>
    </row>
    <row r="26" spans="1:8" ht="12">
      <c r="A26" s="207"/>
      <c r="B26" s="109"/>
      <c r="C26" s="224" t="s">
        <v>95</v>
      </c>
      <c r="D26" s="225"/>
      <c r="E26" s="117">
        <v>237</v>
      </c>
      <c r="F26" s="118">
        <v>247</v>
      </c>
      <c r="G26" s="117">
        <f>F26-E26</f>
        <v>10</v>
      </c>
      <c r="H26" s="119">
        <f>G26/E26*100</f>
        <v>4.219409282700422</v>
      </c>
    </row>
    <row r="27" spans="1:8" ht="12">
      <c r="A27" s="207"/>
      <c r="B27" s="109"/>
      <c r="C27" s="110"/>
      <c r="D27" s="111" t="s">
        <v>96</v>
      </c>
      <c r="E27" s="117">
        <v>20</v>
      </c>
      <c r="F27" s="118">
        <v>21</v>
      </c>
      <c r="G27" s="117">
        <f t="shared" si="0"/>
        <v>1</v>
      </c>
      <c r="H27" s="119">
        <f t="shared" si="1"/>
        <v>5</v>
      </c>
    </row>
    <row r="28" spans="1:8" ht="12">
      <c r="A28" s="208"/>
      <c r="B28" s="120"/>
      <c r="C28" s="121"/>
      <c r="D28" s="125" t="s">
        <v>97</v>
      </c>
      <c r="E28" s="122">
        <v>217</v>
      </c>
      <c r="F28" s="123">
        <v>226</v>
      </c>
      <c r="G28" s="122">
        <f t="shared" si="0"/>
        <v>9</v>
      </c>
      <c r="H28" s="124">
        <f t="shared" si="1"/>
        <v>4.147465437788019</v>
      </c>
    </row>
  </sheetData>
  <sheetProtection/>
  <mergeCells count="17">
    <mergeCell ref="A1:H1"/>
    <mergeCell ref="A3:D4"/>
    <mergeCell ref="E3:F3"/>
    <mergeCell ref="G3:G4"/>
    <mergeCell ref="H3:H4"/>
    <mergeCell ref="A5:A12"/>
    <mergeCell ref="B5:D5"/>
    <mergeCell ref="C6:D6"/>
    <mergeCell ref="C10:D10"/>
    <mergeCell ref="A13:A20"/>
    <mergeCell ref="B13:D13"/>
    <mergeCell ref="C14:D14"/>
    <mergeCell ref="C18:D18"/>
    <mergeCell ref="A21:A28"/>
    <mergeCell ref="B21:D21"/>
    <mergeCell ref="C22:D22"/>
    <mergeCell ref="C26:D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5" width="8.59765625" style="130" customWidth="1"/>
    <col min="6" max="6" width="9.59765625" style="130" customWidth="1"/>
    <col min="7" max="16384" width="9" style="130" customWidth="1"/>
  </cols>
  <sheetData>
    <row r="1" spans="1:6" s="126" customFormat="1" ht="13.5">
      <c r="A1" s="235" t="s">
        <v>98</v>
      </c>
      <c r="B1" s="235"/>
      <c r="C1" s="235"/>
      <c r="D1" s="235"/>
      <c r="E1" s="235"/>
      <c r="F1" s="235"/>
    </row>
    <row r="2" spans="1:7" s="126" customFormat="1" ht="14.25" customHeight="1" thickBot="1">
      <c r="A2" s="127"/>
      <c r="B2" s="127"/>
      <c r="C2" s="127"/>
      <c r="D2" s="127"/>
      <c r="E2" s="127"/>
      <c r="F2" s="128" t="s">
        <v>99</v>
      </c>
      <c r="G2" s="126" t="s">
        <v>100</v>
      </c>
    </row>
    <row r="3" spans="1:6" ht="21" customHeight="1" thickTop="1">
      <c r="A3" s="236"/>
      <c r="B3" s="237"/>
      <c r="C3" s="129" t="s">
        <v>101</v>
      </c>
      <c r="D3" s="129" t="s">
        <v>102</v>
      </c>
      <c r="E3" s="129" t="s">
        <v>58</v>
      </c>
      <c r="F3" s="129" t="s">
        <v>59</v>
      </c>
    </row>
    <row r="4" spans="1:6" ht="17.25" customHeight="1">
      <c r="A4" s="238" t="s">
        <v>103</v>
      </c>
      <c r="B4" s="131" t="s">
        <v>11</v>
      </c>
      <c r="C4" s="132">
        <v>2.7</v>
      </c>
      <c r="D4" s="132">
        <v>4.9</v>
      </c>
      <c r="E4" s="132">
        <v>5.2</v>
      </c>
      <c r="F4" s="133">
        <f>31/674*100</f>
        <v>4.599406528189911</v>
      </c>
    </row>
    <row r="5" spans="1:6" ht="17.25" customHeight="1">
      <c r="A5" s="238"/>
      <c r="B5" s="134" t="s">
        <v>19</v>
      </c>
      <c r="C5" s="132">
        <v>2.4</v>
      </c>
      <c r="D5" s="132">
        <v>4.3</v>
      </c>
      <c r="E5" s="132">
        <v>4.3</v>
      </c>
      <c r="F5" s="133">
        <f>17/430*100</f>
        <v>3.953488372093023</v>
      </c>
    </row>
    <row r="6" spans="1:6" ht="17.25" customHeight="1">
      <c r="A6" s="238"/>
      <c r="B6" s="134" t="s">
        <v>20</v>
      </c>
      <c r="C6" s="132">
        <v>4</v>
      </c>
      <c r="D6" s="132">
        <v>5.7</v>
      </c>
      <c r="E6" s="132">
        <v>6.4</v>
      </c>
      <c r="F6" s="133">
        <f>13/245*100</f>
        <v>5.3061224489795915</v>
      </c>
    </row>
    <row r="7" spans="1:6" ht="17.25" customHeight="1">
      <c r="A7" s="238" t="s">
        <v>104</v>
      </c>
      <c r="B7" s="131" t="s">
        <v>11</v>
      </c>
      <c r="C7" s="135">
        <v>8.2</v>
      </c>
      <c r="D7" s="135">
        <v>7.3</v>
      </c>
      <c r="E7" s="135">
        <v>6.7</v>
      </c>
      <c r="F7" s="136">
        <f>51/692*100</f>
        <v>7.369942196531793</v>
      </c>
    </row>
    <row r="8" spans="1:6" ht="17.25" customHeight="1">
      <c r="A8" s="238"/>
      <c r="B8" s="134" t="s">
        <v>19</v>
      </c>
      <c r="C8" s="137">
        <v>6.2</v>
      </c>
      <c r="D8" s="137">
        <v>5.2</v>
      </c>
      <c r="E8" s="137">
        <v>5</v>
      </c>
      <c r="F8" s="138">
        <f>24/441*100</f>
        <v>5.442176870748299</v>
      </c>
    </row>
    <row r="9" spans="1:6" ht="17.25" customHeight="1">
      <c r="A9" s="239"/>
      <c r="B9" s="134" t="s">
        <v>20</v>
      </c>
      <c r="C9" s="137">
        <v>12.2</v>
      </c>
      <c r="D9" s="137">
        <v>11.5</v>
      </c>
      <c r="E9" s="137">
        <v>9.7</v>
      </c>
      <c r="F9" s="138">
        <f>27/251*100</f>
        <v>10.756972111553784</v>
      </c>
    </row>
    <row r="10" spans="1:6" ht="17.25" customHeight="1">
      <c r="A10" s="238" t="s">
        <v>105</v>
      </c>
      <c r="B10" s="131" t="s">
        <v>11</v>
      </c>
      <c r="C10" s="135">
        <v>4.7</v>
      </c>
      <c r="D10" s="135">
        <v>4.2</v>
      </c>
      <c r="E10" s="135">
        <v>4.1</v>
      </c>
      <c r="F10" s="136">
        <f>35/674*100</f>
        <v>5.192878338278932</v>
      </c>
    </row>
    <row r="11" spans="1:6" ht="17.25" customHeight="1">
      <c r="A11" s="238"/>
      <c r="B11" s="134" t="s">
        <v>19</v>
      </c>
      <c r="C11" s="137">
        <v>2.4</v>
      </c>
      <c r="D11" s="137">
        <v>2.1</v>
      </c>
      <c r="E11" s="137">
        <v>1.4</v>
      </c>
      <c r="F11" s="138">
        <f>14/430*100</f>
        <v>3.255813953488372</v>
      </c>
    </row>
    <row r="12" spans="1:6" ht="17.25" customHeight="1">
      <c r="A12" s="238"/>
      <c r="B12" s="139" t="s">
        <v>20</v>
      </c>
      <c r="C12" s="140">
        <v>9.2</v>
      </c>
      <c r="D12" s="140">
        <v>8.3</v>
      </c>
      <c r="E12" s="140">
        <v>8.5</v>
      </c>
      <c r="F12" s="141">
        <f>21/245*100</f>
        <v>8.571428571428571</v>
      </c>
    </row>
    <row r="13" spans="1:6" s="127" customFormat="1" ht="15" customHeight="1">
      <c r="A13" s="240" t="s">
        <v>106</v>
      </c>
      <c r="B13" s="240"/>
      <c r="C13" s="240"/>
      <c r="D13" s="240"/>
      <c r="E13" s="240"/>
      <c r="F13" s="240"/>
    </row>
    <row r="14" spans="1:6" s="127" customFormat="1" ht="13.5" customHeight="1">
      <c r="A14" s="234" t="s">
        <v>107</v>
      </c>
      <c r="B14" s="234"/>
      <c r="C14" s="234"/>
      <c r="D14" s="234"/>
      <c r="E14" s="234"/>
      <c r="F14" s="234"/>
    </row>
    <row r="15" spans="1:6" s="127" customFormat="1" ht="13.5" customHeight="1">
      <c r="A15" s="234" t="s">
        <v>108</v>
      </c>
      <c r="B15" s="234"/>
      <c r="C15" s="234"/>
      <c r="D15" s="234"/>
      <c r="E15" s="234"/>
      <c r="F15" s="234"/>
    </row>
  </sheetData>
  <sheetProtection/>
  <mergeCells count="8">
    <mergeCell ref="A14:F14"/>
    <mergeCell ref="A15:F15"/>
    <mergeCell ref="A1:F1"/>
    <mergeCell ref="A3:B3"/>
    <mergeCell ref="A4:A6"/>
    <mergeCell ref="A7:A9"/>
    <mergeCell ref="A10:A12"/>
    <mergeCell ref="A13:F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.09765625" style="4" customWidth="1"/>
    <col min="2" max="2" width="8.09765625" style="4" customWidth="1"/>
    <col min="3" max="3" width="9.3984375" style="4" customWidth="1"/>
    <col min="4" max="12" width="7.3984375" style="4" customWidth="1"/>
    <col min="13" max="16384" width="9" style="4" customWidth="1"/>
  </cols>
  <sheetData>
    <row r="1" spans="1:12" s="143" customFormat="1" ht="17.25">
      <c r="A1" s="29" t="s">
        <v>109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ht="12" thickBot="1">
      <c r="L2" s="5" t="s">
        <v>56</v>
      </c>
    </row>
    <row r="3" spans="1:12" s="146" customFormat="1" ht="58.5" customHeight="1" thickTop="1">
      <c r="A3" s="241" t="s">
        <v>110</v>
      </c>
      <c r="B3" s="241"/>
      <c r="C3" s="200"/>
      <c r="D3" s="104" t="s">
        <v>65</v>
      </c>
      <c r="E3" s="144" t="s">
        <v>111</v>
      </c>
      <c r="F3" s="144" t="s">
        <v>112</v>
      </c>
      <c r="G3" s="144" t="s">
        <v>113</v>
      </c>
      <c r="H3" s="144" t="s">
        <v>114</v>
      </c>
      <c r="I3" s="144" t="s">
        <v>115</v>
      </c>
      <c r="J3" s="144" t="s">
        <v>116</v>
      </c>
      <c r="K3" s="144" t="s">
        <v>117</v>
      </c>
      <c r="L3" s="145" t="s">
        <v>118</v>
      </c>
    </row>
    <row r="4" spans="1:12" ht="13.5" customHeight="1">
      <c r="A4" s="197" t="s">
        <v>30</v>
      </c>
      <c r="B4" s="242" t="s">
        <v>11</v>
      </c>
      <c r="C4" s="147" t="s">
        <v>35</v>
      </c>
      <c r="D4" s="148">
        <v>45</v>
      </c>
      <c r="E4" s="149">
        <v>2</v>
      </c>
      <c r="F4" s="149">
        <v>17</v>
      </c>
      <c r="G4" s="149">
        <v>12</v>
      </c>
      <c r="H4" s="149">
        <v>3</v>
      </c>
      <c r="I4" s="149">
        <v>2</v>
      </c>
      <c r="J4" s="149">
        <v>3</v>
      </c>
      <c r="K4" s="150" t="s">
        <v>45</v>
      </c>
      <c r="L4" s="149">
        <v>5</v>
      </c>
    </row>
    <row r="5" spans="1:12" ht="13.5" customHeight="1">
      <c r="A5" s="198"/>
      <c r="B5" s="243"/>
      <c r="C5" s="151" t="s">
        <v>89</v>
      </c>
      <c r="D5" s="152">
        <v>51</v>
      </c>
      <c r="E5" s="153">
        <v>4</v>
      </c>
      <c r="F5" s="153">
        <v>13</v>
      </c>
      <c r="G5" s="153">
        <v>18</v>
      </c>
      <c r="H5" s="153">
        <v>3</v>
      </c>
      <c r="I5" s="153">
        <v>3</v>
      </c>
      <c r="J5" s="153">
        <v>2</v>
      </c>
      <c r="K5" s="153">
        <v>1</v>
      </c>
      <c r="L5" s="153">
        <v>7</v>
      </c>
    </row>
    <row r="6" spans="1:12" ht="13.5" customHeight="1">
      <c r="A6" s="198"/>
      <c r="B6" s="242" t="s">
        <v>19</v>
      </c>
      <c r="C6" s="147" t="s">
        <v>35</v>
      </c>
      <c r="D6" s="24">
        <v>22</v>
      </c>
      <c r="E6" s="25">
        <v>1</v>
      </c>
      <c r="F6" s="25">
        <v>10</v>
      </c>
      <c r="G6" s="25">
        <v>5</v>
      </c>
      <c r="H6" s="25">
        <v>1</v>
      </c>
      <c r="I6" s="25">
        <v>1</v>
      </c>
      <c r="J6" s="25">
        <v>1</v>
      </c>
      <c r="K6" s="154" t="s">
        <v>119</v>
      </c>
      <c r="L6" s="25">
        <v>2</v>
      </c>
    </row>
    <row r="7" spans="1:12" ht="13.5" customHeight="1">
      <c r="A7" s="198"/>
      <c r="B7" s="243"/>
      <c r="C7" s="151" t="s">
        <v>89</v>
      </c>
      <c r="D7" s="152">
        <v>24</v>
      </c>
      <c r="E7" s="153">
        <v>3</v>
      </c>
      <c r="F7" s="153">
        <v>8</v>
      </c>
      <c r="G7" s="153">
        <v>6</v>
      </c>
      <c r="H7" s="153">
        <v>1</v>
      </c>
      <c r="I7" s="153">
        <v>1</v>
      </c>
      <c r="J7" s="153">
        <v>0.1</v>
      </c>
      <c r="K7" s="153">
        <v>0.1</v>
      </c>
      <c r="L7" s="153">
        <v>4</v>
      </c>
    </row>
    <row r="8" spans="1:12" ht="13.5" customHeight="1">
      <c r="A8" s="198"/>
      <c r="B8" s="242" t="s">
        <v>20</v>
      </c>
      <c r="C8" s="147" t="s">
        <v>35</v>
      </c>
      <c r="D8" s="24">
        <v>23</v>
      </c>
      <c r="E8" s="25">
        <v>1</v>
      </c>
      <c r="F8" s="25">
        <v>7</v>
      </c>
      <c r="G8" s="25">
        <v>7</v>
      </c>
      <c r="H8" s="25">
        <v>2</v>
      </c>
      <c r="I8" s="25">
        <v>1</v>
      </c>
      <c r="J8" s="25">
        <v>3</v>
      </c>
      <c r="K8" s="154" t="s">
        <v>119</v>
      </c>
      <c r="L8" s="25">
        <v>3</v>
      </c>
    </row>
    <row r="9" spans="1:12" ht="13.5" customHeight="1">
      <c r="A9" s="198"/>
      <c r="B9" s="243"/>
      <c r="C9" s="151" t="s">
        <v>89</v>
      </c>
      <c r="D9" s="152">
        <v>27</v>
      </c>
      <c r="E9" s="153">
        <v>1</v>
      </c>
      <c r="F9" s="153">
        <v>5</v>
      </c>
      <c r="G9" s="153">
        <v>12</v>
      </c>
      <c r="H9" s="153">
        <v>1</v>
      </c>
      <c r="I9" s="153">
        <v>2</v>
      </c>
      <c r="J9" s="153">
        <v>1</v>
      </c>
      <c r="K9" s="153">
        <v>1</v>
      </c>
      <c r="L9" s="153">
        <v>4</v>
      </c>
    </row>
    <row r="10" spans="1:12" ht="13.5" customHeight="1">
      <c r="A10" s="197" t="s">
        <v>31</v>
      </c>
      <c r="B10" s="242" t="s">
        <v>11</v>
      </c>
      <c r="C10" s="147" t="s">
        <v>35</v>
      </c>
      <c r="D10" s="155">
        <v>100</v>
      </c>
      <c r="E10" s="156">
        <f aca="true" t="shared" si="0" ref="E10:E15">E4/D4*100</f>
        <v>4.444444444444445</v>
      </c>
      <c r="F10" s="156">
        <f aca="true" t="shared" si="1" ref="F10:F15">F4/D4*100</f>
        <v>37.77777777777778</v>
      </c>
      <c r="G10" s="156">
        <f aca="true" t="shared" si="2" ref="G10:G15">G4/D4*100</f>
        <v>26.666666666666668</v>
      </c>
      <c r="H10" s="156">
        <f aca="true" t="shared" si="3" ref="H10:H15">H4/D4*100</f>
        <v>6.666666666666667</v>
      </c>
      <c r="I10" s="156">
        <f aca="true" t="shared" si="4" ref="I10:I15">I4/D4*100</f>
        <v>4.444444444444445</v>
      </c>
      <c r="J10" s="156">
        <f aca="true" t="shared" si="5" ref="J10:J15">J4/D4*100</f>
        <v>6.666666666666667</v>
      </c>
      <c r="K10" s="157" t="s">
        <v>119</v>
      </c>
      <c r="L10" s="156">
        <f aca="true" t="shared" si="6" ref="L10:L15">L4/D4*100</f>
        <v>11.11111111111111</v>
      </c>
    </row>
    <row r="11" spans="1:12" ht="13.5" customHeight="1">
      <c r="A11" s="198"/>
      <c r="B11" s="243"/>
      <c r="C11" s="151" t="s">
        <v>89</v>
      </c>
      <c r="D11" s="158">
        <v>100</v>
      </c>
      <c r="E11" s="159">
        <f t="shared" si="0"/>
        <v>7.8431372549019605</v>
      </c>
      <c r="F11" s="159">
        <f t="shared" si="1"/>
        <v>25.49019607843137</v>
      </c>
      <c r="G11" s="159">
        <f t="shared" si="2"/>
        <v>35.294117647058826</v>
      </c>
      <c r="H11" s="159">
        <f t="shared" si="3"/>
        <v>5.88235294117647</v>
      </c>
      <c r="I11" s="159">
        <f t="shared" si="4"/>
        <v>5.88235294117647</v>
      </c>
      <c r="J11" s="159">
        <f t="shared" si="5"/>
        <v>3.9215686274509802</v>
      </c>
      <c r="K11" s="159">
        <f>K5/D5*100</f>
        <v>1.9607843137254901</v>
      </c>
      <c r="L11" s="159">
        <f t="shared" si="6"/>
        <v>13.725490196078432</v>
      </c>
    </row>
    <row r="12" spans="1:12" ht="13.5" customHeight="1">
      <c r="A12" s="198"/>
      <c r="B12" s="242" t="s">
        <v>19</v>
      </c>
      <c r="C12" s="147" t="s">
        <v>35</v>
      </c>
      <c r="D12" s="155">
        <v>100</v>
      </c>
      <c r="E12" s="156">
        <f t="shared" si="0"/>
        <v>4.545454545454546</v>
      </c>
      <c r="F12" s="156">
        <f t="shared" si="1"/>
        <v>45.45454545454545</v>
      </c>
      <c r="G12" s="156">
        <f t="shared" si="2"/>
        <v>22.727272727272727</v>
      </c>
      <c r="H12" s="156">
        <f t="shared" si="3"/>
        <v>4.545454545454546</v>
      </c>
      <c r="I12" s="156">
        <f t="shared" si="4"/>
        <v>4.545454545454546</v>
      </c>
      <c r="J12" s="156">
        <f t="shared" si="5"/>
        <v>4.545454545454546</v>
      </c>
      <c r="K12" s="157" t="s">
        <v>119</v>
      </c>
      <c r="L12" s="156">
        <f t="shared" si="6"/>
        <v>9.090909090909092</v>
      </c>
    </row>
    <row r="13" spans="1:12" ht="13.5" customHeight="1">
      <c r="A13" s="198"/>
      <c r="B13" s="243"/>
      <c r="C13" s="151" t="s">
        <v>89</v>
      </c>
      <c r="D13" s="158">
        <v>100</v>
      </c>
      <c r="E13" s="159">
        <f t="shared" si="0"/>
        <v>12.5</v>
      </c>
      <c r="F13" s="159">
        <f t="shared" si="1"/>
        <v>33.33333333333333</v>
      </c>
      <c r="G13" s="159">
        <f t="shared" si="2"/>
        <v>25</v>
      </c>
      <c r="H13" s="159">
        <f t="shared" si="3"/>
        <v>4.166666666666666</v>
      </c>
      <c r="I13" s="159">
        <f t="shared" si="4"/>
        <v>4.166666666666666</v>
      </c>
      <c r="J13" s="159">
        <f t="shared" si="5"/>
        <v>0.4166666666666667</v>
      </c>
      <c r="K13" s="159">
        <f>K7/D7*100</f>
        <v>0.4166666666666667</v>
      </c>
      <c r="L13" s="159">
        <f t="shared" si="6"/>
        <v>16.666666666666664</v>
      </c>
    </row>
    <row r="14" spans="1:12" ht="13.5" customHeight="1">
      <c r="A14" s="198"/>
      <c r="B14" s="242" t="s">
        <v>20</v>
      </c>
      <c r="C14" s="147" t="s">
        <v>35</v>
      </c>
      <c r="D14" s="155">
        <v>100</v>
      </c>
      <c r="E14" s="156">
        <f t="shared" si="0"/>
        <v>4.3478260869565215</v>
      </c>
      <c r="F14" s="156">
        <f t="shared" si="1"/>
        <v>30.434782608695656</v>
      </c>
      <c r="G14" s="156">
        <f t="shared" si="2"/>
        <v>30.434782608695656</v>
      </c>
      <c r="H14" s="156">
        <f t="shared" si="3"/>
        <v>8.695652173913043</v>
      </c>
      <c r="I14" s="156">
        <f t="shared" si="4"/>
        <v>4.3478260869565215</v>
      </c>
      <c r="J14" s="156">
        <f t="shared" si="5"/>
        <v>13.043478260869565</v>
      </c>
      <c r="K14" s="157" t="s">
        <v>119</v>
      </c>
      <c r="L14" s="156">
        <f t="shared" si="6"/>
        <v>13.043478260869565</v>
      </c>
    </row>
    <row r="15" spans="1:12" ht="13.5" customHeight="1">
      <c r="A15" s="199"/>
      <c r="B15" s="244"/>
      <c r="C15" s="151" t="s">
        <v>89</v>
      </c>
      <c r="D15" s="160">
        <v>100</v>
      </c>
      <c r="E15" s="161">
        <f t="shared" si="0"/>
        <v>3.7037037037037033</v>
      </c>
      <c r="F15" s="161">
        <f t="shared" si="1"/>
        <v>18.51851851851852</v>
      </c>
      <c r="G15" s="161">
        <f t="shared" si="2"/>
        <v>44.44444444444444</v>
      </c>
      <c r="H15" s="161">
        <f t="shared" si="3"/>
        <v>3.7037037037037033</v>
      </c>
      <c r="I15" s="161">
        <f t="shared" si="4"/>
        <v>7.4074074074074066</v>
      </c>
      <c r="J15" s="161">
        <f t="shared" si="5"/>
        <v>3.7037037037037033</v>
      </c>
      <c r="K15" s="161">
        <f>K9/D9*100</f>
        <v>3.7037037037037033</v>
      </c>
      <c r="L15" s="161">
        <f t="shared" si="6"/>
        <v>14.814814814814813</v>
      </c>
    </row>
  </sheetData>
  <sheetProtection/>
  <mergeCells count="9">
    <mergeCell ref="A3:C3"/>
    <mergeCell ref="A4:A9"/>
    <mergeCell ref="B4:B5"/>
    <mergeCell ref="B6:B7"/>
    <mergeCell ref="B8:B9"/>
    <mergeCell ref="A10:A15"/>
    <mergeCell ref="B10:B11"/>
    <mergeCell ref="B12:B13"/>
    <mergeCell ref="B14:B1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.09765625" style="165" customWidth="1"/>
    <col min="2" max="2" width="2.59765625" style="165" customWidth="1"/>
    <col min="3" max="3" width="16.09765625" style="165" customWidth="1"/>
    <col min="4" max="10" width="9.59765625" style="165" customWidth="1"/>
    <col min="11" max="16384" width="9" style="165" customWidth="1"/>
  </cols>
  <sheetData>
    <row r="1" spans="1:10" s="164" customFormat="1" ht="14.25">
      <c r="A1" s="162" t="s">
        <v>120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12" thickBot="1">
      <c r="J2" s="166" t="s">
        <v>121</v>
      </c>
    </row>
    <row r="3" spans="1:10" ht="17.25" customHeight="1" thickTop="1">
      <c r="A3" s="252" t="s">
        <v>122</v>
      </c>
      <c r="B3" s="253"/>
      <c r="C3" s="253"/>
      <c r="D3" s="254" t="s">
        <v>123</v>
      </c>
      <c r="E3" s="255"/>
      <c r="F3" s="255" t="s">
        <v>124</v>
      </c>
      <c r="G3" s="255"/>
      <c r="H3" s="256" t="s">
        <v>125</v>
      </c>
      <c r="I3" s="256" t="s">
        <v>126</v>
      </c>
      <c r="J3" s="258" t="s">
        <v>127</v>
      </c>
    </row>
    <row r="4" spans="1:10" ht="17.25" customHeight="1">
      <c r="A4" s="260" t="s">
        <v>128</v>
      </c>
      <c r="B4" s="261"/>
      <c r="C4" s="261"/>
      <c r="D4" s="167" t="s">
        <v>129</v>
      </c>
      <c r="E4" s="168" t="s">
        <v>130</v>
      </c>
      <c r="F4" s="168" t="s">
        <v>129</v>
      </c>
      <c r="G4" s="168" t="s">
        <v>130</v>
      </c>
      <c r="H4" s="257"/>
      <c r="I4" s="257"/>
      <c r="J4" s="259"/>
    </row>
    <row r="5" spans="1:10" ht="14.25" customHeight="1">
      <c r="A5" s="245" t="s">
        <v>131</v>
      </c>
      <c r="B5" s="247" t="s">
        <v>132</v>
      </c>
      <c r="C5" s="248"/>
      <c r="D5" s="170">
        <v>675</v>
      </c>
      <c r="E5" s="171">
        <f>D5/D5*100</f>
        <v>100</v>
      </c>
      <c r="F5" s="170">
        <v>692</v>
      </c>
      <c r="G5" s="171">
        <f>F5/F5*100</f>
        <v>100</v>
      </c>
      <c r="H5" s="171">
        <f aca="true" t="shared" si="0" ref="H5:H18">G5-E5</f>
        <v>0</v>
      </c>
      <c r="I5" s="170">
        <f aca="true" t="shared" si="1" ref="I5:I19">F5-D5</f>
        <v>17</v>
      </c>
      <c r="J5" s="171">
        <f>I5/D5*100</f>
        <v>2.5185185185185186</v>
      </c>
    </row>
    <row r="6" spans="1:10" ht="14.25" customHeight="1">
      <c r="A6" s="246"/>
      <c r="B6" s="172"/>
      <c r="C6" s="169" t="s">
        <v>133</v>
      </c>
      <c r="D6" s="170">
        <v>540</v>
      </c>
      <c r="E6" s="171">
        <f>D6/D5*100</f>
        <v>80</v>
      </c>
      <c r="F6" s="170">
        <v>537</v>
      </c>
      <c r="G6" s="171">
        <f>F6/F5*100</f>
        <v>77.60115606936417</v>
      </c>
      <c r="H6" s="171">
        <f t="shared" si="0"/>
        <v>-2.3988439306358345</v>
      </c>
      <c r="I6" s="170">
        <f t="shared" si="1"/>
        <v>-3</v>
      </c>
      <c r="J6" s="171">
        <f aca="true" t="shared" si="2" ref="J6:J19">I6/D6*100</f>
        <v>-0.5555555555555556</v>
      </c>
    </row>
    <row r="7" spans="1:10" ht="14.25" customHeight="1">
      <c r="A7" s="246"/>
      <c r="B7" s="172"/>
      <c r="C7" s="169" t="s">
        <v>134</v>
      </c>
      <c r="D7" s="170">
        <v>40</v>
      </c>
      <c r="E7" s="171">
        <f>D7/D5*100</f>
        <v>5.9259259259259265</v>
      </c>
      <c r="F7" s="170">
        <v>40</v>
      </c>
      <c r="G7" s="171">
        <f>F7/F5*100</f>
        <v>5.780346820809249</v>
      </c>
      <c r="H7" s="171">
        <f t="shared" si="0"/>
        <v>-0.1455791051166777</v>
      </c>
      <c r="I7" s="170">
        <f t="shared" si="1"/>
        <v>0</v>
      </c>
      <c r="J7" s="171">
        <f t="shared" si="2"/>
        <v>0</v>
      </c>
    </row>
    <row r="8" spans="1:10" ht="14.25" customHeight="1">
      <c r="A8" s="246"/>
      <c r="B8" s="172"/>
      <c r="C8" s="169" t="s">
        <v>135</v>
      </c>
      <c r="D8" s="170">
        <v>78</v>
      </c>
      <c r="E8" s="171">
        <f>D8/D5*100</f>
        <v>11.555555555555555</v>
      </c>
      <c r="F8" s="170">
        <v>94</v>
      </c>
      <c r="G8" s="171">
        <f>F8/F5*100</f>
        <v>13.583815028901732</v>
      </c>
      <c r="H8" s="171">
        <f t="shared" si="0"/>
        <v>2.0282594733461767</v>
      </c>
      <c r="I8" s="170">
        <f t="shared" si="1"/>
        <v>16</v>
      </c>
      <c r="J8" s="171">
        <f t="shared" si="2"/>
        <v>20.51282051282051</v>
      </c>
    </row>
    <row r="9" spans="1:10" ht="14.25" customHeight="1">
      <c r="A9" s="246"/>
      <c r="B9" s="172"/>
      <c r="C9" s="169" t="s">
        <v>136</v>
      </c>
      <c r="D9" s="170">
        <v>17</v>
      </c>
      <c r="E9" s="171">
        <f>D9/D5*100</f>
        <v>2.5185185185185186</v>
      </c>
      <c r="F9" s="170">
        <v>21</v>
      </c>
      <c r="G9" s="171">
        <f>F9/F5*100</f>
        <v>3.0346820809248554</v>
      </c>
      <c r="H9" s="171">
        <f t="shared" si="0"/>
        <v>0.5161635624063368</v>
      </c>
      <c r="I9" s="170">
        <f t="shared" si="1"/>
        <v>4</v>
      </c>
      <c r="J9" s="171">
        <f t="shared" si="2"/>
        <v>23.52941176470588</v>
      </c>
    </row>
    <row r="10" spans="1:10" ht="14.25" customHeight="1">
      <c r="A10" s="245" t="s">
        <v>137</v>
      </c>
      <c r="B10" s="250" t="s">
        <v>132</v>
      </c>
      <c r="C10" s="251"/>
      <c r="D10" s="173">
        <v>437</v>
      </c>
      <c r="E10" s="174">
        <f>D10/D10*100</f>
        <v>100</v>
      </c>
      <c r="F10" s="173">
        <v>441</v>
      </c>
      <c r="G10" s="174">
        <f>F10/F10*100</f>
        <v>100</v>
      </c>
      <c r="H10" s="174">
        <f t="shared" si="0"/>
        <v>0</v>
      </c>
      <c r="I10" s="173">
        <f t="shared" si="1"/>
        <v>4</v>
      </c>
      <c r="J10" s="174">
        <f>I10/D10*100</f>
        <v>0.9153318077803204</v>
      </c>
    </row>
    <row r="11" spans="1:10" ht="14.25" customHeight="1">
      <c r="A11" s="246"/>
      <c r="B11" s="172"/>
      <c r="C11" s="169" t="s">
        <v>133</v>
      </c>
      <c r="D11" s="175">
        <v>360</v>
      </c>
      <c r="E11" s="176">
        <f>D11/D10*100</f>
        <v>82.37986270022884</v>
      </c>
      <c r="F11" s="175">
        <v>355</v>
      </c>
      <c r="G11" s="176">
        <f>F11/F10*100</f>
        <v>80.49886621315193</v>
      </c>
      <c r="H11" s="176">
        <f t="shared" si="0"/>
        <v>-1.8809964870769136</v>
      </c>
      <c r="I11" s="175">
        <f t="shared" si="1"/>
        <v>-5</v>
      </c>
      <c r="J11" s="176">
        <f t="shared" si="2"/>
        <v>-1.3888888888888888</v>
      </c>
    </row>
    <row r="12" spans="1:10" ht="14.25" customHeight="1">
      <c r="A12" s="246"/>
      <c r="B12" s="172"/>
      <c r="C12" s="169" t="s">
        <v>134</v>
      </c>
      <c r="D12" s="175">
        <v>26</v>
      </c>
      <c r="E12" s="176">
        <f>D12/D10*100</f>
        <v>5.949656750572083</v>
      </c>
      <c r="F12" s="175">
        <v>25</v>
      </c>
      <c r="G12" s="176">
        <f>F12/F10*100</f>
        <v>5.6689342403628125</v>
      </c>
      <c r="H12" s="176">
        <v>-0.2</v>
      </c>
      <c r="I12" s="175">
        <f t="shared" si="1"/>
        <v>-1</v>
      </c>
      <c r="J12" s="176">
        <f t="shared" si="2"/>
        <v>-3.8461538461538463</v>
      </c>
    </row>
    <row r="13" spans="1:10" ht="14.25" customHeight="1">
      <c r="A13" s="246"/>
      <c r="B13" s="172"/>
      <c r="C13" s="169" t="s">
        <v>135</v>
      </c>
      <c r="D13" s="175">
        <v>46</v>
      </c>
      <c r="E13" s="176">
        <f>D13/D10*100</f>
        <v>10.526315789473683</v>
      </c>
      <c r="F13" s="175">
        <v>53</v>
      </c>
      <c r="G13" s="176">
        <f>F13/F10*100</f>
        <v>12.01814058956916</v>
      </c>
      <c r="H13" s="176">
        <f t="shared" si="0"/>
        <v>1.4918248000954772</v>
      </c>
      <c r="I13" s="175">
        <f t="shared" si="1"/>
        <v>7</v>
      </c>
      <c r="J13" s="176">
        <f t="shared" si="2"/>
        <v>15.217391304347828</v>
      </c>
    </row>
    <row r="14" spans="1:10" ht="14.25" customHeight="1">
      <c r="A14" s="249"/>
      <c r="B14" s="177"/>
      <c r="C14" s="178" t="s">
        <v>136</v>
      </c>
      <c r="D14" s="179">
        <v>5</v>
      </c>
      <c r="E14" s="180">
        <f>D14/D10*100</f>
        <v>1.1441647597254003</v>
      </c>
      <c r="F14" s="179">
        <v>8</v>
      </c>
      <c r="G14" s="180">
        <f>F14/F10*100</f>
        <v>1.8140589569160999</v>
      </c>
      <c r="H14" s="180">
        <f t="shared" si="0"/>
        <v>0.6698941971906995</v>
      </c>
      <c r="I14" s="179">
        <f t="shared" si="1"/>
        <v>3</v>
      </c>
      <c r="J14" s="180">
        <f t="shared" si="2"/>
        <v>60</v>
      </c>
    </row>
    <row r="15" spans="1:10" ht="14.25" customHeight="1">
      <c r="A15" s="246" t="s">
        <v>138</v>
      </c>
      <c r="B15" s="247" t="s">
        <v>132</v>
      </c>
      <c r="C15" s="248"/>
      <c r="D15" s="170">
        <v>238</v>
      </c>
      <c r="E15" s="171">
        <f>D15/D15*100</f>
        <v>100</v>
      </c>
      <c r="F15" s="170">
        <v>251</v>
      </c>
      <c r="G15" s="171">
        <f>F15/F15*100</f>
        <v>100</v>
      </c>
      <c r="H15" s="171">
        <f t="shared" si="0"/>
        <v>0</v>
      </c>
      <c r="I15" s="170">
        <f t="shared" si="1"/>
        <v>13</v>
      </c>
      <c r="J15" s="171">
        <f>I15/D15*100</f>
        <v>5.46218487394958</v>
      </c>
    </row>
    <row r="16" spans="1:10" ht="14.25" customHeight="1">
      <c r="A16" s="246"/>
      <c r="B16" s="172"/>
      <c r="C16" s="169" t="s">
        <v>133</v>
      </c>
      <c r="D16" s="170">
        <v>180</v>
      </c>
      <c r="E16" s="171">
        <f>D16/D15*100</f>
        <v>75.63025210084034</v>
      </c>
      <c r="F16" s="170">
        <v>182</v>
      </c>
      <c r="G16" s="171">
        <f>F16/F15*100</f>
        <v>72.50996015936255</v>
      </c>
      <c r="H16" s="171">
        <f t="shared" si="0"/>
        <v>-3.120291941477788</v>
      </c>
      <c r="I16" s="170">
        <f t="shared" si="1"/>
        <v>2</v>
      </c>
      <c r="J16" s="171">
        <f t="shared" si="2"/>
        <v>1.1111111111111112</v>
      </c>
    </row>
    <row r="17" spans="1:10" ht="14.25" customHeight="1">
      <c r="A17" s="246"/>
      <c r="B17" s="172"/>
      <c r="C17" s="169" t="s">
        <v>134</v>
      </c>
      <c r="D17" s="170">
        <v>14</v>
      </c>
      <c r="E17" s="171">
        <f>D17/D15*100</f>
        <v>5.88235294117647</v>
      </c>
      <c r="F17" s="170">
        <v>15</v>
      </c>
      <c r="G17" s="171">
        <f>F17/F15*100</f>
        <v>5.9760956175298805</v>
      </c>
      <c r="H17" s="171">
        <f t="shared" si="0"/>
        <v>0.09374267635341038</v>
      </c>
      <c r="I17" s="170">
        <f t="shared" si="1"/>
        <v>1</v>
      </c>
      <c r="J17" s="171">
        <f t="shared" si="2"/>
        <v>7.142857142857142</v>
      </c>
    </row>
    <row r="18" spans="1:10" ht="14.25" customHeight="1">
      <c r="A18" s="246"/>
      <c r="B18" s="172"/>
      <c r="C18" s="169" t="s">
        <v>135</v>
      </c>
      <c r="D18" s="181">
        <v>32</v>
      </c>
      <c r="E18" s="176">
        <f>D18/D15*100</f>
        <v>13.445378151260504</v>
      </c>
      <c r="F18" s="175">
        <v>41</v>
      </c>
      <c r="G18" s="176">
        <f>F18/F15*100</f>
        <v>16.334661354581673</v>
      </c>
      <c r="H18" s="176">
        <f t="shared" si="0"/>
        <v>2.8892832033211686</v>
      </c>
      <c r="I18" s="175">
        <f t="shared" si="1"/>
        <v>9</v>
      </c>
      <c r="J18" s="176">
        <f t="shared" si="2"/>
        <v>28.125</v>
      </c>
    </row>
    <row r="19" spans="1:10" ht="14.25" customHeight="1">
      <c r="A19" s="249"/>
      <c r="B19" s="177"/>
      <c r="C19" s="178" t="s">
        <v>136</v>
      </c>
      <c r="D19" s="182">
        <v>12</v>
      </c>
      <c r="E19" s="180">
        <f>D19/D15*100</f>
        <v>5.042016806722689</v>
      </c>
      <c r="F19" s="179">
        <v>13</v>
      </c>
      <c r="G19" s="180">
        <f>F19/F15*100</f>
        <v>5.179282868525896</v>
      </c>
      <c r="H19" s="180">
        <v>0.2</v>
      </c>
      <c r="I19" s="179">
        <f t="shared" si="1"/>
        <v>1</v>
      </c>
      <c r="J19" s="180">
        <f t="shared" si="2"/>
        <v>8.333333333333332</v>
      </c>
    </row>
  </sheetData>
  <sheetProtection/>
  <mergeCells count="13">
    <mergeCell ref="A3:C3"/>
    <mergeCell ref="D3:E3"/>
    <mergeCell ref="F3:G3"/>
    <mergeCell ref="H3:H4"/>
    <mergeCell ref="I3:I4"/>
    <mergeCell ref="J3:J4"/>
    <mergeCell ref="A4:C4"/>
    <mergeCell ref="A5:A9"/>
    <mergeCell ref="B5:C5"/>
    <mergeCell ref="A10:A14"/>
    <mergeCell ref="B10:C10"/>
    <mergeCell ref="A15:A19"/>
    <mergeCell ref="B15:C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tokei03</dc:creator>
  <cp:keywords/>
  <dc:description/>
  <cp:lastModifiedBy>tokei03</cp:lastModifiedBy>
  <dcterms:created xsi:type="dcterms:W3CDTF">2012-05-30T02:01:51Z</dcterms:created>
  <dcterms:modified xsi:type="dcterms:W3CDTF">2012-05-30T06:26:55Z</dcterms:modified>
  <cp:category/>
  <cp:version/>
  <cp:contentType/>
  <cp:contentStatus/>
</cp:coreProperties>
</file>