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02006073\Desktop\"/>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BW39" i="9"/>
  <c r="BE39" i="9"/>
  <c r="AM39" i="9"/>
  <c r="U39" i="9"/>
  <c r="BW38" i="9"/>
  <c r="BE38" i="9"/>
  <c r="U38" i="9"/>
  <c r="BE37"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C39" i="9" s="1"/>
  <c r="C40" i="9" s="1"/>
  <c r="U34" i="9" l="1"/>
  <c r="U35" i="9" l="1"/>
  <c r="U36" i="9" s="1"/>
  <c r="U37" i="9" s="1"/>
  <c r="AM34" i="9" l="1"/>
  <c r="AM35" i="9" l="1"/>
  <c r="AM36" i="9" l="1"/>
  <c r="AM37" i="9" l="1"/>
  <c r="AM38" i="9" s="1"/>
  <c r="BE34" i="9"/>
  <c r="BE35" i="9" s="1"/>
  <c r="BE36" i="9" s="1"/>
  <c r="BW34" i="9" l="1"/>
  <c r="BW35" i="9" s="1"/>
  <c r="BW36" i="9" s="1"/>
  <c r="BW37"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<sst xmlns="http://schemas.openxmlformats.org/spreadsheetml/2006/main" count="927" uniqueCount="589">
  <si>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</si>
  <si>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</si>
  <si>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</si>
  <si>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</si>
  <si>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</si>
  <si>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</si>
  <si>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</si>
  <si>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</si>
  <si>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</si>
  <si>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</si>
  <si>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</si>
  <si>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</si>
  <si>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</si>
  <si>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</si>
  <si>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</si>
  <si>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</si>
  <si>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</si>
  <si>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</si>
  <si>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</si>
  <si>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</si>
  <si>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</si>
  <si>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</si>
  <si>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</si>
  <si>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</si>
  <si>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</si>
  <si>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</si>
  <si>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</si>
  <si>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</si>
  <si>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</si>
  <si>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</si>
  <si>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</si>
  <si>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</si>
  <si>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</si>
  <si>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</si>
  <si>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</si>
  <si>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</si>
  <si>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</si>
  <si>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</si>
  <si>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</si>
  <si>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</si>
  <si>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</si>
  <si>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</si>
  <si>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</si>
  <si>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</si>
  <si>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</si>
  <si>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</si>
  <si>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</si>
  <si>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</si>
  <si>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</si>
  <si>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</si>
  <si>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</si>
  <si>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</si>
  <si>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</si>
  <si>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</si>
  <si>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</si>
  <si>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</si>
  <si>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</si>
  <si>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</si>
  <si>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</si>
  <si>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</si>
  <si>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</si>
  <si>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</si>
  <si>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</si>
  <si>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</si>
  <si>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</si>
  <si>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</si>
  <si>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</si>
  <si>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</si>
  <si>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</si>
  <si>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</si>
  <si>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</si>
  <si>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</si>
  <si>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</si>
  <si>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</si>
  <si>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</si>
  <si>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</si>
  <si>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</si>
  <si>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</si>
  <si>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</si>
  <si>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</si>
  <si>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</si>
  <si>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</si>
  <si>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川崎市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</si>
  <si>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</si>
  <si>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</si>
  <si>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</si>
  <si>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</si>
  <si>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</si>
  <si>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</si>
  <si>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</si>
  <si>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</si>
  <si>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</si>
  <si>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</si>
  <si>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</si>
  <si>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</si>
  <si>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</si>
  <si>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</si>
  <si>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</si>
  <si>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</si>
  <si>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</si>
  <si>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</si>
  <si>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</si>
  <si>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</si>
  <si>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</si>
  <si>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</si>
  <si>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</si>
  <si>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</si>
  <si>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</si>
  <si>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</si>
  <si>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</si>
  <si>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</si>
  <si>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</si>
  <si>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</si>
  <si>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</si>
  <si>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</si>
  <si>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</si>
  <si>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</si>
  <si>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</si>
  <si>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</si>
  <si>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</si>
  <si>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</si>
  <si>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</si>
  <si>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</si>
  <si>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</si>
  <si>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</si>
  <si>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</si>
  <si>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</si>
  <si>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</si>
  <si>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</si>
  <si>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</si>
  <si>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</si>
  <si>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</si>
  <si>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</si>
  <si>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</si>
  <si>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</si>
  <si>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</si>
  <si>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自動車運送事業会計</t>
    <phoneticPr fontId="5"/>
  </si>
  <si>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</si>
  <si>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</si>
  <si>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</si>
  <si>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</si>
  <si>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</si>
  <si>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</si>
  <si>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</si>
  <si>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</si>
  <si>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</si>
  <si>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</si>
  <si>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</si>
  <si>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</si>
  <si>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</si>
  <si>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</si>
  <si>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</si>
  <si>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</si>
  <si>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</si>
  <si>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</si>
  <si>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</si>
  <si>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</si>
  <si>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</si>
  <si>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</si>
  <si>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</si>
  <si>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</si>
  <si>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</si>
  <si>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</si>
  <si>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</si>
  <si>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</si>
  <si>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</si>
  <si>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</si>
  <si>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</si>
  <si>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</si>
  <si>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</si>
  <si>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</si>
  <si>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</si>
  <si>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</si>
  <si>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</si>
  <si>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</si>
  <si>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</si>
  <si>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</si>
  <si>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</si>
  <si>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</si>
  <si>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</si>
  <si>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</si>
  <si>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</si>
  <si>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</si>
  <si>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</si>
  <si>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</si>
  <si>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</si>
  <si>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</si>
  <si>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</si>
  <si>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</si>
  <si>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</si>
  <si>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</si>
  <si>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</si>
  <si>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</si>
  <si>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</si>
  <si>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</si>
  <si>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</si>
  <si>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神奈川県川崎市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</si>
  <si>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</si>
  <si>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</si>
  <si>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</si>
  <si>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</si>
  <si>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</si>
  <si>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</si>
  <si>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</si>
  <si>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</si>
  <si>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</si>
  <si>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</si>
  <si>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</si>
  <si>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</si>
  <si>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</si>
  <si>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</si>
  <si>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</si>
  <si>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</si>
  <si>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</si>
  <si>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</si>
  <si>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</si>
  <si>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</si>
  <si>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</si>
  <si>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</si>
  <si>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</si>
  <si>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</si>
  <si>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</si>
  <si>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</si>
  <si>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</si>
  <si>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</si>
  <si>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</si>
  <si>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</si>
  <si>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</si>
  <si>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</si>
  <si>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</si>
  <si>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</si>
  <si>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</si>
  <si>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</si>
  <si>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</si>
  <si>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</si>
  <si>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</si>
  <si>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</si>
  <si>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</si>
  <si>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</si>
  <si>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</si>
  <si>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</si>
  <si>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</si>
  <si>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</si>
  <si>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</si>
  <si>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</si>
  <si>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</si>
  <si>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</si>
  <si>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</si>
  <si>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</si>
  <si>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</si>
  <si>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</si>
  <si>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</si>
  <si>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</si>
  <si>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</si>
  <si>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</si>
  <si>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</si>
  <si>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</si>
  <si>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</si>
  <si>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</si>
  <si>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</si>
  <si>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</si>
  <si>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</si>
  <si>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</si>
  <si>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</si>
  <si>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</si>
  <si>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</si>
  <si>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</si>
  <si>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</si>
  <si>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</si>
  <si>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</si>
  <si>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</si>
  <si>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</si>
  <si>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</si>
  <si>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</si>
  <si>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</si>
  <si>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</si>
  <si>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</si>
  <si>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</si>
  <si>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</si>
  <si>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</si>
  <si>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</si>
  <si>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</si>
  <si>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</si>
  <si>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</si>
  <si>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</si>
  <si>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</si>
  <si>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</si>
  <si>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</si>
  <si>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</si>
  <si>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</si>
  <si>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</si>
  <si>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</si>
  <si>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</si>
  <si>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</si>
  <si>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</si>
  <si>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</si>
  <si>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</si>
  <si>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</si>
  <si>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</si>
  <si>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</si>
  <si>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</si>
  <si>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</si>
  <si>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</si>
  <si>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</si>
  <si>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</si>
  <si>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</si>
  <si>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</si>
  <si>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</si>
  <si>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</si>
  <si>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</si>
  <si>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</si>
  <si>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</si>
  <si>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</si>
  <si>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</si>
  <si>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</si>
  <si>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</si>
  <si>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</si>
  <si>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</si>
  <si>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</si>
  <si>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</si>
  <si>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</si>
  <si>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</si>
  <si>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</si>
  <si>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</si>
  <si>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</si>
  <si>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</si>
  <si>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</si>
  <si>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</si>
  <si>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</si>
  <si>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</si>
  <si>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</si>
  <si>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</si>
  <si>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</si>
  <si>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</si>
  <si>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</si>
  <si>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</si>
  <si>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</si>
  <si>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</si>
  <si>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</si>
  <si>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</si>
  <si>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</si>
  <si>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</si>
  <si>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</si>
  <si>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</si>
  <si>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神奈川県川崎市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</si>
  <si>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</si>
  <si>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</si>
  <si>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</si>
  <si>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</si>
  <si>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</si>
  <si>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</si>
  <si>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</si>
  <si>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</si>
  <si>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</si>
  <si>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</si>
  <si>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</si>
  <si>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</si>
  <si>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</si>
  <si>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</si>
  <si>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</si>
  <si>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</si>
  <si>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</si>
  <si>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</si>
  <si>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</si>
  <si>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</si>
  <si>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</si>
  <si>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公害健康被害補償事業特別会計</t>
    <phoneticPr fontId="5"/>
  </si>
  <si>
    <t>勤労者福祉共済事業特別会計</t>
    <phoneticPr fontId="5"/>
  </si>
  <si>
    <t>墓地整備事業特別会計</t>
    <phoneticPr fontId="5"/>
  </si>
  <si>
    <t>公共用地先行取得等事業特別会計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</si>
  <si>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</si>
  <si>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</si>
  <si>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</si>
  <si>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</si>
  <si>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</si>
  <si>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</si>
  <si>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</si>
  <si>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</si>
  <si>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</si>
  <si>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</si>
  <si>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</si>
  <si>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</si>
  <si>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</si>
  <si>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</si>
  <si>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</si>
  <si>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</si>
  <si>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t>
    <phoneticPr fontId="5"/>
  </si>
  <si>
    <t>後期高齢者医療事業特別会計</t>
    <phoneticPr fontId="5"/>
  </si>
  <si>
    <t>介護保険事業特別会計</t>
    <phoneticPr fontId="5"/>
  </si>
  <si>
    <t>病院事業会計</t>
    <phoneticPr fontId="5"/>
  </si>
  <si>
    <t>下水道事業会計</t>
    <phoneticPr fontId="5"/>
  </si>
  <si>
    <t>水道事業会計</t>
    <phoneticPr fontId="5"/>
  </si>
  <si>
    <t>工業用水道事業会計</t>
    <phoneticPr fontId="5"/>
  </si>
  <si>
    <t>自動車運送事業会計</t>
    <phoneticPr fontId="5"/>
  </si>
  <si>
    <t>卸売市場事業特別会計</t>
    <phoneticPr fontId="5"/>
  </si>
  <si>
    <t>港湾整備事業特別会計</t>
    <phoneticPr fontId="5"/>
  </si>
  <si>
    <t>生田緑地ゴルフ場事業特別会計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</si>
  <si>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</si>
  <si>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</si>
  <si>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</si>
  <si>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</si>
  <si>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</si>
  <si>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</si>
  <si>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</si>
  <si>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</si>
  <si>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</si>
  <si>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</si>
  <si>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</si>
  <si>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</si>
  <si>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</si>
  <si>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</si>
  <si>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</si>
  <si>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</si>
  <si>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</si>
  <si>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</si>
  <si>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</si>
  <si>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</si>
  <si>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</si>
  <si>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</si>
  <si>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</si>
  <si>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</si>
  <si>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</si>
  <si>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</si>
  <si>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</si>
  <si>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</si>
  <si>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</si>
  <si>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</si>
  <si>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</si>
  <si>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</si>
  <si>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</si>
  <si>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</si>
  <si>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</si>
  <si>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</si>
  <si>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</si>
  <si>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</si>
  <si>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</si>
  <si>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</si>
  <si>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</si>
  <si>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</si>
  <si>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</si>
  <si>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</si>
  <si>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</si>
  <si>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</si>
  <si>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</si>
  <si>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</si>
  <si>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</si>
  <si>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</si>
  <si>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</si>
  <si>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</si>
  <si>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</si>
  <si>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</si>
  <si>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</si>
  <si>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</si>
  <si>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</si>
  <si>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</si>
  <si>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</si>
  <si>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</si>
  <si>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</si>
  <si>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</si>
  <si>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</si>
  <si>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</si>
  <si>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</si>
  <si>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</si>
  <si>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</si>
  <si>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</si>
  <si>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</si>
  <si>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</si>
  <si>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</si>
  <si>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</si>
  <si>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</si>
  <si>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</si>
  <si>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</si>
  <si>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</si>
  <si>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</si>
  <si>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</si>
  <si>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</si>
  <si>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</si>
  <si>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</si>
  <si>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</si>
  <si>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</si>
  <si>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</si>
  <si>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</si>
  <si>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</si>
  <si>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</si>
  <si>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</si>
  <si>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</si>
  <si>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</si>
  <si>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</si>
  <si>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</si>
  <si>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</si>
  <si>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</si>
  <si>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</si>
  <si>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</si>
  <si>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</si>
  <si>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</si>
  <si>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</si>
  <si>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</si>
  <si>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</si>
  <si>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</si>
  <si>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</si>
  <si>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</si>
  <si>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</si>
  <si>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</si>
  <si>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</si>
  <si>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</si>
  <si>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</si>
  <si>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</si>
  <si>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</si>
  <si>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</si>
  <si>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</si>
  <si>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</si>
  <si>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</si>
  <si>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</si>
  <si>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</si>
  <si>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</si>
  <si>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</si>
  <si>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</si>
  <si>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</si>
  <si>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</si>
  <si>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</si>
  <si>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</si>
  <si>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</si>
  <si>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</si>
  <si>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</si>
  <si>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</si>
  <si>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</si>
  <si>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</si>
  <si>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</si>
  <si>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</si>
  <si>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</si>
  <si>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</si>
  <si>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</si>
  <si>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</si>
  <si>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</si>
  <si>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</si>
  <si>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</si>
  <si>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</si>
  <si>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</si>
  <si>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</si>
  <si>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</si>
  <si>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0.91</t>
  </si>
  <si>
    <t>▲ 0.34</t>
  </si>
  <si>
    <t>自動車運送事業会計</t>
  </si>
  <si>
    <t>▲ 0.03</t>
  </si>
  <si>
    <t>水道事業会計</t>
  </si>
  <si>
    <t>工業用水道事業会計</t>
  </si>
  <si>
    <t>病院事業会計</t>
  </si>
  <si>
    <t>下水道事業会計</t>
  </si>
  <si>
    <t>港湾整備事業特別会計</t>
  </si>
  <si>
    <t>介護保険事業特別会計</t>
  </si>
  <si>
    <t>一般会計</t>
  </si>
  <si>
    <t>その他会計（赤字）</t>
  </si>
  <si>
    <t>その他会計（黒字）</t>
  </si>
  <si>
    <t>法適用企業</t>
  </si>
  <si>
    <t>神奈川県川崎競馬組合</t>
    <rPh sb="0" eb="4">
      <t>カナガワケン</t>
    </rPh>
    <rPh sb="4" eb="6">
      <t>カワサキ</t>
    </rPh>
    <rPh sb="6" eb="8">
      <t>ケイバ</t>
    </rPh>
    <rPh sb="8" eb="10">
      <t>クミアイ</t>
    </rPh>
    <phoneticPr fontId="15"/>
  </si>
  <si>
    <t>神奈川県内広域水道企業団</t>
  </si>
  <si>
    <t>神奈川県後期高齢者医療広域連合
（一般会計）</t>
  </si>
  <si>
    <t>神奈川県後期高齢者医療広域連合
（後期高齢者医療特別会計）</t>
  </si>
  <si>
    <t>川崎市国際交流協会</t>
    <rPh sb="0" eb="3">
      <t>カワサキシ</t>
    </rPh>
    <rPh sb="3" eb="5">
      <t>コクサイ</t>
    </rPh>
    <rPh sb="5" eb="7">
      <t>コウリュウ</t>
    </rPh>
    <rPh sb="7" eb="9">
      <t>キョウカイ</t>
    </rPh>
    <phoneticPr fontId="12"/>
  </si>
  <si>
    <t>かわさき市民活動センター</t>
  </si>
  <si>
    <t>川崎市文化財団</t>
    <rPh sb="0" eb="2">
      <t>カワサキ</t>
    </rPh>
    <rPh sb="2" eb="3">
      <t>シ</t>
    </rPh>
    <rPh sb="3" eb="5">
      <t>ブンカ</t>
    </rPh>
    <rPh sb="5" eb="7">
      <t>ザイダン</t>
    </rPh>
    <phoneticPr fontId="12"/>
  </si>
  <si>
    <t>川崎市市民自治財団</t>
    <rPh sb="0" eb="3">
      <t>カワサキシ</t>
    </rPh>
    <rPh sb="3" eb="5">
      <t>シミン</t>
    </rPh>
    <rPh sb="5" eb="7">
      <t>ジチ</t>
    </rPh>
    <rPh sb="7" eb="9">
      <t>ザイダン</t>
    </rPh>
    <phoneticPr fontId="12"/>
  </si>
  <si>
    <t>川崎市産業振興財団</t>
  </si>
  <si>
    <t>川崎市公園緑地協会</t>
    <rPh sb="0" eb="2">
      <t>カワサキ</t>
    </rPh>
    <rPh sb="2" eb="3">
      <t>シ</t>
    </rPh>
    <rPh sb="3" eb="5">
      <t>コウエン</t>
    </rPh>
    <rPh sb="5" eb="7">
      <t>リョクチ</t>
    </rPh>
    <rPh sb="7" eb="9">
      <t>キョウカイ</t>
    </rPh>
    <phoneticPr fontId="12"/>
  </si>
  <si>
    <t>川崎・横浜公害保健センター</t>
    <rPh sb="0" eb="2">
      <t>カワサキ</t>
    </rPh>
    <rPh sb="3" eb="5">
      <t>ヨコハマ</t>
    </rPh>
    <rPh sb="5" eb="7">
      <t>コウガイ</t>
    </rPh>
    <rPh sb="7" eb="9">
      <t>ホケン</t>
    </rPh>
    <phoneticPr fontId="12"/>
  </si>
  <si>
    <t>川崎市看護師養成確保事業団</t>
    <rPh sb="0" eb="3">
      <t>カワサキシ</t>
    </rPh>
    <rPh sb="3" eb="6">
      <t>カンゴシ</t>
    </rPh>
    <rPh sb="6" eb="8">
      <t>ヨウセイ</t>
    </rPh>
    <rPh sb="8" eb="10">
      <t>カクホ</t>
    </rPh>
    <rPh sb="10" eb="13">
      <t>ジギョウダン</t>
    </rPh>
    <phoneticPr fontId="12"/>
  </si>
  <si>
    <t>川崎市シルバー人材センター</t>
    <rPh sb="0" eb="3">
      <t>カワサキシ</t>
    </rPh>
    <rPh sb="7" eb="9">
      <t>ジンザイ</t>
    </rPh>
    <phoneticPr fontId="12"/>
  </si>
  <si>
    <t>川崎市身体障害者協会</t>
    <rPh sb="0" eb="3">
      <t>カワサキシ</t>
    </rPh>
    <rPh sb="3" eb="5">
      <t>シンタイ</t>
    </rPh>
    <rPh sb="5" eb="8">
      <t>ショウガイシャ</t>
    </rPh>
    <rPh sb="8" eb="10">
      <t>キョウカイ</t>
    </rPh>
    <phoneticPr fontId="12"/>
  </si>
  <si>
    <t>川崎市母子寡婦福祉協議会</t>
    <rPh sb="0" eb="2">
      <t>カワサキ</t>
    </rPh>
    <rPh sb="2" eb="3">
      <t>シ</t>
    </rPh>
    <rPh sb="3" eb="5">
      <t>ボシ</t>
    </rPh>
    <rPh sb="5" eb="6">
      <t>カ</t>
    </rPh>
    <rPh sb="6" eb="7">
      <t>フ</t>
    </rPh>
    <rPh sb="7" eb="9">
      <t>フクシ</t>
    </rPh>
    <rPh sb="9" eb="12">
      <t>キョウギカイ</t>
    </rPh>
    <phoneticPr fontId="12"/>
  </si>
  <si>
    <t>川崎市まちづくり公社</t>
  </si>
  <si>
    <t>川崎市消防防災指導公社</t>
  </si>
  <si>
    <t>川崎市学校給食会</t>
  </si>
  <si>
    <t>川崎市生涯学習財団</t>
  </si>
  <si>
    <t>川崎市スポーツ協会</t>
  </si>
  <si>
    <t>かわさき市民放送</t>
  </si>
  <si>
    <t>川崎冷蔵</t>
  </si>
  <si>
    <t>川崎アゼリア</t>
  </si>
  <si>
    <t>川崎球場</t>
  </si>
  <si>
    <t>みぞのくち新都市</t>
  </si>
  <si>
    <t>川崎住宅</t>
  </si>
  <si>
    <t>川崎臨港倉庫埠頭</t>
  </si>
  <si>
    <t>かわさきファズ</t>
  </si>
  <si>
    <t>川崎フロンターレ</t>
  </si>
  <si>
    <t>川崎市土地開発公社</t>
  </si>
  <si>
    <t>川崎市住宅供給公社</t>
  </si>
  <si>
    <t>川崎市社会福祉協議会</t>
  </si>
  <si>
    <t>○</t>
  </si>
  <si>
    <t>法非適用企業</t>
    <rPh sb="0" eb="1">
      <t>ホウ</t>
    </rPh>
    <rPh sb="1" eb="2">
      <t>ヒ</t>
    </rPh>
    <rPh sb="2" eb="4">
      <t>テキヨウ</t>
    </rPh>
    <rPh sb="4" eb="6">
      <t>キギョウ</t>
    </rPh>
    <phoneticPr fontId="2"/>
  </si>
  <si>
    <t>負担割合1/3</t>
    <rPh sb="0" eb="2">
      <t>フタン</t>
    </rPh>
    <rPh sb="2" eb="4">
      <t>ワリアイ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</si>
</sst>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66556</c:v>
                </c:pt>
                <c:pt idx="1">
                  <c:v>58916</c:v>
                </c:pt>
                <c:pt idx="2">
                  <c:v>56357</c:v>
                </c:pt>
                <c:pt idx="3">
                  <c:v>52084</c:v>
                </c:pt>
                <c:pt idx="4">
                  <c:v>63713</c:v>
                </c:pt>
              </c:numCache>
            </c:numRef>
          </c:val>
          <c:smooth val="0"/>
        </c:ser>
        <c:dLbls>
          <c:showLegendKey val="0"/>
          <c:showVal val="0"/>
          <c:showCatName val="0"/>
          <c:showSerName val="0"/>
          <c:showPercent val="0"/>
          <c:showBubbleSize val="0"/>
        </c:dLbls>
        <c:marker val="1"/>
        <c:smooth val="0"/>
        <c:axId val="284220024"/>
        <c:axId val="284220416"/>
      </c:lineChart>
      <c:catAx>
        <c:axId val="284220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4220416"/>
        <c:crosses val="autoZero"/>
        <c:auto val="1"/>
        <c:lblAlgn val="ctr"/>
        <c:lblOffset val="100"/>
        <c:tickLblSkip val="1"/>
        <c:tickMarkSkip val="1"/>
        <c:noMultiLvlLbl val="0"/>
      </c:catAx>
      <c:valAx>
        <c:axId val="2842204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4220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0.46</c:v>
                </c:pt>
                <c:pt idx="1">
                  <c:v>0.47</c:v>
                </c:pt>
                <c:pt idx="2">
                  <c:v>0.06</c:v>
                </c:pt>
                <c:pt idx="3">
                  <c:v>0.14000000000000001</c:v>
                </c:pt>
                <c:pt idx="4">
                  <c:v>0.14000000000000001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1.43</c:v>
                </c:pt>
                <c:pt idx="1">
                  <c:v>1.58</c:v>
                </c:pt>
                <c:pt idx="2">
                  <c:v>1.25</c:v>
                </c:pt>
                <c:pt idx="3">
                  <c:v>0.83</c:v>
                </c:pt>
                <c:pt idx="4">
                  <c:v>0.95</c:v>
                </c:pt>
              </c:numCache>
            </c:numRef>
          </c:val>
        </c:ser>
        <c:dLbls>
          <c:showLegendKey val="0"/>
          <c:showVal val="0"/>
          <c:showCatName val="0"/>
          <c:showSerName val="0"/>
          <c:showPercent val="0"/>
          <c:showBubbleSize val="0"/>
        </c:dLbls>
        <c:gapWidth val="250"/>
        <c:overlap val="100"/>
        <c:axId val="286789360"/>
        <c:axId val="286789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0.21</c:v>
                </c:pt>
                <c:pt idx="1">
                  <c:v>0.01</c:v>
                </c:pt>
                <c:pt idx="2">
                  <c:v>-0.91</c:v>
                </c:pt>
                <c:pt idx="3">
                  <c:v>-0.34</c:v>
                </c:pt>
                <c:pt idx="4">
                  <c:v>0.09</c:v>
                </c:pt>
              </c:numCache>
            </c:numRef>
          </c:val>
          <c:smooth val="0"/>
        </c:ser>
        <c:dLbls>
          <c:showLegendKey val="0"/>
          <c:showVal val="0"/>
          <c:showCatName val="0"/>
          <c:showSerName val="0"/>
          <c:showPercent val="0"/>
          <c:showBubbleSize val="0"/>
        </c:dLbls>
        <c:marker val="1"/>
        <c:smooth val="0"/>
        <c:axId val="286789360"/>
        <c:axId val="286789752"/>
      </c:lineChart>
      <c:catAx>
        <c:axId val="28678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6789752"/>
        <c:crosses val="autoZero"/>
        <c:auto val="1"/>
        <c:lblAlgn val="ctr"/>
        <c:lblOffset val="100"/>
        <c:tickLblSkip val="1"/>
        <c:tickMarkSkip val="1"/>
        <c:noMultiLvlLbl val="0"/>
      </c:catAx>
      <c:valAx>
        <c:axId val="286789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78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0.42</c:v>
                </c:pt>
                <c:pt idx="2">
                  <c:v>#N/A</c:v>
                </c:pt>
                <c:pt idx="3">
                  <c:v>0.3</c:v>
                </c:pt>
                <c:pt idx="4">
                  <c:v>#N/A</c:v>
                </c:pt>
                <c:pt idx="5">
                  <c:v>0.17</c:v>
                </c:pt>
                <c:pt idx="6">
                  <c:v>#N/A</c:v>
                </c:pt>
                <c:pt idx="7">
                  <c:v>0.19</c:v>
                </c:pt>
                <c:pt idx="8">
                  <c:v>#N/A</c:v>
                </c:pt>
                <c:pt idx="9">
                  <c:v>0.16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0.34</c:v>
                </c:pt>
                <c:pt idx="2">
                  <c:v>#N/A</c:v>
                </c:pt>
                <c:pt idx="3">
                  <c:v>0.39</c:v>
                </c:pt>
                <c:pt idx="4">
                  <c:v>#N/A</c:v>
                </c:pt>
                <c:pt idx="5">
                  <c:v>0.02</c:v>
                </c:pt>
                <c:pt idx="6">
                  <c:v>#N/A</c:v>
                </c:pt>
                <c:pt idx="7">
                  <c:v>0.06</c:v>
                </c:pt>
                <c:pt idx="8">
                  <c:v>#N/A</c:v>
                </c:pt>
                <c:pt idx="9">
                  <c:v>0.05</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7.0000000000000007E-2</c:v>
                </c:pt>
                <c:pt idx="4">
                  <c:v>#N/A</c:v>
                </c:pt>
                <c:pt idx="5">
                  <c:v>0.3</c:v>
                </c:pt>
                <c:pt idx="6">
                  <c:v>#N/A</c:v>
                </c:pt>
                <c:pt idx="7">
                  <c:v>0.11</c:v>
                </c:pt>
                <c:pt idx="8">
                  <c:v>#N/A</c:v>
                </c:pt>
                <c:pt idx="9">
                  <c:v>0.09</c:v>
                </c:pt>
              </c:numCache>
            </c:numRef>
          </c:val>
        </c:ser>
        <c:ser>
          <c:idx val="4"/>
          <c:order val="4"/>
          <c:tx>
            <c:strRef>
              <c:f>データシート!$A$31</c:f>
              <c:strCache>
                <c:ptCount val="1"/>
                <c:pt idx="0">
                  <c:v>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c:v>
                </c:pt>
                <c:pt idx="8">
                  <c:v>#N/A</c:v>
                </c:pt>
                <c:pt idx="9">
                  <c:v>0.12</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0.32</c:v>
                </c:pt>
                <c:pt idx="2">
                  <c:v>#N/A</c:v>
                </c:pt>
                <c:pt idx="3">
                  <c:v>0.47</c:v>
                </c:pt>
                <c:pt idx="4">
                  <c:v>#N/A</c:v>
                </c:pt>
                <c:pt idx="5">
                  <c:v>0.55000000000000004</c:v>
                </c:pt>
                <c:pt idx="6">
                  <c:v>#N/A</c:v>
                </c:pt>
                <c:pt idx="7">
                  <c:v>1.1100000000000001</c:v>
                </c:pt>
                <c:pt idx="8">
                  <c:v>#N/A</c:v>
                </c:pt>
                <c:pt idx="9">
                  <c:v>1.39</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0.97</c:v>
                </c:pt>
                <c:pt idx="2">
                  <c:v>#N/A</c:v>
                </c:pt>
                <c:pt idx="3">
                  <c:v>1.26</c:v>
                </c:pt>
                <c:pt idx="4">
                  <c:v>#N/A</c:v>
                </c:pt>
                <c:pt idx="5">
                  <c:v>1.43</c:v>
                </c:pt>
                <c:pt idx="6">
                  <c:v>#N/A</c:v>
                </c:pt>
                <c:pt idx="7">
                  <c:v>1.6</c:v>
                </c:pt>
                <c:pt idx="8">
                  <c:v>#N/A</c:v>
                </c:pt>
                <c:pt idx="9">
                  <c:v>1.65</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2.23</c:v>
                </c:pt>
                <c:pt idx="2">
                  <c:v>#N/A</c:v>
                </c:pt>
                <c:pt idx="3">
                  <c:v>2.0299999999999998</c:v>
                </c:pt>
                <c:pt idx="4">
                  <c:v>#N/A</c:v>
                </c:pt>
                <c:pt idx="5">
                  <c:v>1.46</c:v>
                </c:pt>
                <c:pt idx="6">
                  <c:v>#N/A</c:v>
                </c:pt>
                <c:pt idx="7">
                  <c:v>2.79</c:v>
                </c:pt>
                <c:pt idx="8">
                  <c:v>#N/A</c:v>
                </c:pt>
                <c:pt idx="9">
                  <c:v>2.54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5.52</c:v>
                </c:pt>
                <c:pt idx="2">
                  <c:v>#N/A</c:v>
                </c:pt>
                <c:pt idx="3">
                  <c:v>4.18</c:v>
                </c:pt>
                <c:pt idx="4">
                  <c:v>#N/A</c:v>
                </c:pt>
                <c:pt idx="5">
                  <c:v>4</c:v>
                </c:pt>
                <c:pt idx="6">
                  <c:v>#N/A</c:v>
                </c:pt>
                <c:pt idx="7">
                  <c:v>4.1399999999999997</c:v>
                </c:pt>
                <c:pt idx="8">
                  <c:v>#N/A</c:v>
                </c:pt>
                <c:pt idx="9">
                  <c:v>3.35</c:v>
                </c:pt>
              </c:numCache>
            </c:numRef>
          </c:val>
        </c:ser>
        <c:ser>
          <c:idx val="9"/>
          <c:order val="9"/>
          <c:tx>
            <c:strRef>
              <c:f>データシート!$A$36</c:f>
              <c:strCache>
                <c:ptCount val="1"/>
                <c:pt idx="0">
                  <c:v>自動車運送事業会計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0.22</c:v>
                </c:pt>
                <c:pt idx="2">
                  <c:v>#N/A</c:v>
                </c:pt>
                <c:pt idx="3">
                  <c:v>0.23</c:v>
                </c:pt>
                <c:pt idx="4">
                  <c:v>#N/A</c:v>
                </c:pt>
                <c:pt idx="5">
                  <c:v>0.2</c:v>
                </c:pt>
                <c:pt idx="6">
                  <c:v>#N/A</c:v>
                </c:pt>
                <c:pt idx="7">
                  <c:v>0.01</c:v>
                </c:pt>
                <c:pt idx="8">
                  <c:v>0.03</c:v>
                </c:pt>
                <c:pt idx="9">
                  <c:v>#N/A</c:v>
                </c:pt>
              </c:numCache>
            </c:numRef>
          </c:val>
        </c:ser>
        <c:dLbls>
          <c:showLegendKey val="0"/>
          <c:showVal val="0"/>
          <c:showCatName val="0"/>
          <c:showSerName val="0"/>
          <c:showPercent val="0"/>
          <c:showBubbleSize val="0"/>
        </c:dLbls>
        <c:gapWidth val="150"/>
        <c:overlap val="100"/>
        <c:axId val="286792496"/>
        <c:axId val="286785832"/>
      </c:barChart>
      <c:catAx>
        <c:axId val="28679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6785832"/>
        <c:crosses val="autoZero"/>
        <c:auto val="1"/>
        <c:lblAlgn val="ctr"/>
        <c:lblOffset val="100"/>
        <c:tickLblSkip val="1"/>
        <c:tickMarkSkip val="1"/>
        <c:noMultiLvlLbl val="0"/>
      </c:catAx>
      <c:valAx>
        <c:axId val="286785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792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62698</c:v>
                </c:pt>
                <c:pt idx="5">
                  <c:v>62102</c:v>
                </c:pt>
                <c:pt idx="8">
                  <c:v>61615</c:v>
                </c:pt>
                <c:pt idx="11">
                  <c:v>63022</c:v>
                </c:pt>
                <c:pt idx="14">
                  <c:v>64775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1812</c:v>
                </c:pt>
                <c:pt idx="3">
                  <c:v>691</c:v>
                </c:pt>
                <c:pt idx="6">
                  <c:v>755</c:v>
                </c:pt>
                <c:pt idx="9">
                  <c:v>833</c:v>
                </c:pt>
                <c:pt idx="12">
                  <c:v>938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16162</c:v>
                </c:pt>
                <c:pt idx="3">
                  <c:v>14730</c:v>
                </c:pt>
                <c:pt idx="6">
                  <c:v>15168</c:v>
                </c:pt>
                <c:pt idx="9">
                  <c:v>14138</c:v>
                </c:pt>
                <c:pt idx="12">
                  <c:v>14318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32766</c:v>
                </c:pt>
                <c:pt idx="3">
                  <c:v>34532</c:v>
                </c:pt>
                <c:pt idx="6">
                  <c:v>36004</c:v>
                </c:pt>
                <c:pt idx="9">
                  <c:v>36731</c:v>
                </c:pt>
                <c:pt idx="12">
                  <c:v>37529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3364</c:v>
                </c:pt>
                <c:pt idx="3">
                  <c:v>2412</c:v>
                </c:pt>
                <c:pt idx="6">
                  <c:v>1241</c:v>
                </c:pt>
                <c:pt idx="9">
                  <c:v>1745</c:v>
                </c:pt>
                <c:pt idx="12">
                  <c:v>2098</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36852</c:v>
                </c:pt>
                <c:pt idx="3">
                  <c:v>35697</c:v>
                </c:pt>
                <c:pt idx="6">
                  <c:v>31318</c:v>
                </c:pt>
                <c:pt idx="9">
                  <c:v>31142</c:v>
                </c:pt>
                <c:pt idx="12">
                  <c:v>30074</c:v>
                </c:pt>
              </c:numCache>
            </c:numRef>
          </c:val>
        </c:ser>
        <c:dLbls>
          <c:showLegendKey val="0"/>
          <c:showVal val="0"/>
          <c:showCatName val="0"/>
          <c:showSerName val="0"/>
          <c:showPercent val="0"/>
          <c:showBubbleSize val="0"/>
        </c:dLbls>
        <c:gapWidth val="100"/>
        <c:overlap val="100"/>
        <c:axId val="286790928"/>
        <c:axId val="286788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28258</c:v>
                </c:pt>
                <c:pt idx="2">
                  <c:v>#N/A</c:v>
                </c:pt>
                <c:pt idx="3">
                  <c:v>#N/A</c:v>
                </c:pt>
                <c:pt idx="4">
                  <c:v>25960</c:v>
                </c:pt>
                <c:pt idx="5">
                  <c:v>#N/A</c:v>
                </c:pt>
                <c:pt idx="6">
                  <c:v>#N/A</c:v>
                </c:pt>
                <c:pt idx="7">
                  <c:v>22871</c:v>
                </c:pt>
                <c:pt idx="8">
                  <c:v>#N/A</c:v>
                </c:pt>
                <c:pt idx="9">
                  <c:v>#N/A</c:v>
                </c:pt>
                <c:pt idx="10">
                  <c:v>21567</c:v>
                </c:pt>
                <c:pt idx="11">
                  <c:v>#N/A</c:v>
                </c:pt>
                <c:pt idx="12">
                  <c:v>#N/A</c:v>
                </c:pt>
                <c:pt idx="13">
                  <c:v>20182</c:v>
                </c:pt>
                <c:pt idx="14">
                  <c:v>#N/A</c:v>
                </c:pt>
              </c:numCache>
            </c:numRef>
          </c:val>
          <c:smooth val="0"/>
        </c:ser>
        <c:dLbls>
          <c:showLegendKey val="0"/>
          <c:showVal val="0"/>
          <c:showCatName val="0"/>
          <c:showSerName val="0"/>
          <c:showPercent val="0"/>
          <c:showBubbleSize val="0"/>
        </c:dLbls>
        <c:marker val="1"/>
        <c:smooth val="0"/>
        <c:axId val="286790928"/>
        <c:axId val="286788968"/>
      </c:lineChart>
      <c:catAx>
        <c:axId val="28679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6788968"/>
        <c:crosses val="autoZero"/>
        <c:auto val="1"/>
        <c:lblAlgn val="ctr"/>
        <c:lblOffset val="100"/>
        <c:tickLblSkip val="1"/>
        <c:tickMarkSkip val="1"/>
        <c:noMultiLvlLbl val="0"/>
      </c:catAx>
      <c:valAx>
        <c:axId val="286788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79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543188</c:v>
                </c:pt>
                <c:pt idx="5">
                  <c:v>540338</c:v>
                </c:pt>
                <c:pt idx="8">
                  <c:v>544366</c:v>
                </c:pt>
                <c:pt idx="11">
                  <c:v>534845</c:v>
                </c:pt>
                <c:pt idx="14">
                  <c:v>524027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287772</c:v>
                </c:pt>
                <c:pt idx="5">
                  <c:v>294876</c:v>
                </c:pt>
                <c:pt idx="8">
                  <c:v>294544</c:v>
                </c:pt>
                <c:pt idx="11">
                  <c:v>281096</c:v>
                </c:pt>
                <c:pt idx="14">
                  <c:v>279344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176201</c:v>
                </c:pt>
                <c:pt idx="5">
                  <c:v>182488</c:v>
                </c:pt>
                <c:pt idx="8">
                  <c:v>197893</c:v>
                </c:pt>
                <c:pt idx="11">
                  <c:v>197746</c:v>
                </c:pt>
                <c:pt idx="14">
                  <c:v>209039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188</c:v>
                </c:pt>
                <c:pt idx="3">
                  <c:v>200</c:v>
                </c:pt>
                <c:pt idx="6">
                  <c:v>79</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2208</c:v>
                </c:pt>
                <c:pt idx="3">
                  <c:v>1720</c:v>
                </c:pt>
                <c:pt idx="6">
                  <c:v>1153</c:v>
                </c:pt>
                <c:pt idx="9">
                  <c:v>805</c:v>
                </c:pt>
                <c:pt idx="12">
                  <c:v>594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84872</c:v>
                </c:pt>
                <c:pt idx="3">
                  <c:v>82159</c:v>
                </c:pt>
                <c:pt idx="6">
                  <c:v>82125</c:v>
                </c:pt>
                <c:pt idx="9">
                  <c:v>80047</c:v>
                </c:pt>
                <c:pt idx="12">
                  <c:v>77230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222268</c:v>
                </c:pt>
                <c:pt idx="3">
                  <c:v>218321</c:v>
                </c:pt>
                <c:pt idx="6">
                  <c:v>210077</c:v>
                </c:pt>
                <c:pt idx="9">
                  <c:v>197376</c:v>
                </c:pt>
                <c:pt idx="12">
                  <c:v>186000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19810</c:v>
                </c:pt>
                <c:pt idx="3">
                  <c:v>20202</c:v>
                </c:pt>
                <c:pt idx="6">
                  <c:v>19397</c:v>
                </c:pt>
                <c:pt idx="9">
                  <c:v>22283</c:v>
                </c:pt>
                <c:pt idx="12">
                  <c:v>22062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978315</c:v>
                </c:pt>
                <c:pt idx="3">
                  <c:v>978797</c:v>
                </c:pt>
                <c:pt idx="6">
                  <c:v>998158</c:v>
                </c:pt>
                <c:pt idx="9">
                  <c:v>1004481</c:v>
                </c:pt>
                <c:pt idx="12">
                  <c:v>1028239</c:v>
                </c:pt>
              </c:numCache>
            </c:numRef>
          </c:val>
        </c:ser>
        <c:dLbls>
          <c:showLegendKey val="0"/>
          <c:showVal val="0"/>
          <c:showCatName val="0"/>
          <c:showSerName val="0"/>
          <c:showPercent val="0"/>
          <c:showBubbleSize val="0"/>
        </c:dLbls>
        <c:gapWidth val="100"/>
        <c:overlap val="100"/>
        <c:axId val="286788576"/>
        <c:axId val="286791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300500</c:v>
                </c:pt>
                <c:pt idx="2">
                  <c:v>#N/A</c:v>
                </c:pt>
                <c:pt idx="3">
                  <c:v>#N/A</c:v>
                </c:pt>
                <c:pt idx="4">
                  <c:v>283697</c:v>
                </c:pt>
                <c:pt idx="5">
                  <c:v>#N/A</c:v>
                </c:pt>
                <c:pt idx="6">
                  <c:v>#N/A</c:v>
                </c:pt>
                <c:pt idx="7">
                  <c:v>274186</c:v>
                </c:pt>
                <c:pt idx="8">
                  <c:v>#N/A</c:v>
                </c:pt>
                <c:pt idx="9">
                  <c:v>#N/A</c:v>
                </c:pt>
                <c:pt idx="10">
                  <c:v>291305</c:v>
                </c:pt>
                <c:pt idx="11">
                  <c:v>#N/A</c:v>
                </c:pt>
                <c:pt idx="12">
                  <c:v>#N/A</c:v>
                </c:pt>
                <c:pt idx="13">
                  <c:v>301715</c:v>
                </c:pt>
                <c:pt idx="14">
                  <c:v>#N/A</c:v>
                </c:pt>
              </c:numCache>
            </c:numRef>
          </c:val>
          <c:smooth val="0"/>
        </c:ser>
        <c:dLbls>
          <c:showLegendKey val="0"/>
          <c:showVal val="0"/>
          <c:showCatName val="0"/>
          <c:showSerName val="0"/>
          <c:showPercent val="0"/>
          <c:showBubbleSize val="0"/>
        </c:dLbls>
        <c:marker val="1"/>
        <c:smooth val="0"/>
        <c:axId val="286788576"/>
        <c:axId val="286791320"/>
      </c:lineChart>
      <c:catAx>
        <c:axId val="28678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6791320"/>
        <c:crosses val="autoZero"/>
        <c:auto val="1"/>
        <c:lblAlgn val="ctr"/>
        <c:lblOffset val="100"/>
        <c:tickLblSkip val="1"/>
        <c:tickMarkSkip val="1"/>
        <c:noMultiLvlLbl val="0"/>
      </c:catAx>
      <c:valAx>
        <c:axId val="286791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78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神奈川県川崎市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1,445,484
1,414,657
143.00
612,268,096
607,374,683
425,131
303,846,781
852,087,166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115.3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mn-lt"/>
              <a:ea typeface="+mn-ea"/>
              <a:cs typeface="+mn-cs"/>
            </a:rPr>
            <a:t>　</a:t>
          </a:r>
          <a:r>
            <a:rPr lang="ja-JP" altLang="ja-JP" sz="1300">
              <a:solidFill>
                <a:sysClr val="windowText" lastClr="000000"/>
              </a:solidFill>
              <a:effectLst/>
              <a:latin typeface="+mn-ea"/>
              <a:ea typeface="+mn-ea"/>
              <a:cs typeface="+mn-cs"/>
            </a:rPr>
            <a:t>市民の所得水準や土地価格水準の高さなどから基準財政収入額が多く、また、市域面積が狭いことや高齢</a:t>
          </a:r>
          <a:r>
            <a:rPr lang="ja-JP" altLang="en-US" sz="1300">
              <a:solidFill>
                <a:sysClr val="windowText" lastClr="000000"/>
              </a:solidFill>
              <a:effectLst/>
              <a:latin typeface="+mn-ea"/>
              <a:ea typeface="+mn-ea"/>
              <a:cs typeface="+mn-cs"/>
            </a:rPr>
            <a:t>化率が</a:t>
          </a:r>
          <a:r>
            <a:rPr lang="ja-JP" altLang="ja-JP" sz="1300">
              <a:solidFill>
                <a:sysClr val="windowText" lastClr="000000"/>
              </a:solidFill>
              <a:effectLst/>
              <a:latin typeface="+mn-ea"/>
              <a:ea typeface="+mn-ea"/>
              <a:cs typeface="+mn-cs"/>
            </a:rPr>
            <a:t>比較的低いことなどから基準財政需要額が少ないため、指数が高いものとなっている。</a:t>
          </a:r>
          <a:r>
            <a:rPr lang="ja-JP" altLang="en-US" sz="1300">
              <a:solidFill>
                <a:sysClr val="windowText" lastClr="000000"/>
              </a:solidFill>
              <a:effectLst/>
              <a:latin typeface="+mn-ea"/>
              <a:ea typeface="+mn-ea"/>
              <a:cs typeface="+mn-cs"/>
            </a:rPr>
            <a:t>平成</a:t>
          </a:r>
          <a:r>
            <a:rPr lang="en-US" altLang="ja-JP" sz="1300">
              <a:solidFill>
                <a:sysClr val="windowText" lastClr="000000"/>
              </a:solidFill>
              <a:effectLst/>
              <a:latin typeface="+mn-ea"/>
              <a:ea typeface="+mn-ea"/>
              <a:cs typeface="+mn-cs"/>
            </a:rPr>
            <a:t>24</a:t>
          </a:r>
          <a:r>
            <a:rPr lang="ja-JP" altLang="en-US" sz="1300">
              <a:solidFill>
                <a:sysClr val="windowText" lastClr="000000"/>
              </a:solidFill>
              <a:effectLst/>
              <a:latin typeface="+mn-ea"/>
              <a:ea typeface="+mn-ea"/>
              <a:cs typeface="+mn-cs"/>
            </a:rPr>
            <a:t>年度にかけて指数が低下したのは少子高齢化による社会保障関連経費の増などにより、基準財政需要額が増加したことによる。</a:t>
          </a:r>
          <a:endParaRPr lang="en-US" altLang="ja-JP" sz="1300">
            <a:solidFill>
              <a:sysClr val="windowText" lastClr="000000"/>
            </a:solidFill>
            <a:effectLst/>
            <a:latin typeface="+mn-ea"/>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67733</xdr:rowOff>
    </xdr:from>
    <xdr:to>
      <xdr:col>7</xdr:col>
      <xdr:colOff>152400</xdr:colOff>
      <xdr:row>45</xdr:row>
      <xdr:rowOff>74083</xdr:rowOff>
    </xdr:to>
    <xdr:cxnSp macro="">
      <xdr:nvCxnSpPr>
        <xdr:cNvPr id="62" name="直線コネクタ 61"/>
        <xdr:cNvCxnSpPr/>
      </xdr:nvCxnSpPr>
      <xdr:spPr>
        <a:xfrm flipV="1">
          <a:off x="4953000" y="658283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154110</xdr:rowOff>
    </xdr:from>
    <xdr:ext cx="762000" cy="259045"/>
    <xdr:sp macro="" textlink="">
      <xdr:nvSpPr>
        <xdr:cNvPr id="65" name="財政力最大値テキスト"/>
        <xdr:cNvSpPr txBox="1"/>
      </xdr:nvSpPr>
      <xdr:spPr>
        <a:xfrm>
          <a:off x="5041900" y="632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38</xdr:row>
      <xdr:rowOff>67733</xdr:rowOff>
    </xdr:from>
    <xdr:to>
      <xdr:col>7</xdr:col>
      <xdr:colOff>241300</xdr:colOff>
      <xdr:row>38</xdr:row>
      <xdr:rowOff>67733</xdr:rowOff>
    </xdr:to>
    <xdr:cxnSp macro="">
      <xdr:nvCxnSpPr>
        <xdr:cNvPr id="66" name="直線コネクタ 65"/>
        <xdr:cNvCxnSpPr/>
      </xdr:nvCxnSpPr>
      <xdr:spPr>
        <a:xfrm>
          <a:off x="4864100" y="658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38</xdr:row>
      <xdr:rowOff>67733</xdr:rowOff>
    </xdr:to>
    <xdr:cxnSp macro="">
      <xdr:nvCxnSpPr>
        <xdr:cNvPr id="67" name="直線コネクタ 66"/>
        <xdr:cNvCxnSpPr/>
      </xdr:nvCxnSpPr>
      <xdr:spPr>
        <a:xfrm>
          <a:off x="4114800" y="65828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77910</xdr:rowOff>
    </xdr:from>
    <xdr:ext cx="762000" cy="259045"/>
    <xdr:sp macro="" textlink="">
      <xdr:nvSpPr>
        <xdr:cNvPr id="68"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9" name="フローチャート :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38</xdr:row>
      <xdr:rowOff>67733</xdr:rowOff>
    </xdr:to>
    <xdr:cxnSp macro="">
      <xdr:nvCxnSpPr>
        <xdr:cNvPr id="70" name="直線コネクタ 69"/>
        <xdr:cNvCxnSpPr/>
      </xdr:nvCxnSpPr>
      <xdr:spPr>
        <a:xfrm>
          <a:off x="3225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1" name="フローチャート :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72" name="テキスト ボックス 71"/>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78317</xdr:rowOff>
    </xdr:from>
    <xdr:to>
      <xdr:col>4</xdr:col>
      <xdr:colOff>482600</xdr:colOff>
      <xdr:row>38</xdr:row>
      <xdr:rowOff>67733</xdr:rowOff>
    </xdr:to>
    <xdr:cxnSp macro="">
      <xdr:nvCxnSpPr>
        <xdr:cNvPr id="73" name="直線コネクタ 72"/>
        <xdr:cNvCxnSpPr/>
      </xdr:nvCxnSpPr>
      <xdr:spPr>
        <a:xfrm>
          <a:off x="2336800" y="64219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4" name="フローチャート :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129117</xdr:rowOff>
    </xdr:from>
    <xdr:to>
      <xdr:col>3</xdr:col>
      <xdr:colOff>279400</xdr:colOff>
      <xdr:row>37</xdr:row>
      <xdr:rowOff>78317</xdr:rowOff>
    </xdr:to>
    <xdr:cxnSp macro="">
      <xdr:nvCxnSpPr>
        <xdr:cNvPr id="76" name="直線コネクタ 75"/>
        <xdr:cNvCxnSpPr/>
      </xdr:nvCxnSpPr>
      <xdr:spPr>
        <a:xfrm>
          <a:off x="1447800" y="63013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65617</xdr:rowOff>
    </xdr:from>
    <xdr:to>
      <xdr:col>3</xdr:col>
      <xdr:colOff>330200</xdr:colOff>
      <xdr:row>41</xdr:row>
      <xdr:rowOff>167217</xdr:rowOff>
    </xdr:to>
    <xdr:sp macro="" textlink="">
      <xdr:nvSpPr>
        <xdr:cNvPr id="77" name="フローチャート : 判断 76"/>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78" name="テキスト ボックス 77"/>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6" name="円/楕円 85"/>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109660</xdr:rowOff>
    </xdr:from>
    <xdr:ext cx="762000" cy="259045"/>
    <xdr:sp macro="" textlink="">
      <xdr:nvSpPr>
        <xdr:cNvPr id="87" name="財政力該当値テキスト"/>
        <xdr:cNvSpPr txBox="1"/>
      </xdr:nvSpPr>
      <xdr:spPr>
        <a:xfrm>
          <a:off x="5041900" y="645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16933</xdr:rowOff>
    </xdr:from>
    <xdr:to>
      <xdr:col>6</xdr:col>
      <xdr:colOff>50800</xdr:colOff>
      <xdr:row>38</xdr:row>
      <xdr:rowOff>118533</xdr:rowOff>
    </xdr:to>
    <xdr:sp macro="" textlink="">
      <xdr:nvSpPr>
        <xdr:cNvPr id="88" name="円/楕円 87"/>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128710</xdr:rowOff>
    </xdr:from>
    <xdr:ext cx="736600" cy="259045"/>
    <xdr:sp macro="" textlink="">
      <xdr:nvSpPr>
        <xdr:cNvPr id="89" name="テキスト ボックス 88"/>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16933</xdr:rowOff>
    </xdr:from>
    <xdr:to>
      <xdr:col>4</xdr:col>
      <xdr:colOff>533400</xdr:colOff>
      <xdr:row>38</xdr:row>
      <xdr:rowOff>118533</xdr:rowOff>
    </xdr:to>
    <xdr:sp macro="" textlink="">
      <xdr:nvSpPr>
        <xdr:cNvPr id="90" name="円/楕円 89"/>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128710</xdr:rowOff>
    </xdr:from>
    <xdr:ext cx="762000" cy="259045"/>
    <xdr:sp macro="" textlink="">
      <xdr:nvSpPr>
        <xdr:cNvPr id="91" name="テキスト ボックス 90"/>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27517</xdr:rowOff>
    </xdr:from>
    <xdr:to>
      <xdr:col>3</xdr:col>
      <xdr:colOff>330200</xdr:colOff>
      <xdr:row>37</xdr:row>
      <xdr:rowOff>129117</xdr:rowOff>
    </xdr:to>
    <xdr:sp macro="" textlink="">
      <xdr:nvSpPr>
        <xdr:cNvPr id="92" name="円/楕円 91"/>
        <xdr:cNvSpPr/>
      </xdr:nvSpPr>
      <xdr:spPr>
        <a:xfrm>
          <a:off x="2286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139294</xdr:rowOff>
    </xdr:from>
    <xdr:ext cx="762000" cy="259045"/>
    <xdr:sp macro="" textlink="">
      <xdr:nvSpPr>
        <xdr:cNvPr id="93" name="テキスト ボックス 92"/>
        <xdr:cNvSpPr txBox="1"/>
      </xdr:nvSpPr>
      <xdr:spPr>
        <a:xfrm>
          <a:off x="1955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78317</xdr:rowOff>
    </xdr:from>
    <xdr:to>
      <xdr:col>2</xdr:col>
      <xdr:colOff>127000</xdr:colOff>
      <xdr:row>37</xdr:row>
      <xdr:rowOff>8467</xdr:rowOff>
    </xdr:to>
    <xdr:sp macro="" textlink="">
      <xdr:nvSpPr>
        <xdr:cNvPr id="94" name="円/楕円 93"/>
        <xdr:cNvSpPr/>
      </xdr:nvSpPr>
      <xdr:spPr>
        <a:xfrm>
          <a:off x="1397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18644</xdr:rowOff>
    </xdr:from>
    <xdr:ext cx="762000" cy="259045"/>
    <xdr:sp macro="" textlink="">
      <xdr:nvSpPr>
        <xdr:cNvPr id="95" name="テキスト ボックス 94"/>
        <xdr:cNvSpPr txBox="1"/>
      </xdr:nvSpPr>
      <xdr:spPr>
        <a:xfrm>
          <a:off x="1066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mn-lt"/>
              <a:ea typeface="+mn-ea"/>
              <a:cs typeface="+mn-cs"/>
            </a:rPr>
            <a:t>　</a:t>
          </a:r>
          <a:r>
            <a:rPr lang="en-US" altLang="ja-JP" sz="1300">
              <a:solidFill>
                <a:sysClr val="windowText" lastClr="000000"/>
              </a:solidFill>
              <a:effectLst/>
              <a:latin typeface="+mn-lt"/>
              <a:ea typeface="+mn-ea"/>
              <a:cs typeface="+mn-cs"/>
            </a:rPr>
            <a:t> </a:t>
          </a:r>
          <a:r>
            <a:rPr lang="ja-JP" altLang="en-US" sz="1300">
              <a:solidFill>
                <a:sysClr val="windowText" lastClr="000000"/>
              </a:solidFill>
              <a:effectLst/>
              <a:latin typeface="+mn-lt"/>
              <a:ea typeface="+mn-ea"/>
              <a:cs typeface="+mn-cs"/>
            </a:rPr>
            <a:t>平成</a:t>
          </a:r>
          <a:r>
            <a:rPr lang="en-US" altLang="ja-JP" sz="1300">
              <a:solidFill>
                <a:sysClr val="windowText" lastClr="000000"/>
              </a:solidFill>
              <a:effectLst/>
              <a:latin typeface="+mn-lt"/>
              <a:ea typeface="+mn-ea"/>
              <a:cs typeface="+mn-cs"/>
            </a:rPr>
            <a:t>22</a:t>
          </a:r>
          <a:r>
            <a:rPr lang="ja-JP" altLang="en-US" sz="1300">
              <a:solidFill>
                <a:sysClr val="windowText" lastClr="000000"/>
              </a:solidFill>
              <a:effectLst/>
              <a:latin typeface="+mn-lt"/>
              <a:ea typeface="+mn-ea"/>
              <a:cs typeface="+mn-cs"/>
            </a:rPr>
            <a:t>年度以降、保育受け入れ枠の拡大や生活保護費の増加により、経常収支比率は上昇しており、平成</a:t>
          </a:r>
          <a:r>
            <a:rPr lang="en-US" altLang="ja-JP" sz="1300">
              <a:solidFill>
                <a:sysClr val="windowText" lastClr="000000"/>
              </a:solidFill>
              <a:effectLst/>
              <a:latin typeface="+mn-lt"/>
              <a:ea typeface="+mn-ea"/>
              <a:cs typeface="+mn-cs"/>
            </a:rPr>
            <a:t>24</a:t>
          </a:r>
          <a:r>
            <a:rPr lang="ja-JP" altLang="en-US" sz="1300">
              <a:solidFill>
                <a:sysClr val="windowText" lastClr="000000"/>
              </a:solidFill>
              <a:effectLst/>
              <a:latin typeface="+mn-lt"/>
              <a:ea typeface="+mn-ea"/>
              <a:cs typeface="+mn-cs"/>
            </a:rPr>
            <a:t>年度には市税収入の減により大きく上昇した。平成</a:t>
          </a:r>
          <a:r>
            <a:rPr lang="en-US" altLang="ja-JP" sz="1300">
              <a:solidFill>
                <a:sysClr val="windowText" lastClr="000000"/>
              </a:solidFill>
              <a:effectLst/>
              <a:latin typeface="+mn-lt"/>
              <a:ea typeface="+mn-ea"/>
              <a:cs typeface="+mn-cs"/>
            </a:rPr>
            <a:t>25</a:t>
          </a:r>
          <a:r>
            <a:rPr lang="ja-JP" altLang="en-US" sz="1300">
              <a:solidFill>
                <a:sysClr val="windowText" lastClr="000000"/>
              </a:solidFill>
              <a:effectLst/>
              <a:latin typeface="+mn-lt"/>
              <a:ea typeface="+mn-ea"/>
              <a:cs typeface="+mn-cs"/>
            </a:rPr>
            <a:t>年度には市税収入の回復や人件費の減により低下したが、平成</a:t>
          </a:r>
          <a:r>
            <a:rPr lang="en-US" altLang="ja-JP" sz="1300">
              <a:solidFill>
                <a:sysClr val="windowText" lastClr="000000"/>
              </a:solidFill>
              <a:effectLst/>
              <a:latin typeface="+mn-lt"/>
              <a:ea typeface="+mn-ea"/>
              <a:cs typeface="+mn-cs"/>
            </a:rPr>
            <a:t>26</a:t>
          </a:r>
          <a:r>
            <a:rPr lang="ja-JP" altLang="en-US" sz="1300">
              <a:solidFill>
                <a:sysClr val="windowText" lastClr="000000"/>
              </a:solidFill>
              <a:effectLst/>
              <a:latin typeface="+mn-lt"/>
              <a:ea typeface="+mn-ea"/>
              <a:cs typeface="+mn-cs"/>
            </a:rPr>
            <a:t>年度には</a:t>
          </a:r>
          <a:r>
            <a:rPr lang="ja-JP" altLang="ja-JP" sz="1300">
              <a:solidFill>
                <a:sysClr val="windowText" lastClr="000000"/>
              </a:solidFill>
              <a:effectLst/>
              <a:latin typeface="+mn-lt"/>
              <a:ea typeface="+mn-ea"/>
              <a:cs typeface="+mn-cs"/>
            </a:rPr>
            <a:t>保育受け入れ枠の拡大や障害福祉サービス利用者の増加などによる扶助費の増により</a:t>
          </a:r>
          <a:r>
            <a:rPr lang="ja-JP" altLang="en-US" sz="1300">
              <a:solidFill>
                <a:sysClr val="windowText" lastClr="000000"/>
              </a:solidFill>
              <a:effectLst/>
              <a:latin typeface="+mn-lt"/>
              <a:ea typeface="+mn-ea"/>
              <a:cs typeface="+mn-cs"/>
            </a:rPr>
            <a:t>経常収支比率</a:t>
          </a:r>
          <a:r>
            <a:rPr lang="ja-JP" altLang="ja-JP" sz="1300">
              <a:solidFill>
                <a:sysClr val="windowText" lastClr="000000"/>
              </a:solidFill>
              <a:effectLst/>
              <a:latin typeface="+mn-lt"/>
              <a:ea typeface="+mn-ea"/>
              <a:cs typeface="+mn-cs"/>
            </a:rPr>
            <a:t>が</a:t>
          </a:r>
          <a:r>
            <a:rPr lang="ja-JP" altLang="en-US" sz="1300">
              <a:solidFill>
                <a:sysClr val="windowText" lastClr="000000"/>
              </a:solidFill>
              <a:effectLst/>
              <a:latin typeface="+mn-lt"/>
              <a:ea typeface="+mn-ea"/>
              <a:cs typeface="+mn-cs"/>
            </a:rPr>
            <a:t>再度上昇し</a:t>
          </a:r>
          <a:r>
            <a:rPr lang="ja-JP" altLang="ja-JP" sz="1300">
              <a:solidFill>
                <a:sysClr val="windowText" lastClr="000000"/>
              </a:solidFill>
              <a:effectLst/>
              <a:latin typeface="+mn-lt"/>
              <a:ea typeface="+mn-ea"/>
              <a:cs typeface="+mn-cs"/>
            </a:rPr>
            <a:t>た。</a:t>
          </a:r>
          <a:r>
            <a:rPr lang="ja-JP" altLang="en-US" sz="1300">
              <a:solidFill>
                <a:sysClr val="windowText" lastClr="000000"/>
              </a:solidFill>
              <a:effectLst/>
              <a:latin typeface="+mn-lt"/>
              <a:ea typeface="+mn-ea"/>
              <a:cs typeface="+mn-cs"/>
            </a:rPr>
            <a:t>今後とも、財政の柔軟性を確保できるよう社会保障関連経費の増加ペースの低減に努める。</a:t>
          </a:r>
          <a:endParaRPr lang="ja-JP" altLang="ja-JP" sz="1300">
            <a:solidFill>
              <a:sysClr val="windowText" lastClr="000000"/>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7" name="直線コネクタ 126"/>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8"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9" name="直線コネクタ 128"/>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0"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1" name="直線コネクタ 130"/>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29935</xdr:rowOff>
    </xdr:from>
    <xdr:to>
      <xdr:col>7</xdr:col>
      <xdr:colOff>152400</xdr:colOff>
      <xdr:row>66</xdr:row>
      <xdr:rowOff>76805</xdr:rowOff>
    </xdr:to>
    <xdr:cxnSp macro="">
      <xdr:nvCxnSpPr>
        <xdr:cNvPr id="132" name="直線コネクタ 131"/>
        <xdr:cNvCxnSpPr/>
      </xdr:nvCxnSpPr>
      <xdr:spPr>
        <a:xfrm>
          <a:off x="4114800" y="11174185"/>
          <a:ext cx="8382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3"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4" name="フローチャート : 判断 133"/>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29935</xdr:rowOff>
    </xdr:from>
    <xdr:to>
      <xdr:col>6</xdr:col>
      <xdr:colOff>0</xdr:colOff>
      <xdr:row>66</xdr:row>
      <xdr:rowOff>42333</xdr:rowOff>
    </xdr:to>
    <xdr:cxnSp macro="">
      <xdr:nvCxnSpPr>
        <xdr:cNvPr id="135" name="直線コネクタ 134"/>
        <xdr:cNvCxnSpPr/>
      </xdr:nvCxnSpPr>
      <xdr:spPr>
        <a:xfrm flipV="1">
          <a:off x="3225800" y="11174185"/>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6" name="フローチャート : 判断 135"/>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7" name="テキスト ボックス 136"/>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97972</xdr:rowOff>
    </xdr:from>
    <xdr:to>
      <xdr:col>4</xdr:col>
      <xdr:colOff>482600</xdr:colOff>
      <xdr:row>66</xdr:row>
      <xdr:rowOff>42333</xdr:rowOff>
    </xdr:to>
    <xdr:cxnSp macro="">
      <xdr:nvCxnSpPr>
        <xdr:cNvPr id="138" name="直線コネクタ 137"/>
        <xdr:cNvCxnSpPr/>
      </xdr:nvCxnSpPr>
      <xdr:spPr>
        <a:xfrm>
          <a:off x="2336800" y="11070772"/>
          <a:ext cx="889000" cy="2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9" name="フローチャート : 判断 138"/>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40" name="テキスト ボックス 139"/>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86481</xdr:rowOff>
    </xdr:from>
    <xdr:to>
      <xdr:col>3</xdr:col>
      <xdr:colOff>279400</xdr:colOff>
      <xdr:row>64</xdr:row>
      <xdr:rowOff>97972</xdr:rowOff>
    </xdr:to>
    <xdr:cxnSp macro="">
      <xdr:nvCxnSpPr>
        <xdr:cNvPr id="141" name="直線コネクタ 140"/>
        <xdr:cNvCxnSpPr/>
      </xdr:nvCxnSpPr>
      <xdr:spPr>
        <a:xfrm>
          <a:off x="1447800" y="1105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2" name="フローチャート : 判断 141"/>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169532</xdr:rowOff>
    </xdr:from>
    <xdr:ext cx="762000" cy="259045"/>
    <xdr:sp macro="" textlink="">
      <xdr:nvSpPr>
        <xdr:cNvPr id="143" name="テキスト ボックス 142"/>
        <xdr:cNvSpPr txBox="1"/>
      </xdr:nvSpPr>
      <xdr:spPr>
        <a:xfrm>
          <a:off x="1955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4" name="フローチャート : 判断 143"/>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158042</xdr:rowOff>
    </xdr:from>
    <xdr:ext cx="762000" cy="259045"/>
    <xdr:sp macro="" textlink="">
      <xdr:nvSpPr>
        <xdr:cNvPr id="145" name="テキスト ボックス 144"/>
        <xdr:cNvSpPr txBox="1"/>
      </xdr:nvSpPr>
      <xdr:spPr>
        <a:xfrm>
          <a:off x="1066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26005</xdr:rowOff>
    </xdr:from>
    <xdr:to>
      <xdr:col>7</xdr:col>
      <xdr:colOff>203200</xdr:colOff>
      <xdr:row>66</xdr:row>
      <xdr:rowOff>127605</xdr:rowOff>
    </xdr:to>
    <xdr:sp macro="" textlink="">
      <xdr:nvSpPr>
        <xdr:cNvPr id="151" name="円/楕円 150"/>
        <xdr:cNvSpPr/>
      </xdr:nvSpPr>
      <xdr:spPr>
        <a:xfrm>
          <a:off x="4902200" y="113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93332</xdr:rowOff>
    </xdr:from>
    <xdr:ext cx="762000" cy="259045"/>
    <xdr:sp macro="" textlink="">
      <xdr:nvSpPr>
        <xdr:cNvPr id="152" name="財政構造の弾力性該当値テキスト"/>
        <xdr:cNvSpPr txBox="1"/>
      </xdr:nvSpPr>
      <xdr:spPr>
        <a:xfrm>
          <a:off x="5041900" y="1123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150585</xdr:rowOff>
    </xdr:from>
    <xdr:to>
      <xdr:col>6</xdr:col>
      <xdr:colOff>50800</xdr:colOff>
      <xdr:row>65</xdr:row>
      <xdr:rowOff>80735</xdr:rowOff>
    </xdr:to>
    <xdr:sp macro="" textlink="">
      <xdr:nvSpPr>
        <xdr:cNvPr id="153" name="円/楕円 152"/>
        <xdr:cNvSpPr/>
      </xdr:nvSpPr>
      <xdr:spPr>
        <a:xfrm>
          <a:off x="4064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65512</xdr:rowOff>
    </xdr:from>
    <xdr:ext cx="736600" cy="259045"/>
    <xdr:sp macro="" textlink="">
      <xdr:nvSpPr>
        <xdr:cNvPr id="154" name="テキスト ボックス 153"/>
        <xdr:cNvSpPr txBox="1"/>
      </xdr:nvSpPr>
      <xdr:spPr>
        <a:xfrm>
          <a:off x="3733800" y="1120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162983</xdr:rowOff>
    </xdr:from>
    <xdr:to>
      <xdr:col>4</xdr:col>
      <xdr:colOff>533400</xdr:colOff>
      <xdr:row>66</xdr:row>
      <xdr:rowOff>93133</xdr:rowOff>
    </xdr:to>
    <xdr:sp macro="" textlink="">
      <xdr:nvSpPr>
        <xdr:cNvPr id="155" name="円/楕円 154"/>
        <xdr:cNvSpPr/>
      </xdr:nvSpPr>
      <xdr:spPr>
        <a:xfrm>
          <a:off x="3175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77910</xdr:rowOff>
    </xdr:from>
    <xdr:ext cx="762000" cy="259045"/>
    <xdr:sp macro="" textlink="">
      <xdr:nvSpPr>
        <xdr:cNvPr id="156" name="テキスト ボックス 155"/>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47172</xdr:rowOff>
    </xdr:from>
    <xdr:to>
      <xdr:col>3</xdr:col>
      <xdr:colOff>330200</xdr:colOff>
      <xdr:row>64</xdr:row>
      <xdr:rowOff>148772</xdr:rowOff>
    </xdr:to>
    <xdr:sp macro="" textlink="">
      <xdr:nvSpPr>
        <xdr:cNvPr id="157" name="円/楕円 156"/>
        <xdr:cNvSpPr/>
      </xdr:nvSpPr>
      <xdr:spPr>
        <a:xfrm>
          <a:off x="2286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133549</xdr:rowOff>
    </xdr:from>
    <xdr:ext cx="762000" cy="259045"/>
    <xdr:sp macro="" textlink="">
      <xdr:nvSpPr>
        <xdr:cNvPr id="158" name="テキスト ボックス 157"/>
        <xdr:cNvSpPr txBox="1"/>
      </xdr:nvSpPr>
      <xdr:spPr>
        <a:xfrm>
          <a:off x="1955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35681</xdr:rowOff>
    </xdr:from>
    <xdr:to>
      <xdr:col>2</xdr:col>
      <xdr:colOff>127000</xdr:colOff>
      <xdr:row>64</xdr:row>
      <xdr:rowOff>137281</xdr:rowOff>
    </xdr:to>
    <xdr:sp macro="" textlink="">
      <xdr:nvSpPr>
        <xdr:cNvPr id="159" name="円/楕円 158"/>
        <xdr:cNvSpPr/>
      </xdr:nvSpPr>
      <xdr:spPr>
        <a:xfrm>
          <a:off x="1397000" y="11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122058</xdr:rowOff>
    </xdr:from>
    <xdr:ext cx="762000" cy="259045"/>
    <xdr:sp macro="" textlink="">
      <xdr:nvSpPr>
        <xdr:cNvPr id="160" name="テキスト ボックス 159"/>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[109,506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ja-JP" sz="1300">
              <a:solidFill>
                <a:sysClr val="windowText" lastClr="000000"/>
              </a:solidFill>
              <a:effectLst/>
              <a:latin typeface="+mn-lt"/>
              <a:ea typeface="+mn-ea"/>
              <a:cs typeface="+mn-cs"/>
            </a:rPr>
            <a:t>職員定数の削減</a:t>
          </a:r>
          <a:r>
            <a:rPr kumimoji="1" lang="ja-JP" altLang="en-US" sz="1300">
              <a:solidFill>
                <a:sysClr val="windowText" lastClr="000000"/>
              </a:solidFill>
              <a:latin typeface="ＭＳ Ｐゴシック"/>
            </a:rPr>
            <a:t>及び</a:t>
          </a:r>
          <a:r>
            <a:rPr kumimoji="1" lang="ja-JP" altLang="ja-JP" sz="1300">
              <a:solidFill>
                <a:sysClr val="windowText" lastClr="000000"/>
              </a:solidFill>
              <a:effectLst/>
              <a:latin typeface="+mn-lt"/>
              <a:ea typeface="+mn-ea"/>
              <a:cs typeface="+mn-cs"/>
            </a:rPr>
            <a:t>人口の逓増</a:t>
          </a:r>
          <a:r>
            <a:rPr kumimoji="1" lang="ja-JP" altLang="en-US" sz="1300">
              <a:solidFill>
                <a:sysClr val="windowText" lastClr="000000"/>
              </a:solidFill>
              <a:latin typeface="ＭＳ Ｐゴシック"/>
            </a:rPr>
            <a:t>等により人口一人当たり人件費は継続して減少している。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人口一人当たり物件費は、平成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年度には予防接種の種類の増やミックスペーパー・その他プラスチック類・空き瓶の収集の委託開始等により増となった。平成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年度は物件費全体の決算額は増加したが、人口増の影響により一人当たり物件費は減となった。平成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年度は本庁舎耐震対策や子ども子育て支援制度実施に向けた準備に要する経費等各種委託費の増等により、人口一人当たり物件費が増となった。</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90" name="直線コネクタ 189"/>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91"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2" name="直線コネクタ 191"/>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3"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4" name="直線コネクタ 193"/>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105514</xdr:rowOff>
    </xdr:from>
    <xdr:to>
      <xdr:col>7</xdr:col>
      <xdr:colOff>152400</xdr:colOff>
      <xdr:row>85</xdr:row>
      <xdr:rowOff>11883</xdr:rowOff>
    </xdr:to>
    <xdr:cxnSp macro="">
      <xdr:nvCxnSpPr>
        <xdr:cNvPr id="195" name="直線コネクタ 194"/>
        <xdr:cNvCxnSpPr/>
      </xdr:nvCxnSpPr>
      <xdr:spPr>
        <a:xfrm>
          <a:off x="4114800" y="14507314"/>
          <a:ext cx="838200" cy="7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153393</xdr:rowOff>
    </xdr:from>
    <xdr:ext cx="762000" cy="259045"/>
    <xdr:sp macro="" textlink="">
      <xdr:nvSpPr>
        <xdr:cNvPr id="196" name="人件費・物件費等の状況平均値テキスト"/>
        <xdr:cNvSpPr txBox="1"/>
      </xdr:nvSpPr>
      <xdr:spPr>
        <a:xfrm>
          <a:off x="5041900" y="1455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7" name="フローチャート : 判断 196"/>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105514</xdr:rowOff>
    </xdr:from>
    <xdr:to>
      <xdr:col>6</xdr:col>
      <xdr:colOff>0</xdr:colOff>
      <xdr:row>84</xdr:row>
      <xdr:rowOff>153130</xdr:rowOff>
    </xdr:to>
    <xdr:cxnSp macro="">
      <xdr:nvCxnSpPr>
        <xdr:cNvPr id="198" name="直線コネクタ 197"/>
        <xdr:cNvCxnSpPr/>
      </xdr:nvCxnSpPr>
      <xdr:spPr>
        <a:xfrm flipV="1">
          <a:off x="3225800" y="14507314"/>
          <a:ext cx="889000" cy="4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9" name="フローチャート : 判断 198"/>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142321</xdr:rowOff>
    </xdr:from>
    <xdr:ext cx="736600" cy="259045"/>
    <xdr:sp macro="" textlink="">
      <xdr:nvSpPr>
        <xdr:cNvPr id="200" name="テキスト ボックス 199"/>
        <xdr:cNvSpPr txBox="1"/>
      </xdr:nvSpPr>
      <xdr:spPr>
        <a:xfrm>
          <a:off x="3733800" y="1420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153130</xdr:rowOff>
    </xdr:from>
    <xdr:to>
      <xdr:col>4</xdr:col>
      <xdr:colOff>482600</xdr:colOff>
      <xdr:row>85</xdr:row>
      <xdr:rowOff>145442</xdr:rowOff>
    </xdr:to>
    <xdr:cxnSp macro="">
      <xdr:nvCxnSpPr>
        <xdr:cNvPr id="201" name="直線コネクタ 200"/>
        <xdr:cNvCxnSpPr/>
      </xdr:nvCxnSpPr>
      <xdr:spPr>
        <a:xfrm flipV="1">
          <a:off x="2336800" y="14554930"/>
          <a:ext cx="889000" cy="16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2" name="フローチャート :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65532</xdr:rowOff>
    </xdr:from>
    <xdr:to>
      <xdr:col>3</xdr:col>
      <xdr:colOff>279400</xdr:colOff>
      <xdr:row>85</xdr:row>
      <xdr:rowOff>145442</xdr:rowOff>
    </xdr:to>
    <xdr:cxnSp macro="">
      <xdr:nvCxnSpPr>
        <xdr:cNvPr id="204" name="直線コネクタ 203"/>
        <xdr:cNvCxnSpPr/>
      </xdr:nvCxnSpPr>
      <xdr:spPr>
        <a:xfrm>
          <a:off x="1447800" y="14638782"/>
          <a:ext cx="889000" cy="7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5" name="フローチャート : 判断 204"/>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33723</xdr:rowOff>
    </xdr:from>
    <xdr:ext cx="762000" cy="259045"/>
    <xdr:sp macro="" textlink="">
      <xdr:nvSpPr>
        <xdr:cNvPr id="206" name="テキスト ボックス 205"/>
        <xdr:cNvSpPr txBox="1"/>
      </xdr:nvSpPr>
      <xdr:spPr>
        <a:xfrm>
          <a:off x="1955800" y="144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7" name="フローチャート : 判断 206"/>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125843</xdr:rowOff>
    </xdr:from>
    <xdr:ext cx="762000" cy="259045"/>
    <xdr:sp macro="" textlink="">
      <xdr:nvSpPr>
        <xdr:cNvPr id="208" name="テキスト ボックス 207"/>
        <xdr:cNvSpPr txBox="1"/>
      </xdr:nvSpPr>
      <xdr:spPr>
        <a:xfrm>
          <a:off x="1066800" y="1469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132533</xdr:rowOff>
    </xdr:from>
    <xdr:to>
      <xdr:col>7</xdr:col>
      <xdr:colOff>203200</xdr:colOff>
      <xdr:row>85</xdr:row>
      <xdr:rowOff>62683</xdr:rowOff>
    </xdr:to>
    <xdr:sp macro="" textlink="">
      <xdr:nvSpPr>
        <xdr:cNvPr id="214" name="円/楕円 213"/>
        <xdr:cNvSpPr/>
      </xdr:nvSpPr>
      <xdr:spPr>
        <a:xfrm>
          <a:off x="4902200" y="145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149060</xdr:rowOff>
    </xdr:from>
    <xdr:ext cx="762000" cy="259045"/>
    <xdr:sp macro="" textlink="">
      <xdr:nvSpPr>
        <xdr:cNvPr id="215" name="人件費・物件費等の状況該当値テキスト"/>
        <xdr:cNvSpPr txBox="1"/>
      </xdr:nvSpPr>
      <xdr:spPr>
        <a:xfrm>
          <a:off x="5041900" y="1437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109,506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54714</xdr:rowOff>
    </xdr:from>
    <xdr:to>
      <xdr:col>6</xdr:col>
      <xdr:colOff>50800</xdr:colOff>
      <xdr:row>84</xdr:row>
      <xdr:rowOff>156314</xdr:rowOff>
    </xdr:to>
    <xdr:sp macro="" textlink="">
      <xdr:nvSpPr>
        <xdr:cNvPr id="216" name="円/楕円 215"/>
        <xdr:cNvSpPr/>
      </xdr:nvSpPr>
      <xdr:spPr>
        <a:xfrm>
          <a:off x="4064000" y="14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141091</xdr:rowOff>
    </xdr:from>
    <xdr:ext cx="736600" cy="259045"/>
    <xdr:sp macro="" textlink="">
      <xdr:nvSpPr>
        <xdr:cNvPr id="217" name="テキスト ボックス 216"/>
        <xdr:cNvSpPr txBox="1"/>
      </xdr:nvSpPr>
      <xdr:spPr>
        <a:xfrm>
          <a:off x="3733800" y="14542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107,571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102330</xdr:rowOff>
    </xdr:from>
    <xdr:to>
      <xdr:col>4</xdr:col>
      <xdr:colOff>533400</xdr:colOff>
      <xdr:row>85</xdr:row>
      <xdr:rowOff>32480</xdr:rowOff>
    </xdr:to>
    <xdr:sp macro="" textlink="">
      <xdr:nvSpPr>
        <xdr:cNvPr id="218" name="円/楕円 217"/>
        <xdr:cNvSpPr/>
      </xdr:nvSpPr>
      <xdr:spPr>
        <a:xfrm>
          <a:off x="3175000" y="145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42657</xdr:rowOff>
    </xdr:from>
    <xdr:ext cx="762000" cy="259045"/>
    <xdr:sp macro="" textlink="">
      <xdr:nvSpPr>
        <xdr:cNvPr id="219" name="テキスト ボックス 218"/>
        <xdr:cNvSpPr txBox="1"/>
      </xdr:nvSpPr>
      <xdr:spPr>
        <a:xfrm>
          <a:off x="2844800" y="1427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108,755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94642</xdr:rowOff>
    </xdr:from>
    <xdr:to>
      <xdr:col>3</xdr:col>
      <xdr:colOff>330200</xdr:colOff>
      <xdr:row>86</xdr:row>
      <xdr:rowOff>24792</xdr:rowOff>
    </xdr:to>
    <xdr:sp macro="" textlink="">
      <xdr:nvSpPr>
        <xdr:cNvPr id="220" name="円/楕円 219"/>
        <xdr:cNvSpPr/>
      </xdr:nvSpPr>
      <xdr:spPr>
        <a:xfrm>
          <a:off x="2286000" y="146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9569</xdr:rowOff>
    </xdr:from>
    <xdr:ext cx="762000" cy="259045"/>
    <xdr:sp macro="" textlink="">
      <xdr:nvSpPr>
        <xdr:cNvPr id="221" name="テキスト ボックス 220"/>
        <xdr:cNvSpPr txBox="1"/>
      </xdr:nvSpPr>
      <xdr:spPr>
        <a:xfrm>
          <a:off x="1955800" y="1475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112,827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14732</xdr:rowOff>
    </xdr:from>
    <xdr:to>
      <xdr:col>2</xdr:col>
      <xdr:colOff>127000</xdr:colOff>
      <xdr:row>85</xdr:row>
      <xdr:rowOff>116332</xdr:rowOff>
    </xdr:to>
    <xdr:sp macro="" textlink="">
      <xdr:nvSpPr>
        <xdr:cNvPr id="222" name="円/楕円 221"/>
        <xdr:cNvSpPr/>
      </xdr:nvSpPr>
      <xdr:spPr>
        <a:xfrm>
          <a:off x="13970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126509</xdr:rowOff>
    </xdr:from>
    <xdr:ext cx="762000" cy="259045"/>
    <xdr:sp macro="" textlink="">
      <xdr:nvSpPr>
        <xdr:cNvPr id="223" name="テキスト ボックス 222"/>
        <xdr:cNvSpPr txBox="1"/>
      </xdr:nvSpPr>
      <xdr:spPr>
        <a:xfrm>
          <a:off x="1066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行財政改革プランに基づいた給与制度の見直しを行っており、平成</a:t>
          </a:r>
          <a:r>
            <a:rPr kumimoji="1" lang="en-US" altLang="ja-JP" sz="1300">
              <a:solidFill>
                <a:sysClr val="windowText" lastClr="000000"/>
              </a:solidFill>
              <a:latin typeface="ＭＳ Ｐゴシック"/>
            </a:rPr>
            <a:t>19</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4</a:t>
          </a:r>
          <a:r>
            <a:rPr kumimoji="1" lang="ja-JP" altLang="en-US" sz="1300">
              <a:solidFill>
                <a:sysClr val="windowText" lastClr="000000"/>
              </a:solidFill>
              <a:latin typeface="ＭＳ Ｐゴシック"/>
            </a:rPr>
            <a:t>月に職務・職責に応じた給料表への切り替えを実施した。平成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年度及び平成</a:t>
          </a:r>
          <a:r>
            <a:rPr kumimoji="1" lang="en-US" altLang="ja-JP" sz="1300">
              <a:solidFill>
                <a:sysClr val="windowText" lastClr="000000"/>
              </a:solidFill>
              <a:latin typeface="ＭＳ Ｐゴシック"/>
            </a:rPr>
            <a:t>243</a:t>
          </a:r>
          <a:r>
            <a:rPr kumimoji="1" lang="ja-JP" altLang="en-US" sz="1300">
              <a:solidFill>
                <a:sysClr val="windowText" lastClr="000000"/>
              </a:solidFill>
              <a:latin typeface="ＭＳ Ｐゴシック"/>
            </a:rPr>
            <a:t>年度に指数が上昇している要因は、平成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4</a:t>
          </a:r>
          <a:r>
            <a:rPr kumimoji="1" lang="ja-JP" altLang="en-US" sz="1300">
              <a:solidFill>
                <a:sysClr val="windowText" lastClr="000000"/>
              </a:solidFill>
              <a:latin typeface="ＭＳ Ｐゴシック"/>
            </a:rPr>
            <a:t>月から国の給与減額措置が実施され、国の給与水準が大幅に低下し、相対的に本市職員の給与水準が上昇したことによるものであり、また、平成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に指数が低下した要因としては、国の減額措置が終了したことによる。これまで、指数に影響を与えない特殊勤務手当など諸手当を中心に見直しを進めてきているが、今後も引き続き給与の適正化に努め、人件費の削減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84</xdr:row>
      <xdr:rowOff>106680</xdr:rowOff>
    </xdr:to>
    <xdr:cxnSp macro="">
      <xdr:nvCxnSpPr>
        <xdr:cNvPr id="252" name="直線コネクタ 251"/>
        <xdr:cNvCxnSpPr/>
      </xdr:nvCxnSpPr>
      <xdr:spPr>
        <a:xfrm flipV="1">
          <a:off x="17018000" y="13977620"/>
          <a:ext cx="0" cy="530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78757</xdr:rowOff>
    </xdr:from>
    <xdr:ext cx="762000" cy="259045"/>
    <xdr:sp macro="" textlink="">
      <xdr:nvSpPr>
        <xdr:cNvPr id="253" name="給与水準   （国との比較）最小値テキスト"/>
        <xdr:cNvSpPr txBox="1"/>
      </xdr:nvSpPr>
      <xdr:spPr>
        <a:xfrm>
          <a:off x="17106900" y="1448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84</xdr:row>
      <xdr:rowOff>106680</xdr:rowOff>
    </xdr:from>
    <xdr:to>
      <xdr:col>24</xdr:col>
      <xdr:colOff>647700</xdr:colOff>
      <xdr:row>84</xdr:row>
      <xdr:rowOff>106680</xdr:rowOff>
    </xdr:to>
    <xdr:cxnSp macro="">
      <xdr:nvCxnSpPr>
        <xdr:cNvPr id="254" name="直線コネクタ 253"/>
        <xdr:cNvCxnSpPr/>
      </xdr:nvCxnSpPr>
      <xdr:spPr>
        <a:xfrm>
          <a:off x="169291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122766</xdr:rowOff>
    </xdr:to>
    <xdr:cxnSp macro="">
      <xdr:nvCxnSpPr>
        <xdr:cNvPr id="257" name="直線コネクタ 256"/>
        <xdr:cNvCxnSpPr/>
      </xdr:nvCxnSpPr>
      <xdr:spPr>
        <a:xfrm flipV="1">
          <a:off x="16179800" y="1450848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8"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59" name="フローチャート : 判断 258"/>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88</xdr:row>
      <xdr:rowOff>104563</xdr:rowOff>
    </xdr:to>
    <xdr:cxnSp macro="">
      <xdr:nvCxnSpPr>
        <xdr:cNvPr id="260" name="直線コネクタ 259"/>
        <xdr:cNvCxnSpPr/>
      </xdr:nvCxnSpPr>
      <xdr:spPr>
        <a:xfrm flipV="1">
          <a:off x="15290800" y="14524566"/>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141393</xdr:rowOff>
    </xdr:from>
    <xdr:to>
      <xdr:col>23</xdr:col>
      <xdr:colOff>457200</xdr:colOff>
      <xdr:row>83</xdr:row>
      <xdr:rowOff>71543</xdr:rowOff>
    </xdr:to>
    <xdr:sp macro="" textlink="">
      <xdr:nvSpPr>
        <xdr:cNvPr id="261" name="フローチャート : 判断 260"/>
        <xdr:cNvSpPr/>
      </xdr:nvSpPr>
      <xdr:spPr>
        <a:xfrm>
          <a:off x="161290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81720</xdr:rowOff>
    </xdr:from>
    <xdr:ext cx="736600" cy="259045"/>
    <xdr:sp macro="" textlink="">
      <xdr:nvSpPr>
        <xdr:cNvPr id="262" name="テキスト ボックス 261"/>
        <xdr:cNvSpPr txBox="1"/>
      </xdr:nvSpPr>
      <xdr:spPr>
        <a:xfrm>
          <a:off x="15798800" y="1396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96520</xdr:rowOff>
    </xdr:from>
    <xdr:to>
      <xdr:col>22</xdr:col>
      <xdr:colOff>203200</xdr:colOff>
      <xdr:row>88</xdr:row>
      <xdr:rowOff>104563</xdr:rowOff>
    </xdr:to>
    <xdr:cxnSp macro="">
      <xdr:nvCxnSpPr>
        <xdr:cNvPr id="263" name="直線コネクタ 262"/>
        <xdr:cNvCxnSpPr/>
      </xdr:nvCxnSpPr>
      <xdr:spPr>
        <a:xfrm>
          <a:off x="14401800" y="151841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139277</xdr:rowOff>
    </xdr:from>
    <xdr:to>
      <xdr:col>22</xdr:col>
      <xdr:colOff>254000</xdr:colOff>
      <xdr:row>87</xdr:row>
      <xdr:rowOff>69427</xdr:rowOff>
    </xdr:to>
    <xdr:sp macro="" textlink="">
      <xdr:nvSpPr>
        <xdr:cNvPr id="264" name="フローチャート : 判断 263"/>
        <xdr:cNvSpPr/>
      </xdr:nvSpPr>
      <xdr:spPr>
        <a:xfrm>
          <a:off x="15240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79604</xdr:rowOff>
    </xdr:from>
    <xdr:ext cx="762000" cy="259045"/>
    <xdr:sp macro="" textlink="">
      <xdr:nvSpPr>
        <xdr:cNvPr id="265" name="テキスト ボックス 264"/>
        <xdr:cNvSpPr txBox="1"/>
      </xdr:nvSpPr>
      <xdr:spPr>
        <a:xfrm>
          <a:off x="14909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98637</xdr:rowOff>
    </xdr:from>
    <xdr:to>
      <xdr:col>21</xdr:col>
      <xdr:colOff>0</xdr:colOff>
      <xdr:row>88</xdr:row>
      <xdr:rowOff>96520</xdr:rowOff>
    </xdr:to>
    <xdr:cxnSp macro="">
      <xdr:nvCxnSpPr>
        <xdr:cNvPr id="266" name="直線コネクタ 265"/>
        <xdr:cNvCxnSpPr/>
      </xdr:nvCxnSpPr>
      <xdr:spPr>
        <a:xfrm>
          <a:off x="13512800" y="14500437"/>
          <a:ext cx="889000" cy="6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7" name="フローチャート : 判断 266"/>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8" name="テキスト ボックス 267"/>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18204</xdr:rowOff>
    </xdr:from>
    <xdr:to>
      <xdr:col>19</xdr:col>
      <xdr:colOff>533400</xdr:colOff>
      <xdr:row>83</xdr:row>
      <xdr:rowOff>119804</xdr:rowOff>
    </xdr:to>
    <xdr:sp macro="" textlink="">
      <xdr:nvSpPr>
        <xdr:cNvPr id="269" name="フローチャート : 判断 268"/>
        <xdr:cNvSpPr/>
      </xdr:nvSpPr>
      <xdr:spPr>
        <a:xfrm>
          <a:off x="134620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129981</xdr:rowOff>
    </xdr:from>
    <xdr:ext cx="762000" cy="259045"/>
    <xdr:sp macro="" textlink="">
      <xdr:nvSpPr>
        <xdr:cNvPr id="270" name="テキスト ボックス 269"/>
        <xdr:cNvSpPr txBox="1"/>
      </xdr:nvSpPr>
      <xdr:spPr>
        <a:xfrm>
          <a:off x="13131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6" name="円/楕円 275"/>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123207</xdr:rowOff>
    </xdr:from>
    <xdr:ext cx="762000" cy="259045"/>
    <xdr:sp macro="" textlink="">
      <xdr:nvSpPr>
        <xdr:cNvPr id="277" name="給与水準   （国との比較）該当値テキスト"/>
        <xdr:cNvSpPr txBox="1"/>
      </xdr:nvSpPr>
      <xdr:spPr>
        <a:xfrm>
          <a:off x="17106900" y="1435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8" name="円/楕円 277"/>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79" name="テキスト ボックス 278"/>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53763</xdr:rowOff>
    </xdr:from>
    <xdr:to>
      <xdr:col>22</xdr:col>
      <xdr:colOff>254000</xdr:colOff>
      <xdr:row>88</xdr:row>
      <xdr:rowOff>155363</xdr:rowOff>
    </xdr:to>
    <xdr:sp macro="" textlink="">
      <xdr:nvSpPr>
        <xdr:cNvPr id="280" name="円/楕円 279"/>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140140</xdr:rowOff>
    </xdr:from>
    <xdr:ext cx="762000" cy="259045"/>
    <xdr:sp macro="" textlink="">
      <xdr:nvSpPr>
        <xdr:cNvPr id="281" name="テキスト ボックス 280"/>
        <xdr:cNvSpPr txBox="1"/>
      </xdr:nvSpPr>
      <xdr:spPr>
        <a:xfrm>
          <a:off x="14909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2" name="円/楕円 281"/>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3" name="テキスト ボックス 282"/>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47837</xdr:rowOff>
    </xdr:from>
    <xdr:to>
      <xdr:col>19</xdr:col>
      <xdr:colOff>533400</xdr:colOff>
      <xdr:row>84</xdr:row>
      <xdr:rowOff>149437</xdr:rowOff>
    </xdr:to>
    <xdr:sp macro="" textlink="">
      <xdr:nvSpPr>
        <xdr:cNvPr id="284" name="円/楕円 283"/>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134214</xdr:rowOff>
    </xdr:from>
    <xdr:ext cx="762000" cy="259045"/>
    <xdr:sp macro="" textlink="">
      <xdr:nvSpPr>
        <xdr:cNvPr id="285" name="テキスト ボックス 284"/>
        <xdr:cNvSpPr txBox="1"/>
      </xdr:nvSpPr>
      <xdr:spPr>
        <a:xfrm>
          <a:off x="13131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300">
              <a:solidFill>
                <a:sysClr val="windowText" lastClr="000000"/>
              </a:solidFill>
              <a:effectLst/>
              <a:latin typeface="+mn-ea"/>
              <a:ea typeface="+mn-ea"/>
              <a:cs typeface="+mn-cs"/>
            </a:rPr>
            <a:t> </a:t>
          </a:r>
          <a:r>
            <a:rPr lang="ja-JP" altLang="en-US" sz="1300">
              <a:solidFill>
                <a:sysClr val="windowText" lastClr="000000"/>
              </a:solidFill>
              <a:effectLst/>
              <a:latin typeface="+mn-ea"/>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これまで</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4</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次にわたる行財政改革プラン</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を策定し、行政体制の再整備を推進するため、公立保育所の民営化や</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学校調理業務の委託化</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、さらには</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指定管理者制度の導入など</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に取り組んできた。</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23</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年度から空瓶収集業務の委託化、平成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年度から廃棄物処理施設夜間操作業務の委託化を実施するなど行政のスリム化に取り組むことで、平成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年度から平成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年度までに約</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3,000</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人の職員</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数の</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削減</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を図った。</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年度からは「川崎市行財政運営に関する改革プログラム」に基づき、引き続き取組を推進し、事業執行手法の見直し等により職員数の削減を図っている。</a:t>
          </a:r>
        </a:p>
        <a:p>
          <a:endParaRPr kumimoji="1" lang="ja-JP" altLang="en-US" sz="1300">
            <a:solidFill>
              <a:srgbClr val="FF0000"/>
            </a:solidFill>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5" name="直線コネクタ 314"/>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18"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19" name="直線コネクタ 318"/>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80645</xdr:rowOff>
    </xdr:from>
    <xdr:to>
      <xdr:col>24</xdr:col>
      <xdr:colOff>558800</xdr:colOff>
      <xdr:row>62</xdr:row>
      <xdr:rowOff>116840</xdr:rowOff>
    </xdr:to>
    <xdr:cxnSp macro="">
      <xdr:nvCxnSpPr>
        <xdr:cNvPr id="320" name="直線コネクタ 319"/>
        <xdr:cNvCxnSpPr/>
      </xdr:nvCxnSpPr>
      <xdr:spPr>
        <a:xfrm flipV="1">
          <a:off x="16179800" y="107105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1"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2" name="フローチャート : 判断 321"/>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116840</xdr:rowOff>
    </xdr:from>
    <xdr:to>
      <xdr:col>23</xdr:col>
      <xdr:colOff>406400</xdr:colOff>
      <xdr:row>63</xdr:row>
      <xdr:rowOff>1694</xdr:rowOff>
    </xdr:to>
    <xdr:cxnSp macro="">
      <xdr:nvCxnSpPr>
        <xdr:cNvPr id="323" name="直線コネクタ 322"/>
        <xdr:cNvCxnSpPr/>
      </xdr:nvCxnSpPr>
      <xdr:spPr>
        <a:xfrm flipV="1">
          <a:off x="15290800" y="107467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4" name="フローチャート : 判断 323"/>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61189</xdr:rowOff>
    </xdr:from>
    <xdr:ext cx="736600" cy="259045"/>
    <xdr:sp macro="" textlink="">
      <xdr:nvSpPr>
        <xdr:cNvPr id="325" name="テキスト ボックス 324"/>
        <xdr:cNvSpPr txBox="1"/>
      </xdr:nvSpPr>
      <xdr:spPr>
        <a:xfrm>
          <a:off x="15798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1694</xdr:rowOff>
    </xdr:from>
    <xdr:to>
      <xdr:col>22</xdr:col>
      <xdr:colOff>203200</xdr:colOff>
      <xdr:row>63</xdr:row>
      <xdr:rowOff>122344</xdr:rowOff>
    </xdr:to>
    <xdr:cxnSp macro="">
      <xdr:nvCxnSpPr>
        <xdr:cNvPr id="326" name="直線コネクタ 325"/>
        <xdr:cNvCxnSpPr/>
      </xdr:nvCxnSpPr>
      <xdr:spPr>
        <a:xfrm flipV="1">
          <a:off x="14401800" y="108030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7" name="フローチャート : 判断 326"/>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28" name="テキスト ボックス 327"/>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122344</xdr:rowOff>
    </xdr:from>
    <xdr:to>
      <xdr:col>21</xdr:col>
      <xdr:colOff>0</xdr:colOff>
      <xdr:row>64</xdr:row>
      <xdr:rowOff>3175</xdr:rowOff>
    </xdr:to>
    <xdr:cxnSp macro="">
      <xdr:nvCxnSpPr>
        <xdr:cNvPr id="329" name="直線コネクタ 328"/>
        <xdr:cNvCxnSpPr/>
      </xdr:nvCxnSpPr>
      <xdr:spPr>
        <a:xfrm flipV="1">
          <a:off x="13512800" y="1092369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0" name="フローチャート : 判断 329"/>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157708</xdr:rowOff>
    </xdr:from>
    <xdr:ext cx="762000" cy="259045"/>
    <xdr:sp macro="" textlink="">
      <xdr:nvSpPr>
        <xdr:cNvPr id="331" name="テキスト ボックス 330"/>
        <xdr:cNvSpPr txBox="1"/>
      </xdr:nvSpPr>
      <xdr:spPr>
        <a:xfrm>
          <a:off x="14020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2" name="フローチャート : 判断 331"/>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30497</xdr:rowOff>
    </xdr:from>
    <xdr:ext cx="762000" cy="259045"/>
    <xdr:sp macro="" textlink="">
      <xdr:nvSpPr>
        <xdr:cNvPr id="333" name="テキスト ボックス 332"/>
        <xdr:cNvSpPr txBox="1"/>
      </xdr:nvSpPr>
      <xdr:spPr>
        <a:xfrm>
          <a:off x="13131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29845</xdr:rowOff>
    </xdr:from>
    <xdr:to>
      <xdr:col>24</xdr:col>
      <xdr:colOff>609600</xdr:colOff>
      <xdr:row>62</xdr:row>
      <xdr:rowOff>131445</xdr:rowOff>
    </xdr:to>
    <xdr:sp macro="" textlink="">
      <xdr:nvSpPr>
        <xdr:cNvPr id="339" name="円/楕円 338"/>
        <xdr:cNvSpPr/>
      </xdr:nvSpPr>
      <xdr:spPr>
        <a:xfrm>
          <a:off x="16967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1922</xdr:rowOff>
    </xdr:from>
    <xdr:ext cx="762000" cy="259045"/>
    <xdr:sp macro="" textlink="">
      <xdr:nvSpPr>
        <xdr:cNvPr id="340" name="定員管理の状況該当値テキスト"/>
        <xdr:cNvSpPr txBox="1"/>
      </xdr:nvSpPr>
      <xdr:spPr>
        <a:xfrm>
          <a:off x="17106900" y="106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66040</xdr:rowOff>
    </xdr:from>
    <xdr:to>
      <xdr:col>23</xdr:col>
      <xdr:colOff>457200</xdr:colOff>
      <xdr:row>62</xdr:row>
      <xdr:rowOff>167640</xdr:rowOff>
    </xdr:to>
    <xdr:sp macro="" textlink="">
      <xdr:nvSpPr>
        <xdr:cNvPr id="341" name="円/楕円 340"/>
        <xdr:cNvSpPr/>
      </xdr:nvSpPr>
      <xdr:spPr>
        <a:xfrm>
          <a:off x="16129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152417</xdr:rowOff>
    </xdr:from>
    <xdr:ext cx="736600" cy="259045"/>
    <xdr:sp macro="" textlink="">
      <xdr:nvSpPr>
        <xdr:cNvPr id="342" name="テキスト ボックス 341"/>
        <xdr:cNvSpPr txBox="1"/>
      </xdr:nvSpPr>
      <xdr:spPr>
        <a:xfrm>
          <a:off x="15798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122344</xdr:rowOff>
    </xdr:from>
    <xdr:to>
      <xdr:col>22</xdr:col>
      <xdr:colOff>254000</xdr:colOff>
      <xdr:row>63</xdr:row>
      <xdr:rowOff>52494</xdr:rowOff>
    </xdr:to>
    <xdr:sp macro="" textlink="">
      <xdr:nvSpPr>
        <xdr:cNvPr id="343" name="円/楕円 342"/>
        <xdr:cNvSpPr/>
      </xdr:nvSpPr>
      <xdr:spPr>
        <a:xfrm>
          <a:off x="15240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37271</xdr:rowOff>
    </xdr:from>
    <xdr:ext cx="762000" cy="259045"/>
    <xdr:sp macro="" textlink="">
      <xdr:nvSpPr>
        <xdr:cNvPr id="344" name="テキスト ボックス 343"/>
        <xdr:cNvSpPr txBox="1"/>
      </xdr:nvSpPr>
      <xdr:spPr>
        <a:xfrm>
          <a:off x="14909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71544</xdr:rowOff>
    </xdr:from>
    <xdr:to>
      <xdr:col>21</xdr:col>
      <xdr:colOff>50800</xdr:colOff>
      <xdr:row>64</xdr:row>
      <xdr:rowOff>1694</xdr:rowOff>
    </xdr:to>
    <xdr:sp macro="" textlink="">
      <xdr:nvSpPr>
        <xdr:cNvPr id="345" name="円/楕円 344"/>
        <xdr:cNvSpPr/>
      </xdr:nvSpPr>
      <xdr:spPr>
        <a:xfrm>
          <a:off x="14351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157921</xdr:rowOff>
    </xdr:from>
    <xdr:ext cx="762000" cy="259045"/>
    <xdr:sp macro="" textlink="">
      <xdr:nvSpPr>
        <xdr:cNvPr id="346" name="テキスト ボックス 345"/>
        <xdr:cNvSpPr txBox="1"/>
      </xdr:nvSpPr>
      <xdr:spPr>
        <a:xfrm>
          <a:off x="14020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123825</xdr:rowOff>
    </xdr:from>
    <xdr:to>
      <xdr:col>19</xdr:col>
      <xdr:colOff>533400</xdr:colOff>
      <xdr:row>64</xdr:row>
      <xdr:rowOff>53975</xdr:rowOff>
    </xdr:to>
    <xdr:sp macro="" textlink="">
      <xdr:nvSpPr>
        <xdr:cNvPr id="347" name="円/楕円 346"/>
        <xdr:cNvSpPr/>
      </xdr:nvSpPr>
      <xdr:spPr>
        <a:xfrm>
          <a:off x="13462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38752</xdr:rowOff>
    </xdr:from>
    <xdr:ext cx="762000" cy="259045"/>
    <xdr:sp macro="" textlink="">
      <xdr:nvSpPr>
        <xdr:cNvPr id="348" name="テキスト ボックス 347"/>
        <xdr:cNvSpPr txBox="1"/>
      </xdr:nvSpPr>
      <xdr:spPr>
        <a:xfrm>
          <a:off x="13131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mn-ea"/>
              <a:ea typeface="+mn-ea"/>
              <a:cs typeface="+mn-cs"/>
            </a:rPr>
            <a:t>　一貫して実質公債費比率は低下している。</a:t>
          </a:r>
          <a:endParaRPr lang="en-US" altLang="ja-JP" sz="1300">
            <a:solidFill>
              <a:sysClr val="windowText" lastClr="000000"/>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mn-ea"/>
              <a:ea typeface="+mn-ea"/>
              <a:cs typeface="+mn-cs"/>
            </a:rPr>
            <a:t>　各年度の主な理由は、平成</a:t>
          </a:r>
          <a:r>
            <a:rPr lang="en-US" altLang="ja-JP" sz="1300">
              <a:solidFill>
                <a:sysClr val="windowText" lastClr="000000"/>
              </a:solidFill>
              <a:effectLst/>
              <a:latin typeface="+mn-ea"/>
              <a:ea typeface="+mn-ea"/>
              <a:cs typeface="+mn-cs"/>
            </a:rPr>
            <a:t>23</a:t>
          </a:r>
          <a:r>
            <a:rPr lang="ja-JP" altLang="en-US" sz="1300">
              <a:solidFill>
                <a:sysClr val="windowText" lastClr="000000"/>
              </a:solidFill>
              <a:effectLst/>
              <a:latin typeface="+mn-ea"/>
              <a:ea typeface="+mn-ea"/>
              <a:cs typeface="+mn-cs"/>
            </a:rPr>
            <a:t>年度は元利償還金の減や都市計画税の増、平成</a:t>
          </a:r>
          <a:r>
            <a:rPr lang="en-US" altLang="ja-JP" sz="1300">
              <a:solidFill>
                <a:sysClr val="windowText" lastClr="000000"/>
              </a:solidFill>
              <a:effectLst/>
              <a:latin typeface="+mn-ea"/>
              <a:ea typeface="+mn-ea"/>
              <a:cs typeface="+mn-cs"/>
            </a:rPr>
            <a:t>24</a:t>
          </a:r>
          <a:r>
            <a:rPr lang="ja-JP" altLang="en-US" sz="1300">
              <a:solidFill>
                <a:sysClr val="windowText" lastClr="000000"/>
              </a:solidFill>
              <a:effectLst/>
              <a:latin typeface="+mn-ea"/>
              <a:ea typeface="+mn-ea"/>
              <a:cs typeface="+mn-cs"/>
            </a:rPr>
            <a:t>年度は元利償還金の減や税収増に伴う標準財政規模の増、平成</a:t>
          </a:r>
          <a:r>
            <a:rPr lang="en-US" altLang="ja-JP" sz="1300">
              <a:solidFill>
                <a:sysClr val="windowText" lastClr="000000"/>
              </a:solidFill>
              <a:effectLst/>
              <a:latin typeface="+mn-ea"/>
              <a:ea typeface="+mn-ea"/>
              <a:cs typeface="+mn-cs"/>
            </a:rPr>
            <a:t>25</a:t>
          </a:r>
          <a:r>
            <a:rPr lang="ja-JP" altLang="en-US" sz="1300">
              <a:solidFill>
                <a:sysClr val="windowText" lastClr="000000"/>
              </a:solidFill>
              <a:effectLst/>
              <a:latin typeface="+mn-ea"/>
              <a:ea typeface="+mn-ea"/>
              <a:cs typeface="+mn-cs"/>
            </a:rPr>
            <a:t>年度は都市計画税等充当可能特定財源の増、平成</a:t>
          </a:r>
          <a:r>
            <a:rPr lang="en-US" altLang="ja-JP" sz="1300">
              <a:solidFill>
                <a:sysClr val="windowText" lastClr="000000"/>
              </a:solidFill>
              <a:effectLst/>
              <a:latin typeface="+mn-ea"/>
              <a:ea typeface="+mn-ea"/>
              <a:cs typeface="+mn-cs"/>
            </a:rPr>
            <a:t>26</a:t>
          </a:r>
          <a:r>
            <a:rPr lang="ja-JP" altLang="en-US" sz="1300">
              <a:solidFill>
                <a:sysClr val="windowText" lastClr="000000"/>
              </a:solidFill>
              <a:effectLst/>
              <a:latin typeface="+mn-ea"/>
              <a:ea typeface="+mn-ea"/>
              <a:cs typeface="+mn-cs"/>
            </a:rPr>
            <a:t>年度は税収</a:t>
          </a:r>
          <a:r>
            <a:rPr lang="ja-JP" altLang="ja-JP" sz="1300">
              <a:solidFill>
                <a:sysClr val="windowText" lastClr="000000"/>
              </a:solidFill>
              <a:effectLst/>
              <a:latin typeface="+mn-ea"/>
              <a:ea typeface="+mn-ea"/>
              <a:cs typeface="+mn-cs"/>
            </a:rPr>
            <a:t>増による標準財政規模の増</a:t>
          </a:r>
          <a:r>
            <a:rPr lang="ja-JP" altLang="en-US" sz="1300">
              <a:solidFill>
                <a:sysClr val="windowText" lastClr="000000"/>
              </a:solidFill>
              <a:effectLst/>
              <a:latin typeface="+mn-ea"/>
              <a:ea typeface="+mn-ea"/>
              <a:cs typeface="+mn-cs"/>
            </a:rPr>
            <a:t>となっている。</a:t>
          </a:r>
          <a:endParaRPr lang="en-US" altLang="ja-JP" sz="1300">
            <a:solidFill>
              <a:sysClr val="windowText" lastClr="000000"/>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mn-ea"/>
              <a:ea typeface="+mn-ea"/>
              <a:cs typeface="+mn-cs"/>
            </a:rPr>
            <a:t>　今後も市債現在高等に留意しながら、平成</a:t>
          </a:r>
          <a:r>
            <a:rPr lang="en-US" altLang="ja-JP" sz="1300">
              <a:solidFill>
                <a:sysClr val="windowText" lastClr="000000"/>
              </a:solidFill>
              <a:effectLst/>
              <a:latin typeface="+mn-ea"/>
              <a:ea typeface="+mn-ea"/>
              <a:cs typeface="+mn-cs"/>
            </a:rPr>
            <a:t>28</a:t>
          </a:r>
          <a:r>
            <a:rPr lang="ja-JP" altLang="en-US" sz="1300">
              <a:solidFill>
                <a:sysClr val="windowText" lastClr="000000"/>
              </a:solidFill>
              <a:effectLst/>
              <a:latin typeface="+mn-ea"/>
              <a:ea typeface="+mn-ea"/>
              <a:cs typeface="+mn-cs"/>
            </a:rPr>
            <a:t>年</a:t>
          </a:r>
          <a:r>
            <a:rPr lang="en-US" altLang="ja-JP" sz="1300">
              <a:solidFill>
                <a:sysClr val="windowText" lastClr="000000"/>
              </a:solidFill>
              <a:effectLst/>
              <a:latin typeface="+mn-ea"/>
              <a:ea typeface="+mn-ea"/>
              <a:cs typeface="+mn-cs"/>
            </a:rPr>
            <a:t>3</a:t>
          </a:r>
          <a:r>
            <a:rPr lang="ja-JP" altLang="en-US" sz="1300">
              <a:solidFill>
                <a:sysClr val="windowText" lastClr="000000"/>
              </a:solidFill>
              <a:effectLst/>
              <a:latin typeface="+mn-ea"/>
              <a:ea typeface="+mn-ea"/>
              <a:cs typeface="+mn-cs"/>
            </a:rPr>
            <a:t>月に策定した「今後の財政運営の考え方」を踏まえ投資的経費を適正に執行し、実質公債費比率の低減に努める。</a:t>
          </a:r>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0" name="直線コネクタ 379"/>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1"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2" name="直線コネクタ 381"/>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3"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4" name="直線コネクタ 383"/>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34169</xdr:rowOff>
    </xdr:from>
    <xdr:to>
      <xdr:col>24</xdr:col>
      <xdr:colOff>558800</xdr:colOff>
      <xdr:row>39</xdr:row>
      <xdr:rowOff>137583</xdr:rowOff>
    </xdr:to>
    <xdr:cxnSp macro="">
      <xdr:nvCxnSpPr>
        <xdr:cNvPr id="385" name="直線コネクタ 384"/>
        <xdr:cNvCxnSpPr/>
      </xdr:nvCxnSpPr>
      <xdr:spPr>
        <a:xfrm flipV="1">
          <a:off x="16179800" y="672071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6"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7" name="フローチャート :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137583</xdr:rowOff>
    </xdr:from>
    <xdr:to>
      <xdr:col>23</xdr:col>
      <xdr:colOff>406400</xdr:colOff>
      <xdr:row>40</xdr:row>
      <xdr:rowOff>81038</xdr:rowOff>
    </xdr:to>
    <xdr:cxnSp macro="">
      <xdr:nvCxnSpPr>
        <xdr:cNvPr id="388" name="直線コネクタ 387"/>
        <xdr:cNvCxnSpPr/>
      </xdr:nvCxnSpPr>
      <xdr:spPr>
        <a:xfrm flipV="1">
          <a:off x="15290800" y="682413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9" name="フローチャート :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90" name="テキスト ボックス 389"/>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81038</xdr:rowOff>
    </xdr:from>
    <xdr:to>
      <xdr:col>22</xdr:col>
      <xdr:colOff>203200</xdr:colOff>
      <xdr:row>41</xdr:row>
      <xdr:rowOff>1512</xdr:rowOff>
    </xdr:to>
    <xdr:cxnSp macro="">
      <xdr:nvCxnSpPr>
        <xdr:cNvPr id="391" name="直線コネクタ 390"/>
        <xdr:cNvCxnSpPr/>
      </xdr:nvCxnSpPr>
      <xdr:spPr>
        <a:xfrm flipV="1">
          <a:off x="14401800" y="69390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2" name="フローチャート : 判断 391"/>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106032</xdr:rowOff>
    </xdr:from>
    <xdr:ext cx="762000" cy="259045"/>
    <xdr:sp macro="" textlink="">
      <xdr:nvSpPr>
        <xdr:cNvPr id="393" name="テキスト ボックス 392"/>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1512</xdr:rowOff>
    </xdr:from>
    <xdr:to>
      <xdr:col>21</xdr:col>
      <xdr:colOff>0</xdr:colOff>
      <xdr:row>41</xdr:row>
      <xdr:rowOff>116417</xdr:rowOff>
    </xdr:to>
    <xdr:cxnSp macro="">
      <xdr:nvCxnSpPr>
        <xdr:cNvPr id="394" name="直線コネクタ 393"/>
        <xdr:cNvCxnSpPr/>
      </xdr:nvCxnSpPr>
      <xdr:spPr>
        <a:xfrm flipV="1">
          <a:off x="13512800" y="70309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88598</xdr:rowOff>
    </xdr:from>
    <xdr:to>
      <xdr:col>21</xdr:col>
      <xdr:colOff>50800</xdr:colOff>
      <xdr:row>42</xdr:row>
      <xdr:rowOff>18748</xdr:rowOff>
    </xdr:to>
    <xdr:sp macro="" textlink="">
      <xdr:nvSpPr>
        <xdr:cNvPr id="395" name="フローチャート :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3525</xdr:rowOff>
    </xdr:from>
    <xdr:ext cx="762000" cy="259045"/>
    <xdr:sp macro="" textlink="">
      <xdr:nvSpPr>
        <xdr:cNvPr id="396" name="テキスト ボックス 39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7" name="フローチャート :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8" name="テキスト ボックス 397"/>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154819</xdr:rowOff>
    </xdr:from>
    <xdr:to>
      <xdr:col>24</xdr:col>
      <xdr:colOff>609600</xdr:colOff>
      <xdr:row>39</xdr:row>
      <xdr:rowOff>84969</xdr:rowOff>
    </xdr:to>
    <xdr:sp macro="" textlink="">
      <xdr:nvSpPr>
        <xdr:cNvPr id="404" name="円/楕円 403"/>
        <xdr:cNvSpPr/>
      </xdr:nvSpPr>
      <xdr:spPr>
        <a:xfrm>
          <a:off x="169672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171346</xdr:rowOff>
    </xdr:from>
    <xdr:ext cx="762000" cy="259045"/>
    <xdr:sp macro="" textlink="">
      <xdr:nvSpPr>
        <xdr:cNvPr id="405" name="公債費負担の状況該当値テキスト"/>
        <xdr:cNvSpPr txBox="1"/>
      </xdr:nvSpPr>
      <xdr:spPr>
        <a:xfrm>
          <a:off x="17106900" y="651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86783</xdr:rowOff>
    </xdr:from>
    <xdr:to>
      <xdr:col>23</xdr:col>
      <xdr:colOff>457200</xdr:colOff>
      <xdr:row>40</xdr:row>
      <xdr:rowOff>16933</xdr:rowOff>
    </xdr:to>
    <xdr:sp macro="" textlink="">
      <xdr:nvSpPr>
        <xdr:cNvPr id="406" name="円/楕円 405"/>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27110</xdr:rowOff>
    </xdr:from>
    <xdr:ext cx="736600" cy="259045"/>
    <xdr:sp macro="" textlink="">
      <xdr:nvSpPr>
        <xdr:cNvPr id="407" name="テキスト ボックス 406"/>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30238</xdr:rowOff>
    </xdr:from>
    <xdr:to>
      <xdr:col>22</xdr:col>
      <xdr:colOff>254000</xdr:colOff>
      <xdr:row>40</xdr:row>
      <xdr:rowOff>131838</xdr:rowOff>
    </xdr:to>
    <xdr:sp macro="" textlink="">
      <xdr:nvSpPr>
        <xdr:cNvPr id="408" name="円/楕円 407"/>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409" name="テキスト ボックス 408"/>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122162</xdr:rowOff>
    </xdr:from>
    <xdr:to>
      <xdr:col>21</xdr:col>
      <xdr:colOff>50800</xdr:colOff>
      <xdr:row>41</xdr:row>
      <xdr:rowOff>52312</xdr:rowOff>
    </xdr:to>
    <xdr:sp macro="" textlink="">
      <xdr:nvSpPr>
        <xdr:cNvPr id="410" name="円/楕円 409"/>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411" name="テキスト ボックス 410"/>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65617</xdr:rowOff>
    </xdr:from>
    <xdr:to>
      <xdr:col>19</xdr:col>
      <xdr:colOff>533400</xdr:colOff>
      <xdr:row>41</xdr:row>
      <xdr:rowOff>167217</xdr:rowOff>
    </xdr:to>
    <xdr:sp macro="" textlink="">
      <xdr:nvSpPr>
        <xdr:cNvPr id="412" name="円/楕円 411"/>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5944</xdr:rowOff>
    </xdr:from>
    <xdr:ext cx="762000" cy="259045"/>
    <xdr:sp macro="" textlink="">
      <xdr:nvSpPr>
        <xdr:cNvPr id="413" name="テキスト ボックス 412"/>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ysClr val="windowText" lastClr="000000"/>
              </a:solidFill>
              <a:effectLst/>
              <a:latin typeface="+mn-ea"/>
              <a:ea typeface="+mn-ea"/>
              <a:cs typeface="+mn-cs"/>
            </a:rPr>
            <a:t>　平成</a:t>
          </a:r>
          <a:r>
            <a:rPr lang="en-US" altLang="ja-JP" sz="1300">
              <a:solidFill>
                <a:sysClr val="windowText" lastClr="000000"/>
              </a:solidFill>
              <a:effectLst/>
              <a:latin typeface="+mn-ea"/>
              <a:ea typeface="+mn-ea"/>
              <a:cs typeface="+mn-cs"/>
            </a:rPr>
            <a:t>24</a:t>
          </a:r>
          <a:r>
            <a:rPr lang="ja-JP" altLang="en-US" sz="1300">
              <a:solidFill>
                <a:sysClr val="windowText" lastClr="000000"/>
              </a:solidFill>
              <a:effectLst/>
              <a:latin typeface="+mn-ea"/>
              <a:ea typeface="+mn-ea"/>
              <a:cs typeface="+mn-cs"/>
            </a:rPr>
            <a:t>年度までは減債基金の着実な積立により充当可能基金が増加したため、将来負担比率は低下した。平成</a:t>
          </a:r>
          <a:r>
            <a:rPr lang="en-US" altLang="ja-JP" sz="1300">
              <a:solidFill>
                <a:sysClr val="windowText" lastClr="000000"/>
              </a:solidFill>
              <a:effectLst/>
              <a:latin typeface="+mn-ea"/>
              <a:ea typeface="+mn-ea"/>
              <a:cs typeface="+mn-cs"/>
            </a:rPr>
            <a:t>25</a:t>
          </a:r>
          <a:r>
            <a:rPr lang="ja-JP" altLang="en-US" sz="1300">
              <a:solidFill>
                <a:sysClr val="windowText" lastClr="000000"/>
              </a:solidFill>
              <a:effectLst/>
              <a:latin typeface="+mn-ea"/>
              <a:ea typeface="+mn-ea"/>
              <a:cs typeface="+mn-cs"/>
            </a:rPr>
            <a:t>年度は都市計画税が充当可能な地方債の減少及び基準財政需要額算入見込み額の減により将来負担比率が増加した。平成</a:t>
          </a:r>
          <a:r>
            <a:rPr lang="en-US" altLang="ja-JP" sz="1300">
              <a:solidFill>
                <a:sysClr val="windowText" lastClr="000000"/>
              </a:solidFill>
              <a:effectLst/>
              <a:latin typeface="+mn-ea"/>
              <a:ea typeface="+mn-ea"/>
              <a:cs typeface="+mn-cs"/>
            </a:rPr>
            <a:t>26</a:t>
          </a:r>
          <a:r>
            <a:rPr lang="ja-JP" altLang="en-US" sz="1300">
              <a:solidFill>
                <a:sysClr val="windowText" lastClr="000000"/>
              </a:solidFill>
              <a:effectLst/>
              <a:latin typeface="+mn-ea"/>
              <a:ea typeface="+mn-ea"/>
              <a:cs typeface="+mn-cs"/>
            </a:rPr>
            <a:t>年度は</a:t>
          </a:r>
          <a:r>
            <a:rPr lang="ja-JP" altLang="ja-JP" sz="1300">
              <a:solidFill>
                <a:sysClr val="windowText" lastClr="000000"/>
              </a:solidFill>
              <a:effectLst/>
              <a:latin typeface="+mn-ea"/>
              <a:ea typeface="+mn-ea"/>
              <a:cs typeface="+mn-cs"/>
            </a:rPr>
            <a:t>税収増により標準財政規模は増加した</a:t>
          </a:r>
          <a:r>
            <a:rPr lang="ja-JP" altLang="en-US" sz="1300">
              <a:solidFill>
                <a:sysClr val="windowText" lastClr="000000"/>
              </a:solidFill>
              <a:effectLst/>
              <a:latin typeface="+mn-ea"/>
              <a:ea typeface="+mn-ea"/>
              <a:cs typeface="+mn-cs"/>
            </a:rPr>
            <a:t>が</a:t>
          </a:r>
          <a:r>
            <a:rPr lang="ja-JP" altLang="ja-JP" sz="1300">
              <a:solidFill>
                <a:sysClr val="windowText" lastClr="000000"/>
              </a:solidFill>
              <a:effectLst/>
              <a:latin typeface="+mn-ea"/>
              <a:ea typeface="+mn-ea"/>
              <a:cs typeface="+mn-cs"/>
            </a:rPr>
            <a:t>、</a:t>
          </a:r>
          <a:r>
            <a:rPr lang="ja-JP" altLang="en-US" sz="1300">
              <a:solidFill>
                <a:sysClr val="windowText" lastClr="000000"/>
              </a:solidFill>
              <a:effectLst/>
              <a:latin typeface="+mn-ea"/>
              <a:ea typeface="+mn-ea"/>
              <a:cs typeface="+mn-cs"/>
            </a:rPr>
            <a:t>臨時財政対策債や教育施設整備事業債等の増により</a:t>
          </a:r>
          <a:r>
            <a:rPr lang="ja-JP" altLang="ja-JP" sz="1300">
              <a:solidFill>
                <a:sysClr val="windowText" lastClr="000000"/>
              </a:solidFill>
              <a:effectLst/>
              <a:latin typeface="+mn-ea"/>
              <a:ea typeface="+mn-ea"/>
              <a:cs typeface="+mn-cs"/>
            </a:rPr>
            <a:t>地方債現在高が</a:t>
          </a:r>
          <a:r>
            <a:rPr lang="ja-JP" altLang="en-US" sz="1300">
              <a:solidFill>
                <a:sysClr val="windowText" lastClr="000000"/>
              </a:solidFill>
              <a:effectLst/>
              <a:latin typeface="+mn-ea"/>
              <a:ea typeface="+mn-ea"/>
              <a:cs typeface="+mn-cs"/>
            </a:rPr>
            <a:t>増加</a:t>
          </a:r>
          <a:r>
            <a:rPr lang="ja-JP" altLang="ja-JP" sz="1300">
              <a:solidFill>
                <a:sysClr val="windowText" lastClr="000000"/>
              </a:solidFill>
              <a:effectLst/>
              <a:latin typeface="+mn-ea"/>
              <a:ea typeface="+mn-ea"/>
              <a:cs typeface="+mn-cs"/>
            </a:rPr>
            <a:t>したことにより</a:t>
          </a:r>
          <a:r>
            <a:rPr lang="ja-JP" altLang="en-US" sz="1300">
              <a:solidFill>
                <a:sysClr val="windowText" lastClr="000000"/>
              </a:solidFill>
              <a:effectLst/>
              <a:latin typeface="+mn-ea"/>
              <a:ea typeface="+mn-ea"/>
              <a:cs typeface="+mn-cs"/>
            </a:rPr>
            <a:t>将来負担</a:t>
          </a:r>
          <a:r>
            <a:rPr lang="ja-JP" altLang="ja-JP" sz="1300">
              <a:solidFill>
                <a:sysClr val="windowText" lastClr="000000"/>
              </a:solidFill>
              <a:effectLst/>
              <a:latin typeface="+mn-ea"/>
              <a:ea typeface="+mn-ea"/>
              <a:cs typeface="+mn-cs"/>
            </a:rPr>
            <a:t>比率が</a:t>
          </a:r>
          <a:r>
            <a:rPr lang="ja-JP" altLang="en-US" sz="1300">
              <a:solidFill>
                <a:sysClr val="windowText" lastClr="000000"/>
              </a:solidFill>
              <a:effectLst/>
              <a:latin typeface="+mn-ea"/>
              <a:ea typeface="+mn-ea"/>
              <a:cs typeface="+mn-cs"/>
            </a:rPr>
            <a:t>上昇</a:t>
          </a:r>
          <a:r>
            <a:rPr lang="ja-JP" altLang="ja-JP" sz="1300">
              <a:solidFill>
                <a:sysClr val="windowText" lastClr="000000"/>
              </a:solidFill>
              <a:effectLst/>
              <a:latin typeface="+mn-ea"/>
              <a:ea typeface="+mn-ea"/>
              <a:cs typeface="+mn-cs"/>
            </a:rPr>
            <a:t>した。職員数や退職手当支給率の削減を図っ</a:t>
          </a:r>
          <a:r>
            <a:rPr lang="ja-JP" altLang="en-US" sz="1300">
              <a:solidFill>
                <a:sysClr val="windowText" lastClr="000000"/>
              </a:solidFill>
              <a:effectLst/>
              <a:latin typeface="+mn-ea"/>
              <a:ea typeface="+mn-ea"/>
              <a:cs typeface="+mn-cs"/>
            </a:rPr>
            <a:t>た</a:t>
          </a:r>
          <a:r>
            <a:rPr lang="ja-JP" altLang="ja-JP" sz="1300">
              <a:solidFill>
                <a:sysClr val="windowText" lastClr="000000"/>
              </a:solidFill>
              <a:effectLst/>
              <a:latin typeface="+mn-ea"/>
              <a:ea typeface="+mn-ea"/>
              <a:cs typeface="+mn-cs"/>
            </a:rPr>
            <a:t>ため退職手当負担見込額</a:t>
          </a:r>
          <a:r>
            <a:rPr lang="ja-JP" altLang="en-US" sz="1300">
              <a:solidFill>
                <a:sysClr val="windowText" lastClr="000000"/>
              </a:solidFill>
              <a:effectLst/>
              <a:latin typeface="+mn-ea"/>
              <a:ea typeface="+mn-ea"/>
              <a:cs typeface="+mn-cs"/>
            </a:rPr>
            <a:t>は</a:t>
          </a:r>
          <a:r>
            <a:rPr lang="ja-JP" altLang="ja-JP" sz="1300">
              <a:solidFill>
                <a:sysClr val="windowText" lastClr="000000"/>
              </a:solidFill>
              <a:effectLst/>
              <a:latin typeface="+mn-ea"/>
              <a:ea typeface="+mn-ea"/>
              <a:cs typeface="+mn-cs"/>
            </a:rPr>
            <a:t>抑制されているが、引き続き将来の負担が軽減されるよう取組を進め、財政の健全化を図る。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0" name="直線コネクタ 439"/>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1"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2" name="直線コネクタ 441"/>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74549</xdr:rowOff>
    </xdr:from>
    <xdr:to>
      <xdr:col>24</xdr:col>
      <xdr:colOff>558800</xdr:colOff>
      <xdr:row>17</xdr:row>
      <xdr:rowOff>92888</xdr:rowOff>
    </xdr:to>
    <xdr:cxnSp macro="">
      <xdr:nvCxnSpPr>
        <xdr:cNvPr id="445" name="直線コネクタ 444"/>
        <xdr:cNvCxnSpPr/>
      </xdr:nvCxnSpPr>
      <xdr:spPr>
        <a:xfrm>
          <a:off x="16179800" y="2989199"/>
          <a:ext cx="8382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96689</xdr:rowOff>
    </xdr:from>
    <xdr:ext cx="762000" cy="259045"/>
    <xdr:sp macro="" textlink="">
      <xdr:nvSpPr>
        <xdr:cNvPr id="446" name="将来負担の状況平均値テキスト"/>
        <xdr:cNvSpPr txBox="1"/>
      </xdr:nvSpPr>
      <xdr:spPr>
        <a:xfrm>
          <a:off x="17106900" y="3011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7" name="フローチャート : 判断 446"/>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49454</xdr:rowOff>
    </xdr:from>
    <xdr:to>
      <xdr:col>23</xdr:col>
      <xdr:colOff>406400</xdr:colOff>
      <xdr:row>17</xdr:row>
      <xdr:rowOff>74549</xdr:rowOff>
    </xdr:to>
    <xdr:cxnSp macro="">
      <xdr:nvCxnSpPr>
        <xdr:cNvPr id="448" name="直線コネクタ 447"/>
        <xdr:cNvCxnSpPr/>
      </xdr:nvCxnSpPr>
      <xdr:spPr>
        <a:xfrm>
          <a:off x="15290800" y="2964104"/>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49" name="フローチャート : 判断 448"/>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71391</xdr:rowOff>
    </xdr:from>
    <xdr:ext cx="736600" cy="259045"/>
    <xdr:sp macro="" textlink="">
      <xdr:nvSpPr>
        <xdr:cNvPr id="450" name="テキスト ボックス 449"/>
        <xdr:cNvSpPr txBox="1"/>
      </xdr:nvSpPr>
      <xdr:spPr>
        <a:xfrm>
          <a:off x="15798800" y="315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49454</xdr:rowOff>
    </xdr:from>
    <xdr:to>
      <xdr:col>22</xdr:col>
      <xdr:colOff>203200</xdr:colOff>
      <xdr:row>17</xdr:row>
      <xdr:rowOff>73101</xdr:rowOff>
    </xdr:to>
    <xdr:cxnSp macro="">
      <xdr:nvCxnSpPr>
        <xdr:cNvPr id="451" name="直線コネクタ 450"/>
        <xdr:cNvCxnSpPr/>
      </xdr:nvCxnSpPr>
      <xdr:spPr>
        <a:xfrm flipV="1">
          <a:off x="14401800" y="2964104"/>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2" name="フローチャート : 判断 451"/>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126890</xdr:rowOff>
    </xdr:from>
    <xdr:ext cx="762000" cy="259045"/>
    <xdr:sp macro="" textlink="">
      <xdr:nvSpPr>
        <xdr:cNvPr id="453" name="テキスト ボックス 452"/>
        <xdr:cNvSpPr txBox="1"/>
      </xdr:nvSpPr>
      <xdr:spPr>
        <a:xfrm>
          <a:off x="14909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73101</xdr:rowOff>
    </xdr:from>
    <xdr:to>
      <xdr:col>21</xdr:col>
      <xdr:colOff>0</xdr:colOff>
      <xdr:row>17</xdr:row>
      <xdr:rowOff>115570</xdr:rowOff>
    </xdr:to>
    <xdr:cxnSp macro="">
      <xdr:nvCxnSpPr>
        <xdr:cNvPr id="454" name="直線コネクタ 453"/>
        <xdr:cNvCxnSpPr/>
      </xdr:nvCxnSpPr>
      <xdr:spPr>
        <a:xfrm flipV="1">
          <a:off x="13512800" y="2987751"/>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5" name="フローチャート : 判断 454"/>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16248</xdr:rowOff>
    </xdr:from>
    <xdr:ext cx="762000" cy="259045"/>
    <xdr:sp macro="" textlink="">
      <xdr:nvSpPr>
        <xdr:cNvPr id="456" name="テキスト ボックス 455"/>
        <xdr:cNvSpPr txBox="1"/>
      </xdr:nvSpPr>
      <xdr:spPr>
        <a:xfrm>
          <a:off x="14020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7" name="フローチャート : 判断 456"/>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78986</xdr:rowOff>
    </xdr:from>
    <xdr:ext cx="762000" cy="259045"/>
    <xdr:sp macro="" textlink="">
      <xdr:nvSpPr>
        <xdr:cNvPr id="458" name="テキスト ボックス 457"/>
        <xdr:cNvSpPr txBox="1"/>
      </xdr:nvSpPr>
      <xdr:spPr>
        <a:xfrm>
          <a:off x="13131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42088</xdr:rowOff>
    </xdr:from>
    <xdr:to>
      <xdr:col>24</xdr:col>
      <xdr:colOff>609600</xdr:colOff>
      <xdr:row>17</xdr:row>
      <xdr:rowOff>143688</xdr:rowOff>
    </xdr:to>
    <xdr:sp macro="" textlink="">
      <xdr:nvSpPr>
        <xdr:cNvPr id="464" name="円/楕円 463"/>
        <xdr:cNvSpPr/>
      </xdr:nvSpPr>
      <xdr:spPr>
        <a:xfrm>
          <a:off x="16967200" y="29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58615</xdr:rowOff>
    </xdr:from>
    <xdr:ext cx="762000" cy="259045"/>
    <xdr:sp macro="" textlink="">
      <xdr:nvSpPr>
        <xdr:cNvPr id="465" name="将来負担の状況該当値テキスト"/>
        <xdr:cNvSpPr txBox="1"/>
      </xdr:nvSpPr>
      <xdr:spPr>
        <a:xfrm>
          <a:off x="17106900" y="28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23749</xdr:rowOff>
    </xdr:from>
    <xdr:to>
      <xdr:col>23</xdr:col>
      <xdr:colOff>457200</xdr:colOff>
      <xdr:row>17</xdr:row>
      <xdr:rowOff>125349</xdr:rowOff>
    </xdr:to>
    <xdr:sp macro="" textlink="">
      <xdr:nvSpPr>
        <xdr:cNvPr id="466" name="円/楕円 465"/>
        <xdr:cNvSpPr/>
      </xdr:nvSpPr>
      <xdr:spPr>
        <a:xfrm>
          <a:off x="16129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135526</xdr:rowOff>
    </xdr:from>
    <xdr:ext cx="736600" cy="259045"/>
    <xdr:sp macro="" textlink="">
      <xdr:nvSpPr>
        <xdr:cNvPr id="467" name="テキスト ボックス 466"/>
        <xdr:cNvSpPr txBox="1"/>
      </xdr:nvSpPr>
      <xdr:spPr>
        <a:xfrm>
          <a:off x="15798800" y="270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170104</xdr:rowOff>
    </xdr:from>
    <xdr:to>
      <xdr:col>22</xdr:col>
      <xdr:colOff>254000</xdr:colOff>
      <xdr:row>17</xdr:row>
      <xdr:rowOff>100254</xdr:rowOff>
    </xdr:to>
    <xdr:sp macro="" textlink="">
      <xdr:nvSpPr>
        <xdr:cNvPr id="468" name="円/楕円 467"/>
        <xdr:cNvSpPr/>
      </xdr:nvSpPr>
      <xdr:spPr>
        <a:xfrm>
          <a:off x="15240000" y="29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110431</xdr:rowOff>
    </xdr:from>
    <xdr:ext cx="762000" cy="259045"/>
    <xdr:sp macro="" textlink="">
      <xdr:nvSpPr>
        <xdr:cNvPr id="469" name="テキスト ボックス 468"/>
        <xdr:cNvSpPr txBox="1"/>
      </xdr:nvSpPr>
      <xdr:spPr>
        <a:xfrm>
          <a:off x="14909800" y="26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22301</xdr:rowOff>
    </xdr:from>
    <xdr:to>
      <xdr:col>21</xdr:col>
      <xdr:colOff>50800</xdr:colOff>
      <xdr:row>17</xdr:row>
      <xdr:rowOff>123901</xdr:rowOff>
    </xdr:to>
    <xdr:sp macro="" textlink="">
      <xdr:nvSpPr>
        <xdr:cNvPr id="470" name="円/楕円 469"/>
        <xdr:cNvSpPr/>
      </xdr:nvSpPr>
      <xdr:spPr>
        <a:xfrm>
          <a:off x="14351000" y="29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134078</xdr:rowOff>
    </xdr:from>
    <xdr:ext cx="762000" cy="259045"/>
    <xdr:sp macro="" textlink="">
      <xdr:nvSpPr>
        <xdr:cNvPr id="471" name="テキスト ボックス 470"/>
        <xdr:cNvSpPr txBox="1"/>
      </xdr:nvSpPr>
      <xdr:spPr>
        <a:xfrm>
          <a:off x="14020800" y="270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64770</xdr:rowOff>
    </xdr:from>
    <xdr:to>
      <xdr:col>19</xdr:col>
      <xdr:colOff>533400</xdr:colOff>
      <xdr:row>17</xdr:row>
      <xdr:rowOff>166370</xdr:rowOff>
    </xdr:to>
    <xdr:sp macro="" textlink="">
      <xdr:nvSpPr>
        <xdr:cNvPr id="472" name="円/楕円 471"/>
        <xdr:cNvSpPr/>
      </xdr:nvSpPr>
      <xdr:spPr>
        <a:xfrm>
          <a:off x="1346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5097</xdr:rowOff>
    </xdr:from>
    <xdr:ext cx="762000" cy="259045"/>
    <xdr:sp macro="" textlink="">
      <xdr:nvSpPr>
        <xdr:cNvPr id="473" name="テキスト ボックス 472"/>
        <xdr:cNvSpPr txBox="1"/>
      </xdr:nvSpPr>
      <xdr:spPr>
        <a:xfrm>
          <a:off x="1313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神奈川県川崎市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1,445,484
1,414,657
143.00
612,268,096
607,374,683
425,131
303,846,781
852,087,166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115.3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lang="ja-JP" altLang="ja-JP" sz="1200">
              <a:solidFill>
                <a:sysClr val="windowText" lastClr="000000"/>
              </a:solidFill>
              <a:effectLst/>
              <a:latin typeface="+mn-lt"/>
              <a:ea typeface="+mn-ea"/>
              <a:cs typeface="+mn-cs"/>
            </a:rPr>
            <a:t>これまでの</a:t>
          </a:r>
          <a:r>
            <a:rPr lang="en-US" altLang="ja-JP" sz="1200">
              <a:solidFill>
                <a:sysClr val="windowText" lastClr="000000"/>
              </a:solidFill>
              <a:effectLst/>
              <a:latin typeface="+mn-lt"/>
              <a:ea typeface="+mn-ea"/>
              <a:cs typeface="+mn-cs"/>
            </a:rPr>
            <a:t>4</a:t>
          </a:r>
          <a:r>
            <a:rPr lang="ja-JP" altLang="ja-JP" sz="1200">
              <a:solidFill>
                <a:sysClr val="windowText" lastClr="000000"/>
              </a:solidFill>
              <a:effectLst/>
              <a:latin typeface="+mn-lt"/>
              <a:ea typeface="+mn-ea"/>
              <a:cs typeface="+mn-cs"/>
            </a:rPr>
            <a:t>次にわたる行財政改革プランに基づく取組により、平成</a:t>
          </a:r>
          <a:r>
            <a:rPr lang="en-US" altLang="ja-JP" sz="1200">
              <a:solidFill>
                <a:sysClr val="windowText" lastClr="000000"/>
              </a:solidFill>
              <a:effectLst/>
              <a:latin typeface="+mn-lt"/>
              <a:ea typeface="+mn-ea"/>
              <a:cs typeface="+mn-cs"/>
            </a:rPr>
            <a:t>14</a:t>
          </a:r>
          <a:r>
            <a:rPr lang="ja-JP" altLang="ja-JP" sz="1200">
              <a:solidFill>
                <a:sysClr val="windowText" lastClr="000000"/>
              </a:solidFill>
              <a:effectLst/>
              <a:latin typeface="+mn-lt"/>
              <a:ea typeface="+mn-ea"/>
              <a:cs typeface="+mn-cs"/>
            </a:rPr>
            <a:t>年度から平成</a:t>
          </a:r>
          <a:r>
            <a:rPr lang="en-US" altLang="ja-JP" sz="1200">
              <a:solidFill>
                <a:sysClr val="windowText" lastClr="000000"/>
              </a:solidFill>
              <a:effectLst/>
              <a:latin typeface="+mn-lt"/>
              <a:ea typeface="+mn-ea"/>
              <a:cs typeface="+mn-cs"/>
            </a:rPr>
            <a:t>25</a:t>
          </a:r>
          <a:r>
            <a:rPr lang="ja-JP" altLang="ja-JP" sz="1200">
              <a:solidFill>
                <a:sysClr val="windowText" lastClr="000000"/>
              </a:solidFill>
              <a:effectLst/>
              <a:latin typeface="+mn-lt"/>
              <a:ea typeface="+mn-ea"/>
              <a:cs typeface="+mn-cs"/>
            </a:rPr>
            <a:t>年度において約</a:t>
          </a:r>
          <a:r>
            <a:rPr lang="en-US" altLang="ja-JP" sz="1200">
              <a:solidFill>
                <a:sysClr val="windowText" lastClr="000000"/>
              </a:solidFill>
              <a:effectLst/>
              <a:latin typeface="+mn-lt"/>
              <a:ea typeface="+mn-ea"/>
              <a:cs typeface="+mn-cs"/>
            </a:rPr>
            <a:t>3,000</a:t>
          </a:r>
          <a:r>
            <a:rPr lang="ja-JP" altLang="ja-JP" sz="1200">
              <a:solidFill>
                <a:sysClr val="windowText" lastClr="000000"/>
              </a:solidFill>
              <a:effectLst/>
              <a:latin typeface="+mn-lt"/>
              <a:ea typeface="+mn-ea"/>
              <a:cs typeface="+mn-cs"/>
            </a:rPr>
            <a:t>人の職員を削減した</a:t>
          </a:r>
          <a:r>
            <a:rPr lang="ja-JP" altLang="en-US" sz="1200">
              <a:solidFill>
                <a:sysClr val="windowText" lastClr="000000"/>
              </a:solidFill>
              <a:effectLst/>
              <a:latin typeface="+mn-lt"/>
              <a:ea typeface="+mn-ea"/>
              <a:cs typeface="+mn-cs"/>
            </a:rPr>
            <a:t>。平成</a:t>
          </a:r>
          <a:r>
            <a:rPr lang="en-US" altLang="ja-JP" sz="1200">
              <a:solidFill>
                <a:sysClr val="windowText" lastClr="000000"/>
              </a:solidFill>
              <a:effectLst/>
              <a:latin typeface="+mn-lt"/>
              <a:ea typeface="+mn-ea"/>
              <a:cs typeface="+mn-cs"/>
            </a:rPr>
            <a:t>23</a:t>
          </a:r>
          <a:r>
            <a:rPr lang="ja-JP" altLang="en-US" sz="1200">
              <a:solidFill>
                <a:sysClr val="windowText" lastClr="000000"/>
              </a:solidFill>
              <a:effectLst/>
              <a:latin typeface="+mn-lt"/>
              <a:ea typeface="+mn-ea"/>
              <a:cs typeface="+mn-cs"/>
            </a:rPr>
            <a:t>年度は職員給及び退職手当の減はあったが主に税収増による経常一般財源総額の増により比率が減少した。平成</a:t>
          </a:r>
          <a:r>
            <a:rPr lang="en-US" altLang="ja-JP" sz="1200">
              <a:solidFill>
                <a:sysClr val="windowText" lastClr="000000"/>
              </a:solidFill>
              <a:effectLst/>
              <a:latin typeface="+mn-lt"/>
              <a:ea typeface="+mn-ea"/>
              <a:cs typeface="+mn-cs"/>
            </a:rPr>
            <a:t>24</a:t>
          </a:r>
          <a:r>
            <a:rPr lang="ja-JP" altLang="en-US" sz="1200">
              <a:solidFill>
                <a:sysClr val="windowText" lastClr="000000"/>
              </a:solidFill>
              <a:effectLst/>
              <a:latin typeface="+mn-lt"/>
              <a:ea typeface="+mn-ea"/>
              <a:cs typeface="+mn-cs"/>
            </a:rPr>
            <a:t>年度は主に退職手当の減により比率が減少、平成</a:t>
          </a:r>
          <a:r>
            <a:rPr lang="en-US" altLang="ja-JP" sz="1200">
              <a:solidFill>
                <a:sysClr val="windowText" lastClr="000000"/>
              </a:solidFill>
              <a:effectLst/>
              <a:latin typeface="+mn-lt"/>
              <a:ea typeface="+mn-ea"/>
              <a:cs typeface="+mn-cs"/>
            </a:rPr>
            <a:t>25</a:t>
          </a:r>
          <a:r>
            <a:rPr lang="ja-JP" altLang="en-US" sz="1200">
              <a:solidFill>
                <a:sysClr val="windowText" lastClr="000000"/>
              </a:solidFill>
              <a:effectLst/>
              <a:latin typeface="+mn-lt"/>
              <a:ea typeface="+mn-ea"/>
              <a:cs typeface="+mn-cs"/>
            </a:rPr>
            <a:t>年度は職員給の減及び税収の増により比率が減少した。平成</a:t>
          </a:r>
          <a:r>
            <a:rPr lang="en-US" altLang="ja-JP" sz="1200">
              <a:solidFill>
                <a:sysClr val="windowText" lastClr="000000"/>
              </a:solidFill>
              <a:effectLst/>
              <a:latin typeface="+mn-lt"/>
              <a:ea typeface="+mn-ea"/>
              <a:cs typeface="+mn-cs"/>
            </a:rPr>
            <a:t>26</a:t>
          </a:r>
          <a:r>
            <a:rPr lang="ja-JP" altLang="en-US" sz="1200">
              <a:solidFill>
                <a:sysClr val="windowText" lastClr="000000"/>
              </a:solidFill>
              <a:effectLst/>
              <a:latin typeface="+mn-lt"/>
              <a:ea typeface="+mn-ea"/>
              <a:cs typeface="+mn-cs"/>
            </a:rPr>
            <a:t>年度は主に退職手当債の減による充当一般財源の増により比率が増加した。</a:t>
          </a:r>
          <a:endParaRPr lang="en-US" altLang="ja-JP" sz="1200">
            <a:solidFill>
              <a:sysClr val="windowText" lastClr="000000"/>
            </a:solidFill>
            <a:effectLst/>
            <a:latin typeface="+mn-lt"/>
            <a:ea typeface="+mn-ea"/>
            <a:cs typeface="+mn-cs"/>
          </a:endParaRPr>
        </a:p>
        <a:p>
          <a:r>
            <a:rPr lang="ja-JP" altLang="en-US" sz="1300">
              <a:solidFill>
                <a:sysClr val="windowText" lastClr="000000"/>
              </a:solidFill>
              <a:effectLst/>
              <a:latin typeface="+mn-lt"/>
              <a:ea typeface="+mn-ea"/>
              <a:cs typeface="+mn-cs"/>
            </a:rPr>
            <a:t>　</a:t>
          </a:r>
          <a:endParaRPr lang="en-US" altLang="ja-JP" sz="1300">
            <a:solidFill>
              <a:sysClr val="windowText" lastClr="000000"/>
            </a:solidFill>
            <a:effectLst/>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42</xdr:row>
      <xdr:rowOff>94343</xdr:rowOff>
    </xdr:to>
    <xdr:cxnSp macro="">
      <xdr:nvCxnSpPr>
        <xdr:cNvPr id="61" name="直線コネクタ 60"/>
        <xdr:cNvCxnSpPr/>
      </xdr:nvCxnSpPr>
      <xdr:spPr>
        <a:xfrm flipV="1">
          <a:off x="4826000" y="577668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66420</xdr:rowOff>
    </xdr:from>
    <xdr:ext cx="762000" cy="259045"/>
    <xdr:sp macro="" textlink="">
      <xdr:nvSpPr>
        <xdr:cNvPr id="62" name="人件費最小値テキスト"/>
        <xdr:cNvSpPr txBox="1"/>
      </xdr:nvSpPr>
      <xdr:spPr>
        <a:xfrm>
          <a:off x="4914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42</xdr:row>
      <xdr:rowOff>94343</xdr:rowOff>
    </xdr:from>
    <xdr:to>
      <xdr:col>7</xdr:col>
      <xdr:colOff>104775</xdr:colOff>
      <xdr:row>42</xdr:row>
      <xdr:rowOff>94343</xdr:rowOff>
    </xdr:to>
    <xdr:cxnSp macro="">
      <xdr:nvCxnSpPr>
        <xdr:cNvPr id="63" name="直線コネクタ 62"/>
        <xdr:cNvCxnSpPr/>
      </xdr:nvCxnSpPr>
      <xdr:spPr>
        <a:xfrm>
          <a:off x="4737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118835</xdr:rowOff>
    </xdr:from>
    <xdr:to>
      <xdr:col>7</xdr:col>
      <xdr:colOff>15875</xdr:colOff>
      <xdr:row>39</xdr:row>
      <xdr:rowOff>151493</xdr:rowOff>
    </xdr:to>
    <xdr:cxnSp macro="">
      <xdr:nvCxnSpPr>
        <xdr:cNvPr id="66" name="直線コネクタ 65"/>
        <xdr:cNvCxnSpPr/>
      </xdr:nvCxnSpPr>
      <xdr:spPr>
        <a:xfrm>
          <a:off x="3987800" y="68053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118835</xdr:rowOff>
    </xdr:from>
    <xdr:to>
      <xdr:col>5</xdr:col>
      <xdr:colOff>549275</xdr:colOff>
      <xdr:row>40</xdr:row>
      <xdr:rowOff>110672</xdr:rowOff>
    </xdr:to>
    <xdr:cxnSp macro="">
      <xdr:nvCxnSpPr>
        <xdr:cNvPr id="69" name="直線コネクタ 68"/>
        <xdr:cNvCxnSpPr/>
      </xdr:nvCxnSpPr>
      <xdr:spPr>
        <a:xfrm flipV="1">
          <a:off x="3098800" y="68053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100693</xdr:rowOff>
    </xdr:from>
    <xdr:to>
      <xdr:col>5</xdr:col>
      <xdr:colOff>600075</xdr:colOff>
      <xdr:row>38</xdr:row>
      <xdr:rowOff>30843</xdr:rowOff>
    </xdr:to>
    <xdr:sp macro="" textlink="">
      <xdr:nvSpPr>
        <xdr:cNvPr id="70" name="フローチャート : 判断 69"/>
        <xdr:cNvSpPr/>
      </xdr:nvSpPr>
      <xdr:spPr>
        <a:xfrm>
          <a:off x="3937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41020</xdr:rowOff>
    </xdr:from>
    <xdr:ext cx="736600" cy="259045"/>
    <xdr:sp macro="" textlink="">
      <xdr:nvSpPr>
        <xdr:cNvPr id="71" name="テキスト ボックス 70"/>
        <xdr:cNvSpPr txBox="1"/>
      </xdr:nvSpPr>
      <xdr:spPr>
        <a:xfrm>
          <a:off x="3606800" y="6213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110672</xdr:rowOff>
    </xdr:from>
    <xdr:to>
      <xdr:col>4</xdr:col>
      <xdr:colOff>346075</xdr:colOff>
      <xdr:row>41</xdr:row>
      <xdr:rowOff>69850</xdr:rowOff>
    </xdr:to>
    <xdr:cxnSp macro="">
      <xdr:nvCxnSpPr>
        <xdr:cNvPr id="72" name="直線コネクタ 71"/>
        <xdr:cNvCxnSpPr/>
      </xdr:nvCxnSpPr>
      <xdr:spPr>
        <a:xfrm flipV="1">
          <a:off x="2209800" y="69686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3" name="フローチャート : 判断 72"/>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81841</xdr:rowOff>
    </xdr:from>
    <xdr:ext cx="762000" cy="259045"/>
    <xdr:sp macro="" textlink="">
      <xdr:nvSpPr>
        <xdr:cNvPr id="74" name="テキスト ボックス 73"/>
        <xdr:cNvSpPr txBox="1"/>
      </xdr:nvSpPr>
      <xdr:spPr>
        <a:xfrm>
          <a:off x="2717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69850</xdr:rowOff>
    </xdr:from>
    <xdr:to>
      <xdr:col>3</xdr:col>
      <xdr:colOff>142875</xdr:colOff>
      <xdr:row>41</xdr:row>
      <xdr:rowOff>135165</xdr:rowOff>
    </xdr:to>
    <xdr:cxnSp macro="">
      <xdr:nvCxnSpPr>
        <xdr:cNvPr id="75" name="直線コネクタ 74"/>
        <xdr:cNvCxnSpPr/>
      </xdr:nvCxnSpPr>
      <xdr:spPr>
        <a:xfrm flipV="1">
          <a:off x="1320800" y="7099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6" name="フローチャート : 判断 75"/>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163484</xdr:rowOff>
    </xdr:from>
    <xdr:ext cx="762000" cy="259045"/>
    <xdr:sp macro="" textlink="">
      <xdr:nvSpPr>
        <xdr:cNvPr id="77" name="テキスト ボックス 76"/>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79" name="テキスト ボックス 78"/>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100693</xdr:rowOff>
    </xdr:from>
    <xdr:to>
      <xdr:col>7</xdr:col>
      <xdr:colOff>66675</xdr:colOff>
      <xdr:row>40</xdr:row>
      <xdr:rowOff>30843</xdr:rowOff>
    </xdr:to>
    <xdr:sp macro="" textlink="">
      <xdr:nvSpPr>
        <xdr:cNvPr id="85" name="円/楕円 84"/>
        <xdr:cNvSpPr/>
      </xdr:nvSpPr>
      <xdr:spPr>
        <a:xfrm>
          <a:off x="4775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72770</xdr:rowOff>
    </xdr:from>
    <xdr:ext cx="762000" cy="259045"/>
    <xdr:sp macro="" textlink="">
      <xdr:nvSpPr>
        <xdr:cNvPr id="86" name="人件費該当値テキスト"/>
        <xdr:cNvSpPr txBox="1"/>
      </xdr:nvSpPr>
      <xdr:spPr>
        <a:xfrm>
          <a:off x="4914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68035</xdr:rowOff>
    </xdr:from>
    <xdr:to>
      <xdr:col>5</xdr:col>
      <xdr:colOff>600075</xdr:colOff>
      <xdr:row>39</xdr:row>
      <xdr:rowOff>169635</xdr:rowOff>
    </xdr:to>
    <xdr:sp macro="" textlink="">
      <xdr:nvSpPr>
        <xdr:cNvPr id="87" name="円/楕円 86"/>
        <xdr:cNvSpPr/>
      </xdr:nvSpPr>
      <xdr:spPr>
        <a:xfrm>
          <a:off x="3937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154412</xdr:rowOff>
    </xdr:from>
    <xdr:ext cx="736600" cy="259045"/>
    <xdr:sp macro="" textlink="">
      <xdr:nvSpPr>
        <xdr:cNvPr id="88" name="テキスト ボックス 87"/>
        <xdr:cNvSpPr txBox="1"/>
      </xdr:nvSpPr>
      <xdr:spPr>
        <a:xfrm>
          <a:off x="3606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59872</xdr:rowOff>
    </xdr:from>
    <xdr:to>
      <xdr:col>4</xdr:col>
      <xdr:colOff>396875</xdr:colOff>
      <xdr:row>40</xdr:row>
      <xdr:rowOff>161472</xdr:rowOff>
    </xdr:to>
    <xdr:sp macro="" textlink="">
      <xdr:nvSpPr>
        <xdr:cNvPr id="89" name="円/楕円 88"/>
        <xdr:cNvSpPr/>
      </xdr:nvSpPr>
      <xdr:spPr>
        <a:xfrm>
          <a:off x="3048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146249</xdr:rowOff>
    </xdr:from>
    <xdr:ext cx="762000" cy="259045"/>
    <xdr:sp macro="" textlink="">
      <xdr:nvSpPr>
        <xdr:cNvPr id="90" name="テキスト ボックス 89"/>
        <xdr:cNvSpPr txBox="1"/>
      </xdr:nvSpPr>
      <xdr:spPr>
        <a:xfrm>
          <a:off x="2717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19050</xdr:rowOff>
    </xdr:from>
    <xdr:to>
      <xdr:col>3</xdr:col>
      <xdr:colOff>193675</xdr:colOff>
      <xdr:row>41</xdr:row>
      <xdr:rowOff>120650</xdr:rowOff>
    </xdr:to>
    <xdr:sp macro="" textlink="">
      <xdr:nvSpPr>
        <xdr:cNvPr id="91" name="円/楕円 90"/>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105427</xdr:rowOff>
    </xdr:from>
    <xdr:ext cx="762000" cy="259045"/>
    <xdr:sp macro="" textlink="">
      <xdr:nvSpPr>
        <xdr:cNvPr id="92" name="テキスト ボックス 91"/>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84365</xdr:rowOff>
    </xdr:from>
    <xdr:to>
      <xdr:col>1</xdr:col>
      <xdr:colOff>676275</xdr:colOff>
      <xdr:row>42</xdr:row>
      <xdr:rowOff>14515</xdr:rowOff>
    </xdr:to>
    <xdr:sp macro="" textlink="">
      <xdr:nvSpPr>
        <xdr:cNvPr id="93" name="円/楕円 92"/>
        <xdr:cNvSpPr/>
      </xdr:nvSpPr>
      <xdr:spPr>
        <a:xfrm>
          <a:off x="1270000" y="71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170742</xdr:rowOff>
    </xdr:from>
    <xdr:ext cx="762000" cy="259045"/>
    <xdr:sp macro="" textlink="">
      <xdr:nvSpPr>
        <xdr:cNvPr id="94" name="テキスト ボックス 93"/>
        <xdr:cNvSpPr txBox="1"/>
      </xdr:nvSpPr>
      <xdr:spPr>
        <a:xfrm>
          <a:off x="939800" y="72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23</a:t>
          </a:r>
          <a:r>
            <a:rPr kumimoji="1" lang="ja-JP" altLang="ja-JP" sz="1300">
              <a:solidFill>
                <a:sysClr val="windowText" lastClr="000000"/>
              </a:solidFill>
              <a:effectLst/>
              <a:latin typeface="+mn-lt"/>
              <a:ea typeface="+mn-ea"/>
              <a:cs typeface="+mn-cs"/>
            </a:rPr>
            <a:t>年度は予防接種</a:t>
          </a:r>
          <a:r>
            <a:rPr kumimoji="1" lang="ja-JP" altLang="en-US" sz="1300">
              <a:solidFill>
                <a:sysClr val="windowText" lastClr="000000"/>
              </a:solidFill>
              <a:effectLst/>
              <a:latin typeface="+mn-lt"/>
              <a:ea typeface="+mn-ea"/>
              <a:cs typeface="+mn-cs"/>
            </a:rPr>
            <a:t>事業の増加</a:t>
          </a:r>
          <a:r>
            <a:rPr kumimoji="1" lang="ja-JP" altLang="ja-JP" sz="1300">
              <a:solidFill>
                <a:sysClr val="windowText" lastClr="000000"/>
              </a:solidFill>
              <a:effectLst/>
              <a:latin typeface="+mn-lt"/>
              <a:ea typeface="+mn-ea"/>
              <a:cs typeface="+mn-cs"/>
            </a:rPr>
            <a:t>やミックスペーパー・その他プラスチック類・空き瓶の収集の委託</a:t>
          </a:r>
          <a:r>
            <a:rPr kumimoji="1" lang="ja-JP" altLang="en-US" sz="1300">
              <a:solidFill>
                <a:sysClr val="windowText" lastClr="000000"/>
              </a:solidFill>
              <a:effectLst/>
              <a:latin typeface="+mn-lt"/>
              <a:ea typeface="+mn-ea"/>
              <a:cs typeface="+mn-cs"/>
            </a:rPr>
            <a:t>開始</a:t>
          </a:r>
          <a:r>
            <a:rPr kumimoji="1" lang="ja-JP" altLang="ja-JP" sz="1300">
              <a:solidFill>
                <a:sysClr val="windowText" lastClr="000000"/>
              </a:solidFill>
              <a:effectLst/>
              <a:latin typeface="+mn-lt"/>
              <a:ea typeface="+mn-ea"/>
              <a:cs typeface="+mn-cs"/>
            </a:rPr>
            <a:t>等により</a:t>
          </a:r>
          <a:r>
            <a:rPr kumimoji="1" lang="ja-JP" altLang="en-US" sz="1300">
              <a:solidFill>
                <a:sysClr val="windowText" lastClr="000000"/>
              </a:solidFill>
              <a:effectLst/>
              <a:latin typeface="+mn-lt"/>
              <a:ea typeface="+mn-ea"/>
              <a:cs typeface="+mn-cs"/>
            </a:rPr>
            <a:t>比率が上昇した</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24</a:t>
          </a:r>
          <a:r>
            <a:rPr kumimoji="1" lang="ja-JP" altLang="en-US" sz="1300">
              <a:solidFill>
                <a:sysClr val="windowText" lastClr="000000"/>
              </a:solidFill>
              <a:effectLst/>
              <a:latin typeface="+mn-lt"/>
              <a:ea typeface="+mn-ea"/>
              <a:cs typeface="+mn-cs"/>
            </a:rPr>
            <a:t>年度は物件費決算額はほぼ前年並みとなったが、市税収入の減により比率は上昇した。平成</a:t>
          </a:r>
          <a:r>
            <a:rPr kumimoji="1" lang="en-US" altLang="ja-JP" sz="1300">
              <a:solidFill>
                <a:sysClr val="windowText" lastClr="000000"/>
              </a:solidFill>
              <a:effectLst/>
              <a:latin typeface="+mn-lt"/>
              <a:ea typeface="+mn-ea"/>
              <a:cs typeface="+mn-cs"/>
            </a:rPr>
            <a:t>25</a:t>
          </a:r>
          <a:r>
            <a:rPr kumimoji="1" lang="ja-JP" altLang="ja-JP" sz="1300">
              <a:solidFill>
                <a:sysClr val="windowText" lastClr="000000"/>
              </a:solidFill>
              <a:effectLst/>
              <a:latin typeface="+mn-lt"/>
              <a:ea typeface="+mn-ea"/>
              <a:cs typeface="+mn-cs"/>
            </a:rPr>
            <a:t>年度は物件費の決算額は</a:t>
          </a:r>
          <a:r>
            <a:rPr kumimoji="1" lang="ja-JP" altLang="en-US" sz="1300">
              <a:solidFill>
                <a:sysClr val="windowText" lastClr="000000"/>
              </a:solidFill>
              <a:effectLst/>
              <a:latin typeface="+mn-lt"/>
              <a:ea typeface="+mn-ea"/>
              <a:cs typeface="+mn-cs"/>
            </a:rPr>
            <a:t>微増したが、税収増により比率は減少した。</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年度は庁舎耐震対策</a:t>
          </a:r>
          <a:r>
            <a:rPr kumimoji="1" lang="ja-JP" altLang="en-US" sz="1300">
              <a:solidFill>
                <a:sysClr val="windowText" lastClr="000000"/>
              </a:solidFill>
              <a:effectLst/>
              <a:latin typeface="+mn-lt"/>
              <a:ea typeface="+mn-ea"/>
              <a:cs typeface="+mn-cs"/>
            </a:rPr>
            <a:t>に要する民間ビル借上げ費用</a:t>
          </a:r>
          <a:r>
            <a:rPr kumimoji="1" lang="ja-JP" altLang="ja-JP" sz="1300">
              <a:solidFill>
                <a:sysClr val="windowText" lastClr="000000"/>
              </a:solidFill>
              <a:effectLst/>
              <a:latin typeface="+mn-lt"/>
              <a:ea typeface="+mn-ea"/>
              <a:cs typeface="+mn-cs"/>
            </a:rPr>
            <a:t>や</a:t>
          </a:r>
          <a:r>
            <a:rPr kumimoji="1" lang="ja-JP" altLang="en-US" sz="1300">
              <a:solidFill>
                <a:sysClr val="windowText" lastClr="000000"/>
              </a:solidFill>
              <a:effectLst/>
              <a:latin typeface="+mn-lt"/>
              <a:ea typeface="+mn-ea"/>
              <a:cs typeface="+mn-cs"/>
            </a:rPr>
            <a:t>がん検診の受診者増、定期予防接種項目の増</a:t>
          </a:r>
          <a:r>
            <a:rPr kumimoji="1" lang="ja-JP" altLang="ja-JP" sz="1300">
              <a:solidFill>
                <a:sysClr val="windowText" lastClr="000000"/>
              </a:solidFill>
              <a:effectLst/>
              <a:latin typeface="+mn-lt"/>
              <a:ea typeface="+mn-ea"/>
              <a:cs typeface="+mn-cs"/>
            </a:rPr>
            <a:t>等により</a:t>
          </a:r>
          <a:r>
            <a:rPr kumimoji="1" lang="ja-JP" altLang="en-US" sz="1300">
              <a:solidFill>
                <a:sysClr val="windowText" lastClr="000000"/>
              </a:solidFill>
              <a:effectLst/>
              <a:latin typeface="+mn-lt"/>
              <a:ea typeface="+mn-ea"/>
              <a:cs typeface="+mn-cs"/>
            </a:rPr>
            <a:t>比率が上昇した。</a:t>
          </a:r>
          <a:endParaRPr kumimoji="1" lang="en-US" altLang="ja-JP"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120650</xdr:rowOff>
    </xdr:to>
    <xdr:cxnSp macro="">
      <xdr:nvCxnSpPr>
        <xdr:cNvPr id="122" name="直線コネクタ 121"/>
        <xdr:cNvCxnSpPr/>
      </xdr:nvCxnSpPr>
      <xdr:spPr>
        <a:xfrm flipV="1">
          <a:off x="16510000" y="2159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120650</xdr:rowOff>
    </xdr:from>
    <xdr:to>
      <xdr:col>24</xdr:col>
      <xdr:colOff>31750</xdr:colOff>
      <xdr:row>17</xdr:row>
      <xdr:rowOff>146050</xdr:rowOff>
    </xdr:to>
    <xdr:cxnSp macro="">
      <xdr:nvCxnSpPr>
        <xdr:cNvPr id="127" name="直線コネクタ 126"/>
        <xdr:cNvCxnSpPr/>
      </xdr:nvCxnSpPr>
      <xdr:spPr>
        <a:xfrm>
          <a:off x="15671800" y="3035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111777</xdr:rowOff>
    </xdr:from>
    <xdr:ext cx="762000" cy="259045"/>
    <xdr:sp macro="" textlink="">
      <xdr:nvSpPr>
        <xdr:cNvPr id="128" name="物件費平均値テキスト"/>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29" name="フローチャート :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57150</xdr:rowOff>
    </xdr:from>
    <xdr:to>
      <xdr:col>22</xdr:col>
      <xdr:colOff>565150</xdr:colOff>
      <xdr:row>17</xdr:row>
      <xdr:rowOff>120650</xdr:rowOff>
    </xdr:to>
    <xdr:cxnSp macro="">
      <xdr:nvCxnSpPr>
        <xdr:cNvPr id="130" name="直線コネクタ 129"/>
        <xdr:cNvCxnSpPr/>
      </xdr:nvCxnSpPr>
      <xdr:spPr>
        <a:xfrm>
          <a:off x="14782800" y="297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32" name="テキスト ボックス 131"/>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139700</xdr:rowOff>
    </xdr:from>
    <xdr:to>
      <xdr:col>21</xdr:col>
      <xdr:colOff>361950</xdr:colOff>
      <xdr:row>17</xdr:row>
      <xdr:rowOff>57150</xdr:rowOff>
    </xdr:to>
    <xdr:cxnSp macro="">
      <xdr:nvCxnSpPr>
        <xdr:cNvPr id="133" name="直線コネクタ 132"/>
        <xdr:cNvCxnSpPr/>
      </xdr:nvCxnSpPr>
      <xdr:spPr>
        <a:xfrm>
          <a:off x="13893800" y="2882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152400</xdr:rowOff>
    </xdr:from>
    <xdr:to>
      <xdr:col>21</xdr:col>
      <xdr:colOff>412750</xdr:colOff>
      <xdr:row>15</xdr:row>
      <xdr:rowOff>82550</xdr:rowOff>
    </xdr:to>
    <xdr:sp macro="" textlink="">
      <xdr:nvSpPr>
        <xdr:cNvPr id="134" name="フローチャート : 判断 133"/>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35" name="テキスト ボックス 134"/>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139700</xdr:rowOff>
    </xdr:to>
    <xdr:cxnSp macro="">
      <xdr:nvCxnSpPr>
        <xdr:cNvPr id="136" name="直線コネクタ 135"/>
        <xdr:cNvCxnSpPr/>
      </xdr:nvCxnSpPr>
      <xdr:spPr>
        <a:xfrm>
          <a:off x="13004800" y="2794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40" name="テキスト ボックス 139"/>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6" name="円/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69850</xdr:rowOff>
    </xdr:from>
    <xdr:to>
      <xdr:col>22</xdr:col>
      <xdr:colOff>615950</xdr:colOff>
      <xdr:row>18</xdr:row>
      <xdr:rowOff>0</xdr:rowOff>
    </xdr:to>
    <xdr:sp macro="" textlink="">
      <xdr:nvSpPr>
        <xdr:cNvPr id="148" name="円/楕円 147"/>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156227</xdr:rowOff>
    </xdr:from>
    <xdr:ext cx="736600" cy="259045"/>
    <xdr:sp macro="" textlink="">
      <xdr:nvSpPr>
        <xdr:cNvPr id="149" name="テキスト ボックス 148"/>
        <xdr:cNvSpPr txBox="1"/>
      </xdr:nvSpPr>
      <xdr:spPr>
        <a:xfrm>
          <a:off x="15290800" y="30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6350</xdr:rowOff>
    </xdr:from>
    <xdr:to>
      <xdr:col>21</xdr:col>
      <xdr:colOff>412750</xdr:colOff>
      <xdr:row>17</xdr:row>
      <xdr:rowOff>107950</xdr:rowOff>
    </xdr:to>
    <xdr:sp macro="" textlink="">
      <xdr:nvSpPr>
        <xdr:cNvPr id="150" name="円/楕円 149"/>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92727</xdr:rowOff>
    </xdr:from>
    <xdr:ext cx="762000" cy="259045"/>
    <xdr:sp macro="" textlink="">
      <xdr:nvSpPr>
        <xdr:cNvPr id="151" name="テキスト ボックス 150"/>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88900</xdr:rowOff>
    </xdr:from>
    <xdr:to>
      <xdr:col>20</xdr:col>
      <xdr:colOff>209550</xdr:colOff>
      <xdr:row>17</xdr:row>
      <xdr:rowOff>19050</xdr:rowOff>
    </xdr:to>
    <xdr:sp macro="" textlink="">
      <xdr:nvSpPr>
        <xdr:cNvPr id="152" name="円/楕円 151"/>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3827</xdr:rowOff>
    </xdr:from>
    <xdr:ext cx="762000" cy="259045"/>
    <xdr:sp macro="" textlink="">
      <xdr:nvSpPr>
        <xdr:cNvPr id="153" name="テキスト ボックス 152"/>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4" name="円/楕円 153"/>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55" name="テキスト ボックス 154"/>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保育所の待機児童対策などの子育て支援施策の強化や障害福祉サービスの利用者及び生活保護受給者の増等により比率は上昇傾向にある。平成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年度は児童福祉費や生活保護扶助費の決算額は増加したものの、臨時的な県補助金の増等により比率は微減した。平成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年度は市税収入の減並びに児童福祉費及び生活保護扶助費の増により比率は上昇し、平成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年度は児童福祉費及び障害福祉費の増により上昇した。</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5" name="直線コネクタ 184"/>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29028</xdr:rowOff>
    </xdr:from>
    <xdr:to>
      <xdr:col>7</xdr:col>
      <xdr:colOff>15875</xdr:colOff>
      <xdr:row>61</xdr:row>
      <xdr:rowOff>4535</xdr:rowOff>
    </xdr:to>
    <xdr:cxnSp macro="">
      <xdr:nvCxnSpPr>
        <xdr:cNvPr id="190" name="直線コネクタ 189"/>
        <xdr:cNvCxnSpPr/>
      </xdr:nvCxnSpPr>
      <xdr:spPr>
        <a:xfrm>
          <a:off x="3987800" y="103160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141712</xdr:rowOff>
    </xdr:from>
    <xdr:ext cx="762000" cy="259045"/>
    <xdr:sp macro="" textlink="">
      <xdr:nvSpPr>
        <xdr:cNvPr id="191" name="扶助費平均値テキスト"/>
        <xdr:cNvSpPr txBox="1"/>
      </xdr:nvSpPr>
      <xdr:spPr>
        <a:xfrm>
          <a:off x="4914900" y="9914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2" name="フローチャート : 判断 191"/>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118835</xdr:rowOff>
    </xdr:from>
    <xdr:to>
      <xdr:col>5</xdr:col>
      <xdr:colOff>549275</xdr:colOff>
      <xdr:row>60</xdr:row>
      <xdr:rowOff>29028</xdr:rowOff>
    </xdr:to>
    <xdr:cxnSp macro="">
      <xdr:nvCxnSpPr>
        <xdr:cNvPr id="193" name="直線コネクタ 192"/>
        <xdr:cNvCxnSpPr/>
      </xdr:nvCxnSpPr>
      <xdr:spPr>
        <a:xfrm>
          <a:off x="3098800" y="10234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4" name="フローチャート : 判断 193"/>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138992</xdr:rowOff>
    </xdr:from>
    <xdr:ext cx="736600" cy="259045"/>
    <xdr:sp macro="" textlink="">
      <xdr:nvSpPr>
        <xdr:cNvPr id="195" name="テキスト ボックス 194"/>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135165</xdr:rowOff>
    </xdr:from>
    <xdr:to>
      <xdr:col>4</xdr:col>
      <xdr:colOff>346075</xdr:colOff>
      <xdr:row>59</xdr:row>
      <xdr:rowOff>118835</xdr:rowOff>
    </xdr:to>
    <xdr:cxnSp macro="">
      <xdr:nvCxnSpPr>
        <xdr:cNvPr id="196" name="直線コネクタ 195"/>
        <xdr:cNvCxnSpPr/>
      </xdr:nvCxnSpPr>
      <xdr:spPr>
        <a:xfrm>
          <a:off x="2209800" y="9907815"/>
          <a:ext cx="8890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197" name="フローチャート : 判断 196"/>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106334</xdr:rowOff>
    </xdr:from>
    <xdr:ext cx="762000" cy="259045"/>
    <xdr:sp macro="" textlink="">
      <xdr:nvSpPr>
        <xdr:cNvPr id="198" name="テキスト ボックス 197"/>
        <xdr:cNvSpPr txBox="1"/>
      </xdr:nvSpPr>
      <xdr:spPr>
        <a:xfrm>
          <a:off x="2717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135165</xdr:rowOff>
    </xdr:from>
    <xdr:to>
      <xdr:col>3</xdr:col>
      <xdr:colOff>142875</xdr:colOff>
      <xdr:row>57</xdr:row>
      <xdr:rowOff>151493</xdr:rowOff>
    </xdr:to>
    <xdr:cxnSp macro="">
      <xdr:nvCxnSpPr>
        <xdr:cNvPr id="199" name="直線コネクタ 198"/>
        <xdr:cNvCxnSpPr/>
      </xdr:nvCxnSpPr>
      <xdr:spPr>
        <a:xfrm flipV="1">
          <a:off x="1320800" y="99078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0" name="フローチャート : 判断 199"/>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114499</xdr:rowOff>
    </xdr:from>
    <xdr:ext cx="762000" cy="259045"/>
    <xdr:sp macro="" textlink="">
      <xdr:nvSpPr>
        <xdr:cNvPr id="201" name="テキスト ボックス 200"/>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2" name="フローチャート : 判断 201"/>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114499</xdr:rowOff>
    </xdr:from>
    <xdr:ext cx="762000" cy="259045"/>
    <xdr:sp macro="" textlink="">
      <xdr:nvSpPr>
        <xdr:cNvPr id="203" name="テキスト ボックス 202"/>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125185</xdr:rowOff>
    </xdr:from>
    <xdr:to>
      <xdr:col>7</xdr:col>
      <xdr:colOff>66675</xdr:colOff>
      <xdr:row>61</xdr:row>
      <xdr:rowOff>55335</xdr:rowOff>
    </xdr:to>
    <xdr:sp macro="" textlink="">
      <xdr:nvSpPr>
        <xdr:cNvPr id="209" name="円/楕円 208"/>
        <xdr:cNvSpPr/>
      </xdr:nvSpPr>
      <xdr:spPr>
        <a:xfrm>
          <a:off x="47752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33762</xdr:rowOff>
    </xdr:from>
    <xdr:ext cx="762000" cy="259045"/>
    <xdr:sp macro="" textlink="">
      <xdr:nvSpPr>
        <xdr:cNvPr id="210" name="扶助費該当値テキスト"/>
        <xdr:cNvSpPr txBox="1"/>
      </xdr:nvSpPr>
      <xdr:spPr>
        <a:xfrm>
          <a:off x="4914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149678</xdr:rowOff>
    </xdr:from>
    <xdr:to>
      <xdr:col>5</xdr:col>
      <xdr:colOff>600075</xdr:colOff>
      <xdr:row>60</xdr:row>
      <xdr:rowOff>79828</xdr:rowOff>
    </xdr:to>
    <xdr:sp macro="" textlink="">
      <xdr:nvSpPr>
        <xdr:cNvPr id="211" name="円/楕円 210"/>
        <xdr:cNvSpPr/>
      </xdr:nvSpPr>
      <xdr:spPr>
        <a:xfrm>
          <a:off x="3937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64605</xdr:rowOff>
    </xdr:from>
    <xdr:ext cx="736600" cy="259045"/>
    <xdr:sp macro="" textlink="">
      <xdr:nvSpPr>
        <xdr:cNvPr id="212" name="テキスト ボックス 211"/>
        <xdr:cNvSpPr txBox="1"/>
      </xdr:nvSpPr>
      <xdr:spPr>
        <a:xfrm>
          <a:off x="3606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68035</xdr:rowOff>
    </xdr:from>
    <xdr:to>
      <xdr:col>4</xdr:col>
      <xdr:colOff>396875</xdr:colOff>
      <xdr:row>59</xdr:row>
      <xdr:rowOff>169635</xdr:rowOff>
    </xdr:to>
    <xdr:sp macro="" textlink="">
      <xdr:nvSpPr>
        <xdr:cNvPr id="213" name="円/楕円 212"/>
        <xdr:cNvSpPr/>
      </xdr:nvSpPr>
      <xdr:spPr>
        <a:xfrm>
          <a:off x="3048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154412</xdr:rowOff>
    </xdr:from>
    <xdr:ext cx="762000" cy="259045"/>
    <xdr:sp macro="" textlink="">
      <xdr:nvSpPr>
        <xdr:cNvPr id="214" name="テキスト ボックス 213"/>
        <xdr:cNvSpPr txBox="1"/>
      </xdr:nvSpPr>
      <xdr:spPr>
        <a:xfrm>
          <a:off x="2717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84365</xdr:rowOff>
    </xdr:from>
    <xdr:to>
      <xdr:col>3</xdr:col>
      <xdr:colOff>193675</xdr:colOff>
      <xdr:row>58</xdr:row>
      <xdr:rowOff>14515</xdr:rowOff>
    </xdr:to>
    <xdr:sp macro="" textlink="">
      <xdr:nvSpPr>
        <xdr:cNvPr id="215" name="円/楕円 214"/>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170742</xdr:rowOff>
    </xdr:from>
    <xdr:ext cx="762000" cy="259045"/>
    <xdr:sp macro="" textlink="">
      <xdr:nvSpPr>
        <xdr:cNvPr id="216" name="テキスト ボックス 215"/>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100693</xdr:rowOff>
    </xdr:from>
    <xdr:to>
      <xdr:col>1</xdr:col>
      <xdr:colOff>676275</xdr:colOff>
      <xdr:row>58</xdr:row>
      <xdr:rowOff>30843</xdr:rowOff>
    </xdr:to>
    <xdr:sp macro="" textlink="">
      <xdr:nvSpPr>
        <xdr:cNvPr id="217" name="円/楕円 216"/>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15620</xdr:rowOff>
    </xdr:from>
    <xdr:ext cx="762000" cy="259045"/>
    <xdr:sp macro="" textlink="">
      <xdr:nvSpPr>
        <xdr:cNvPr id="218" name="テキスト ボックス 217"/>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平成</a:t>
          </a:r>
          <a:r>
            <a:rPr kumimoji="1" lang="en-US" altLang="ja-JP" sz="1200">
              <a:solidFill>
                <a:sysClr val="windowText" lastClr="000000"/>
              </a:solidFill>
              <a:latin typeface="ＭＳ Ｐゴシック"/>
            </a:rPr>
            <a:t>23</a:t>
          </a:r>
          <a:r>
            <a:rPr kumimoji="1" lang="ja-JP" altLang="en-US" sz="1200">
              <a:solidFill>
                <a:sysClr val="windowText" lastClr="000000"/>
              </a:solidFill>
              <a:latin typeface="ＭＳ Ｐゴシック"/>
            </a:rPr>
            <a:t>年度は介護保険事業会計（以下、介護）、後期高齢者医療事業（以下、後期高齢）への繰出しの増があったものの卸売市場事業会計への繰出しの減があったため、比率は横ばいとなった。平成</a:t>
          </a:r>
          <a:r>
            <a:rPr kumimoji="1" lang="en-US" altLang="ja-JP" sz="1200">
              <a:solidFill>
                <a:sysClr val="windowText" lastClr="000000"/>
              </a:solidFill>
              <a:latin typeface="ＭＳ Ｐゴシック"/>
            </a:rPr>
            <a:t>24</a:t>
          </a:r>
          <a:r>
            <a:rPr kumimoji="1" lang="ja-JP" altLang="en-US" sz="1200">
              <a:solidFill>
                <a:sysClr val="windowText" lastClr="000000"/>
              </a:solidFill>
              <a:latin typeface="ＭＳ Ｐゴシック"/>
            </a:rPr>
            <a:t>年度は、介護、後期高齢に加え保険料算定方式の見直しにより国民健康保険事業会計（以下、国保）への繰出しが増加した。平成</a:t>
          </a:r>
          <a:r>
            <a:rPr kumimoji="1" lang="en-US" altLang="ja-JP" sz="1200">
              <a:solidFill>
                <a:sysClr val="windowText" lastClr="000000"/>
              </a:solidFill>
              <a:latin typeface="ＭＳ Ｐゴシック"/>
            </a:rPr>
            <a:t>25</a:t>
          </a:r>
          <a:r>
            <a:rPr kumimoji="1" lang="ja-JP" altLang="en-US" sz="1200">
              <a:solidFill>
                <a:sysClr val="windowText" lastClr="000000"/>
              </a:solidFill>
              <a:latin typeface="ＭＳ Ｐゴシック"/>
            </a:rPr>
            <a:t>年度は各繰出しは増加したが、税収増により横ばいとなった。平成</a:t>
          </a:r>
          <a:r>
            <a:rPr kumimoji="1" lang="en-US" altLang="ja-JP" sz="1200">
              <a:solidFill>
                <a:sysClr val="windowText" lastClr="000000"/>
              </a:solidFill>
              <a:latin typeface="ＭＳ Ｐゴシック"/>
            </a:rPr>
            <a:t>26</a:t>
          </a:r>
          <a:r>
            <a:rPr kumimoji="1" lang="ja-JP" altLang="en-US" sz="1200">
              <a:solidFill>
                <a:sysClr val="windowText" lastClr="000000"/>
              </a:solidFill>
              <a:latin typeface="ＭＳ Ｐゴシック"/>
            </a:rPr>
            <a:t>年度は保健基盤安定負担金対象者拡大により国保への繰出しが増となり、介護、後期高齢への繰出しも増となったため比率が上昇した。</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6" name="直線コネクタ 245"/>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107950</xdr:rowOff>
    </xdr:from>
    <xdr:to>
      <xdr:col>24</xdr:col>
      <xdr:colOff>31750</xdr:colOff>
      <xdr:row>53</xdr:row>
      <xdr:rowOff>165100</xdr:rowOff>
    </xdr:to>
    <xdr:cxnSp macro="">
      <xdr:nvCxnSpPr>
        <xdr:cNvPr id="251" name="直線コネクタ 250"/>
        <xdr:cNvCxnSpPr/>
      </xdr:nvCxnSpPr>
      <xdr:spPr>
        <a:xfrm>
          <a:off x="15671800" y="9194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2"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3" name="フローチャート :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107950</xdr:rowOff>
    </xdr:from>
    <xdr:to>
      <xdr:col>22</xdr:col>
      <xdr:colOff>565150</xdr:colOff>
      <xdr:row>53</xdr:row>
      <xdr:rowOff>107950</xdr:rowOff>
    </xdr:to>
    <xdr:cxnSp macro="">
      <xdr:nvCxnSpPr>
        <xdr:cNvPr id="254" name="直線コネクタ 253"/>
        <xdr:cNvCxnSpPr/>
      </xdr:nvCxnSpPr>
      <xdr:spPr>
        <a:xfrm>
          <a:off x="14782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12700</xdr:rowOff>
    </xdr:from>
    <xdr:to>
      <xdr:col>21</xdr:col>
      <xdr:colOff>361950</xdr:colOff>
      <xdr:row>53</xdr:row>
      <xdr:rowOff>107950</xdr:rowOff>
    </xdr:to>
    <xdr:cxnSp macro="">
      <xdr:nvCxnSpPr>
        <xdr:cNvPr id="257" name="直線コネクタ 256"/>
        <xdr:cNvCxnSpPr/>
      </xdr:nvCxnSpPr>
      <xdr:spPr>
        <a:xfrm>
          <a:off x="13893800" y="9099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58" name="フローチャート : 判断 257"/>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124477</xdr:rowOff>
    </xdr:from>
    <xdr:ext cx="762000" cy="259045"/>
    <xdr:sp macro="" textlink="">
      <xdr:nvSpPr>
        <xdr:cNvPr id="259" name="テキスト ボックス 258"/>
        <xdr:cNvSpPr txBox="1"/>
      </xdr:nvSpPr>
      <xdr:spPr>
        <a:xfrm>
          <a:off x="14401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12700</xdr:rowOff>
    </xdr:from>
    <xdr:to>
      <xdr:col>20</xdr:col>
      <xdr:colOff>158750</xdr:colOff>
      <xdr:row>53</xdr:row>
      <xdr:rowOff>12700</xdr:rowOff>
    </xdr:to>
    <xdr:cxnSp macro="">
      <xdr:nvCxnSpPr>
        <xdr:cNvPr id="260" name="直線コネクタ 259"/>
        <xdr:cNvCxnSpPr/>
      </xdr:nvCxnSpPr>
      <xdr:spPr>
        <a:xfrm>
          <a:off x="13004800" y="909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1" name="フローチャート : 判断 260"/>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48277</xdr:rowOff>
    </xdr:from>
    <xdr:ext cx="762000" cy="259045"/>
    <xdr:sp macro="" textlink="">
      <xdr:nvSpPr>
        <xdr:cNvPr id="262" name="テキスト ボックス 261"/>
        <xdr:cNvSpPr txBox="1"/>
      </xdr:nvSpPr>
      <xdr:spPr>
        <a:xfrm>
          <a:off x="13512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95250</xdr:rowOff>
    </xdr:from>
    <xdr:to>
      <xdr:col>19</xdr:col>
      <xdr:colOff>6350</xdr:colOff>
      <xdr:row>55</xdr:row>
      <xdr:rowOff>25400</xdr:rowOff>
    </xdr:to>
    <xdr:sp macro="" textlink="">
      <xdr:nvSpPr>
        <xdr:cNvPr id="263" name="フローチャート : 判断 262"/>
        <xdr:cNvSpPr/>
      </xdr:nvSpPr>
      <xdr:spPr>
        <a:xfrm>
          <a:off x="12954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10177</xdr:rowOff>
    </xdr:from>
    <xdr:ext cx="762000" cy="259045"/>
    <xdr:sp macro="" textlink="">
      <xdr:nvSpPr>
        <xdr:cNvPr id="264" name="テキスト ボックス 263"/>
        <xdr:cNvSpPr txBox="1"/>
      </xdr:nvSpPr>
      <xdr:spPr>
        <a:xfrm>
          <a:off x="12623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114300</xdr:rowOff>
    </xdr:from>
    <xdr:to>
      <xdr:col>24</xdr:col>
      <xdr:colOff>82550</xdr:colOff>
      <xdr:row>54</xdr:row>
      <xdr:rowOff>44450</xdr:rowOff>
    </xdr:to>
    <xdr:sp macro="" textlink="">
      <xdr:nvSpPr>
        <xdr:cNvPr id="270" name="円/楕円 269"/>
        <xdr:cNvSpPr/>
      </xdr:nvSpPr>
      <xdr:spPr>
        <a:xfrm>
          <a:off x="16459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22877</xdr:rowOff>
    </xdr:from>
    <xdr:ext cx="762000" cy="259045"/>
    <xdr:sp macro="" textlink="">
      <xdr:nvSpPr>
        <xdr:cNvPr id="271" name="その他該当値テキスト"/>
        <xdr:cNvSpPr txBox="1"/>
      </xdr:nvSpPr>
      <xdr:spPr>
        <a:xfrm>
          <a:off x="16598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57150</xdr:rowOff>
    </xdr:from>
    <xdr:to>
      <xdr:col>22</xdr:col>
      <xdr:colOff>615950</xdr:colOff>
      <xdr:row>53</xdr:row>
      <xdr:rowOff>158750</xdr:rowOff>
    </xdr:to>
    <xdr:sp macro="" textlink="">
      <xdr:nvSpPr>
        <xdr:cNvPr id="272" name="円/楕円 271"/>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168927</xdr:rowOff>
    </xdr:from>
    <xdr:ext cx="736600" cy="259045"/>
    <xdr:sp macro="" textlink="">
      <xdr:nvSpPr>
        <xdr:cNvPr id="273" name="テキスト ボックス 272"/>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57150</xdr:rowOff>
    </xdr:from>
    <xdr:to>
      <xdr:col>21</xdr:col>
      <xdr:colOff>412750</xdr:colOff>
      <xdr:row>53</xdr:row>
      <xdr:rowOff>158750</xdr:rowOff>
    </xdr:to>
    <xdr:sp macro="" textlink="">
      <xdr:nvSpPr>
        <xdr:cNvPr id="274" name="円/楕円 273"/>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168927</xdr:rowOff>
    </xdr:from>
    <xdr:ext cx="762000" cy="259045"/>
    <xdr:sp macro="" textlink="">
      <xdr:nvSpPr>
        <xdr:cNvPr id="275" name="テキスト ボックス 274"/>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133350</xdr:rowOff>
    </xdr:from>
    <xdr:to>
      <xdr:col>20</xdr:col>
      <xdr:colOff>209550</xdr:colOff>
      <xdr:row>53</xdr:row>
      <xdr:rowOff>63500</xdr:rowOff>
    </xdr:to>
    <xdr:sp macro="" textlink="">
      <xdr:nvSpPr>
        <xdr:cNvPr id="276" name="円/楕円 275"/>
        <xdr:cNvSpPr/>
      </xdr:nvSpPr>
      <xdr:spPr>
        <a:xfrm>
          <a:off x="13843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73677</xdr:rowOff>
    </xdr:from>
    <xdr:ext cx="762000" cy="259045"/>
    <xdr:sp macro="" textlink="">
      <xdr:nvSpPr>
        <xdr:cNvPr id="277" name="テキスト ボックス 276"/>
        <xdr:cNvSpPr txBox="1"/>
      </xdr:nvSpPr>
      <xdr:spPr>
        <a:xfrm>
          <a:off x="13512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133350</xdr:rowOff>
    </xdr:from>
    <xdr:to>
      <xdr:col>19</xdr:col>
      <xdr:colOff>6350</xdr:colOff>
      <xdr:row>53</xdr:row>
      <xdr:rowOff>63500</xdr:rowOff>
    </xdr:to>
    <xdr:sp macro="" textlink="">
      <xdr:nvSpPr>
        <xdr:cNvPr id="278" name="円/楕円 277"/>
        <xdr:cNvSpPr/>
      </xdr:nvSpPr>
      <xdr:spPr>
        <a:xfrm>
          <a:off x="12954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73677</xdr:rowOff>
    </xdr:from>
    <xdr:ext cx="762000" cy="259045"/>
    <xdr:sp macro="" textlink="">
      <xdr:nvSpPr>
        <xdr:cNvPr id="279" name="テキスト ボックス 278"/>
        <xdr:cNvSpPr txBox="1"/>
      </xdr:nvSpPr>
      <xdr:spPr>
        <a:xfrm>
          <a:off x="12623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年度は主に企業会計に対する基礎年金拠出金負担金の増や新規施設稼働に伴う下水道高度処理負担金の増及び税収の減により比率が上昇した。平成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年度には下水道事業会計における特別利益の発生等による補助費等の減及び市税収入の増により比率は低下した。平成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年度には下水道事業会計における</a:t>
          </a:r>
          <a:r>
            <a:rPr kumimoji="1" lang="ja-JP" altLang="ja-JP" sz="1300">
              <a:solidFill>
                <a:sysClr val="windowText" lastClr="000000"/>
              </a:solidFill>
              <a:effectLst/>
              <a:latin typeface="+mn-lt"/>
              <a:ea typeface="+mn-ea"/>
              <a:cs typeface="+mn-cs"/>
            </a:rPr>
            <a:t>減価償却費</a:t>
          </a:r>
          <a:r>
            <a:rPr kumimoji="1" lang="ja-JP" altLang="en-US" sz="1300">
              <a:solidFill>
                <a:sysClr val="windowText" lastClr="000000"/>
              </a:solidFill>
              <a:effectLst/>
              <a:latin typeface="+mn-lt"/>
              <a:ea typeface="+mn-ea"/>
              <a:cs typeface="+mn-cs"/>
            </a:rPr>
            <a:t>の増</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a:rPr>
            <a:t>幼稚園園児保育料補助や認可外保育施設に通う園児に対する補助額拡充等により比率が上昇した。</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07" name="直線コネクタ 306"/>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09" name="直線コネクタ 30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10"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11" name="直線コネクタ 310"/>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37</xdr:row>
      <xdr:rowOff>69850</xdr:rowOff>
    </xdr:to>
    <xdr:cxnSp macro="">
      <xdr:nvCxnSpPr>
        <xdr:cNvPr id="312" name="直線コネクタ 311"/>
        <xdr:cNvCxnSpPr/>
      </xdr:nvCxnSpPr>
      <xdr:spPr>
        <a:xfrm>
          <a:off x="15671800" y="6299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16527</xdr:rowOff>
    </xdr:from>
    <xdr:ext cx="762000" cy="259045"/>
    <xdr:sp macro="" textlink="">
      <xdr:nvSpPr>
        <xdr:cNvPr id="313" name="補助費等平均値テキスト"/>
        <xdr:cNvSpPr txBox="1"/>
      </xdr:nvSpPr>
      <xdr:spPr>
        <a:xfrm>
          <a:off x="16598900" y="618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4" name="フローチャート : 判断 313"/>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37</xdr:row>
      <xdr:rowOff>88900</xdr:rowOff>
    </xdr:to>
    <xdr:cxnSp macro="">
      <xdr:nvCxnSpPr>
        <xdr:cNvPr id="315" name="直線コネクタ 314"/>
        <xdr:cNvCxnSpPr/>
      </xdr:nvCxnSpPr>
      <xdr:spPr>
        <a:xfrm flipV="1">
          <a:off x="14782800" y="6299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16" name="フローチャート : 判断 315"/>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86377</xdr:rowOff>
    </xdr:from>
    <xdr:ext cx="736600" cy="259045"/>
    <xdr:sp macro="" textlink="">
      <xdr:nvSpPr>
        <xdr:cNvPr id="317" name="テキスト ボックス 316"/>
        <xdr:cNvSpPr txBox="1"/>
      </xdr:nvSpPr>
      <xdr:spPr>
        <a:xfrm>
          <a:off x="15290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31750</xdr:rowOff>
    </xdr:from>
    <xdr:to>
      <xdr:col>21</xdr:col>
      <xdr:colOff>361950</xdr:colOff>
      <xdr:row>37</xdr:row>
      <xdr:rowOff>88900</xdr:rowOff>
    </xdr:to>
    <xdr:cxnSp macro="">
      <xdr:nvCxnSpPr>
        <xdr:cNvPr id="318" name="直線コネクタ 317"/>
        <xdr:cNvCxnSpPr/>
      </xdr:nvCxnSpPr>
      <xdr:spPr>
        <a:xfrm>
          <a:off x="13893800" y="637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19" name="フローチャート : 判断 318"/>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162577</xdr:rowOff>
    </xdr:from>
    <xdr:ext cx="762000" cy="259045"/>
    <xdr:sp macro="" textlink="">
      <xdr:nvSpPr>
        <xdr:cNvPr id="320" name="テキスト ボックス 319"/>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31750</xdr:rowOff>
    </xdr:from>
    <xdr:to>
      <xdr:col>20</xdr:col>
      <xdr:colOff>158750</xdr:colOff>
      <xdr:row>37</xdr:row>
      <xdr:rowOff>31750</xdr:rowOff>
    </xdr:to>
    <xdr:cxnSp macro="">
      <xdr:nvCxnSpPr>
        <xdr:cNvPr id="321" name="直線コネクタ 320"/>
        <xdr:cNvCxnSpPr/>
      </xdr:nvCxnSpPr>
      <xdr:spPr>
        <a:xfrm>
          <a:off x="130048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2" name="フローチャート : 判断 321"/>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29227</xdr:rowOff>
    </xdr:from>
    <xdr:ext cx="762000" cy="259045"/>
    <xdr:sp macro="" textlink="">
      <xdr:nvSpPr>
        <xdr:cNvPr id="323" name="テキスト ボックス 322"/>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4" name="フローチャート : 判断 323"/>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25" name="テキスト ボックス 324"/>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1" name="円/楕円 330"/>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32"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3" name="円/楕円 332"/>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34" name="テキスト ボックス 33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38100</xdr:rowOff>
    </xdr:from>
    <xdr:to>
      <xdr:col>21</xdr:col>
      <xdr:colOff>412750</xdr:colOff>
      <xdr:row>37</xdr:row>
      <xdr:rowOff>139700</xdr:rowOff>
    </xdr:to>
    <xdr:sp macro="" textlink="">
      <xdr:nvSpPr>
        <xdr:cNvPr id="335" name="円/楕円 334"/>
        <xdr:cNvSpPr/>
      </xdr:nvSpPr>
      <xdr:spPr>
        <a:xfrm>
          <a:off x="14732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149877</xdr:rowOff>
    </xdr:from>
    <xdr:ext cx="762000" cy="259045"/>
    <xdr:sp macro="" textlink="">
      <xdr:nvSpPr>
        <xdr:cNvPr id="336" name="テキスト ボックス 335"/>
        <xdr:cNvSpPr txBox="1"/>
      </xdr:nvSpPr>
      <xdr:spPr>
        <a:xfrm>
          <a:off x="14401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152400</xdr:rowOff>
    </xdr:from>
    <xdr:to>
      <xdr:col>20</xdr:col>
      <xdr:colOff>209550</xdr:colOff>
      <xdr:row>37</xdr:row>
      <xdr:rowOff>82550</xdr:rowOff>
    </xdr:to>
    <xdr:sp macro="" textlink="">
      <xdr:nvSpPr>
        <xdr:cNvPr id="337" name="円/楕円 336"/>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92727</xdr:rowOff>
    </xdr:from>
    <xdr:ext cx="762000" cy="259045"/>
    <xdr:sp macro="" textlink="">
      <xdr:nvSpPr>
        <xdr:cNvPr id="338" name="テキスト ボックス 337"/>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39" name="円/楕円 338"/>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92727</xdr:rowOff>
    </xdr:from>
    <xdr:ext cx="762000" cy="259045"/>
    <xdr:sp macro="" textlink="">
      <xdr:nvSpPr>
        <xdr:cNvPr id="340" name="テキスト ボックス 339"/>
        <xdr:cNvSpPr txBox="1"/>
      </xdr:nvSpPr>
      <xdr:spPr>
        <a:xfrm>
          <a:off x="12623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22</a:t>
          </a:r>
          <a:r>
            <a:rPr kumimoji="1" lang="ja-JP" altLang="en-US" sz="1300">
              <a:solidFill>
                <a:sysClr val="windowText" lastClr="000000"/>
              </a:solidFill>
              <a:latin typeface="ＭＳ Ｐゴシック"/>
            </a:rPr>
            <a:t>年度以降、経常的な公債費については大きな増減はないが、平成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税収の増に伴って比率が減少している。今後は庁舎建替え事業や、連続立体交差事業、小学校新設事業等により投資的経費が増加する見込みであるが、市債発行にあたっては、実質公債費比率や市債現在高に留意しながら、適正な活用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0" name="直線コネクタ 369"/>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4" name="直線コネクタ 37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56243</xdr:rowOff>
    </xdr:from>
    <xdr:to>
      <xdr:col>7</xdr:col>
      <xdr:colOff>15875</xdr:colOff>
      <xdr:row>76</xdr:row>
      <xdr:rowOff>88900</xdr:rowOff>
    </xdr:to>
    <xdr:cxnSp macro="">
      <xdr:nvCxnSpPr>
        <xdr:cNvPr id="375" name="直線コネクタ 374"/>
        <xdr:cNvCxnSpPr/>
      </xdr:nvCxnSpPr>
      <xdr:spPr>
        <a:xfrm flipV="1">
          <a:off x="3987800" y="13086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140806</xdr:rowOff>
    </xdr:from>
    <xdr:ext cx="762000" cy="259045"/>
    <xdr:sp macro="" textlink="">
      <xdr:nvSpPr>
        <xdr:cNvPr id="376"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7" name="フローチャート :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88900</xdr:rowOff>
    </xdr:from>
    <xdr:to>
      <xdr:col>5</xdr:col>
      <xdr:colOff>549275</xdr:colOff>
      <xdr:row>77</xdr:row>
      <xdr:rowOff>15421</xdr:rowOff>
    </xdr:to>
    <xdr:cxnSp macro="">
      <xdr:nvCxnSpPr>
        <xdr:cNvPr id="378" name="直線コネクタ 377"/>
        <xdr:cNvCxnSpPr/>
      </xdr:nvCxnSpPr>
      <xdr:spPr>
        <a:xfrm flipV="1">
          <a:off x="3098800" y="131191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79" name="フローチャート : 判断 378"/>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138084</xdr:rowOff>
    </xdr:from>
    <xdr:ext cx="736600" cy="259045"/>
    <xdr:sp macro="" textlink="">
      <xdr:nvSpPr>
        <xdr:cNvPr id="380" name="テキスト ボックス 379"/>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15421</xdr:rowOff>
    </xdr:from>
    <xdr:to>
      <xdr:col>4</xdr:col>
      <xdr:colOff>346075</xdr:colOff>
      <xdr:row>77</xdr:row>
      <xdr:rowOff>37193</xdr:rowOff>
    </xdr:to>
    <xdr:cxnSp macro="">
      <xdr:nvCxnSpPr>
        <xdr:cNvPr id="381" name="直線コネクタ 380"/>
        <xdr:cNvCxnSpPr/>
      </xdr:nvCxnSpPr>
      <xdr:spPr>
        <a:xfrm flipV="1">
          <a:off x="2209800" y="13217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2" name="フローチャート : 判断 381"/>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127198</xdr:rowOff>
    </xdr:from>
    <xdr:ext cx="762000" cy="259045"/>
    <xdr:sp macro="" textlink="">
      <xdr:nvSpPr>
        <xdr:cNvPr id="383" name="テキスト ボックス 382"/>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37193</xdr:rowOff>
    </xdr:from>
    <xdr:to>
      <xdr:col>3</xdr:col>
      <xdr:colOff>142875</xdr:colOff>
      <xdr:row>77</xdr:row>
      <xdr:rowOff>48079</xdr:rowOff>
    </xdr:to>
    <xdr:cxnSp macro="">
      <xdr:nvCxnSpPr>
        <xdr:cNvPr id="384" name="直線コネクタ 383"/>
        <xdr:cNvCxnSpPr/>
      </xdr:nvCxnSpPr>
      <xdr:spPr>
        <a:xfrm flipV="1">
          <a:off x="1320800" y="13238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5" name="フローチャート : 判断 384"/>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127198</xdr:rowOff>
    </xdr:from>
    <xdr:ext cx="762000" cy="259045"/>
    <xdr:sp macro="" textlink="">
      <xdr:nvSpPr>
        <xdr:cNvPr id="386" name="テキスト ボックス 385"/>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7" name="フローチャート : 判断 386"/>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138084</xdr:rowOff>
    </xdr:from>
    <xdr:ext cx="762000" cy="259045"/>
    <xdr:sp macro="" textlink="">
      <xdr:nvSpPr>
        <xdr:cNvPr id="388" name="テキスト ボックス 387"/>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5443</xdr:rowOff>
    </xdr:from>
    <xdr:to>
      <xdr:col>7</xdr:col>
      <xdr:colOff>66675</xdr:colOff>
      <xdr:row>76</xdr:row>
      <xdr:rowOff>107043</xdr:rowOff>
    </xdr:to>
    <xdr:sp macro="" textlink="">
      <xdr:nvSpPr>
        <xdr:cNvPr id="394" name="円/楕円 393"/>
        <xdr:cNvSpPr/>
      </xdr:nvSpPr>
      <xdr:spPr>
        <a:xfrm>
          <a:off x="47752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21970</xdr:rowOff>
    </xdr:from>
    <xdr:ext cx="762000" cy="259045"/>
    <xdr:sp macro="" textlink="">
      <xdr:nvSpPr>
        <xdr:cNvPr id="395" name="公債費該当値テキスト"/>
        <xdr:cNvSpPr txBox="1"/>
      </xdr:nvSpPr>
      <xdr:spPr>
        <a:xfrm>
          <a:off x="49149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38100</xdr:rowOff>
    </xdr:from>
    <xdr:to>
      <xdr:col>5</xdr:col>
      <xdr:colOff>600075</xdr:colOff>
      <xdr:row>76</xdr:row>
      <xdr:rowOff>139700</xdr:rowOff>
    </xdr:to>
    <xdr:sp macro="" textlink="">
      <xdr:nvSpPr>
        <xdr:cNvPr id="396" name="円/楕円 395"/>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149877</xdr:rowOff>
    </xdr:from>
    <xdr:ext cx="736600" cy="259045"/>
    <xdr:sp macro="" textlink="">
      <xdr:nvSpPr>
        <xdr:cNvPr id="397" name="テキスト ボックス 396"/>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136071</xdr:rowOff>
    </xdr:from>
    <xdr:to>
      <xdr:col>4</xdr:col>
      <xdr:colOff>396875</xdr:colOff>
      <xdr:row>77</xdr:row>
      <xdr:rowOff>66221</xdr:rowOff>
    </xdr:to>
    <xdr:sp macro="" textlink="">
      <xdr:nvSpPr>
        <xdr:cNvPr id="398" name="円/楕円 397"/>
        <xdr:cNvSpPr/>
      </xdr:nvSpPr>
      <xdr:spPr>
        <a:xfrm>
          <a:off x="3048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76399</xdr:rowOff>
    </xdr:from>
    <xdr:ext cx="762000" cy="259045"/>
    <xdr:sp macro="" textlink="">
      <xdr:nvSpPr>
        <xdr:cNvPr id="399" name="テキスト ボックス 398"/>
        <xdr:cNvSpPr txBox="1"/>
      </xdr:nvSpPr>
      <xdr:spPr>
        <a:xfrm>
          <a:off x="2717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157843</xdr:rowOff>
    </xdr:from>
    <xdr:to>
      <xdr:col>3</xdr:col>
      <xdr:colOff>193675</xdr:colOff>
      <xdr:row>77</xdr:row>
      <xdr:rowOff>87993</xdr:rowOff>
    </xdr:to>
    <xdr:sp macro="" textlink="">
      <xdr:nvSpPr>
        <xdr:cNvPr id="400" name="円/楕円 399"/>
        <xdr:cNvSpPr/>
      </xdr:nvSpPr>
      <xdr:spPr>
        <a:xfrm>
          <a:off x="2159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98170</xdr:rowOff>
    </xdr:from>
    <xdr:ext cx="762000" cy="259045"/>
    <xdr:sp macro="" textlink="">
      <xdr:nvSpPr>
        <xdr:cNvPr id="401" name="テキスト ボックス 400"/>
        <xdr:cNvSpPr txBox="1"/>
      </xdr:nvSpPr>
      <xdr:spPr>
        <a:xfrm>
          <a:off x="1828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168729</xdr:rowOff>
    </xdr:from>
    <xdr:to>
      <xdr:col>1</xdr:col>
      <xdr:colOff>676275</xdr:colOff>
      <xdr:row>77</xdr:row>
      <xdr:rowOff>98879</xdr:rowOff>
    </xdr:to>
    <xdr:sp macro="" textlink="">
      <xdr:nvSpPr>
        <xdr:cNvPr id="402" name="円/楕円 401"/>
        <xdr:cNvSpPr/>
      </xdr:nvSpPr>
      <xdr:spPr>
        <a:xfrm>
          <a:off x="12700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109056</xdr:rowOff>
    </xdr:from>
    <xdr:ext cx="762000" cy="259045"/>
    <xdr:sp macro="" textlink="">
      <xdr:nvSpPr>
        <xdr:cNvPr id="403" name="テキスト ボックス 402"/>
        <xdr:cNvSpPr txBox="1"/>
      </xdr:nvSpPr>
      <xdr:spPr>
        <a:xfrm>
          <a:off x="939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扶助費の占める割合が大きいため「公債費以外」の比率は扶助費に近似しており、保育所受け入れ枠の拡大、生活保護扶助費の増、障害福祉費の増により決算額及び比率は上昇傾向にある。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平成</a:t>
          </a:r>
          <a:r>
            <a:rPr kumimoji="1" lang="en-US" altLang="ja-JP" sz="1200">
              <a:solidFill>
                <a:sysClr val="windowText" lastClr="000000"/>
              </a:solidFill>
              <a:latin typeface="ＭＳ Ｐゴシック"/>
            </a:rPr>
            <a:t>23</a:t>
          </a:r>
          <a:r>
            <a:rPr kumimoji="1" lang="ja-JP" altLang="en-US" sz="1200">
              <a:solidFill>
                <a:sysClr val="windowText" lastClr="000000"/>
              </a:solidFill>
              <a:latin typeface="ＭＳ Ｐゴシック"/>
            </a:rPr>
            <a:t>年度は事業費は増となったが、臨時的な県補助金があったためは比率は微増にとどまった。平成</a:t>
          </a:r>
          <a:r>
            <a:rPr kumimoji="1" lang="en-US" altLang="ja-JP" sz="1200">
              <a:solidFill>
                <a:sysClr val="windowText" lastClr="000000"/>
              </a:solidFill>
              <a:latin typeface="ＭＳ Ｐゴシック"/>
            </a:rPr>
            <a:t>24</a:t>
          </a:r>
          <a:r>
            <a:rPr kumimoji="1" lang="ja-JP" altLang="en-US" sz="1200">
              <a:solidFill>
                <a:sysClr val="windowText" lastClr="000000"/>
              </a:solidFill>
              <a:latin typeface="ＭＳ Ｐゴシック"/>
            </a:rPr>
            <a:t>年度は扶助費のみならず、補助費等、その他においても事業費が増となったうえ税収減となったことから、比率が大きく上昇した。平成</a:t>
          </a:r>
          <a:r>
            <a:rPr kumimoji="1" lang="en-US" altLang="ja-JP" sz="1200">
              <a:solidFill>
                <a:sysClr val="windowText" lastClr="000000"/>
              </a:solidFill>
              <a:latin typeface="ＭＳ Ｐゴシック"/>
            </a:rPr>
            <a:t>25</a:t>
          </a:r>
          <a:r>
            <a:rPr kumimoji="1" lang="ja-JP" altLang="en-US" sz="1200">
              <a:solidFill>
                <a:sysClr val="windowText" lastClr="000000"/>
              </a:solidFill>
              <a:latin typeface="ＭＳ Ｐゴシック"/>
            </a:rPr>
            <a:t>年度は主に税収増により比率が減少したが、平成</a:t>
          </a:r>
          <a:r>
            <a:rPr kumimoji="1" lang="en-US" altLang="ja-JP" sz="1200">
              <a:solidFill>
                <a:sysClr val="windowText" lastClr="000000"/>
              </a:solidFill>
              <a:latin typeface="ＭＳ Ｐゴシック"/>
            </a:rPr>
            <a:t>26</a:t>
          </a:r>
          <a:r>
            <a:rPr kumimoji="1" lang="ja-JP" altLang="en-US" sz="1200">
              <a:solidFill>
                <a:sysClr val="windowText" lastClr="000000"/>
              </a:solidFill>
              <a:latin typeface="ＭＳ Ｐゴシック"/>
            </a:rPr>
            <a:t>年度は、各性質の事業費の増により増加した。</a:t>
          </a:r>
          <a:endParaRPr kumimoji="1" lang="en-US" altLang="ja-JP" sz="1200">
            <a:solidFill>
              <a:sysClr val="windowText" lastClr="000000"/>
            </a:solidFill>
            <a:latin typeface="ＭＳ Ｐゴシック"/>
          </a:endParaRPr>
        </a:p>
        <a:p>
          <a:endParaRPr kumimoji="1" lang="en-US" altLang="ja-JP" sz="1200">
            <a:latin typeface="ＭＳ Ｐゴシック"/>
          </a:endParaRPr>
        </a:p>
        <a:p>
          <a:endParaRPr kumimoji="1" lang="en-US" altLang="ja-JP" sz="1200">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8" name="直線コネクタ 417"/>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9" name="テキスト ボックス 418"/>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2" name="直線コネクタ 421"/>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3" name="テキスト ボックス 422"/>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6" name="直線コネクタ 425"/>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7" name="テキスト ボックス 426"/>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0" name="直線コネクタ 429"/>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1" name="テキスト ボックス 430"/>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81</xdr:row>
      <xdr:rowOff>69850</xdr:rowOff>
    </xdr:to>
    <xdr:cxnSp macro="">
      <xdr:nvCxnSpPr>
        <xdr:cNvPr id="435" name="直線コネクタ 434"/>
        <xdr:cNvCxnSpPr/>
      </xdr:nvCxnSpPr>
      <xdr:spPr>
        <a:xfrm flipV="1">
          <a:off x="16510000" y="12557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3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37" name="直線コネクタ 43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3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39" name="直線コネクタ 43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60325</xdr:rowOff>
    </xdr:from>
    <xdr:to>
      <xdr:col>24</xdr:col>
      <xdr:colOff>31750</xdr:colOff>
      <xdr:row>79</xdr:row>
      <xdr:rowOff>98425</xdr:rowOff>
    </xdr:to>
    <xdr:cxnSp macro="">
      <xdr:nvCxnSpPr>
        <xdr:cNvPr id="440" name="直線コネクタ 439"/>
        <xdr:cNvCxnSpPr/>
      </xdr:nvCxnSpPr>
      <xdr:spPr>
        <a:xfrm>
          <a:off x="15671800" y="13433425"/>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140352</xdr:rowOff>
    </xdr:from>
    <xdr:ext cx="762000" cy="259045"/>
    <xdr:sp macro="" textlink="">
      <xdr:nvSpPr>
        <xdr:cNvPr id="441" name="公債費以外平均値テキスト"/>
        <xdr:cNvSpPr txBox="1"/>
      </xdr:nvSpPr>
      <xdr:spPr>
        <a:xfrm>
          <a:off x="16598900" y="1299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123825</xdr:rowOff>
    </xdr:from>
    <xdr:to>
      <xdr:col>24</xdr:col>
      <xdr:colOff>82550</xdr:colOff>
      <xdr:row>77</xdr:row>
      <xdr:rowOff>53975</xdr:rowOff>
    </xdr:to>
    <xdr:sp macro="" textlink="">
      <xdr:nvSpPr>
        <xdr:cNvPr id="442" name="フローチャート : 判断 441"/>
        <xdr:cNvSpPr/>
      </xdr:nvSpPr>
      <xdr:spPr>
        <a:xfrm>
          <a:off x="164592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60325</xdr:rowOff>
    </xdr:from>
    <xdr:to>
      <xdr:col>22</xdr:col>
      <xdr:colOff>565150</xdr:colOff>
      <xdr:row>78</xdr:row>
      <xdr:rowOff>127000</xdr:rowOff>
    </xdr:to>
    <xdr:cxnSp macro="">
      <xdr:nvCxnSpPr>
        <xdr:cNvPr id="443" name="直線コネクタ 442"/>
        <xdr:cNvCxnSpPr/>
      </xdr:nvCxnSpPr>
      <xdr:spPr>
        <a:xfrm flipV="1">
          <a:off x="14782800" y="134334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4" name="フローチャート : 判断 443"/>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45" name="テキスト ボックス 444"/>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41275</xdr:rowOff>
    </xdr:from>
    <xdr:to>
      <xdr:col>21</xdr:col>
      <xdr:colOff>361950</xdr:colOff>
      <xdr:row>78</xdr:row>
      <xdr:rowOff>127000</xdr:rowOff>
    </xdr:to>
    <xdr:cxnSp macro="">
      <xdr:nvCxnSpPr>
        <xdr:cNvPr id="446" name="直線コネクタ 445"/>
        <xdr:cNvCxnSpPr/>
      </xdr:nvCxnSpPr>
      <xdr:spPr>
        <a:xfrm>
          <a:off x="13893800" y="1324292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28575</xdr:rowOff>
    </xdr:from>
    <xdr:to>
      <xdr:col>21</xdr:col>
      <xdr:colOff>412750</xdr:colOff>
      <xdr:row>76</xdr:row>
      <xdr:rowOff>130175</xdr:rowOff>
    </xdr:to>
    <xdr:sp macro="" textlink="">
      <xdr:nvSpPr>
        <xdr:cNvPr id="447" name="フローチャート : 判断 446"/>
        <xdr:cNvSpPr/>
      </xdr:nvSpPr>
      <xdr:spPr>
        <a:xfrm>
          <a:off x="14732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140352</xdr:rowOff>
    </xdr:from>
    <xdr:ext cx="762000" cy="259045"/>
    <xdr:sp macro="" textlink="">
      <xdr:nvSpPr>
        <xdr:cNvPr id="448" name="テキスト ボックス 447"/>
        <xdr:cNvSpPr txBox="1"/>
      </xdr:nvSpPr>
      <xdr:spPr>
        <a:xfrm>
          <a:off x="14401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22225</xdr:rowOff>
    </xdr:from>
    <xdr:to>
      <xdr:col>20</xdr:col>
      <xdr:colOff>158750</xdr:colOff>
      <xdr:row>77</xdr:row>
      <xdr:rowOff>41275</xdr:rowOff>
    </xdr:to>
    <xdr:cxnSp macro="">
      <xdr:nvCxnSpPr>
        <xdr:cNvPr id="449" name="直線コネクタ 448"/>
        <xdr:cNvCxnSpPr/>
      </xdr:nvCxnSpPr>
      <xdr:spPr>
        <a:xfrm>
          <a:off x="13004800" y="13223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152400</xdr:rowOff>
    </xdr:from>
    <xdr:to>
      <xdr:col>20</xdr:col>
      <xdr:colOff>209550</xdr:colOff>
      <xdr:row>76</xdr:row>
      <xdr:rowOff>82550</xdr:rowOff>
    </xdr:to>
    <xdr:sp macro="" textlink="">
      <xdr:nvSpPr>
        <xdr:cNvPr id="450" name="フローチャート : 判断 449"/>
        <xdr:cNvSpPr/>
      </xdr:nvSpPr>
      <xdr:spPr>
        <a:xfrm>
          <a:off x="13843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92727</xdr:rowOff>
    </xdr:from>
    <xdr:ext cx="762000" cy="259045"/>
    <xdr:sp macro="" textlink="">
      <xdr:nvSpPr>
        <xdr:cNvPr id="451" name="テキスト ボックス 450"/>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2" name="フローチャート : 判断 451"/>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53" name="テキスト ボックス 452"/>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47625</xdr:rowOff>
    </xdr:from>
    <xdr:to>
      <xdr:col>24</xdr:col>
      <xdr:colOff>82550</xdr:colOff>
      <xdr:row>79</xdr:row>
      <xdr:rowOff>149225</xdr:rowOff>
    </xdr:to>
    <xdr:sp macro="" textlink="">
      <xdr:nvSpPr>
        <xdr:cNvPr id="459" name="円/楕円 458"/>
        <xdr:cNvSpPr/>
      </xdr:nvSpPr>
      <xdr:spPr>
        <a:xfrm>
          <a:off x="164592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19702</xdr:rowOff>
    </xdr:from>
    <xdr:ext cx="762000" cy="259045"/>
    <xdr:sp macro="" textlink="">
      <xdr:nvSpPr>
        <xdr:cNvPr id="460" name="公債費以外該当値テキスト"/>
        <xdr:cNvSpPr txBox="1"/>
      </xdr:nvSpPr>
      <xdr:spPr>
        <a:xfrm>
          <a:off x="16598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9525</xdr:rowOff>
    </xdr:from>
    <xdr:to>
      <xdr:col>22</xdr:col>
      <xdr:colOff>615950</xdr:colOff>
      <xdr:row>78</xdr:row>
      <xdr:rowOff>111125</xdr:rowOff>
    </xdr:to>
    <xdr:sp macro="" textlink="">
      <xdr:nvSpPr>
        <xdr:cNvPr id="461" name="円/楕円 460"/>
        <xdr:cNvSpPr/>
      </xdr:nvSpPr>
      <xdr:spPr>
        <a:xfrm>
          <a:off x="156210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95902</xdr:rowOff>
    </xdr:from>
    <xdr:ext cx="736600" cy="259045"/>
    <xdr:sp macro="" textlink="">
      <xdr:nvSpPr>
        <xdr:cNvPr id="462" name="テキスト ボックス 461"/>
        <xdr:cNvSpPr txBox="1"/>
      </xdr:nvSpPr>
      <xdr:spPr>
        <a:xfrm>
          <a:off x="15290800" y="13469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76200</xdr:rowOff>
    </xdr:from>
    <xdr:to>
      <xdr:col>21</xdr:col>
      <xdr:colOff>412750</xdr:colOff>
      <xdr:row>79</xdr:row>
      <xdr:rowOff>6350</xdr:rowOff>
    </xdr:to>
    <xdr:sp macro="" textlink="">
      <xdr:nvSpPr>
        <xdr:cNvPr id="463" name="円/楕円 462"/>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162577</xdr:rowOff>
    </xdr:from>
    <xdr:ext cx="762000" cy="259045"/>
    <xdr:sp macro="" textlink="">
      <xdr:nvSpPr>
        <xdr:cNvPr id="464" name="テキスト ボックス 463"/>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161925</xdr:rowOff>
    </xdr:from>
    <xdr:to>
      <xdr:col>20</xdr:col>
      <xdr:colOff>209550</xdr:colOff>
      <xdr:row>77</xdr:row>
      <xdr:rowOff>92075</xdr:rowOff>
    </xdr:to>
    <xdr:sp macro="" textlink="">
      <xdr:nvSpPr>
        <xdr:cNvPr id="465" name="円/楕円 464"/>
        <xdr:cNvSpPr/>
      </xdr:nvSpPr>
      <xdr:spPr>
        <a:xfrm>
          <a:off x="13843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76852</xdr:rowOff>
    </xdr:from>
    <xdr:ext cx="762000" cy="259045"/>
    <xdr:sp macro="" textlink="">
      <xdr:nvSpPr>
        <xdr:cNvPr id="466" name="テキスト ボックス 465"/>
        <xdr:cNvSpPr txBox="1"/>
      </xdr:nvSpPr>
      <xdr:spPr>
        <a:xfrm>
          <a:off x="13512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142875</xdr:rowOff>
    </xdr:from>
    <xdr:to>
      <xdr:col>19</xdr:col>
      <xdr:colOff>6350</xdr:colOff>
      <xdr:row>77</xdr:row>
      <xdr:rowOff>73025</xdr:rowOff>
    </xdr:to>
    <xdr:sp macro="" textlink="">
      <xdr:nvSpPr>
        <xdr:cNvPr id="467" name="円/楕円 466"/>
        <xdr:cNvSpPr/>
      </xdr:nvSpPr>
      <xdr:spPr>
        <a:xfrm>
          <a:off x="12954000" y="131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57802</xdr:rowOff>
    </xdr:from>
    <xdr:ext cx="762000" cy="259045"/>
    <xdr:sp macro="" textlink="">
      <xdr:nvSpPr>
        <xdr:cNvPr id="468" name="テキスト ボックス 467"/>
        <xdr:cNvSpPr txBox="1"/>
      </xdr:nvSpPr>
      <xdr:spPr>
        <a:xfrm>
          <a:off x="12623800" y="1325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神奈川県川崎市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106365</xdr:rowOff>
    </xdr:from>
    <xdr:to>
      <xdr:col>4</xdr:col>
      <xdr:colOff>1117600</xdr:colOff>
      <xdr:row>20</xdr:row>
      <xdr:rowOff>44552</xdr:rowOff>
    </xdr:to>
    <xdr:cxnSp macro="">
      <xdr:nvCxnSpPr>
        <xdr:cNvPr id="43" name="直線コネクタ 42"/>
        <xdr:cNvCxnSpPr/>
      </xdr:nvCxnSpPr>
      <xdr:spPr bwMode="auto">
        <a:xfrm flipV="1">
          <a:off x="5651500" y="2211390"/>
          <a:ext cx="0" cy="1309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16629</xdr:rowOff>
    </xdr:from>
    <xdr:ext cx="762000" cy="259045"/>
    <xdr:sp macro="" textlink="">
      <xdr:nvSpPr>
        <xdr:cNvPr id="44" name="人口1人当たり決算額の推移最小値テキスト130"/>
        <xdr:cNvSpPr txBox="1"/>
      </xdr:nvSpPr>
      <xdr:spPr>
        <a:xfrm>
          <a:off x="5740400" y="34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44552</xdr:rowOff>
    </xdr:from>
    <xdr:to>
      <xdr:col>5</xdr:col>
      <xdr:colOff>73025</xdr:colOff>
      <xdr:row>20</xdr:row>
      <xdr:rowOff>44552</xdr:rowOff>
    </xdr:to>
    <xdr:cxnSp macro="">
      <xdr:nvCxnSpPr>
        <xdr:cNvPr id="45" name="直線コネクタ 44"/>
        <xdr:cNvCxnSpPr/>
      </xdr:nvCxnSpPr>
      <xdr:spPr bwMode="auto">
        <a:xfrm>
          <a:off x="5562600" y="352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106365</xdr:rowOff>
    </xdr:from>
    <xdr:to>
      <xdr:col>5</xdr:col>
      <xdr:colOff>73025</xdr:colOff>
      <xdr:row>12</xdr:row>
      <xdr:rowOff>106365</xdr:rowOff>
    </xdr:to>
    <xdr:cxnSp macro="">
      <xdr:nvCxnSpPr>
        <xdr:cNvPr id="47" name="直線コネクタ 46"/>
        <xdr:cNvCxnSpPr/>
      </xdr:nvCxnSpPr>
      <xdr:spPr bwMode="auto">
        <a:xfrm>
          <a:off x="5562600" y="22113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165024</xdr:rowOff>
    </xdr:from>
    <xdr:to>
      <xdr:col>4</xdr:col>
      <xdr:colOff>1117600</xdr:colOff>
      <xdr:row>16</xdr:row>
      <xdr:rowOff>32984</xdr:rowOff>
    </xdr:to>
    <xdr:cxnSp macro="">
      <xdr:nvCxnSpPr>
        <xdr:cNvPr id="48" name="直線コネクタ 47"/>
        <xdr:cNvCxnSpPr/>
      </xdr:nvCxnSpPr>
      <xdr:spPr bwMode="auto">
        <a:xfrm flipV="1">
          <a:off x="5003800" y="2784399"/>
          <a:ext cx="647700" cy="3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162059</xdr:rowOff>
    </xdr:from>
    <xdr:ext cx="762000" cy="259045"/>
    <xdr:sp macro="" textlink="">
      <xdr:nvSpPr>
        <xdr:cNvPr id="49" name="人口1人当たり決算額の推移平均値テキスト130"/>
        <xdr:cNvSpPr txBox="1"/>
      </xdr:nvSpPr>
      <xdr:spPr>
        <a:xfrm>
          <a:off x="5740400" y="278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18532</xdr:rowOff>
    </xdr:from>
    <xdr:to>
      <xdr:col>5</xdr:col>
      <xdr:colOff>34925</xdr:colOff>
      <xdr:row>16</xdr:row>
      <xdr:rowOff>120132</xdr:rowOff>
    </xdr:to>
    <xdr:sp macro="" textlink="">
      <xdr:nvSpPr>
        <xdr:cNvPr id="50" name="フローチャート : 判断 49"/>
        <xdr:cNvSpPr/>
      </xdr:nvSpPr>
      <xdr:spPr bwMode="auto">
        <a:xfrm>
          <a:off x="56007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115372</xdr:rowOff>
    </xdr:from>
    <xdr:to>
      <xdr:col>4</xdr:col>
      <xdr:colOff>469900</xdr:colOff>
      <xdr:row>16</xdr:row>
      <xdr:rowOff>32984</xdr:rowOff>
    </xdr:to>
    <xdr:cxnSp macro="">
      <xdr:nvCxnSpPr>
        <xdr:cNvPr id="51" name="直線コネクタ 50"/>
        <xdr:cNvCxnSpPr/>
      </xdr:nvCxnSpPr>
      <xdr:spPr bwMode="auto">
        <a:xfrm>
          <a:off x="4305300" y="2734747"/>
          <a:ext cx="698500" cy="89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71338</xdr:rowOff>
    </xdr:from>
    <xdr:to>
      <xdr:col>4</xdr:col>
      <xdr:colOff>520700</xdr:colOff>
      <xdr:row>17</xdr:row>
      <xdr:rowOff>1488</xdr:rowOff>
    </xdr:to>
    <xdr:sp macro="" textlink="">
      <xdr:nvSpPr>
        <xdr:cNvPr id="52" name="フローチャート : 判断 51"/>
        <xdr:cNvSpPr/>
      </xdr:nvSpPr>
      <xdr:spPr bwMode="auto">
        <a:xfrm>
          <a:off x="4953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157715</xdr:rowOff>
    </xdr:from>
    <xdr:ext cx="736600" cy="259045"/>
    <xdr:sp macro="" textlink="">
      <xdr:nvSpPr>
        <xdr:cNvPr id="53" name="テキスト ボックス 52"/>
        <xdr:cNvSpPr txBox="1"/>
      </xdr:nvSpPr>
      <xdr:spPr>
        <a:xfrm>
          <a:off x="4622800" y="294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128996</xdr:rowOff>
    </xdr:from>
    <xdr:to>
      <xdr:col>3</xdr:col>
      <xdr:colOff>904875</xdr:colOff>
      <xdr:row>15</xdr:row>
      <xdr:rowOff>115372</xdr:rowOff>
    </xdr:to>
    <xdr:cxnSp macro="">
      <xdr:nvCxnSpPr>
        <xdr:cNvPr id="54" name="直線コネクタ 53"/>
        <xdr:cNvCxnSpPr/>
      </xdr:nvCxnSpPr>
      <xdr:spPr bwMode="auto">
        <a:xfrm>
          <a:off x="3606800" y="2576921"/>
          <a:ext cx="698500" cy="157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146228</xdr:rowOff>
    </xdr:from>
    <xdr:to>
      <xdr:col>3</xdr:col>
      <xdr:colOff>955675</xdr:colOff>
      <xdr:row>16</xdr:row>
      <xdr:rowOff>76378</xdr:rowOff>
    </xdr:to>
    <xdr:sp macro="" textlink="">
      <xdr:nvSpPr>
        <xdr:cNvPr id="55" name="フローチャート : 判断 54"/>
        <xdr:cNvSpPr/>
      </xdr:nvSpPr>
      <xdr:spPr bwMode="auto">
        <a:xfrm>
          <a:off x="4254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61155</xdr:rowOff>
    </xdr:from>
    <xdr:ext cx="762000" cy="259045"/>
    <xdr:sp macro="" textlink="">
      <xdr:nvSpPr>
        <xdr:cNvPr id="56" name="テキスト ボックス 55"/>
        <xdr:cNvSpPr txBox="1"/>
      </xdr:nvSpPr>
      <xdr:spPr>
        <a:xfrm>
          <a:off x="39243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77196</xdr:rowOff>
    </xdr:from>
    <xdr:to>
      <xdr:col>3</xdr:col>
      <xdr:colOff>206375</xdr:colOff>
      <xdr:row>14</xdr:row>
      <xdr:rowOff>128996</xdr:rowOff>
    </xdr:to>
    <xdr:cxnSp macro="">
      <xdr:nvCxnSpPr>
        <xdr:cNvPr id="57" name="直線コネクタ 56"/>
        <xdr:cNvCxnSpPr/>
      </xdr:nvCxnSpPr>
      <xdr:spPr bwMode="auto">
        <a:xfrm>
          <a:off x="2908300" y="2525121"/>
          <a:ext cx="698500" cy="51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10302</xdr:rowOff>
    </xdr:from>
    <xdr:to>
      <xdr:col>3</xdr:col>
      <xdr:colOff>257175</xdr:colOff>
      <xdr:row>15</xdr:row>
      <xdr:rowOff>111902</xdr:rowOff>
    </xdr:to>
    <xdr:sp macro="" textlink="">
      <xdr:nvSpPr>
        <xdr:cNvPr id="58" name="フローチャート : 判断 57"/>
        <xdr:cNvSpPr/>
      </xdr:nvSpPr>
      <xdr:spPr bwMode="auto">
        <a:xfrm>
          <a:off x="35560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96679</xdr:rowOff>
    </xdr:from>
    <xdr:ext cx="762000" cy="259045"/>
    <xdr:sp macro="" textlink="">
      <xdr:nvSpPr>
        <xdr:cNvPr id="59" name="テキスト ボックス 58"/>
        <xdr:cNvSpPr txBox="1"/>
      </xdr:nvSpPr>
      <xdr:spPr>
        <a:xfrm>
          <a:off x="32258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147005</xdr:rowOff>
    </xdr:from>
    <xdr:to>
      <xdr:col>2</xdr:col>
      <xdr:colOff>692150</xdr:colOff>
      <xdr:row>15</xdr:row>
      <xdr:rowOff>77155</xdr:rowOff>
    </xdr:to>
    <xdr:sp macro="" textlink="">
      <xdr:nvSpPr>
        <xdr:cNvPr id="60" name="フローチャート : 判断 59"/>
        <xdr:cNvSpPr/>
      </xdr:nvSpPr>
      <xdr:spPr bwMode="auto">
        <a:xfrm>
          <a:off x="28575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61932</xdr:rowOff>
    </xdr:from>
    <xdr:ext cx="762000" cy="259045"/>
    <xdr:sp macro="" textlink="">
      <xdr:nvSpPr>
        <xdr:cNvPr id="61" name="テキスト ボックス 60"/>
        <xdr:cNvSpPr txBox="1"/>
      </xdr:nvSpPr>
      <xdr:spPr>
        <a:xfrm>
          <a:off x="2527300" y="26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114224</xdr:rowOff>
    </xdr:from>
    <xdr:to>
      <xdr:col>5</xdr:col>
      <xdr:colOff>34925</xdr:colOff>
      <xdr:row>16</xdr:row>
      <xdr:rowOff>44374</xdr:rowOff>
    </xdr:to>
    <xdr:sp macro="" textlink="">
      <xdr:nvSpPr>
        <xdr:cNvPr id="67" name="円/楕円 66"/>
        <xdr:cNvSpPr/>
      </xdr:nvSpPr>
      <xdr:spPr bwMode="auto">
        <a:xfrm>
          <a:off x="5600700" y="2733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130751</xdr:rowOff>
    </xdr:from>
    <xdr:ext cx="762000" cy="259045"/>
    <xdr:sp macro="" textlink="">
      <xdr:nvSpPr>
        <xdr:cNvPr id="68" name="人口1人当たり決算額の推移該当値テキスト130"/>
        <xdr:cNvSpPr txBox="1"/>
      </xdr:nvSpPr>
      <xdr:spPr>
        <a:xfrm>
          <a:off x="5740400" y="257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65,210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153634</xdr:rowOff>
    </xdr:from>
    <xdr:to>
      <xdr:col>4</xdr:col>
      <xdr:colOff>520700</xdr:colOff>
      <xdr:row>16</xdr:row>
      <xdr:rowOff>83784</xdr:rowOff>
    </xdr:to>
    <xdr:sp macro="" textlink="">
      <xdr:nvSpPr>
        <xdr:cNvPr id="69" name="円/楕円 68"/>
        <xdr:cNvSpPr/>
      </xdr:nvSpPr>
      <xdr:spPr bwMode="auto">
        <a:xfrm>
          <a:off x="4953000" y="277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93961</xdr:rowOff>
    </xdr:from>
    <xdr:ext cx="736600" cy="259045"/>
    <xdr:sp macro="" textlink="">
      <xdr:nvSpPr>
        <xdr:cNvPr id="70" name="テキスト ボックス 69"/>
        <xdr:cNvSpPr txBox="1"/>
      </xdr:nvSpPr>
      <xdr:spPr>
        <a:xfrm>
          <a:off x="4622800" y="254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64,348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64572</xdr:rowOff>
    </xdr:from>
    <xdr:to>
      <xdr:col>3</xdr:col>
      <xdr:colOff>955675</xdr:colOff>
      <xdr:row>15</xdr:row>
      <xdr:rowOff>166172</xdr:rowOff>
    </xdr:to>
    <xdr:sp macro="" textlink="">
      <xdr:nvSpPr>
        <xdr:cNvPr id="71" name="円/楕円 70"/>
        <xdr:cNvSpPr/>
      </xdr:nvSpPr>
      <xdr:spPr bwMode="auto">
        <a:xfrm>
          <a:off x="4254500" y="2683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4899</xdr:rowOff>
    </xdr:from>
    <xdr:ext cx="762000" cy="259045"/>
    <xdr:sp macro="" textlink="">
      <xdr:nvSpPr>
        <xdr:cNvPr id="72" name="テキスト ボックス 71"/>
        <xdr:cNvSpPr txBox="1"/>
      </xdr:nvSpPr>
      <xdr:spPr>
        <a:xfrm>
          <a:off x="3924300" y="245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66,296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78196</xdr:rowOff>
    </xdr:from>
    <xdr:to>
      <xdr:col>3</xdr:col>
      <xdr:colOff>257175</xdr:colOff>
      <xdr:row>15</xdr:row>
      <xdr:rowOff>8346</xdr:rowOff>
    </xdr:to>
    <xdr:sp macro="" textlink="">
      <xdr:nvSpPr>
        <xdr:cNvPr id="73" name="円/楕円 72"/>
        <xdr:cNvSpPr/>
      </xdr:nvSpPr>
      <xdr:spPr bwMode="auto">
        <a:xfrm>
          <a:off x="3556000" y="252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18523</xdr:rowOff>
    </xdr:from>
    <xdr:ext cx="762000" cy="259045"/>
    <xdr:sp macro="" textlink="">
      <xdr:nvSpPr>
        <xdr:cNvPr id="74" name="テキスト ボックス 73"/>
        <xdr:cNvSpPr txBox="1"/>
      </xdr:nvSpPr>
      <xdr:spPr>
        <a:xfrm>
          <a:off x="3225800" y="22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69,748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26396</xdr:rowOff>
    </xdr:from>
    <xdr:to>
      <xdr:col>2</xdr:col>
      <xdr:colOff>692150</xdr:colOff>
      <xdr:row>14</xdr:row>
      <xdr:rowOff>127996</xdr:rowOff>
    </xdr:to>
    <xdr:sp macro="" textlink="">
      <xdr:nvSpPr>
        <xdr:cNvPr id="75" name="円/楕円 74"/>
        <xdr:cNvSpPr/>
      </xdr:nvSpPr>
      <xdr:spPr bwMode="auto">
        <a:xfrm>
          <a:off x="2857500" y="247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138173</xdr:rowOff>
    </xdr:from>
    <xdr:ext cx="762000" cy="259045"/>
    <xdr:sp macro="" textlink="">
      <xdr:nvSpPr>
        <xdr:cNvPr id="76" name="テキスト ボックス 75"/>
        <xdr:cNvSpPr txBox="1"/>
      </xdr:nvSpPr>
      <xdr:spPr>
        <a:xfrm>
          <a:off x="2527300" y="224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5" name="直線コネクタ 104"/>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6"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7" name="直線コネクタ 106"/>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09" name="直線コネクタ 108"/>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30150</xdr:rowOff>
    </xdr:from>
    <xdr:to>
      <xdr:col>4</xdr:col>
      <xdr:colOff>1117600</xdr:colOff>
      <xdr:row>36</xdr:row>
      <xdr:rowOff>71298</xdr:rowOff>
    </xdr:to>
    <xdr:cxnSp macro="">
      <xdr:nvCxnSpPr>
        <xdr:cNvPr id="110" name="直線コネクタ 109"/>
        <xdr:cNvCxnSpPr/>
      </xdr:nvCxnSpPr>
      <xdr:spPr bwMode="auto">
        <a:xfrm>
          <a:off x="5003800" y="6983400"/>
          <a:ext cx="6477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228478</xdr:rowOff>
    </xdr:from>
    <xdr:ext cx="762000" cy="259045"/>
    <xdr:sp macro="" textlink="">
      <xdr:nvSpPr>
        <xdr:cNvPr id="111"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2" name="フローチャート : 判断 111"/>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334873</xdr:rowOff>
    </xdr:from>
    <xdr:to>
      <xdr:col>4</xdr:col>
      <xdr:colOff>469900</xdr:colOff>
      <xdr:row>36</xdr:row>
      <xdr:rowOff>30150</xdr:rowOff>
    </xdr:to>
    <xdr:cxnSp macro="">
      <xdr:nvCxnSpPr>
        <xdr:cNvPr id="113" name="直線コネクタ 112"/>
        <xdr:cNvCxnSpPr/>
      </xdr:nvCxnSpPr>
      <xdr:spPr bwMode="auto">
        <a:xfrm>
          <a:off x="4305300" y="6945223"/>
          <a:ext cx="698500" cy="38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4" name="フローチャート : 判断 113"/>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168089</xdr:rowOff>
    </xdr:from>
    <xdr:ext cx="736600" cy="259045"/>
    <xdr:sp macro="" textlink="">
      <xdr:nvSpPr>
        <xdr:cNvPr id="115" name="テキスト ボックス 114"/>
        <xdr:cNvSpPr txBox="1"/>
      </xdr:nvSpPr>
      <xdr:spPr>
        <a:xfrm>
          <a:off x="4622800" y="6435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233756</xdr:rowOff>
    </xdr:from>
    <xdr:to>
      <xdr:col>3</xdr:col>
      <xdr:colOff>904875</xdr:colOff>
      <xdr:row>35</xdr:row>
      <xdr:rowOff>334873</xdr:rowOff>
    </xdr:to>
    <xdr:cxnSp macro="">
      <xdr:nvCxnSpPr>
        <xdr:cNvPr id="116" name="直線コネクタ 115"/>
        <xdr:cNvCxnSpPr/>
      </xdr:nvCxnSpPr>
      <xdr:spPr bwMode="auto">
        <a:xfrm>
          <a:off x="3606800" y="6844106"/>
          <a:ext cx="698500" cy="101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7" name="フローチャート : 判断 116"/>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153154</xdr:rowOff>
    </xdr:from>
    <xdr:ext cx="762000" cy="259045"/>
    <xdr:sp macro="" textlink="">
      <xdr:nvSpPr>
        <xdr:cNvPr id="118" name="テキスト ボックス 117"/>
        <xdr:cNvSpPr txBox="1"/>
      </xdr:nvSpPr>
      <xdr:spPr>
        <a:xfrm>
          <a:off x="39243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166967</xdr:rowOff>
    </xdr:from>
    <xdr:to>
      <xdr:col>3</xdr:col>
      <xdr:colOff>206375</xdr:colOff>
      <xdr:row>35</xdr:row>
      <xdr:rowOff>233756</xdr:rowOff>
    </xdr:to>
    <xdr:cxnSp macro="">
      <xdr:nvCxnSpPr>
        <xdr:cNvPr id="119" name="直線コネクタ 118"/>
        <xdr:cNvCxnSpPr/>
      </xdr:nvCxnSpPr>
      <xdr:spPr bwMode="auto">
        <a:xfrm>
          <a:off x="2908300" y="6777317"/>
          <a:ext cx="698500" cy="66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0" name="フローチャート : 判断 119"/>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146676</xdr:rowOff>
    </xdr:from>
    <xdr:ext cx="762000" cy="259045"/>
    <xdr:sp macro="" textlink="">
      <xdr:nvSpPr>
        <xdr:cNvPr id="121" name="テキスト ボックス 120"/>
        <xdr:cNvSpPr txBox="1"/>
      </xdr:nvSpPr>
      <xdr:spPr>
        <a:xfrm>
          <a:off x="3225800" y="64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2" name="フローチャート : 判断 121"/>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90022</xdr:rowOff>
    </xdr:from>
    <xdr:ext cx="762000" cy="259045"/>
    <xdr:sp macro="" textlink="">
      <xdr:nvSpPr>
        <xdr:cNvPr id="123" name="テキスト ボックス 122"/>
        <xdr:cNvSpPr txBox="1"/>
      </xdr:nvSpPr>
      <xdr:spPr>
        <a:xfrm>
          <a:off x="2527300" y="635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20498</xdr:rowOff>
    </xdr:from>
    <xdr:to>
      <xdr:col>5</xdr:col>
      <xdr:colOff>34925</xdr:colOff>
      <xdr:row>36</xdr:row>
      <xdr:rowOff>122098</xdr:rowOff>
    </xdr:to>
    <xdr:sp macro="" textlink="">
      <xdr:nvSpPr>
        <xdr:cNvPr id="129" name="円/楕円 128"/>
        <xdr:cNvSpPr/>
      </xdr:nvSpPr>
      <xdr:spPr bwMode="auto">
        <a:xfrm>
          <a:off x="5600700" y="6973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335475</xdr:rowOff>
    </xdr:from>
    <xdr:ext cx="762000" cy="259045"/>
    <xdr:sp macro="" textlink="">
      <xdr:nvSpPr>
        <xdr:cNvPr id="130" name="人口1人当たり決算額の推移該当値テキスト445"/>
        <xdr:cNvSpPr txBox="1"/>
      </xdr:nvSpPr>
      <xdr:spPr>
        <a:xfrm>
          <a:off x="5740400" y="694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13,962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322250</xdr:rowOff>
    </xdr:from>
    <xdr:to>
      <xdr:col>4</xdr:col>
      <xdr:colOff>520700</xdr:colOff>
      <xdr:row>36</xdr:row>
      <xdr:rowOff>80950</xdr:rowOff>
    </xdr:to>
    <xdr:sp macro="" textlink="">
      <xdr:nvSpPr>
        <xdr:cNvPr id="131" name="円/楕円 130"/>
        <xdr:cNvSpPr/>
      </xdr:nvSpPr>
      <xdr:spPr bwMode="auto">
        <a:xfrm>
          <a:off x="4953000" y="6932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65727</xdr:rowOff>
    </xdr:from>
    <xdr:ext cx="736600" cy="259045"/>
    <xdr:sp macro="" textlink="">
      <xdr:nvSpPr>
        <xdr:cNvPr id="132" name="テキスト ボックス 131"/>
        <xdr:cNvSpPr txBox="1"/>
      </xdr:nvSpPr>
      <xdr:spPr>
        <a:xfrm>
          <a:off x="4622800" y="701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284073</xdr:rowOff>
    </xdr:from>
    <xdr:to>
      <xdr:col>3</xdr:col>
      <xdr:colOff>955675</xdr:colOff>
      <xdr:row>36</xdr:row>
      <xdr:rowOff>42773</xdr:rowOff>
    </xdr:to>
    <xdr:sp macro="" textlink="">
      <xdr:nvSpPr>
        <xdr:cNvPr id="133" name="円/楕円 132"/>
        <xdr:cNvSpPr/>
      </xdr:nvSpPr>
      <xdr:spPr bwMode="auto">
        <a:xfrm>
          <a:off x="4254500" y="6894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27550</xdr:rowOff>
    </xdr:from>
    <xdr:ext cx="762000" cy="259045"/>
    <xdr:sp macro="" textlink="">
      <xdr:nvSpPr>
        <xdr:cNvPr id="134" name="テキスト ボックス 133"/>
        <xdr:cNvSpPr txBox="1"/>
      </xdr:nvSpPr>
      <xdr:spPr>
        <a:xfrm>
          <a:off x="3924300" y="698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182956</xdr:rowOff>
    </xdr:from>
    <xdr:to>
      <xdr:col>3</xdr:col>
      <xdr:colOff>257175</xdr:colOff>
      <xdr:row>35</xdr:row>
      <xdr:rowOff>284556</xdr:rowOff>
    </xdr:to>
    <xdr:sp macro="" textlink="">
      <xdr:nvSpPr>
        <xdr:cNvPr id="135" name="円/楕円 134"/>
        <xdr:cNvSpPr/>
      </xdr:nvSpPr>
      <xdr:spPr bwMode="auto">
        <a:xfrm>
          <a:off x="3556000" y="6793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269333</xdr:rowOff>
    </xdr:from>
    <xdr:ext cx="762000" cy="259045"/>
    <xdr:sp macro="" textlink="">
      <xdr:nvSpPr>
        <xdr:cNvPr id="136" name="テキスト ボックス 135"/>
        <xdr:cNvSpPr txBox="1"/>
      </xdr:nvSpPr>
      <xdr:spPr>
        <a:xfrm>
          <a:off x="3225800" y="687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116167</xdr:rowOff>
    </xdr:from>
    <xdr:to>
      <xdr:col>2</xdr:col>
      <xdr:colOff>692150</xdr:colOff>
      <xdr:row>35</xdr:row>
      <xdr:rowOff>217767</xdr:rowOff>
    </xdr:to>
    <xdr:sp macro="" textlink="">
      <xdr:nvSpPr>
        <xdr:cNvPr id="137" name="円/楕円 136"/>
        <xdr:cNvSpPr/>
      </xdr:nvSpPr>
      <xdr:spPr bwMode="auto">
        <a:xfrm>
          <a:off x="2857500" y="6726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202544</xdr:rowOff>
    </xdr:from>
    <xdr:ext cx="762000" cy="259045"/>
    <xdr:sp macro="" textlink="">
      <xdr:nvSpPr>
        <xdr:cNvPr id="138" name="テキスト ボックス 137"/>
        <xdr:cNvSpPr txBox="1"/>
      </xdr:nvSpPr>
      <xdr:spPr>
        <a:xfrm>
          <a:off x="2527300" y="681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平成</a:t>
          </a:r>
          <a:r>
            <a:rPr kumimoji="1" lang="en-US" altLang="ja-JP" sz="1300">
              <a:solidFill>
                <a:sysClr val="windowText" lastClr="000000"/>
              </a:solidFill>
              <a:latin typeface="ＭＳ ゴシック" pitchFamily="49" charset="-128"/>
              <a:ea typeface="ＭＳ ゴシック" pitchFamily="49" charset="-128"/>
            </a:rPr>
            <a:t>24</a:t>
          </a:r>
          <a:r>
            <a:rPr kumimoji="1" lang="ja-JP" altLang="en-US" sz="1300">
              <a:solidFill>
                <a:sysClr val="windowText" lastClr="000000"/>
              </a:solidFill>
              <a:latin typeface="ＭＳ ゴシック" pitchFamily="49" charset="-128"/>
              <a:ea typeface="ＭＳ ゴシック" pitchFamily="49" charset="-128"/>
            </a:rPr>
            <a:t>年度については、評価替えに伴う固定資産税の大幅な減に対し、減債基金からの借入れにより収支均衡を図った。これに伴い実質収支は平成</a:t>
          </a:r>
          <a:r>
            <a:rPr kumimoji="1" lang="en-US" altLang="ja-JP" sz="1300">
              <a:solidFill>
                <a:sysClr val="windowText" lastClr="000000"/>
              </a:solidFill>
              <a:latin typeface="ＭＳ ゴシック" pitchFamily="49" charset="-128"/>
              <a:ea typeface="ＭＳ ゴシック" pitchFamily="49" charset="-128"/>
            </a:rPr>
            <a:t>24</a:t>
          </a:r>
          <a:r>
            <a:rPr kumimoji="1" lang="ja-JP" altLang="en-US" sz="1300">
              <a:solidFill>
                <a:sysClr val="windowText" lastClr="000000"/>
              </a:solidFill>
              <a:latin typeface="ＭＳ ゴシック" pitchFamily="49" charset="-128"/>
              <a:ea typeface="ＭＳ ゴシック" pitchFamily="49" charset="-128"/>
            </a:rPr>
            <a:t>年度から非常に小さいものとなり、平成</a:t>
          </a:r>
          <a:r>
            <a:rPr kumimoji="1" lang="en-US" altLang="ja-JP" sz="1300">
              <a:solidFill>
                <a:sysClr val="windowText" lastClr="000000"/>
              </a:solidFill>
              <a:latin typeface="ＭＳ ゴシック" pitchFamily="49" charset="-128"/>
              <a:ea typeface="ＭＳ ゴシック" pitchFamily="49" charset="-128"/>
            </a:rPr>
            <a:t>24</a:t>
          </a:r>
          <a:r>
            <a:rPr kumimoji="1" lang="ja-JP" altLang="en-US" sz="1300">
              <a:solidFill>
                <a:sysClr val="windowText" lastClr="000000"/>
              </a:solidFill>
              <a:latin typeface="ＭＳ ゴシック" pitchFamily="49" charset="-128"/>
              <a:ea typeface="ＭＳ ゴシック" pitchFamily="49" charset="-128"/>
            </a:rPr>
            <a:t>年度・平成</a:t>
          </a:r>
          <a:r>
            <a:rPr kumimoji="1" lang="en-US" altLang="ja-JP" sz="1300">
              <a:solidFill>
                <a:sysClr val="windowText" lastClr="000000"/>
              </a:solidFill>
              <a:latin typeface="ＭＳ ゴシック" pitchFamily="49" charset="-128"/>
              <a:ea typeface="ＭＳ ゴシック" pitchFamily="49" charset="-128"/>
            </a:rPr>
            <a:t>25</a:t>
          </a:r>
          <a:r>
            <a:rPr kumimoji="1" lang="ja-JP" altLang="en-US" sz="1300">
              <a:solidFill>
                <a:sysClr val="windowText" lastClr="000000"/>
              </a:solidFill>
              <a:latin typeface="ＭＳ ゴシック" pitchFamily="49" charset="-128"/>
              <a:ea typeface="ＭＳ ゴシック" pitchFamily="49" charset="-128"/>
            </a:rPr>
            <a:t>年度は実質単年度収支もマイナスとなり、平成</a:t>
          </a:r>
          <a:r>
            <a:rPr kumimoji="1" lang="en-US" altLang="ja-JP" sz="1300">
              <a:solidFill>
                <a:sysClr val="windowText" lastClr="000000"/>
              </a:solidFill>
              <a:latin typeface="ＭＳ ゴシック" pitchFamily="49" charset="-128"/>
              <a:ea typeface="ＭＳ ゴシック" pitchFamily="49" charset="-128"/>
            </a:rPr>
            <a:t>26</a:t>
          </a:r>
          <a:r>
            <a:rPr kumimoji="1" lang="ja-JP" altLang="en-US" sz="1300">
              <a:solidFill>
                <a:sysClr val="windowText" lastClr="000000"/>
              </a:solidFill>
              <a:latin typeface="ＭＳ ゴシック" pitchFamily="49" charset="-128"/>
              <a:ea typeface="ＭＳ ゴシック" pitchFamily="49" charset="-128"/>
            </a:rPr>
            <a:t>年度はプラスではあるが非常に小さいものとなった。財政調整基金については、補正財源として活用しているが、上記の状況において平成</a:t>
          </a:r>
          <a:r>
            <a:rPr kumimoji="1" lang="en-US" altLang="ja-JP" sz="1300">
              <a:solidFill>
                <a:sysClr val="windowText" lastClr="000000"/>
              </a:solidFill>
              <a:latin typeface="ＭＳ ゴシック" pitchFamily="49" charset="-128"/>
              <a:ea typeface="ＭＳ ゴシック" pitchFamily="49" charset="-128"/>
            </a:rPr>
            <a:t>24</a:t>
          </a:r>
          <a:r>
            <a:rPr kumimoji="1" lang="ja-JP" altLang="en-US" sz="1300">
              <a:solidFill>
                <a:sysClr val="windowText" lastClr="000000"/>
              </a:solidFill>
              <a:latin typeface="ＭＳ ゴシック" pitchFamily="49" charset="-128"/>
              <a:ea typeface="ＭＳ ゴシック" pitchFamily="49" charset="-128"/>
            </a:rPr>
            <a:t>年度・平成</a:t>
          </a:r>
          <a:r>
            <a:rPr kumimoji="1" lang="en-US" altLang="ja-JP" sz="1300">
              <a:solidFill>
                <a:sysClr val="windowText" lastClr="000000"/>
              </a:solidFill>
              <a:latin typeface="ＭＳ ゴシック" pitchFamily="49" charset="-128"/>
              <a:ea typeface="ＭＳ ゴシック" pitchFamily="49" charset="-128"/>
            </a:rPr>
            <a:t>25</a:t>
          </a:r>
          <a:r>
            <a:rPr kumimoji="1" lang="ja-JP" altLang="en-US" sz="1300">
              <a:solidFill>
                <a:sysClr val="windowText" lastClr="000000"/>
              </a:solidFill>
              <a:latin typeface="ＭＳ ゴシック" pitchFamily="49" charset="-128"/>
              <a:ea typeface="ＭＳ ゴシック" pitchFamily="49" charset="-128"/>
            </a:rPr>
            <a:t>年度には取崩しを実施したため、残高が減少した。平成</a:t>
          </a:r>
          <a:r>
            <a:rPr kumimoji="1" lang="en-US" altLang="ja-JP" sz="1300">
              <a:solidFill>
                <a:sysClr val="windowText" lastClr="000000"/>
              </a:solidFill>
              <a:latin typeface="ＭＳ ゴシック" pitchFamily="49" charset="-128"/>
              <a:ea typeface="ＭＳ ゴシック" pitchFamily="49" charset="-128"/>
            </a:rPr>
            <a:t>26</a:t>
          </a:r>
          <a:r>
            <a:rPr kumimoji="1" lang="ja-JP" altLang="en-US" sz="1300">
              <a:solidFill>
                <a:sysClr val="windowText" lastClr="000000"/>
              </a:solidFill>
              <a:latin typeface="ＭＳ ゴシック" pitchFamily="49" charset="-128"/>
              <a:ea typeface="ＭＳ ゴシック" pitchFamily="49" charset="-128"/>
            </a:rPr>
            <a:t>年度は剰余金処分等により残高が微増した。</a:t>
          </a:r>
          <a:endParaRPr kumimoji="1" lang="en-US" altLang="ja-JP" sz="1300">
            <a:solidFill>
              <a:sysClr val="windowText" lastClr="00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年度については、一般会計の実質収支が増加したものの、公営企業会計（主に水道事業会計）の剰余額が減少したことにより、前年度より黒字額が減少した。</a:t>
          </a:r>
          <a:endParaRPr lang="ja-JP" altLang="ja-JP" sz="14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年度については、一般会計の実質収支が減少したほか、公営企業会計（主に工業用水道事業会計）の剰余額が減少したことにより、前年度より黒字額が減少した。</a:t>
          </a:r>
          <a:endParaRPr lang="ja-JP" altLang="ja-JP" sz="14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年度については、一般会計の実質収支が増加したほか、公営企業会計（主に工業用水道事業会計・下水道事業会計）の剰余額が増加したことにより、前年度より黒字額が増加した。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年度については、自動車運送事業会計において企業債償還が減価償却費を上回ったことや軽油価額の上昇等の要因により、資金不足が発生した。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また、公営企業会計（主に水道事業会計）において剰余金が減少したことにより、前年度より黒字額が減少した。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年度は定時償還元金の減等による元利償還金等の減少により、実質公債費比率の分子は減少した。平成</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年度は減債基金積立金の積立不足解消に伴う既往債償還元金の減などによる元利償還金等の減により実質公債費比率の分子は減少した。平成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年度は企業債償還金への繰出金の減による準元利償還金等の減及び控除可能特定財源の増加などにより、実質公債費比率の分子は減少した。平成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年度は準元利償還金等の増はあるものの、減債基金等の控除可能特定財源の増加により、実質公債費比率の分子は減少した。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将来負担比率の分子は、ほぼ同じ水準で推移している。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将来負担額については、地方債残高は増加しているものの、公営企業債等繰入見込額及び退職手当見込額が減少しているため、全体的には横ばいで推移している。充当可能財源等については、減債基金は着実に積み立てているものの、減税補てん債や公害防止事業債の基準財政需要額算入期間の終了による基準財政需要額算入見込み額の減少等により、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3" sqref="B3:K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612268096</v>
      </c>
      <c r="BO4" s="379"/>
      <c r="BP4" s="379"/>
      <c r="BQ4" s="379"/>
      <c r="BR4" s="379"/>
      <c r="BS4" s="379"/>
      <c r="BT4" s="379"/>
      <c r="BU4" s="380"/>
      <c r="BV4" s="378">
        <v>584106319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0.1</v>
      </c>
      <c r="CU4" s="556"/>
      <c r="CV4" s="556"/>
      <c r="CW4" s="556"/>
      <c r="CX4" s="556"/>
      <c r="CY4" s="556"/>
      <c r="CZ4" s="556"/>
      <c r="DA4" s="557"/>
      <c r="DB4" s="555">
        <v>0.1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607374683</v>
      </c>
      <c r="BO5" s="384"/>
      <c r="BP5" s="384"/>
      <c r="BQ5" s="384"/>
      <c r="BR5" s="384"/>
      <c r="BS5" s="384"/>
      <c r="BT5" s="384"/>
      <c r="BU5" s="385"/>
      <c r="BV5" s="383">
        <v>579458416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99.7</v>
      </c>
      <c r="CU5" s="354"/>
      <c r="CV5" s="354"/>
      <c r="CW5" s="354"/>
      <c r="CX5" s="354"/>
      <c r="CY5" s="354"/>
      <c r="CZ5" s="354"/>
      <c r="DA5" s="355"/>
      <c r="DB5" s="353">
        <v>97.8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4893413</v>
      </c>
      <c r="BO6" s="384"/>
      <c r="BP6" s="384"/>
      <c r="BQ6" s="384"/>
      <c r="BR6" s="384"/>
      <c r="BS6" s="384"/>
      <c r="BT6" s="384"/>
      <c r="BU6" s="385"/>
      <c r="BV6" s="383">
        <v>4647903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102.5</v>
      </c>
      <c r="CU6" s="530"/>
      <c r="CV6" s="530"/>
      <c r="CW6" s="530"/>
      <c r="CX6" s="530"/>
      <c r="CY6" s="530"/>
      <c r="CZ6" s="530"/>
      <c r="DA6" s="531"/>
      <c r="DB6" s="529">
        <v>102.7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4468282</v>
      </c>
      <c r="BO7" s="384"/>
      <c r="BP7" s="384"/>
      <c r="BQ7" s="384"/>
      <c r="BR7" s="384"/>
      <c r="BS7" s="384"/>
      <c r="BT7" s="384"/>
      <c r="BU7" s="385"/>
      <c r="BV7" s="383">
        <v>4210634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303846781</v>
      </c>
      <c r="CU7" s="384"/>
      <c r="CV7" s="384"/>
      <c r="CW7" s="384"/>
      <c r="CX7" s="384"/>
      <c r="CY7" s="384"/>
      <c r="CZ7" s="384"/>
      <c r="DA7" s="385"/>
      <c r="DB7" s="383">
        <v>303205524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425131</v>
      </c>
      <c r="BO8" s="384"/>
      <c r="BP8" s="384"/>
      <c r="BQ8" s="384"/>
      <c r="BR8" s="384"/>
      <c r="BS8" s="384"/>
      <c r="BT8" s="384"/>
      <c r="BU8" s="385"/>
      <c r="BV8" s="383">
        <v>437269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1</v>
      </c>
      <c r="CU8" s="493"/>
      <c r="CV8" s="493"/>
      <c r="CW8" s="493"/>
      <c r="CX8" s="493"/>
      <c r="CY8" s="493"/>
      <c r="CZ8" s="493"/>
      <c r="DA8" s="494"/>
      <c r="DB8" s="492">
        <v>1</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1425512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-12138</v>
      </c>
      <c r="BO9" s="384"/>
      <c r="BP9" s="384"/>
      <c r="BQ9" s="384"/>
      <c r="BR9" s="384"/>
      <c r="BS9" s="384"/>
      <c r="BT9" s="384"/>
      <c r="BU9" s="385"/>
      <c r="BV9" s="383">
        <v>246582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18.2</v>
      </c>
      <c r="CU9" s="354"/>
      <c r="CV9" s="354"/>
      <c r="CW9" s="354"/>
      <c r="CX9" s="354"/>
      <c r="CY9" s="354"/>
      <c r="CZ9" s="354"/>
      <c r="DA9" s="355"/>
      <c r="DB9" s="353">
        <v>19.7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1327011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323662</v>
      </c>
      <c r="BO10" s="384"/>
      <c r="BP10" s="384"/>
      <c r="BQ10" s="384"/>
      <c r="BR10" s="384"/>
      <c r="BS10" s="384"/>
      <c r="BT10" s="384"/>
      <c r="BU10" s="385"/>
      <c r="BV10" s="383">
        <v>114170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1445484</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44163</v>
      </c>
      <c r="BO12" s="384"/>
      <c r="BP12" s="384"/>
      <c r="BQ12" s="384"/>
      <c r="BR12" s="384"/>
      <c r="BS12" s="384"/>
      <c r="BT12" s="384"/>
      <c r="BU12" s="385"/>
      <c r="BV12" s="383">
        <v>1381262</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1414657</v>
      </c>
      <c r="S13" s="485"/>
      <c r="T13" s="485"/>
      <c r="U13" s="485"/>
      <c r="V13" s="486"/>
      <c r="W13" s="472" t="s">
        <v>123</v>
      </c>
      <c r="X13" s="396"/>
      <c r="Y13" s="396"/>
      <c r="Z13" s="396"/>
      <c r="AA13" s="396"/>
      <c r="AB13" s="397"/>
      <c r="AC13" s="359">
        <v>2444</v>
      </c>
      <c r="AD13" s="360"/>
      <c r="AE13" s="360"/>
      <c r="AF13" s="360"/>
      <c r="AG13" s="361"/>
      <c r="AH13" s="359">
        <v>2778</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267361</v>
      </c>
      <c r="BO13" s="384"/>
      <c r="BP13" s="384"/>
      <c r="BQ13" s="384"/>
      <c r="BR13" s="384"/>
      <c r="BS13" s="384"/>
      <c r="BT13" s="384"/>
      <c r="BU13" s="385"/>
      <c r="BV13" s="383">
        <v>-1020510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8.1999999999999993</v>
      </c>
      <c r="CU13" s="354"/>
      <c r="CV13" s="354"/>
      <c r="CW13" s="354"/>
      <c r="CX13" s="354"/>
      <c r="CY13" s="354"/>
      <c r="CZ13" s="354"/>
      <c r="DA13" s="355"/>
      <c r="DB13" s="353">
        <v>9.1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1433765</v>
      </c>
      <c r="S14" s="485"/>
      <c r="T14" s="485"/>
      <c r="U14" s="485"/>
      <c r="V14" s="486"/>
      <c r="W14" s="487"/>
      <c r="X14" s="399"/>
      <c r="Y14" s="399"/>
      <c r="Z14" s="399"/>
      <c r="AA14" s="399"/>
      <c r="AB14" s="400"/>
      <c r="AC14" s="477">
        <v>0.4</v>
      </c>
      <c r="AD14" s="478"/>
      <c r="AE14" s="478"/>
      <c r="AF14" s="478"/>
      <c r="AG14" s="479"/>
      <c r="AH14" s="477">
        <v>0.4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115.3</v>
      </c>
      <c r="CU14" s="456"/>
      <c r="CV14" s="456"/>
      <c r="CW14" s="456"/>
      <c r="CX14" s="456"/>
      <c r="CY14" s="456"/>
      <c r="CZ14" s="456"/>
      <c r="DA14" s="457"/>
      <c r="DB14" s="488">
        <v>111.5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1404423</v>
      </c>
      <c r="S15" s="485"/>
      <c r="T15" s="485"/>
      <c r="U15" s="485"/>
      <c r="V15" s="486"/>
      <c r="W15" s="472" t="s">
        <v>130</v>
      </c>
      <c r="X15" s="396"/>
      <c r="Y15" s="396"/>
      <c r="Z15" s="396"/>
      <c r="AA15" s="396"/>
      <c r="AB15" s="397"/>
      <c r="AC15" s="359">
        <v>126687</v>
      </c>
      <c r="AD15" s="360"/>
      <c r="AE15" s="360"/>
      <c r="AF15" s="360"/>
      <c r="AG15" s="361"/>
      <c r="AH15" s="359">
        <v>146583</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224451435</v>
      </c>
      <c r="BO15" s="379"/>
      <c r="BP15" s="379"/>
      <c r="BQ15" s="379"/>
      <c r="BR15" s="379"/>
      <c r="BS15" s="379"/>
      <c r="BT15" s="379"/>
      <c r="BU15" s="380"/>
      <c r="BV15" s="378">
        <v>219199261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21.2</v>
      </c>
      <c r="AD16" s="478"/>
      <c r="AE16" s="478"/>
      <c r="AF16" s="478"/>
      <c r="AG16" s="479"/>
      <c r="AH16" s="477">
        <v>21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225890656</v>
      </c>
      <c r="BO16" s="384"/>
      <c r="BP16" s="384"/>
      <c r="BQ16" s="384"/>
      <c r="BR16" s="384"/>
      <c r="BS16" s="384"/>
      <c r="BT16" s="384"/>
      <c r="BU16" s="385"/>
      <c r="BV16" s="383">
        <v>220290268</v>
      </c>
      <c r="BW16" s="384"/>
      <c r="BX16" s="384"/>
      <c r="BY16" s="384"/>
      <c r="BZ16" s="384"/>
      <c r="CA16" s="384"/>
      <c r="CB16" s="384"/>
      <c r="CC16" s="385"/>
      <c r="CD16" s="152"/>
      <c r="CE16" s="381" t="s">
        <v>136</v>
      </c>
      <c r="CF16" s="381"/>
      <c r="CG16" s="381"/>
      <c r="CH16" s="381"/>
      <c r="CI16" s="381"/>
      <c r="CJ16" s="381"/>
      <c r="CK16" s="381"/>
      <c r="CL16" s="381"/>
      <c r="CM16" s="381"/>
      <c r="CN16" s="381"/>
      <c r="CO16" s="381"/>
      <c r="CP16" s="381"/>
      <c r="CQ16" s="381"/>
      <c r="CR16" s="381"/>
      <c r="CS16" s="382"/>
      <c r="CT16" s="353">
        <v>1.2</v>
      </c>
      <c r="CU16" s="354"/>
      <c r="CV16" s="354"/>
      <c r="CW16" s="354"/>
      <c r="CX16" s="354"/>
      <c r="CY16" s="354"/>
      <c r="CZ16" s="354"/>
      <c r="DA16" s="355"/>
      <c r="DB16" s="353" t="s">
        <v>121</v>
      </c>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469846</v>
      </c>
      <c r="AD17" s="360"/>
      <c r="AE17" s="360"/>
      <c r="AF17" s="360"/>
      <c r="AG17" s="361"/>
      <c r="AH17" s="359">
        <v>498105</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293610905</v>
      </c>
      <c r="BO17" s="384"/>
      <c r="BP17" s="384"/>
      <c r="BQ17" s="384"/>
      <c r="BR17" s="384"/>
      <c r="BS17" s="384"/>
      <c r="BT17" s="384"/>
      <c r="BU17" s="385"/>
      <c r="BV17" s="383">
        <v>287168870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143</v>
      </c>
      <c r="M18" s="448"/>
      <c r="N18" s="448"/>
      <c r="O18" s="448"/>
      <c r="P18" s="448"/>
      <c r="Q18" s="448"/>
      <c r="R18" s="449"/>
      <c r="S18" s="449"/>
      <c r="T18" s="449"/>
      <c r="U18" s="449"/>
      <c r="V18" s="450"/>
      <c r="W18" s="464"/>
      <c r="X18" s="465"/>
      <c r="Y18" s="465"/>
      <c r="Z18" s="465"/>
      <c r="AA18" s="465"/>
      <c r="AB18" s="473"/>
      <c r="AC18" s="347">
        <v>78.400000000000006</v>
      </c>
      <c r="AD18" s="348"/>
      <c r="AE18" s="348"/>
      <c r="AF18" s="348"/>
      <c r="AG18" s="451"/>
      <c r="AH18" s="347">
        <v>71.5</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314755814</v>
      </c>
      <c r="BO18" s="384"/>
      <c r="BP18" s="384"/>
      <c r="BQ18" s="384"/>
      <c r="BR18" s="384"/>
      <c r="BS18" s="384"/>
      <c r="BT18" s="384"/>
      <c r="BU18" s="385"/>
      <c r="BV18" s="383">
        <v>305211554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9969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363750435</v>
      </c>
      <c r="BO19" s="384"/>
      <c r="BP19" s="384"/>
      <c r="BQ19" s="384"/>
      <c r="BR19" s="384"/>
      <c r="BS19" s="384"/>
      <c r="BT19" s="384"/>
      <c r="BU19" s="385"/>
      <c r="BV19" s="383">
        <v>366119330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662694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852087166</v>
      </c>
      <c r="BO23" s="384"/>
      <c r="BP23" s="384"/>
      <c r="BQ23" s="384"/>
      <c r="BR23" s="384"/>
      <c r="BS23" s="384"/>
      <c r="BT23" s="384"/>
      <c r="BU23" s="385"/>
      <c r="BV23" s="383">
        <v>842866974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12500</v>
      </c>
      <c r="R24" s="360"/>
      <c r="S24" s="360"/>
      <c r="T24" s="360"/>
      <c r="U24" s="360"/>
      <c r="V24" s="361"/>
      <c r="W24" s="425"/>
      <c r="X24" s="416"/>
      <c r="Y24" s="417"/>
      <c r="Z24" s="356" t="s">
        <v>155</v>
      </c>
      <c r="AA24" s="357"/>
      <c r="AB24" s="357"/>
      <c r="AC24" s="357"/>
      <c r="AD24" s="357"/>
      <c r="AE24" s="357"/>
      <c r="AF24" s="357"/>
      <c r="AG24" s="358"/>
      <c r="AH24" s="359">
        <v>9318</v>
      </c>
      <c r="AI24" s="360"/>
      <c r="AJ24" s="360"/>
      <c r="AK24" s="360"/>
      <c r="AL24" s="361"/>
      <c r="AM24" s="359">
        <v>30795990</v>
      </c>
      <c r="AN24" s="360"/>
      <c r="AO24" s="360"/>
      <c r="AP24" s="360"/>
      <c r="AQ24" s="360"/>
      <c r="AR24" s="361"/>
      <c r="AS24" s="359">
        <v>3305</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107805028</v>
      </c>
      <c r="BO24" s="384"/>
      <c r="BP24" s="384"/>
      <c r="BQ24" s="384"/>
      <c r="BR24" s="384"/>
      <c r="BS24" s="384"/>
      <c r="BT24" s="384"/>
      <c r="BU24" s="385"/>
      <c r="BV24" s="383">
        <v>108022966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3</v>
      </c>
      <c r="M25" s="360"/>
      <c r="N25" s="360"/>
      <c r="O25" s="360"/>
      <c r="P25" s="361"/>
      <c r="Q25" s="359">
        <v>9900</v>
      </c>
      <c r="R25" s="360"/>
      <c r="S25" s="360"/>
      <c r="T25" s="360"/>
      <c r="U25" s="360"/>
      <c r="V25" s="361"/>
      <c r="W25" s="425"/>
      <c r="X25" s="416"/>
      <c r="Y25" s="417"/>
      <c r="Z25" s="356" t="s">
        <v>158</v>
      </c>
      <c r="AA25" s="357"/>
      <c r="AB25" s="357"/>
      <c r="AC25" s="357"/>
      <c r="AD25" s="357"/>
      <c r="AE25" s="357"/>
      <c r="AF25" s="357"/>
      <c r="AG25" s="358"/>
      <c r="AH25" s="359">
        <v>1440</v>
      </c>
      <c r="AI25" s="360"/>
      <c r="AJ25" s="360"/>
      <c r="AK25" s="360"/>
      <c r="AL25" s="361"/>
      <c r="AM25" s="359">
        <v>4403520</v>
      </c>
      <c r="AN25" s="360"/>
      <c r="AO25" s="360"/>
      <c r="AP25" s="360"/>
      <c r="AQ25" s="360"/>
      <c r="AR25" s="361"/>
      <c r="AS25" s="359">
        <v>3058</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133419717</v>
      </c>
      <c r="BO25" s="379"/>
      <c r="BP25" s="379"/>
      <c r="BQ25" s="379"/>
      <c r="BR25" s="379"/>
      <c r="BS25" s="379"/>
      <c r="BT25" s="379"/>
      <c r="BU25" s="380"/>
      <c r="BV25" s="378">
        <v>129895019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5354</v>
      </c>
      <c r="R26" s="360"/>
      <c r="S26" s="360"/>
      <c r="T26" s="360"/>
      <c r="U26" s="360"/>
      <c r="V26" s="361"/>
      <c r="W26" s="425"/>
      <c r="X26" s="416"/>
      <c r="Y26" s="417"/>
      <c r="Z26" s="356" t="s">
        <v>161</v>
      </c>
      <c r="AA26" s="438"/>
      <c r="AB26" s="438"/>
      <c r="AC26" s="438"/>
      <c r="AD26" s="438"/>
      <c r="AE26" s="438"/>
      <c r="AF26" s="438"/>
      <c r="AG26" s="439"/>
      <c r="AH26" s="359">
        <v>1467</v>
      </c>
      <c r="AI26" s="360"/>
      <c r="AJ26" s="360"/>
      <c r="AK26" s="360"/>
      <c r="AL26" s="361"/>
      <c r="AM26" s="359">
        <v>4940856</v>
      </c>
      <c r="AN26" s="360"/>
      <c r="AO26" s="360"/>
      <c r="AP26" s="360"/>
      <c r="AQ26" s="360"/>
      <c r="AR26" s="361"/>
      <c r="AS26" s="359">
        <v>3368</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v>3543531</v>
      </c>
      <c r="BO26" s="384"/>
      <c r="BP26" s="384"/>
      <c r="BQ26" s="384"/>
      <c r="BR26" s="384"/>
      <c r="BS26" s="384"/>
      <c r="BT26" s="384"/>
      <c r="BU26" s="385"/>
      <c r="BV26" s="383">
        <v>3687986</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10300</v>
      </c>
      <c r="R27" s="360"/>
      <c r="S27" s="360"/>
      <c r="T27" s="360"/>
      <c r="U27" s="360"/>
      <c r="V27" s="361"/>
      <c r="W27" s="425"/>
      <c r="X27" s="416"/>
      <c r="Y27" s="417"/>
      <c r="Z27" s="356" t="s">
        <v>164</v>
      </c>
      <c r="AA27" s="357"/>
      <c r="AB27" s="357"/>
      <c r="AC27" s="357"/>
      <c r="AD27" s="357"/>
      <c r="AE27" s="357"/>
      <c r="AF27" s="357"/>
      <c r="AG27" s="358"/>
      <c r="AH27" s="359">
        <v>491</v>
      </c>
      <c r="AI27" s="360"/>
      <c r="AJ27" s="360"/>
      <c r="AK27" s="360"/>
      <c r="AL27" s="361"/>
      <c r="AM27" s="359">
        <v>1992400</v>
      </c>
      <c r="AN27" s="360"/>
      <c r="AO27" s="360"/>
      <c r="AP27" s="360"/>
      <c r="AQ27" s="360"/>
      <c r="AR27" s="361"/>
      <c r="AS27" s="359">
        <v>4058</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402206</v>
      </c>
      <c r="BO27" s="387"/>
      <c r="BP27" s="387"/>
      <c r="BQ27" s="387"/>
      <c r="BR27" s="387"/>
      <c r="BS27" s="387"/>
      <c r="BT27" s="387"/>
      <c r="BU27" s="388"/>
      <c r="BV27" s="386">
        <v>466502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9200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2880141</v>
      </c>
      <c r="BO28" s="379"/>
      <c r="BP28" s="379"/>
      <c r="BQ28" s="379"/>
      <c r="BR28" s="379"/>
      <c r="BS28" s="379"/>
      <c r="BT28" s="379"/>
      <c r="BU28" s="380"/>
      <c r="BV28" s="378">
        <v>2503393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58</v>
      </c>
      <c r="M29" s="360"/>
      <c r="N29" s="360"/>
      <c r="O29" s="360"/>
      <c r="P29" s="361"/>
      <c r="Q29" s="359">
        <v>8300</v>
      </c>
      <c r="R29" s="360"/>
      <c r="S29" s="360"/>
      <c r="T29" s="360"/>
      <c r="U29" s="360"/>
      <c r="V29" s="361"/>
      <c r="W29" s="426"/>
      <c r="X29" s="427"/>
      <c r="Y29" s="428"/>
      <c r="Z29" s="356" t="s">
        <v>171</v>
      </c>
      <c r="AA29" s="357"/>
      <c r="AB29" s="357"/>
      <c r="AC29" s="357"/>
      <c r="AD29" s="357"/>
      <c r="AE29" s="357"/>
      <c r="AF29" s="357"/>
      <c r="AG29" s="358"/>
      <c r="AH29" s="359">
        <v>9809</v>
      </c>
      <c r="AI29" s="360"/>
      <c r="AJ29" s="360"/>
      <c r="AK29" s="360"/>
      <c r="AL29" s="361"/>
      <c r="AM29" s="359">
        <v>32788390</v>
      </c>
      <c r="AN29" s="360"/>
      <c r="AO29" s="360"/>
      <c r="AP29" s="360"/>
      <c r="AQ29" s="360"/>
      <c r="AR29" s="361"/>
      <c r="AS29" s="359">
        <v>3343</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286809</v>
      </c>
      <c r="BO29" s="384"/>
      <c r="BP29" s="384"/>
      <c r="BQ29" s="384"/>
      <c r="BR29" s="384"/>
      <c r="BS29" s="384"/>
      <c r="BT29" s="384"/>
      <c r="BU29" s="385"/>
      <c r="BV29" s="383">
        <v>419472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103.8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25070560</v>
      </c>
      <c r="BO30" s="387"/>
      <c r="BP30" s="387"/>
      <c r="BQ30" s="387"/>
      <c r="BR30" s="387"/>
      <c r="BS30" s="387"/>
      <c r="BT30" s="387"/>
      <c r="BU30" s="388"/>
      <c r="BV30" s="386">
        <v>25492878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8</v>
      </c>
      <c r="V34" s="343"/>
      <c r="W34" s="342" t="str">
        <f>IF('各会計、関係団体の財政状況及び健全化判断比率'!B28="","",'各会計、関係団体の財政状況及び健全化判断比率'!B28)</f>
        <v>競輪事業特別会計</v>
      </c>
      <c r="X34" s="342"/>
      <c r="Y34" s="342"/>
      <c r="Z34" s="342"/>
      <c r="AA34" s="342"/>
      <c r="AB34" s="342"/>
      <c r="AC34" s="342"/>
      <c r="AD34" s="342"/>
      <c r="AE34" s="342"/>
      <c r="AF34" s="342"/>
      <c r="AG34" s="342"/>
      <c r="AH34" s="342"/>
      <c r="AI34" s="342"/>
      <c r="AJ34" s="342"/>
      <c r="AK34" s="342"/>
      <c r="AL34" s="165"/>
      <c r="AM34" s="343">
        <f>IF(AO34="","",MAX(C34:D43,U34:V43)+1)</f>
        <v>12</v>
      </c>
      <c r="AN34" s="343"/>
      <c r="AO34" s="342" t="str">
        <f>IF('各会計、関係団体の財政状況及び健全化判断比率'!B32="","",'各会計、関係団体の財政状況及び健全化判断比率'!B32)</f>
        <v>病院事業会計</v>
      </c>
      <c r="AP34" s="342"/>
      <c r="AQ34" s="342"/>
      <c r="AR34" s="342"/>
      <c r="AS34" s="342"/>
      <c r="AT34" s="342"/>
      <c r="AU34" s="342"/>
      <c r="AV34" s="342"/>
      <c r="AW34" s="342"/>
      <c r="AX34" s="342"/>
      <c r="AY34" s="342"/>
      <c r="AZ34" s="342"/>
      <c r="BA34" s="342"/>
      <c r="BB34" s="342"/>
      <c r="BC34" s="342"/>
      <c r="BD34" s="165"/>
      <c r="BE34" s="343">
        <f>IF(BG34="","",MAX(C34:D43,U34:V43,AM34:AN43)+1)</f>
        <v>17</v>
      </c>
      <c r="BF34" s="343"/>
      <c r="BG34" s="342" t="str">
        <f>IF('各会計、関係団体の財政状況及び健全化判断比率'!B37="","",'各会計、関係団体の財政状況及び健全化判断比率'!B37)</f>
        <v>卸売市場事業特別会計</v>
      </c>
      <c r="BH34" s="342"/>
      <c r="BI34" s="342"/>
      <c r="BJ34" s="342"/>
      <c r="BK34" s="342"/>
      <c r="BL34" s="342"/>
      <c r="BM34" s="342"/>
      <c r="BN34" s="342"/>
      <c r="BO34" s="342"/>
      <c r="BP34" s="342"/>
      <c r="BQ34" s="342"/>
      <c r="BR34" s="342"/>
      <c r="BS34" s="342"/>
      <c r="BT34" s="342"/>
      <c r="BU34" s="342"/>
      <c r="BV34" s="165"/>
      <c r="BW34" s="343">
        <f>IF(BY34="","",MAX(C34:D43,U34:V43,AM34:AN43,BE34:BF43)+1)</f>
        <v>20</v>
      </c>
      <c r="BX34" s="343"/>
      <c r="BY34" s="342" t="str">
        <f>IF('各会計、関係団体の財政状況及び健全化判断比率'!B68="","",'各会計、関係団体の財政状況及び健全化判断比率'!B68)</f>
        <v>神奈川県川崎競馬組合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川崎市国際交流協会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母子父子寡婦福祉資金貸付事業特別会計</v>
      </c>
      <c r="F35" s="342"/>
      <c r="G35" s="342"/>
      <c r="H35" s="342"/>
      <c r="I35" s="342"/>
      <c r="J35" s="342"/>
      <c r="K35" s="342"/>
      <c r="L35" s="342"/>
      <c r="M35" s="342"/>
      <c r="N35" s="342"/>
      <c r="O35" s="342"/>
      <c r="P35" s="342"/>
      <c r="Q35" s="342"/>
      <c r="R35" s="342"/>
      <c r="S35" s="342"/>
      <c r="T35" s="165"/>
      <c r="U35" s="343">
        <f>IF(W35="","",U34+1)</f>
        <v>9</v>
      </c>
      <c r="V35" s="343"/>
      <c r="W35" s="342" t="str">
        <f>IF('各会計、関係団体の財政状況及び健全化判断比率'!B29="","",'各会計、関係団体の財政状況及び健全化判断比率'!B29)</f>
        <v>国民健康保険事業特別会計</v>
      </c>
      <c r="X35" s="342"/>
      <c r="Y35" s="342"/>
      <c r="Z35" s="342"/>
      <c r="AA35" s="342"/>
      <c r="AB35" s="342"/>
      <c r="AC35" s="342"/>
      <c r="AD35" s="342"/>
      <c r="AE35" s="342"/>
      <c r="AF35" s="342"/>
      <c r="AG35" s="342"/>
      <c r="AH35" s="342"/>
      <c r="AI35" s="342"/>
      <c r="AJ35" s="342"/>
      <c r="AK35" s="342"/>
      <c r="AL35" s="165"/>
      <c r="AM35" s="343">
        <f t="shared" ref="AM35:AM43" si="0">IF(AO35="","",AM34+1)</f>
        <v>13</v>
      </c>
      <c r="AN35" s="343"/>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165"/>
      <c r="BE35" s="343">
        <f t="shared" ref="BE35:BE43" si="1">IF(BG35="","",BE34+1)</f>
        <v>18</v>
      </c>
      <c r="BF35" s="343"/>
      <c r="BG35" s="342" t="str">
        <f>IF('各会計、関係団体の財政状況及び健全化判断比率'!B38="","",'各会計、関係団体の財政状況及び健全化判断比率'!B38)</f>
        <v>港湾整備事業特別会計</v>
      </c>
      <c r="BH35" s="342"/>
      <c r="BI35" s="342"/>
      <c r="BJ35" s="342"/>
      <c r="BK35" s="342"/>
      <c r="BL35" s="342"/>
      <c r="BM35" s="342"/>
      <c r="BN35" s="342"/>
      <c r="BO35" s="342"/>
      <c r="BP35" s="342"/>
      <c r="BQ35" s="342"/>
      <c r="BR35" s="342"/>
      <c r="BS35" s="342"/>
      <c r="BT35" s="342"/>
      <c r="BU35" s="342"/>
      <c r="BV35" s="165"/>
      <c r="BW35" s="343">
        <f t="shared" ref="BW35:BW43" si="2">IF(BY35="","",BW34+1)</f>
        <v>21</v>
      </c>
      <c r="BX35" s="343"/>
      <c r="BY35" s="342" t="str">
        <f>IF('各会計、関係団体の財政状況及び健全化判断比率'!B69="","",'各会計、関係団体の財政状況及び健全化判断比率'!B69)</f>
        <v>神奈川県内広域水道企業団</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かわさき市民活動センター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公害健康被害補償事業特別会計</v>
      </c>
      <c r="F36" s="342"/>
      <c r="G36" s="342"/>
      <c r="H36" s="342"/>
      <c r="I36" s="342"/>
      <c r="J36" s="342"/>
      <c r="K36" s="342"/>
      <c r="L36" s="342"/>
      <c r="M36" s="342"/>
      <c r="N36" s="342"/>
      <c r="O36" s="342"/>
      <c r="P36" s="342"/>
      <c r="Q36" s="342"/>
      <c r="R36" s="342"/>
      <c r="S36" s="342"/>
      <c r="T36" s="165"/>
      <c r="U36" s="343">
        <f t="shared" ref="U36:U43" si="4">IF(W36="","",U35+1)</f>
        <v>10</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14</v>
      </c>
      <c r="AN36" s="343"/>
      <c r="AO36" s="342" t="str">
        <f>IF('各会計、関係団体の財政状況及び健全化判断比率'!B34="","",'各会計、関係団体の財政状況及び健全化判断比率'!B34)</f>
        <v>水道事業会計</v>
      </c>
      <c r="AP36" s="342"/>
      <c r="AQ36" s="342"/>
      <c r="AR36" s="342"/>
      <c r="AS36" s="342"/>
      <c r="AT36" s="342"/>
      <c r="AU36" s="342"/>
      <c r="AV36" s="342"/>
      <c r="AW36" s="342"/>
      <c r="AX36" s="342"/>
      <c r="AY36" s="342"/>
      <c r="AZ36" s="342"/>
      <c r="BA36" s="342"/>
      <c r="BB36" s="342"/>
      <c r="BC36" s="342"/>
      <c r="BD36" s="165"/>
      <c r="BE36" s="343">
        <f t="shared" si="1"/>
        <v>19</v>
      </c>
      <c r="BF36" s="343"/>
      <c r="BG36" s="342" t="str">
        <f>IF('各会計、関係団体の財政状況及び健全化判断比率'!B39="","",'各会計、関係団体の財政状況及び健全化判断比率'!B39)</f>
        <v>生田緑地ゴルフ場事業特別会計</v>
      </c>
      <c r="BH36" s="342"/>
      <c r="BI36" s="342"/>
      <c r="BJ36" s="342"/>
      <c r="BK36" s="342"/>
      <c r="BL36" s="342"/>
      <c r="BM36" s="342"/>
      <c r="BN36" s="342"/>
      <c r="BO36" s="342"/>
      <c r="BP36" s="342"/>
      <c r="BQ36" s="342"/>
      <c r="BR36" s="342"/>
      <c r="BS36" s="342"/>
      <c r="BT36" s="342"/>
      <c r="BU36" s="342"/>
      <c r="BV36" s="165"/>
      <c r="BW36" s="343">
        <f t="shared" si="2"/>
        <v>22</v>
      </c>
      <c r="BX36" s="343"/>
      <c r="BY36" s="342" t="str">
        <f>IF('各会計、関係団体の財政状況及び健全化判断比率'!B70="","",'各会計、関係団体の財政状況及び健全化判断比率'!B70)</f>
        <v>神奈川県後期高齢者医療広域連合
（一般会計）</v>
      </c>
      <c r="BZ36" s="342"/>
      <c r="CA36" s="342"/>
      <c r="CB36" s="342"/>
      <c r="CC36" s="342"/>
      <c r="CD36" s="342"/>
      <c r="CE36" s="342"/>
      <c r="CF36" s="342"/>
      <c r="CG36" s="342"/>
      <c r="CH36" s="342"/>
      <c r="CI36" s="342"/>
      <c r="CJ36" s="342"/>
      <c r="CK36" s="342"/>
      <c r="CL36" s="342"/>
      <c r="CM36" s="342"/>
      <c r="CN36" s="165"/>
      <c r="CO36" s="343">
        <f t="shared" si="3"/>
        <v>26</v>
      </c>
      <c r="CP36" s="343"/>
      <c r="CQ36" s="342" t="str">
        <f>IF('各会計、関係団体の財政状況及び健全化判断比率'!BS9="","",'各会計、関係団体の財政状況及び健全化判断比率'!BS9)</f>
        <v>川崎市文化財団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勤労者福祉共済事業特別会計</v>
      </c>
      <c r="F37" s="342"/>
      <c r="G37" s="342"/>
      <c r="H37" s="342"/>
      <c r="I37" s="342"/>
      <c r="J37" s="342"/>
      <c r="K37" s="342"/>
      <c r="L37" s="342"/>
      <c r="M37" s="342"/>
      <c r="N37" s="342"/>
      <c r="O37" s="342"/>
      <c r="P37" s="342"/>
      <c r="Q37" s="342"/>
      <c r="R37" s="342"/>
      <c r="S37" s="342"/>
      <c r="T37" s="165"/>
      <c r="U37" s="343">
        <f t="shared" si="4"/>
        <v>11</v>
      </c>
      <c r="V37" s="343"/>
      <c r="W37" s="342" t="str">
        <f>IF('各会計、関係団体の財政状況及び健全化判断比率'!B31="","",'各会計、関係団体の財政状況及び健全化判断比率'!B31)</f>
        <v>介護保険事業特別会計</v>
      </c>
      <c r="X37" s="342"/>
      <c r="Y37" s="342"/>
      <c r="Z37" s="342"/>
      <c r="AA37" s="342"/>
      <c r="AB37" s="342"/>
      <c r="AC37" s="342"/>
      <c r="AD37" s="342"/>
      <c r="AE37" s="342"/>
      <c r="AF37" s="342"/>
      <c r="AG37" s="342"/>
      <c r="AH37" s="342"/>
      <c r="AI37" s="342"/>
      <c r="AJ37" s="342"/>
      <c r="AK37" s="342"/>
      <c r="AL37" s="165"/>
      <c r="AM37" s="343">
        <f t="shared" si="0"/>
        <v>15</v>
      </c>
      <c r="AN37" s="343"/>
      <c r="AO37" s="342" t="str">
        <f>IF('各会計、関係団体の財政状況及び健全化判断比率'!B35="","",'各会計、関係団体の財政状況及び健全化判断比率'!B35)</f>
        <v>工業用水道事業会計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23</v>
      </c>
      <c r="BX37" s="343"/>
      <c r="BY37" s="342" t="str">
        <f>IF('各会計、関係団体の財政状況及び健全化判断比率'!B71="","",'各会計、関係団体の財政状況及び健全化判断比率'!B71)</f>
        <v>神奈川県後期高齢者医療広域連合
（後期高齢者医療特別会計）</v>
      </c>
      <c r="BZ37" s="342"/>
      <c r="CA37" s="342"/>
      <c r="CB37" s="342"/>
      <c r="CC37" s="342"/>
      <c r="CD37" s="342"/>
      <c r="CE37" s="342"/>
      <c r="CF37" s="342"/>
      <c r="CG37" s="342"/>
      <c r="CH37" s="342"/>
      <c r="CI37" s="342"/>
      <c r="CJ37" s="342"/>
      <c r="CK37" s="342"/>
      <c r="CL37" s="342"/>
      <c r="CM37" s="342"/>
      <c r="CN37" s="165"/>
      <c r="CO37" s="343">
        <f t="shared" si="3"/>
        <v>27</v>
      </c>
      <c r="CP37" s="343"/>
      <c r="CQ37" s="342" t="str">
        <f>IF('各会計、関係団体の財政状況及び健全化判断比率'!BS10="","",'各会計、関係団体の財政状況及び健全化判断比率'!BS10)</f>
        <v>川崎市市民自治財団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墓地整備事業特別会計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f t="shared" si="0"/>
        <v>16</v>
      </c>
      <c r="AN38" s="343"/>
      <c r="AO38" s="342" t="str">
        <f>IF('各会計、関係団体の財政状況及び健全化判断比率'!B36="","",'各会計、関係団体の財政状況及び健全化判断比率'!B36)</f>
        <v>自動車運送事業会計</v>
      </c>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28</v>
      </c>
      <c r="CP38" s="343"/>
      <c r="CQ38" s="342" t="str">
        <f>IF('各会計、関係団体の財政状況及び健全化判断比率'!BS11="","",'各会計、関係団体の財政状況及び健全化判断比率'!BS11)</f>
        <v>川崎市産業振興財団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公共用地先行取得等事業特別会計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29</v>
      </c>
      <c r="CP39" s="343"/>
      <c r="CQ39" s="342" t="str">
        <f>IF('各会計、関係団体の財政状況及び健全化判断比率'!BS12="","",'各会計、関係団体の財政状況及び健全化判断比率'!BS12)</f>
        <v>川崎市公園緑地協会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f t="shared" si="5"/>
        <v>7</v>
      </c>
      <c r="D40" s="343"/>
      <c r="E40" s="342" t="str">
        <f>IF('各会計、関係団体の財政状況及び健全化判断比率'!B13="","",'各会計、関係団体の財政状況及び健全化判断比率'!B13)</f>
        <v>公債管理特別会計</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30</v>
      </c>
      <c r="CP40" s="343"/>
      <c r="CQ40" s="342" t="str">
        <f>IF('各会計、関係団体の財政状況及び健全化判断比率'!BS13="","",'各会計、関係団体の財政状況及び健全化判断比率'!BS13)</f>
        <v>川崎・横浜公害保健センター</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31</v>
      </c>
      <c r="CP41" s="343"/>
      <c r="CQ41" s="342" t="str">
        <f>IF('各会計、関係団体の財政状況及び健全化判断比率'!BS14="","",'各会計、関係団体の財政状況及び健全化判断比率'!BS14)</f>
        <v>川崎市看護師養成確保事業団</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32</v>
      </c>
      <c r="CP42" s="343"/>
      <c r="CQ42" s="342" t="str">
        <f>IF('各会計、関係団体の財政状況及び健全化判断比率'!BS15="","",'各会計、関係団体の財政状況及び健全化判断比率'!BS15)</f>
        <v>川崎市シルバー人材センター</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33</v>
      </c>
      <c r="CP43" s="343"/>
      <c r="CQ43" s="342" t="str">
        <f>IF('各会計、関係団体の財政状況及び健全化判断比率'!BS16="","",'各会計、関係団体の財政状況及び健全化判断比率'!BS16)</f>
        <v>川崎市身体障害者協会</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0" zoomScaleSheetLayoutView="100" workbookViewId="0">
      <selection activeCell="M45" sqref="M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535</v>
      </c>
      <c r="J40" s="79" t="s">
        <v>536</v>
      </c>
      <c r="K40" s="79" t="s">
        <v>537</v>
      </c>
      <c r="L40" s="79" t="s">
        <v>538</v>
      </c>
      <c r="M40" s="80" t="s">
        <v>539</v>
      </c>
    </row>
    <row r="41" spans="2:13" ht="27.75" customHeight="1">
      <c r="B41" s="1181" t="s">
        <v>24</v>
      </c>
      <c r="C41" s="1182"/>
      <c r="D41" s="81"/>
      <c r="E41" s="1183" t="s">
        <v>25</v>
      </c>
      <c r="F41" s="1183"/>
      <c r="G41" s="1183"/>
      <c r="H41" s="1184"/>
      <c r="I41" s="82">
        <v>978315</v>
      </c>
      <c r="J41" s="83">
        <v>978797</v>
      </c>
      <c r="K41" s="83">
        <v>998158</v>
      </c>
      <c r="L41" s="83">
        <v>1004481</v>
      </c>
      <c r="M41" s="84">
        <v>1028239</v>
      </c>
    </row>
    <row r="42" spans="2:13" ht="27.75" customHeight="1">
      <c r="B42" s="1171"/>
      <c r="C42" s="1172"/>
      <c r="D42" s="85"/>
      <c r="E42" s="1175" t="s">
        <v>26</v>
      </c>
      <c r="F42" s="1175"/>
      <c r="G42" s="1175"/>
      <c r="H42" s="1176"/>
      <c r="I42" s="86">
        <v>19810</v>
      </c>
      <c r="J42" s="87">
        <v>20202</v>
      </c>
      <c r="K42" s="87">
        <v>19397</v>
      </c>
      <c r="L42" s="87">
        <v>22283</v>
      </c>
      <c r="M42" s="88">
        <v>22062</v>
      </c>
    </row>
    <row r="43" spans="2:13" ht="27.75" customHeight="1">
      <c r="B43" s="1171"/>
      <c r="C43" s="1172"/>
      <c r="D43" s="85"/>
      <c r="E43" s="1175" t="s">
        <v>27</v>
      </c>
      <c r="F43" s="1175"/>
      <c r="G43" s="1175"/>
      <c r="H43" s="1176"/>
      <c r="I43" s="86">
        <v>222268</v>
      </c>
      <c r="J43" s="87">
        <v>218321</v>
      </c>
      <c r="K43" s="87">
        <v>210077</v>
      </c>
      <c r="L43" s="87">
        <v>197376</v>
      </c>
      <c r="M43" s="88">
        <v>186000</v>
      </c>
    </row>
    <row r="44" spans="2:13" ht="27.75" customHeight="1">
      <c r="B44" s="1171"/>
      <c r="C44" s="1172"/>
      <c r="D44" s="85"/>
      <c r="E44" s="1175" t="s">
        <v>28</v>
      </c>
      <c r="F44" s="1175"/>
      <c r="G44" s="1175"/>
      <c r="H44" s="1176"/>
      <c r="I44" s="86" t="s">
        <v>497</v>
      </c>
      <c r="J44" s="87" t="s">
        <v>497</v>
      </c>
      <c r="K44" s="87" t="s">
        <v>497</v>
      </c>
      <c r="L44" s="87" t="s">
        <v>497</v>
      </c>
      <c r="M44" s="88" t="s">
        <v>497</v>
      </c>
    </row>
    <row r="45" spans="2:13" ht="27.75" customHeight="1">
      <c r="B45" s="1171"/>
      <c r="C45" s="1172"/>
      <c r="D45" s="85"/>
      <c r="E45" s="1175" t="s">
        <v>29</v>
      </c>
      <c r="F45" s="1175"/>
      <c r="G45" s="1175"/>
      <c r="H45" s="1176"/>
      <c r="I45" s="86">
        <v>84872</v>
      </c>
      <c r="J45" s="87">
        <v>82159</v>
      </c>
      <c r="K45" s="87">
        <v>82125</v>
      </c>
      <c r="L45" s="87">
        <v>80047</v>
      </c>
      <c r="M45" s="88">
        <v>77230</v>
      </c>
    </row>
    <row r="46" spans="2:13" ht="27.75" customHeight="1">
      <c r="B46" s="1171"/>
      <c r="C46" s="1172"/>
      <c r="D46" s="85"/>
      <c r="E46" s="1175" t="s">
        <v>30</v>
      </c>
      <c r="F46" s="1175"/>
      <c r="G46" s="1175"/>
      <c r="H46" s="1176"/>
      <c r="I46" s="86">
        <v>2208</v>
      </c>
      <c r="J46" s="87">
        <v>1720</v>
      </c>
      <c r="K46" s="87">
        <v>1153</v>
      </c>
      <c r="L46" s="87">
        <v>805</v>
      </c>
      <c r="M46" s="88">
        <v>594</v>
      </c>
    </row>
    <row r="47" spans="2:13" ht="27.75" customHeight="1">
      <c r="B47" s="1171"/>
      <c r="C47" s="1172"/>
      <c r="D47" s="85"/>
      <c r="E47" s="1175" t="s">
        <v>31</v>
      </c>
      <c r="F47" s="1175"/>
      <c r="G47" s="1175"/>
      <c r="H47" s="1176"/>
      <c r="I47" s="86" t="s">
        <v>497</v>
      </c>
      <c r="J47" s="87" t="s">
        <v>497</v>
      </c>
      <c r="K47" s="87" t="s">
        <v>497</v>
      </c>
      <c r="L47" s="87" t="s">
        <v>497</v>
      </c>
      <c r="M47" s="88" t="s">
        <v>497</v>
      </c>
    </row>
    <row r="48" spans="2:13" ht="27.75" customHeight="1">
      <c r="B48" s="1173"/>
      <c r="C48" s="1174"/>
      <c r="D48" s="85"/>
      <c r="E48" s="1175" t="s">
        <v>32</v>
      </c>
      <c r="F48" s="1175"/>
      <c r="G48" s="1175"/>
      <c r="H48" s="1176"/>
      <c r="I48" s="86">
        <v>188</v>
      </c>
      <c r="J48" s="87">
        <v>200</v>
      </c>
      <c r="K48" s="87">
        <v>79</v>
      </c>
      <c r="L48" s="87" t="s">
        <v>497</v>
      </c>
      <c r="M48" s="88" t="s">
        <v>497</v>
      </c>
    </row>
    <row r="49" spans="2:13" ht="27.75" customHeight="1">
      <c r="B49" s="1169" t="s">
        <v>33</v>
      </c>
      <c r="C49" s="1170"/>
      <c r="D49" s="89"/>
      <c r="E49" s="1175" t="s">
        <v>34</v>
      </c>
      <c r="F49" s="1175"/>
      <c r="G49" s="1175"/>
      <c r="H49" s="1176"/>
      <c r="I49" s="86">
        <v>176201</v>
      </c>
      <c r="J49" s="87">
        <v>182488</v>
      </c>
      <c r="K49" s="87">
        <v>197893</v>
      </c>
      <c r="L49" s="87">
        <v>197746</v>
      </c>
      <c r="M49" s="88">
        <v>209039</v>
      </c>
    </row>
    <row r="50" spans="2:13" ht="27.75" customHeight="1">
      <c r="B50" s="1171"/>
      <c r="C50" s="1172"/>
      <c r="D50" s="85"/>
      <c r="E50" s="1175" t="s">
        <v>35</v>
      </c>
      <c r="F50" s="1175"/>
      <c r="G50" s="1175"/>
      <c r="H50" s="1176"/>
      <c r="I50" s="86">
        <v>287772</v>
      </c>
      <c r="J50" s="87">
        <v>294876</v>
      </c>
      <c r="K50" s="87">
        <v>294544</v>
      </c>
      <c r="L50" s="87">
        <v>281096</v>
      </c>
      <c r="M50" s="88">
        <v>279344</v>
      </c>
    </row>
    <row r="51" spans="2:13" ht="27.75" customHeight="1">
      <c r="B51" s="1173"/>
      <c r="C51" s="1174"/>
      <c r="D51" s="85"/>
      <c r="E51" s="1175" t="s">
        <v>36</v>
      </c>
      <c r="F51" s="1175"/>
      <c r="G51" s="1175"/>
      <c r="H51" s="1176"/>
      <c r="I51" s="86">
        <v>543188</v>
      </c>
      <c r="J51" s="87">
        <v>540338</v>
      </c>
      <c r="K51" s="87">
        <v>544366</v>
      </c>
      <c r="L51" s="87">
        <v>534845</v>
      </c>
      <c r="M51" s="88">
        <v>524027</v>
      </c>
    </row>
    <row r="52" spans="2:13" ht="27.75" customHeight="1" thickBot="1">
      <c r="B52" s="1177" t="s">
        <v>37</v>
      </c>
      <c r="C52" s="1178"/>
      <c r="D52" s="90"/>
      <c r="E52" s="1179" t="s">
        <v>38</v>
      </c>
      <c r="F52" s="1179"/>
      <c r="G52" s="1179"/>
      <c r="H52" s="1180"/>
      <c r="I52" s="91">
        <v>300500</v>
      </c>
      <c r="J52" s="92">
        <v>283697</v>
      </c>
      <c r="K52" s="92">
        <v>274186</v>
      </c>
      <c r="L52" s="92">
        <v>291305</v>
      </c>
      <c r="M52" s="93">
        <v>301715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534</v>
      </c>
      <c r="G2" s="111"/>
      <c r="H2" s="112"/>
    </row>
    <row r="3" spans="1:8">
      <c r="A3" s="108" t="s">
        <v>527</v>
      </c>
      <c r="B3" s="113"/>
      <c r="C3" s="114"/>
      <c r="D3" s="115">
        <v>66556</v>
      </c>
      <c r="E3" s="116"/>
      <c r="F3" s="117">
        <v>52334</v>
      </c>
      <c r="G3" s="118"/>
      <c r="H3" s="119"/>
    </row>
    <row r="4" spans="1:8">
      <c r="A4" s="120"/>
      <c r="B4" s="121"/>
      <c r="C4" s="122"/>
      <c r="D4" s="123">
        <v>30254</v>
      </c>
      <c r="E4" s="124"/>
      <c r="F4" s="125">
        <v>29965</v>
      </c>
      <c r="G4" s="126"/>
      <c r="H4" s="127"/>
    </row>
    <row r="5" spans="1:8">
      <c r="A5" s="108" t="s">
        <v>529</v>
      </c>
      <c r="B5" s="113"/>
      <c r="C5" s="114"/>
      <c r="D5" s="115">
        <v>58916</v>
      </c>
      <c r="E5" s="116"/>
      <c r="F5" s="117">
        <v>48794</v>
      </c>
      <c r="G5" s="118"/>
      <c r="H5" s="119"/>
    </row>
    <row r="6" spans="1:8">
      <c r="A6" s="120"/>
      <c r="B6" s="121"/>
      <c r="C6" s="122"/>
      <c r="D6" s="123">
        <v>27158</v>
      </c>
      <c r="E6" s="124"/>
      <c r="F6" s="125">
        <v>25698</v>
      </c>
      <c r="G6" s="126"/>
      <c r="H6" s="127"/>
    </row>
    <row r="7" spans="1:8">
      <c r="A7" s="108" t="s">
        <v>530</v>
      </c>
      <c r="B7" s="113"/>
      <c r="C7" s="114"/>
      <c r="D7" s="115">
        <v>56357</v>
      </c>
      <c r="E7" s="116"/>
      <c r="F7" s="117">
        <v>47129</v>
      </c>
      <c r="G7" s="118"/>
      <c r="H7" s="119"/>
    </row>
    <row r="8" spans="1:8">
      <c r="A8" s="120"/>
      <c r="B8" s="121"/>
      <c r="C8" s="122"/>
      <c r="D8" s="123">
        <v>27580</v>
      </c>
      <c r="E8" s="124"/>
      <c r="F8" s="125">
        <v>23069</v>
      </c>
      <c r="G8" s="126"/>
      <c r="H8" s="127"/>
    </row>
    <row r="9" spans="1:8">
      <c r="A9" s="108" t="s">
        <v>531</v>
      </c>
      <c r="B9" s="113"/>
      <c r="C9" s="114"/>
      <c r="D9" s="115">
        <v>52084</v>
      </c>
      <c r="E9" s="116"/>
      <c r="F9" s="117">
        <v>50848</v>
      </c>
      <c r="G9" s="118"/>
      <c r="H9" s="119"/>
    </row>
    <row r="10" spans="1:8">
      <c r="A10" s="120"/>
      <c r="B10" s="121"/>
      <c r="C10" s="122"/>
      <c r="D10" s="123">
        <v>25663</v>
      </c>
      <c r="E10" s="124"/>
      <c r="F10" s="125">
        <v>22583</v>
      </c>
      <c r="G10" s="126"/>
      <c r="H10" s="127"/>
    </row>
    <row r="11" spans="1:8">
      <c r="A11" s="108" t="s">
        <v>532</v>
      </c>
      <c r="B11" s="113"/>
      <c r="C11" s="114"/>
      <c r="D11" s="115">
        <v>63713</v>
      </c>
      <c r="E11" s="116"/>
      <c r="F11" s="117">
        <v>53572</v>
      </c>
      <c r="G11" s="118"/>
      <c r="H11" s="119"/>
    </row>
    <row r="12" spans="1:8">
      <c r="A12" s="120"/>
      <c r="B12" s="121"/>
      <c r="C12" s="128"/>
      <c r="D12" s="123">
        <v>35172</v>
      </c>
      <c r="E12" s="124"/>
      <c r="F12" s="125">
        <v>25259</v>
      </c>
      <c r="G12" s="126"/>
      <c r="H12" s="127"/>
    </row>
    <row r="13" spans="1:8">
      <c r="A13" s="108"/>
      <c r="B13" s="113"/>
      <c r="C13" s="129"/>
      <c r="D13" s="130">
        <v>59525</v>
      </c>
      <c r="E13" s="131"/>
      <c r="F13" s="132">
        <v>50535</v>
      </c>
      <c r="G13" s="133"/>
      <c r="H13" s="119"/>
    </row>
    <row r="14" spans="1:8">
      <c r="A14" s="120"/>
      <c r="B14" s="121"/>
      <c r="C14" s="122"/>
      <c r="D14" s="123">
        <v>29165</v>
      </c>
      <c r="E14" s="124"/>
      <c r="F14" s="125">
        <v>25315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0.46</v>
      </c>
      <c r="C19" s="134">
        <f>ROUND(VALUE(SUBSTITUTE(実質収支比率等に係る経年分析!G$48,"▲","-")),2)</f>
        <v>0.47</v>
      </c>
      <c r="D19" s="134">
        <f>ROUND(VALUE(SUBSTITUTE(実質収支比率等に係る経年分析!H$48,"▲","-")),2)</f>
        <v>0.06</v>
      </c>
      <c r="E19" s="134">
        <f>ROUND(VALUE(SUBSTITUTE(実質収支比率等に係る経年分析!I$48,"▲","-")),2)</f>
        <v>0.14000000000000001</v>
      </c>
      <c r="F19" s="134">
        <f>ROUND(VALUE(SUBSTITUTE(実質収支比率等に係る経年分析!J$48,"▲","-")),2)</f>
        <v>0.14000000000000001</v>
      </c>
    </row>
    <row r="20" spans="1:11">
      <c r="A20" s="134" t="s">
        <v>43</v>
      </c>
      <c r="B20" s="134">
        <f>ROUND(VALUE(SUBSTITUTE(実質収支比率等に係る経年分析!F$47,"▲","-")),2)</f>
        <v>1.43</v>
      </c>
      <c r="C20" s="134">
        <f>ROUND(VALUE(SUBSTITUTE(実質収支比率等に係る経年分析!G$47,"▲","-")),2)</f>
        <v>1.58</v>
      </c>
      <c r="D20" s="134">
        <f>ROUND(VALUE(SUBSTITUTE(実質収支比率等に係る経年分析!H$47,"▲","-")),2)</f>
        <v>1.25</v>
      </c>
      <c r="E20" s="134">
        <f>ROUND(VALUE(SUBSTITUTE(実質収支比率等に係る経年分析!I$47,"▲","-")),2)</f>
        <v>0.83</v>
      </c>
      <c r="F20" s="134">
        <f>ROUND(VALUE(SUBSTITUTE(実質収支比率等に係る経年分析!J$47,"▲","-")),2)</f>
        <v>0.95</v>
      </c>
    </row>
    <row r="21" spans="1:11">
      <c r="A21" s="134" t="s">
        <v>44</v>
      </c>
      <c r="B21" s="134">
        <f>IF(ISNUMBER(VALUE(SUBSTITUTE(実質収支比率等に係る経年分析!F$49,"▲","-"))),ROUND(VALUE(SUBSTITUTE(実質収支比率等に係る経年分析!F$49,"▲","-")),2),NA())</f>
        <v>0.21</v>
      </c>
      <c r="C21" s="134">
        <f>IF(ISNUMBER(VALUE(SUBSTITUTE(実質収支比率等に係る経年分析!G$49,"▲","-"))),ROUND(VALUE(SUBSTITUTE(実質収支比率等に係る経年分析!G$49,"▲","-")),2),NA())</f>
        <v>0.01</v>
      </c>
      <c r="D21" s="134">
        <f>IF(ISNUMBER(VALUE(SUBSTITUTE(実質収支比率等に係る経年分析!H$49,"▲","-"))),ROUND(VALUE(SUBSTITUTE(実質収支比率等に係る経年分析!H$49,"▲","-")),2),NA())</f>
        <v>-0.91</v>
      </c>
      <c r="E21" s="134">
        <f>IF(ISNUMBER(VALUE(SUBSTITUTE(実質収支比率等に係る経年分析!I$49,"▲","-"))),ROUND(VALUE(SUBSTITUTE(実質収支比率等に係る経年分析!I$49,"▲","-")),2),NA())</f>
        <v>-0.34</v>
      </c>
      <c r="F21" s="134">
        <f>IF(ISNUMBER(VALUE(SUBSTITUTE(実質収支比率等に係る経年分析!J$49,"▲","-"))),ROUND(VALUE(SUBSTITUTE(実質収支比率等に係る経年分析!J$49,"▲","-")),2),NA())</f>
        <v>0.09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一般会計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港湾整備事業特別会計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0.55000000000000004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1.1100000000000001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1.39</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1.65</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2.0299999999999998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4.1399999999999997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3.35</v>
      </c>
    </row>
    <row r="36" spans="1:16">
      <c r="A36" s="135" t="str">
        <f>IF(連結実質赤字比率に係る赤字・黒字の構成分析!C$34="",NA(),連結実質赤字比率に係る赤字・黒字の構成分析!C$34)</f>
        <v>自動車運送事業会計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0.01</v>
      </c>
      <c r="J36" s="135">
        <f>IF(ROUND(VALUE(SUBSTITUTE(連結実質赤字比率に係る赤字・黒字の構成分析!J$34,"▲", "-")), 2) &lt; 0, ABS(ROUND(VALUE(SUBSTITUTE(連結実質赤字比率に係る赤字・黒字の構成分析!J$34,"▲", "-")), 2)), NA())</f>
        <v>0.03</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62698</v>
      </c>
      <c r="E42" s="136"/>
      <c r="F42" s="136"/>
      <c r="G42" s="136">
        <f>'実質公債費比率（分子）の構造'!L$52</f>
        <v>62102</v>
      </c>
      <c r="H42" s="136"/>
      <c r="I42" s="136"/>
      <c r="J42" s="136">
        <f>'実質公債費比率（分子）の構造'!M$52</f>
        <v>61615</v>
      </c>
      <c r="K42" s="136"/>
      <c r="L42" s="136"/>
      <c r="M42" s="136">
        <f>'実質公債費比率（分子）の構造'!N$52</f>
        <v>63022</v>
      </c>
      <c r="N42" s="136"/>
      <c r="O42" s="136"/>
      <c r="P42" s="136">
        <f>'実質公債費比率（分子）の構造'!O$52</f>
        <v>64775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1812</v>
      </c>
      <c r="C44" s="136"/>
      <c r="D44" s="136"/>
      <c r="E44" s="136">
        <f>'実質公債費比率（分子）の構造'!L$50</f>
        <v>691</v>
      </c>
      <c r="F44" s="136"/>
      <c r="G44" s="136"/>
      <c r="H44" s="136">
        <f>'実質公債費比率（分子）の構造'!M$50</f>
        <v>755</v>
      </c>
      <c r="I44" s="136"/>
      <c r="J44" s="136"/>
      <c r="K44" s="136">
        <f>'実質公債費比率（分子）の構造'!N$50</f>
        <v>833</v>
      </c>
      <c r="L44" s="136"/>
      <c r="M44" s="136"/>
      <c r="N44" s="136">
        <f>'実質公債費比率（分子）の構造'!O$50</f>
        <v>938</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16162</v>
      </c>
      <c r="C46" s="136"/>
      <c r="D46" s="136"/>
      <c r="E46" s="136">
        <f>'実質公債費比率（分子）の構造'!L$48</f>
        <v>14730</v>
      </c>
      <c r="F46" s="136"/>
      <c r="G46" s="136"/>
      <c r="H46" s="136">
        <f>'実質公債費比率（分子）の構造'!M$48</f>
        <v>15168</v>
      </c>
      <c r="I46" s="136"/>
      <c r="J46" s="136"/>
      <c r="K46" s="136">
        <f>'実質公債費比率（分子）の構造'!N$48</f>
        <v>14138</v>
      </c>
      <c r="L46" s="136"/>
      <c r="M46" s="136"/>
      <c r="N46" s="136">
        <f>'実質公債費比率（分子）の構造'!O$48</f>
        <v>14318</v>
      </c>
      <c r="O46" s="136"/>
      <c r="P46" s="136"/>
    </row>
    <row r="47" spans="1:16">
      <c r="A47" s="136" t="s">
        <v>56</v>
      </c>
      <c r="B47" s="136">
        <f>'実質公債費比率（分子）の構造'!K$47</f>
        <v>32766</v>
      </c>
      <c r="C47" s="136"/>
      <c r="D47" s="136"/>
      <c r="E47" s="136">
        <f>'実質公債費比率（分子）の構造'!L$47</f>
        <v>34532</v>
      </c>
      <c r="F47" s="136"/>
      <c r="G47" s="136"/>
      <c r="H47" s="136">
        <f>'実質公債費比率（分子）の構造'!M$47</f>
        <v>36004</v>
      </c>
      <c r="I47" s="136"/>
      <c r="J47" s="136"/>
      <c r="K47" s="136">
        <f>'実質公債費比率（分子）の構造'!N$47</f>
        <v>36731</v>
      </c>
      <c r="L47" s="136"/>
      <c r="M47" s="136"/>
      <c r="N47" s="136">
        <f>'実質公債費比率（分子）の構造'!O$47</f>
        <v>37529</v>
      </c>
      <c r="O47" s="136"/>
      <c r="P47" s="136"/>
    </row>
    <row r="48" spans="1:16">
      <c r="A48" s="136" t="s">
        <v>57</v>
      </c>
      <c r="B48" s="136">
        <f>'実質公債費比率（分子）の構造'!K$46</f>
        <v>3364</v>
      </c>
      <c r="C48" s="136"/>
      <c r="D48" s="136"/>
      <c r="E48" s="136">
        <f>'実質公債費比率（分子）の構造'!L$46</f>
        <v>2412</v>
      </c>
      <c r="F48" s="136"/>
      <c r="G48" s="136"/>
      <c r="H48" s="136">
        <f>'実質公債費比率（分子）の構造'!M$46</f>
        <v>1241</v>
      </c>
      <c r="I48" s="136"/>
      <c r="J48" s="136"/>
      <c r="K48" s="136">
        <f>'実質公債費比率（分子）の構造'!N$46</f>
        <v>1745</v>
      </c>
      <c r="L48" s="136"/>
      <c r="M48" s="136"/>
      <c r="N48" s="136">
        <f>'実質公債費比率（分子）の構造'!O$46</f>
        <v>2098</v>
      </c>
      <c r="O48" s="136"/>
      <c r="P48" s="136"/>
    </row>
    <row r="49" spans="1:16">
      <c r="A49" s="136" t="s">
        <v>58</v>
      </c>
      <c r="B49" s="136">
        <f>'実質公債費比率（分子）の構造'!K$45</f>
        <v>36852</v>
      </c>
      <c r="C49" s="136"/>
      <c r="D49" s="136"/>
      <c r="E49" s="136">
        <f>'実質公債費比率（分子）の構造'!L$45</f>
        <v>35697</v>
      </c>
      <c r="F49" s="136"/>
      <c r="G49" s="136"/>
      <c r="H49" s="136">
        <f>'実質公債費比率（分子）の構造'!M$45</f>
        <v>31318</v>
      </c>
      <c r="I49" s="136"/>
      <c r="J49" s="136"/>
      <c r="K49" s="136">
        <f>'実質公債費比率（分子）の構造'!N$45</f>
        <v>31142</v>
      </c>
      <c r="L49" s="136"/>
      <c r="M49" s="136"/>
      <c r="N49" s="136">
        <f>'実質公債費比率（分子）の構造'!O$45</f>
        <v>30074</v>
      </c>
      <c r="O49" s="136"/>
      <c r="P49" s="136"/>
    </row>
    <row r="50" spans="1:16">
      <c r="A50" s="136" t="s">
        <v>59</v>
      </c>
      <c r="B50" s="136" t="e">
        <f>NA()</f>
        <v>#N/A</v>
      </c>
      <c r="C50" s="136">
        <f>IF(ISNUMBER('実質公債費比率（分子）の構造'!K$53),'実質公債費比率（分子）の構造'!K$53,NA())</f>
        <v>28258</v>
      </c>
      <c r="D50" s="136" t="e">
        <f>NA()</f>
        <v>#N/A</v>
      </c>
      <c r="E50" s="136" t="e">
        <f>NA()</f>
        <v>#N/A</v>
      </c>
      <c r="F50" s="136">
        <f>IF(ISNUMBER('実質公債費比率（分子）の構造'!L$53),'実質公債費比率（分子）の構造'!L$53,NA())</f>
        <v>25960</v>
      </c>
      <c r="G50" s="136" t="e">
        <f>NA()</f>
        <v>#N/A</v>
      </c>
      <c r="H50" s="136" t="e">
        <f>NA()</f>
        <v>#N/A</v>
      </c>
      <c r="I50" s="136">
        <f>IF(ISNUMBER('実質公債費比率（分子）の構造'!M$53),'実質公債費比率（分子）の構造'!M$53,NA())</f>
        <v>22871</v>
      </c>
      <c r="J50" s="136" t="e">
        <f>NA()</f>
        <v>#N/A</v>
      </c>
      <c r="K50" s="136" t="e">
        <f>NA()</f>
        <v>#N/A</v>
      </c>
      <c r="L50" s="136">
        <f>IF(ISNUMBER('実質公債費比率（分子）の構造'!N$53),'実質公債費比率（分子）の構造'!N$53,NA())</f>
        <v>21567</v>
      </c>
      <c r="M50" s="136" t="e">
        <f>NA()</f>
        <v>#N/A</v>
      </c>
      <c r="N50" s="136" t="e">
        <f>NA()</f>
        <v>#N/A</v>
      </c>
      <c r="O50" s="136">
        <f>IF(ISNUMBER('実質公債費比率（分子）の構造'!O$53),'実質公債費比率（分子）の構造'!O$53,NA())</f>
        <v>20182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543188</v>
      </c>
      <c r="E56" s="135"/>
      <c r="F56" s="135"/>
      <c r="G56" s="135">
        <f>'将来負担比率（分子）の構造'!J$51</f>
        <v>540338</v>
      </c>
      <c r="H56" s="135"/>
      <c r="I56" s="135"/>
      <c r="J56" s="135">
        <f>'将来負担比率（分子）の構造'!K$51</f>
        <v>544366</v>
      </c>
      <c r="K56" s="135"/>
      <c r="L56" s="135"/>
      <c r="M56" s="135">
        <f>'将来負担比率（分子）の構造'!L$51</f>
        <v>534845</v>
      </c>
      <c r="N56" s="135"/>
      <c r="O56" s="135"/>
      <c r="P56" s="135">
        <f>'将来負担比率（分子）の構造'!M$51</f>
        <v>524027</v>
      </c>
    </row>
    <row r="57" spans="1:16">
      <c r="A57" s="135" t="s">
        <v>35</v>
      </c>
      <c r="B57" s="135"/>
      <c r="C57" s="135"/>
      <c r="D57" s="135">
        <f>'将来負担比率（分子）の構造'!I$50</f>
        <v>287772</v>
      </c>
      <c r="E57" s="135"/>
      <c r="F57" s="135"/>
      <c r="G57" s="135">
        <f>'将来負担比率（分子）の構造'!J$50</f>
        <v>294876</v>
      </c>
      <c r="H57" s="135"/>
      <c r="I57" s="135"/>
      <c r="J57" s="135">
        <f>'将来負担比率（分子）の構造'!K$50</f>
        <v>294544</v>
      </c>
      <c r="K57" s="135"/>
      <c r="L57" s="135"/>
      <c r="M57" s="135">
        <f>'将来負担比率（分子）の構造'!L$50</f>
        <v>281096</v>
      </c>
      <c r="N57" s="135"/>
      <c r="O57" s="135"/>
      <c r="P57" s="135">
        <f>'将来負担比率（分子）の構造'!M$50</f>
        <v>279344</v>
      </c>
    </row>
    <row r="58" spans="1:16">
      <c r="A58" s="135" t="s">
        <v>34</v>
      </c>
      <c r="B58" s="135"/>
      <c r="C58" s="135"/>
      <c r="D58" s="135">
        <f>'将来負担比率（分子）の構造'!I$49</f>
        <v>176201</v>
      </c>
      <c r="E58" s="135"/>
      <c r="F58" s="135"/>
      <c r="G58" s="135">
        <f>'将来負担比率（分子）の構造'!J$49</f>
        <v>182488</v>
      </c>
      <c r="H58" s="135"/>
      <c r="I58" s="135"/>
      <c r="J58" s="135">
        <f>'将来負担比率（分子）の構造'!K$49</f>
        <v>197893</v>
      </c>
      <c r="K58" s="135"/>
      <c r="L58" s="135"/>
      <c r="M58" s="135">
        <f>'将来負担比率（分子）の構造'!L$49</f>
        <v>197746</v>
      </c>
      <c r="N58" s="135"/>
      <c r="O58" s="135"/>
      <c r="P58" s="135">
        <f>'将来負担比率（分子）の構造'!M$49</f>
        <v>209039</v>
      </c>
    </row>
    <row r="59" spans="1:16">
      <c r="A59" s="135" t="s">
        <v>32</v>
      </c>
      <c r="B59" s="135">
        <f>'将来負担比率（分子）の構造'!I$48</f>
        <v>188</v>
      </c>
      <c r="C59" s="135"/>
      <c r="D59" s="135"/>
      <c r="E59" s="135">
        <f>'将来負担比率（分子）の構造'!J$48</f>
        <v>200</v>
      </c>
      <c r="F59" s="135"/>
      <c r="G59" s="135"/>
      <c r="H59" s="135">
        <f>'将来負担比率（分子）の構造'!K$48</f>
        <v>79</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2208</v>
      </c>
      <c r="C61" s="135"/>
      <c r="D61" s="135"/>
      <c r="E61" s="135">
        <f>'将来負担比率（分子）の構造'!J$46</f>
        <v>1720</v>
      </c>
      <c r="F61" s="135"/>
      <c r="G61" s="135"/>
      <c r="H61" s="135">
        <f>'将来負担比率（分子）の構造'!K$46</f>
        <v>1153</v>
      </c>
      <c r="I61" s="135"/>
      <c r="J61" s="135"/>
      <c r="K61" s="135">
        <f>'将来負担比率（分子）の構造'!L$46</f>
        <v>805</v>
      </c>
      <c r="L61" s="135"/>
      <c r="M61" s="135"/>
      <c r="N61" s="135">
        <f>'将来負担比率（分子）の構造'!M$46</f>
        <v>594</v>
      </c>
      <c r="O61" s="135"/>
      <c r="P61" s="135"/>
    </row>
    <row r="62" spans="1:16">
      <c r="A62" s="135" t="s">
        <v>29</v>
      </c>
      <c r="B62" s="135">
        <f>'将来負担比率（分子）の構造'!I$45</f>
        <v>84872</v>
      </c>
      <c r="C62" s="135"/>
      <c r="D62" s="135"/>
      <c r="E62" s="135">
        <f>'将来負担比率（分子）の構造'!J$45</f>
        <v>82159</v>
      </c>
      <c r="F62" s="135"/>
      <c r="G62" s="135"/>
      <c r="H62" s="135">
        <f>'将来負担比率（分子）の構造'!K$45</f>
        <v>82125</v>
      </c>
      <c r="I62" s="135"/>
      <c r="J62" s="135"/>
      <c r="K62" s="135">
        <f>'将来負担比率（分子）の構造'!L$45</f>
        <v>80047</v>
      </c>
      <c r="L62" s="135"/>
      <c r="M62" s="135"/>
      <c r="N62" s="135">
        <f>'将来負担比率（分子）の構造'!M$45</f>
        <v>77230</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222268</v>
      </c>
      <c r="C64" s="135"/>
      <c r="D64" s="135"/>
      <c r="E64" s="135">
        <f>'将来負担比率（分子）の構造'!J$43</f>
        <v>218321</v>
      </c>
      <c r="F64" s="135"/>
      <c r="G64" s="135"/>
      <c r="H64" s="135">
        <f>'将来負担比率（分子）の構造'!K$43</f>
        <v>210077</v>
      </c>
      <c r="I64" s="135"/>
      <c r="J64" s="135"/>
      <c r="K64" s="135">
        <f>'将来負担比率（分子）の構造'!L$43</f>
        <v>197376</v>
      </c>
      <c r="L64" s="135"/>
      <c r="M64" s="135"/>
      <c r="N64" s="135">
        <f>'将来負担比率（分子）の構造'!M$43</f>
        <v>186000</v>
      </c>
      <c r="O64" s="135"/>
      <c r="P64" s="135"/>
    </row>
    <row r="65" spans="1:16">
      <c r="A65" s="135" t="s">
        <v>26</v>
      </c>
      <c r="B65" s="135">
        <f>'将来負担比率（分子）の構造'!I$42</f>
        <v>19810</v>
      </c>
      <c r="C65" s="135"/>
      <c r="D65" s="135"/>
      <c r="E65" s="135">
        <f>'将来負担比率（分子）の構造'!J$42</f>
        <v>20202</v>
      </c>
      <c r="F65" s="135"/>
      <c r="G65" s="135"/>
      <c r="H65" s="135">
        <f>'将来負担比率（分子）の構造'!K$42</f>
        <v>19397</v>
      </c>
      <c r="I65" s="135"/>
      <c r="J65" s="135"/>
      <c r="K65" s="135">
        <f>'将来負担比率（分子）の構造'!L$42</f>
        <v>22283</v>
      </c>
      <c r="L65" s="135"/>
      <c r="M65" s="135"/>
      <c r="N65" s="135">
        <f>'将来負担比率（分子）の構造'!M$42</f>
        <v>22062</v>
      </c>
      <c r="O65" s="135"/>
      <c r="P65" s="135"/>
    </row>
    <row r="66" spans="1:16">
      <c r="A66" s="135" t="s">
        <v>25</v>
      </c>
      <c r="B66" s="135">
        <f>'将来負担比率（分子）の構造'!I$41</f>
        <v>978315</v>
      </c>
      <c r="C66" s="135"/>
      <c r="D66" s="135"/>
      <c r="E66" s="135">
        <f>'将来負担比率（分子）の構造'!J$41</f>
        <v>978797</v>
      </c>
      <c r="F66" s="135"/>
      <c r="G66" s="135"/>
      <c r="H66" s="135">
        <f>'将来負担比率（分子）の構造'!K$41</f>
        <v>998158</v>
      </c>
      <c r="I66" s="135"/>
      <c r="J66" s="135"/>
      <c r="K66" s="135">
        <f>'将来負担比率（分子）の構造'!L$41</f>
        <v>1004481</v>
      </c>
      <c r="L66" s="135"/>
      <c r="M66" s="135"/>
      <c r="N66" s="135">
        <f>'将来負担比率（分子）の構造'!M$41</f>
        <v>1028239</v>
      </c>
      <c r="O66" s="135"/>
      <c r="P66" s="135"/>
    </row>
    <row r="67" spans="1:16">
      <c r="A67" s="135" t="s">
        <v>63</v>
      </c>
      <c r="B67" s="135" t="e">
        <f>NA()</f>
        <v>#N/A</v>
      </c>
      <c r="C67" s="135">
        <f>IF(ISNUMBER('将来負担比率（分子）の構造'!I$52), IF('将来負担比率（分子）の構造'!I$52 &lt; 0, 0, '将来負担比率（分子）の構造'!I$52), NA())</f>
        <v>300500</v>
      </c>
      <c r="D67" s="135" t="e">
        <f>NA()</f>
        <v>#N/A</v>
      </c>
      <c r="E67" s="135" t="e">
        <f>NA()</f>
        <v>#N/A</v>
      </c>
      <c r="F67" s="135">
        <f>IF(ISNUMBER('将来負担比率（分子）の構造'!J$52), IF('将来負担比率（分子）の構造'!J$52 &lt; 0, 0, '将来負担比率（分子）の構造'!J$52), NA())</f>
        <v>283697</v>
      </c>
      <c r="G67" s="135" t="e">
        <f>NA()</f>
        <v>#N/A</v>
      </c>
      <c r="H67" s="135" t="e">
        <f>NA()</f>
        <v>#N/A</v>
      </c>
      <c r="I67" s="135">
        <f>IF(ISNUMBER('将来負担比率（分子）の構造'!K$52), IF('将来負担比率（分子）の構造'!K$52 &lt; 0, 0, '将来負担比率（分子）の構造'!K$52), NA())</f>
        <v>274186</v>
      </c>
      <c r="J67" s="135" t="e">
        <f>NA()</f>
        <v>#N/A</v>
      </c>
      <c r="K67" s="135" t="e">
        <f>NA()</f>
        <v>#N/A</v>
      </c>
      <c r="L67" s="135">
        <f>IF(ISNUMBER('将来負担比率（分子）の構造'!L$52), IF('将来負担比率（分子）の構造'!L$52 &lt; 0, 0, '将来負担比率（分子）の構造'!L$52), NA())</f>
        <v>291305</v>
      </c>
      <c r="M67" s="135" t="e">
        <f>NA()</f>
        <v>#N/A</v>
      </c>
      <c r="N67" s="135" t="e">
        <f>NA()</f>
        <v>#N/A</v>
      </c>
      <c r="O67" s="135">
        <f>IF(ISNUMBER('将来負担比率（分子）の構造'!M$52), IF('将来負担比率（分子）の構造'!M$52 &lt; 0, 0, '将来負担比率（分子）の構造'!M$52), NA())</f>
        <v>301715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B25" workbookViewId="0">
      <selection activeCell="DL25" sqref="DL25:DV2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296558930</v>
      </c>
      <c r="S5" s="639"/>
      <c r="T5" s="639"/>
      <c r="U5" s="639"/>
      <c r="V5" s="639"/>
      <c r="W5" s="639"/>
      <c r="X5" s="639"/>
      <c r="Y5" s="686"/>
      <c r="Z5" s="699">
        <v>48.4</v>
      </c>
      <c r="AA5" s="699"/>
      <c r="AB5" s="699"/>
      <c r="AC5" s="699"/>
      <c r="AD5" s="700">
        <v>272486277</v>
      </c>
      <c r="AE5" s="700"/>
      <c r="AF5" s="700"/>
      <c r="AG5" s="700"/>
      <c r="AH5" s="700"/>
      <c r="AI5" s="700"/>
      <c r="AJ5" s="700"/>
      <c r="AK5" s="700"/>
      <c r="AL5" s="687">
        <v>88.7</v>
      </c>
      <c r="AM5" s="656"/>
      <c r="AN5" s="656"/>
      <c r="AO5" s="688"/>
      <c r="AP5" s="675" t="s">
        <v>209</v>
      </c>
      <c r="AQ5" s="676"/>
      <c r="AR5" s="676"/>
      <c r="AS5" s="676"/>
      <c r="AT5" s="676"/>
      <c r="AU5" s="676"/>
      <c r="AV5" s="676"/>
      <c r="AW5" s="676"/>
      <c r="AX5" s="676"/>
      <c r="AY5" s="676"/>
      <c r="AZ5" s="676"/>
      <c r="BA5" s="676"/>
      <c r="BB5" s="676"/>
      <c r="BC5" s="676"/>
      <c r="BD5" s="676"/>
      <c r="BE5" s="676"/>
      <c r="BF5" s="677"/>
      <c r="BG5" s="588">
        <v>263967890</v>
      </c>
      <c r="BH5" s="589"/>
      <c r="BI5" s="589"/>
      <c r="BJ5" s="589"/>
      <c r="BK5" s="589"/>
      <c r="BL5" s="589"/>
      <c r="BM5" s="589"/>
      <c r="BN5" s="590"/>
      <c r="BO5" s="641">
        <v>89</v>
      </c>
      <c r="BP5" s="641"/>
      <c r="BQ5" s="641"/>
      <c r="BR5" s="641"/>
      <c r="BS5" s="642">
        <v>1934570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3263365</v>
      </c>
      <c r="S6" s="589"/>
      <c r="T6" s="589"/>
      <c r="U6" s="589"/>
      <c r="V6" s="589"/>
      <c r="W6" s="589"/>
      <c r="X6" s="589"/>
      <c r="Y6" s="590"/>
      <c r="Z6" s="641">
        <v>0.5</v>
      </c>
      <c r="AA6" s="641"/>
      <c r="AB6" s="641"/>
      <c r="AC6" s="641"/>
      <c r="AD6" s="642">
        <v>3263365</v>
      </c>
      <c r="AE6" s="642"/>
      <c r="AF6" s="642"/>
      <c r="AG6" s="642"/>
      <c r="AH6" s="642"/>
      <c r="AI6" s="642"/>
      <c r="AJ6" s="642"/>
      <c r="AK6" s="642"/>
      <c r="AL6" s="611">
        <v>1.1000000000000001</v>
      </c>
      <c r="AM6" s="643"/>
      <c r="AN6" s="643"/>
      <c r="AO6" s="644"/>
      <c r="AP6" s="585" t="s">
        <v>214</v>
      </c>
      <c r="AQ6" s="586"/>
      <c r="AR6" s="586"/>
      <c r="AS6" s="586"/>
      <c r="AT6" s="586"/>
      <c r="AU6" s="586"/>
      <c r="AV6" s="586"/>
      <c r="AW6" s="586"/>
      <c r="AX6" s="586"/>
      <c r="AY6" s="586"/>
      <c r="AZ6" s="586"/>
      <c r="BA6" s="586"/>
      <c r="BB6" s="586"/>
      <c r="BC6" s="586"/>
      <c r="BD6" s="586"/>
      <c r="BE6" s="586"/>
      <c r="BF6" s="587"/>
      <c r="BG6" s="588">
        <v>263967890</v>
      </c>
      <c r="BH6" s="589"/>
      <c r="BI6" s="589"/>
      <c r="BJ6" s="589"/>
      <c r="BK6" s="589"/>
      <c r="BL6" s="589"/>
      <c r="BM6" s="589"/>
      <c r="BN6" s="590"/>
      <c r="BO6" s="641">
        <v>89</v>
      </c>
      <c r="BP6" s="641"/>
      <c r="BQ6" s="641"/>
      <c r="BR6" s="641"/>
      <c r="BS6" s="642">
        <v>1934570</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1751605</v>
      </c>
      <c r="CS6" s="589"/>
      <c r="CT6" s="589"/>
      <c r="CU6" s="589"/>
      <c r="CV6" s="589"/>
      <c r="CW6" s="589"/>
      <c r="CX6" s="589"/>
      <c r="CY6" s="590"/>
      <c r="CZ6" s="641">
        <v>0.3</v>
      </c>
      <c r="DA6" s="641"/>
      <c r="DB6" s="641"/>
      <c r="DC6" s="641"/>
      <c r="DD6" s="594" t="s">
        <v>216</v>
      </c>
      <c r="DE6" s="589"/>
      <c r="DF6" s="589"/>
      <c r="DG6" s="589"/>
      <c r="DH6" s="589"/>
      <c r="DI6" s="589"/>
      <c r="DJ6" s="589"/>
      <c r="DK6" s="589"/>
      <c r="DL6" s="589"/>
      <c r="DM6" s="589"/>
      <c r="DN6" s="589"/>
      <c r="DO6" s="589"/>
      <c r="DP6" s="590"/>
      <c r="DQ6" s="594">
        <v>1751401</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512777</v>
      </c>
      <c r="S7" s="589"/>
      <c r="T7" s="589"/>
      <c r="U7" s="589"/>
      <c r="V7" s="589"/>
      <c r="W7" s="589"/>
      <c r="X7" s="589"/>
      <c r="Y7" s="590"/>
      <c r="Z7" s="641">
        <v>0.1</v>
      </c>
      <c r="AA7" s="641"/>
      <c r="AB7" s="641"/>
      <c r="AC7" s="641"/>
      <c r="AD7" s="642">
        <v>512777</v>
      </c>
      <c r="AE7" s="642"/>
      <c r="AF7" s="642"/>
      <c r="AG7" s="642"/>
      <c r="AH7" s="642"/>
      <c r="AI7" s="642"/>
      <c r="AJ7" s="642"/>
      <c r="AK7" s="642"/>
      <c r="AL7" s="611">
        <v>0.2</v>
      </c>
      <c r="AM7" s="643"/>
      <c r="AN7" s="643"/>
      <c r="AO7" s="644"/>
      <c r="AP7" s="585" t="s">
        <v>218</v>
      </c>
      <c r="AQ7" s="586"/>
      <c r="AR7" s="586"/>
      <c r="AS7" s="586"/>
      <c r="AT7" s="586"/>
      <c r="AU7" s="586"/>
      <c r="AV7" s="586"/>
      <c r="AW7" s="586"/>
      <c r="AX7" s="586"/>
      <c r="AY7" s="586"/>
      <c r="AZ7" s="586"/>
      <c r="BA7" s="586"/>
      <c r="BB7" s="586"/>
      <c r="BC7" s="586"/>
      <c r="BD7" s="586"/>
      <c r="BE7" s="586"/>
      <c r="BF7" s="587"/>
      <c r="BG7" s="588">
        <v>137726856</v>
      </c>
      <c r="BH7" s="589"/>
      <c r="BI7" s="589"/>
      <c r="BJ7" s="589"/>
      <c r="BK7" s="589"/>
      <c r="BL7" s="589"/>
      <c r="BM7" s="589"/>
      <c r="BN7" s="590"/>
      <c r="BO7" s="641">
        <v>46.4</v>
      </c>
      <c r="BP7" s="641"/>
      <c r="BQ7" s="641"/>
      <c r="BR7" s="641"/>
      <c r="BS7" s="642">
        <v>1934570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51764478</v>
      </c>
      <c r="CS7" s="589"/>
      <c r="CT7" s="589"/>
      <c r="CU7" s="589"/>
      <c r="CV7" s="589"/>
      <c r="CW7" s="589"/>
      <c r="CX7" s="589"/>
      <c r="CY7" s="590"/>
      <c r="CZ7" s="641">
        <v>8.5</v>
      </c>
      <c r="DA7" s="641"/>
      <c r="DB7" s="641"/>
      <c r="DC7" s="641"/>
      <c r="DD7" s="594">
        <v>4668126</v>
      </c>
      <c r="DE7" s="589"/>
      <c r="DF7" s="589"/>
      <c r="DG7" s="589"/>
      <c r="DH7" s="589"/>
      <c r="DI7" s="589"/>
      <c r="DJ7" s="589"/>
      <c r="DK7" s="589"/>
      <c r="DL7" s="589"/>
      <c r="DM7" s="589"/>
      <c r="DN7" s="589"/>
      <c r="DO7" s="589"/>
      <c r="DP7" s="590"/>
      <c r="DQ7" s="594">
        <v>40998338</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2234970</v>
      </c>
      <c r="S8" s="589"/>
      <c r="T8" s="589"/>
      <c r="U8" s="589"/>
      <c r="V8" s="589"/>
      <c r="W8" s="589"/>
      <c r="X8" s="589"/>
      <c r="Y8" s="590"/>
      <c r="Z8" s="641">
        <v>0.4</v>
      </c>
      <c r="AA8" s="641"/>
      <c r="AB8" s="641"/>
      <c r="AC8" s="641"/>
      <c r="AD8" s="642">
        <v>2234970</v>
      </c>
      <c r="AE8" s="642"/>
      <c r="AF8" s="642"/>
      <c r="AG8" s="642"/>
      <c r="AH8" s="642"/>
      <c r="AI8" s="642"/>
      <c r="AJ8" s="642"/>
      <c r="AK8" s="642"/>
      <c r="AL8" s="611">
        <v>0.7</v>
      </c>
      <c r="AM8" s="643"/>
      <c r="AN8" s="643"/>
      <c r="AO8" s="644"/>
      <c r="AP8" s="585" t="s">
        <v>221</v>
      </c>
      <c r="AQ8" s="586"/>
      <c r="AR8" s="586"/>
      <c r="AS8" s="586"/>
      <c r="AT8" s="586"/>
      <c r="AU8" s="586"/>
      <c r="AV8" s="586"/>
      <c r="AW8" s="586"/>
      <c r="AX8" s="586"/>
      <c r="AY8" s="586"/>
      <c r="AZ8" s="586"/>
      <c r="BA8" s="586"/>
      <c r="BB8" s="586"/>
      <c r="BC8" s="586"/>
      <c r="BD8" s="586"/>
      <c r="BE8" s="586"/>
      <c r="BF8" s="587"/>
      <c r="BG8" s="588">
        <v>2577880</v>
      </c>
      <c r="BH8" s="589"/>
      <c r="BI8" s="589"/>
      <c r="BJ8" s="589"/>
      <c r="BK8" s="589"/>
      <c r="BL8" s="589"/>
      <c r="BM8" s="589"/>
      <c r="BN8" s="590"/>
      <c r="BO8" s="641">
        <v>0.9</v>
      </c>
      <c r="BP8" s="641"/>
      <c r="BQ8" s="641"/>
      <c r="BR8" s="641"/>
      <c r="BS8" s="594" t="s">
        <v>111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226610540</v>
      </c>
      <c r="CS8" s="589"/>
      <c r="CT8" s="589"/>
      <c r="CU8" s="589"/>
      <c r="CV8" s="589"/>
      <c r="CW8" s="589"/>
      <c r="CX8" s="589"/>
      <c r="CY8" s="590"/>
      <c r="CZ8" s="641">
        <v>37.299999999999997</v>
      </c>
      <c r="DA8" s="641"/>
      <c r="DB8" s="641"/>
      <c r="DC8" s="641"/>
      <c r="DD8" s="594">
        <v>6298051</v>
      </c>
      <c r="DE8" s="589"/>
      <c r="DF8" s="589"/>
      <c r="DG8" s="589"/>
      <c r="DH8" s="589"/>
      <c r="DI8" s="589"/>
      <c r="DJ8" s="589"/>
      <c r="DK8" s="589"/>
      <c r="DL8" s="589"/>
      <c r="DM8" s="589"/>
      <c r="DN8" s="589"/>
      <c r="DO8" s="589"/>
      <c r="DP8" s="590"/>
      <c r="DQ8" s="594">
        <v>116194271</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1400913</v>
      </c>
      <c r="S9" s="589"/>
      <c r="T9" s="589"/>
      <c r="U9" s="589"/>
      <c r="V9" s="589"/>
      <c r="W9" s="589"/>
      <c r="X9" s="589"/>
      <c r="Y9" s="590"/>
      <c r="Z9" s="641">
        <v>0.2</v>
      </c>
      <c r="AA9" s="641"/>
      <c r="AB9" s="641"/>
      <c r="AC9" s="641"/>
      <c r="AD9" s="642">
        <v>1400913</v>
      </c>
      <c r="AE9" s="642"/>
      <c r="AF9" s="642"/>
      <c r="AG9" s="642"/>
      <c r="AH9" s="642"/>
      <c r="AI9" s="642"/>
      <c r="AJ9" s="642"/>
      <c r="AK9" s="642"/>
      <c r="AL9" s="611">
        <v>0.5</v>
      </c>
      <c r="AM9" s="643"/>
      <c r="AN9" s="643"/>
      <c r="AO9" s="644"/>
      <c r="AP9" s="585" t="s">
        <v>224</v>
      </c>
      <c r="AQ9" s="586"/>
      <c r="AR9" s="586"/>
      <c r="AS9" s="586"/>
      <c r="AT9" s="586"/>
      <c r="AU9" s="586"/>
      <c r="AV9" s="586"/>
      <c r="AW9" s="586"/>
      <c r="AX9" s="586"/>
      <c r="AY9" s="586"/>
      <c r="AZ9" s="586"/>
      <c r="BA9" s="586"/>
      <c r="BB9" s="586"/>
      <c r="BC9" s="586"/>
      <c r="BD9" s="586"/>
      <c r="BE9" s="586"/>
      <c r="BF9" s="587"/>
      <c r="BG9" s="588">
        <v>113446534</v>
      </c>
      <c r="BH9" s="589"/>
      <c r="BI9" s="589"/>
      <c r="BJ9" s="589"/>
      <c r="BK9" s="589"/>
      <c r="BL9" s="589"/>
      <c r="BM9" s="589"/>
      <c r="BN9" s="590"/>
      <c r="BO9" s="641">
        <v>38.299999999999997</v>
      </c>
      <c r="BP9" s="641"/>
      <c r="BQ9" s="641"/>
      <c r="BR9" s="641"/>
      <c r="BS9" s="594" t="s">
        <v>111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61503779</v>
      </c>
      <c r="CS9" s="589"/>
      <c r="CT9" s="589"/>
      <c r="CU9" s="589"/>
      <c r="CV9" s="589"/>
      <c r="CW9" s="589"/>
      <c r="CX9" s="589"/>
      <c r="CY9" s="590"/>
      <c r="CZ9" s="641">
        <v>10.1</v>
      </c>
      <c r="DA9" s="641"/>
      <c r="DB9" s="641"/>
      <c r="DC9" s="641"/>
      <c r="DD9" s="594">
        <v>8652626</v>
      </c>
      <c r="DE9" s="589"/>
      <c r="DF9" s="589"/>
      <c r="DG9" s="589"/>
      <c r="DH9" s="589"/>
      <c r="DI9" s="589"/>
      <c r="DJ9" s="589"/>
      <c r="DK9" s="589"/>
      <c r="DL9" s="589"/>
      <c r="DM9" s="589"/>
      <c r="DN9" s="589"/>
      <c r="DO9" s="589"/>
      <c r="DP9" s="590"/>
      <c r="DQ9" s="594">
        <v>43553780</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15048226</v>
      </c>
      <c r="S10" s="589"/>
      <c r="T10" s="589"/>
      <c r="U10" s="589"/>
      <c r="V10" s="589"/>
      <c r="W10" s="589"/>
      <c r="X10" s="589"/>
      <c r="Y10" s="590"/>
      <c r="Z10" s="641">
        <v>2.5</v>
      </c>
      <c r="AA10" s="641"/>
      <c r="AB10" s="641"/>
      <c r="AC10" s="641"/>
      <c r="AD10" s="642">
        <v>15048226</v>
      </c>
      <c r="AE10" s="642"/>
      <c r="AF10" s="642"/>
      <c r="AG10" s="642"/>
      <c r="AH10" s="642"/>
      <c r="AI10" s="642"/>
      <c r="AJ10" s="642"/>
      <c r="AK10" s="642"/>
      <c r="AL10" s="611">
        <v>4.9000000000000004</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3934154</v>
      </c>
      <c r="BH10" s="589"/>
      <c r="BI10" s="589"/>
      <c r="BJ10" s="589"/>
      <c r="BK10" s="589"/>
      <c r="BL10" s="589"/>
      <c r="BM10" s="589"/>
      <c r="BN10" s="590"/>
      <c r="BO10" s="641">
        <v>1.3</v>
      </c>
      <c r="BP10" s="641"/>
      <c r="BQ10" s="641"/>
      <c r="BR10" s="641"/>
      <c r="BS10" s="594" t="s">
        <v>111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1296004</v>
      </c>
      <c r="CS10" s="589"/>
      <c r="CT10" s="589"/>
      <c r="CU10" s="589"/>
      <c r="CV10" s="589"/>
      <c r="CW10" s="589"/>
      <c r="CX10" s="589"/>
      <c r="CY10" s="590"/>
      <c r="CZ10" s="641">
        <v>0.2</v>
      </c>
      <c r="DA10" s="641"/>
      <c r="DB10" s="641"/>
      <c r="DC10" s="641"/>
      <c r="DD10" s="594" t="s">
        <v>111</v>
      </c>
      <c r="DE10" s="589"/>
      <c r="DF10" s="589"/>
      <c r="DG10" s="589"/>
      <c r="DH10" s="589"/>
      <c r="DI10" s="589"/>
      <c r="DJ10" s="589"/>
      <c r="DK10" s="589"/>
      <c r="DL10" s="589"/>
      <c r="DM10" s="589"/>
      <c r="DN10" s="589"/>
      <c r="DO10" s="589"/>
      <c r="DP10" s="590"/>
      <c r="DQ10" s="594">
        <v>292320</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37166</v>
      </c>
      <c r="S11" s="589"/>
      <c r="T11" s="589"/>
      <c r="U11" s="589"/>
      <c r="V11" s="589"/>
      <c r="W11" s="589"/>
      <c r="X11" s="589"/>
      <c r="Y11" s="590"/>
      <c r="Z11" s="641">
        <v>0</v>
      </c>
      <c r="AA11" s="641"/>
      <c r="AB11" s="641"/>
      <c r="AC11" s="641"/>
      <c r="AD11" s="642">
        <v>37166</v>
      </c>
      <c r="AE11" s="642"/>
      <c r="AF11" s="642"/>
      <c r="AG11" s="642"/>
      <c r="AH11" s="642"/>
      <c r="AI11" s="642"/>
      <c r="AJ11" s="642"/>
      <c r="AK11" s="642"/>
      <c r="AL11" s="611">
        <v>0</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17768288</v>
      </c>
      <c r="BH11" s="589"/>
      <c r="BI11" s="589"/>
      <c r="BJ11" s="589"/>
      <c r="BK11" s="589"/>
      <c r="BL11" s="589"/>
      <c r="BM11" s="589"/>
      <c r="BN11" s="590"/>
      <c r="BO11" s="641">
        <v>6</v>
      </c>
      <c r="BP11" s="641"/>
      <c r="BQ11" s="641"/>
      <c r="BR11" s="641"/>
      <c r="BS11" s="594">
        <v>1934570</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518391</v>
      </c>
      <c r="CS11" s="589"/>
      <c r="CT11" s="589"/>
      <c r="CU11" s="589"/>
      <c r="CV11" s="589"/>
      <c r="CW11" s="589"/>
      <c r="CX11" s="589"/>
      <c r="CY11" s="590"/>
      <c r="CZ11" s="641">
        <v>0.1</v>
      </c>
      <c r="DA11" s="641"/>
      <c r="DB11" s="641"/>
      <c r="DC11" s="641"/>
      <c r="DD11" s="594">
        <v>10510</v>
      </c>
      <c r="DE11" s="589"/>
      <c r="DF11" s="589"/>
      <c r="DG11" s="589"/>
      <c r="DH11" s="589"/>
      <c r="DI11" s="589"/>
      <c r="DJ11" s="589"/>
      <c r="DK11" s="589"/>
      <c r="DL11" s="589"/>
      <c r="DM11" s="589"/>
      <c r="DN11" s="589"/>
      <c r="DO11" s="589"/>
      <c r="DP11" s="590"/>
      <c r="DQ11" s="594">
        <v>450941</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115771171</v>
      </c>
      <c r="BH12" s="589"/>
      <c r="BI12" s="589"/>
      <c r="BJ12" s="589"/>
      <c r="BK12" s="589"/>
      <c r="BL12" s="589"/>
      <c r="BM12" s="589"/>
      <c r="BN12" s="590"/>
      <c r="BO12" s="641">
        <v>39</v>
      </c>
      <c r="BP12" s="641"/>
      <c r="BQ12" s="641"/>
      <c r="BR12" s="641"/>
      <c r="BS12" s="594" t="s">
        <v>111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35716157</v>
      </c>
      <c r="CS12" s="589"/>
      <c r="CT12" s="589"/>
      <c r="CU12" s="589"/>
      <c r="CV12" s="589"/>
      <c r="CW12" s="589"/>
      <c r="CX12" s="589"/>
      <c r="CY12" s="590"/>
      <c r="CZ12" s="641">
        <v>5.9</v>
      </c>
      <c r="DA12" s="641"/>
      <c r="DB12" s="641"/>
      <c r="DC12" s="641"/>
      <c r="DD12" s="594">
        <v>127007</v>
      </c>
      <c r="DE12" s="589"/>
      <c r="DF12" s="589"/>
      <c r="DG12" s="589"/>
      <c r="DH12" s="589"/>
      <c r="DI12" s="589"/>
      <c r="DJ12" s="589"/>
      <c r="DK12" s="589"/>
      <c r="DL12" s="589"/>
      <c r="DM12" s="589"/>
      <c r="DN12" s="589"/>
      <c r="DO12" s="589"/>
      <c r="DP12" s="590"/>
      <c r="DQ12" s="594">
        <v>2890757</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839640</v>
      </c>
      <c r="S13" s="589"/>
      <c r="T13" s="589"/>
      <c r="U13" s="589"/>
      <c r="V13" s="589"/>
      <c r="W13" s="589"/>
      <c r="X13" s="589"/>
      <c r="Y13" s="590"/>
      <c r="Z13" s="641">
        <v>0.1</v>
      </c>
      <c r="AA13" s="641"/>
      <c r="AB13" s="641"/>
      <c r="AC13" s="641"/>
      <c r="AD13" s="642">
        <v>839640</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115428728</v>
      </c>
      <c r="BH13" s="589"/>
      <c r="BI13" s="589"/>
      <c r="BJ13" s="589"/>
      <c r="BK13" s="589"/>
      <c r="BL13" s="589"/>
      <c r="BM13" s="589"/>
      <c r="BN13" s="590"/>
      <c r="BO13" s="641">
        <v>38.9</v>
      </c>
      <c r="BP13" s="641"/>
      <c r="BQ13" s="641"/>
      <c r="BR13" s="641"/>
      <c r="BS13" s="594" t="s">
        <v>111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88107552</v>
      </c>
      <c r="CS13" s="589"/>
      <c r="CT13" s="589"/>
      <c r="CU13" s="589"/>
      <c r="CV13" s="589"/>
      <c r="CW13" s="589"/>
      <c r="CX13" s="589"/>
      <c r="CY13" s="590"/>
      <c r="CZ13" s="641">
        <v>14.5</v>
      </c>
      <c r="DA13" s="641"/>
      <c r="DB13" s="641"/>
      <c r="DC13" s="641"/>
      <c r="DD13" s="594">
        <v>50596832</v>
      </c>
      <c r="DE13" s="589"/>
      <c r="DF13" s="589"/>
      <c r="DG13" s="589"/>
      <c r="DH13" s="589"/>
      <c r="DI13" s="589"/>
      <c r="DJ13" s="589"/>
      <c r="DK13" s="589"/>
      <c r="DL13" s="589"/>
      <c r="DM13" s="589"/>
      <c r="DN13" s="589"/>
      <c r="DO13" s="589"/>
      <c r="DP13" s="590"/>
      <c r="DQ13" s="594">
        <v>37805078</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v>4018007</v>
      </c>
      <c r="S14" s="589"/>
      <c r="T14" s="589"/>
      <c r="U14" s="589"/>
      <c r="V14" s="589"/>
      <c r="W14" s="589"/>
      <c r="X14" s="589"/>
      <c r="Y14" s="590"/>
      <c r="Z14" s="641">
        <v>0.7</v>
      </c>
      <c r="AA14" s="641"/>
      <c r="AB14" s="641"/>
      <c r="AC14" s="641"/>
      <c r="AD14" s="642">
        <v>4018007</v>
      </c>
      <c r="AE14" s="642"/>
      <c r="AF14" s="642"/>
      <c r="AG14" s="642"/>
      <c r="AH14" s="642"/>
      <c r="AI14" s="642"/>
      <c r="AJ14" s="642"/>
      <c r="AK14" s="642"/>
      <c r="AL14" s="611">
        <v>1.3</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577150</v>
      </c>
      <c r="BH14" s="589"/>
      <c r="BI14" s="589"/>
      <c r="BJ14" s="589"/>
      <c r="BK14" s="589"/>
      <c r="BL14" s="589"/>
      <c r="BM14" s="589"/>
      <c r="BN14" s="590"/>
      <c r="BO14" s="641">
        <v>0.2</v>
      </c>
      <c r="BP14" s="641"/>
      <c r="BQ14" s="641"/>
      <c r="BR14" s="641"/>
      <c r="BS14" s="594" t="s">
        <v>111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18460102</v>
      </c>
      <c r="CS14" s="589"/>
      <c r="CT14" s="589"/>
      <c r="CU14" s="589"/>
      <c r="CV14" s="589"/>
      <c r="CW14" s="589"/>
      <c r="CX14" s="589"/>
      <c r="CY14" s="590"/>
      <c r="CZ14" s="641">
        <v>3</v>
      </c>
      <c r="DA14" s="641"/>
      <c r="DB14" s="641"/>
      <c r="DC14" s="641"/>
      <c r="DD14" s="594">
        <v>4352993</v>
      </c>
      <c r="DE14" s="589"/>
      <c r="DF14" s="589"/>
      <c r="DG14" s="589"/>
      <c r="DH14" s="589"/>
      <c r="DI14" s="589"/>
      <c r="DJ14" s="589"/>
      <c r="DK14" s="589"/>
      <c r="DL14" s="589"/>
      <c r="DM14" s="589"/>
      <c r="DN14" s="589"/>
      <c r="DO14" s="589"/>
      <c r="DP14" s="590"/>
      <c r="DQ14" s="594">
        <v>14003125</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1058492</v>
      </c>
      <c r="S15" s="589"/>
      <c r="T15" s="589"/>
      <c r="U15" s="589"/>
      <c r="V15" s="589"/>
      <c r="W15" s="589"/>
      <c r="X15" s="589"/>
      <c r="Y15" s="590"/>
      <c r="Z15" s="641">
        <v>0.2</v>
      </c>
      <c r="AA15" s="641"/>
      <c r="AB15" s="641"/>
      <c r="AC15" s="641"/>
      <c r="AD15" s="642">
        <v>1058492</v>
      </c>
      <c r="AE15" s="642"/>
      <c r="AF15" s="642"/>
      <c r="AG15" s="642"/>
      <c r="AH15" s="642"/>
      <c r="AI15" s="642"/>
      <c r="AJ15" s="642"/>
      <c r="AK15" s="642"/>
      <c r="AL15" s="611">
        <v>0.3</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9850441</v>
      </c>
      <c r="BH15" s="589"/>
      <c r="BI15" s="589"/>
      <c r="BJ15" s="589"/>
      <c r="BK15" s="589"/>
      <c r="BL15" s="589"/>
      <c r="BM15" s="589"/>
      <c r="BN15" s="590"/>
      <c r="BO15" s="641">
        <v>3.3</v>
      </c>
      <c r="BP15" s="641"/>
      <c r="BQ15" s="641"/>
      <c r="BR15" s="641"/>
      <c r="BS15" s="594" t="s">
        <v>111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50227616</v>
      </c>
      <c r="CS15" s="589"/>
      <c r="CT15" s="589"/>
      <c r="CU15" s="589"/>
      <c r="CV15" s="589"/>
      <c r="CW15" s="589"/>
      <c r="CX15" s="589"/>
      <c r="CY15" s="590"/>
      <c r="CZ15" s="641">
        <v>8.3000000000000007</v>
      </c>
      <c r="DA15" s="641"/>
      <c r="DB15" s="641"/>
      <c r="DC15" s="641"/>
      <c r="DD15" s="594">
        <v>17389564</v>
      </c>
      <c r="DE15" s="589"/>
      <c r="DF15" s="589"/>
      <c r="DG15" s="589"/>
      <c r="DH15" s="589"/>
      <c r="DI15" s="589"/>
      <c r="DJ15" s="589"/>
      <c r="DK15" s="589"/>
      <c r="DL15" s="589"/>
      <c r="DM15" s="589"/>
      <c r="DN15" s="589"/>
      <c r="DO15" s="589"/>
      <c r="DP15" s="590"/>
      <c r="DQ15" s="594">
        <v>34945120</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2112374</v>
      </c>
      <c r="S16" s="589"/>
      <c r="T16" s="589"/>
      <c r="U16" s="589"/>
      <c r="V16" s="589"/>
      <c r="W16" s="589"/>
      <c r="X16" s="589"/>
      <c r="Y16" s="590"/>
      <c r="Z16" s="641">
        <v>0.3</v>
      </c>
      <c r="AA16" s="641"/>
      <c r="AB16" s="641"/>
      <c r="AC16" s="641"/>
      <c r="AD16" s="642">
        <v>1600532</v>
      </c>
      <c r="AE16" s="642"/>
      <c r="AF16" s="642"/>
      <c r="AG16" s="642"/>
      <c r="AH16" s="642"/>
      <c r="AI16" s="642"/>
      <c r="AJ16" s="642"/>
      <c r="AK16" s="642"/>
      <c r="AL16" s="611">
        <v>0.5</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103183</v>
      </c>
      <c r="CS16" s="589"/>
      <c r="CT16" s="589"/>
      <c r="CU16" s="589"/>
      <c r="CV16" s="589"/>
      <c r="CW16" s="589"/>
      <c r="CX16" s="589"/>
      <c r="CY16" s="590"/>
      <c r="CZ16" s="641">
        <v>0</v>
      </c>
      <c r="DA16" s="641"/>
      <c r="DB16" s="641"/>
      <c r="DC16" s="641"/>
      <c r="DD16" s="594" t="s">
        <v>111</v>
      </c>
      <c r="DE16" s="589"/>
      <c r="DF16" s="589"/>
      <c r="DG16" s="589"/>
      <c r="DH16" s="589"/>
      <c r="DI16" s="589"/>
      <c r="DJ16" s="589"/>
      <c r="DK16" s="589"/>
      <c r="DL16" s="589"/>
      <c r="DM16" s="589"/>
      <c r="DN16" s="589"/>
      <c r="DO16" s="589"/>
      <c r="DP16" s="590"/>
      <c r="DQ16" s="594">
        <v>103183</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1600532</v>
      </c>
      <c r="S17" s="589"/>
      <c r="T17" s="589"/>
      <c r="U17" s="589"/>
      <c r="V17" s="589"/>
      <c r="W17" s="589"/>
      <c r="X17" s="589"/>
      <c r="Y17" s="590"/>
      <c r="Z17" s="641">
        <v>0.3</v>
      </c>
      <c r="AA17" s="641"/>
      <c r="AB17" s="641"/>
      <c r="AC17" s="641"/>
      <c r="AD17" s="642">
        <v>1600532</v>
      </c>
      <c r="AE17" s="642"/>
      <c r="AF17" s="642"/>
      <c r="AG17" s="642"/>
      <c r="AH17" s="642"/>
      <c r="AI17" s="642"/>
      <c r="AJ17" s="642"/>
      <c r="AK17" s="642"/>
      <c r="AL17" s="611">
        <v>0.5</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v>42272</v>
      </c>
      <c r="BH17" s="589"/>
      <c r="BI17" s="589"/>
      <c r="BJ17" s="589"/>
      <c r="BK17" s="589"/>
      <c r="BL17" s="589"/>
      <c r="BM17" s="589"/>
      <c r="BN17" s="590"/>
      <c r="BO17" s="641">
        <v>0</v>
      </c>
      <c r="BP17" s="641"/>
      <c r="BQ17" s="641"/>
      <c r="BR17" s="641"/>
      <c r="BS17" s="594" t="s">
        <v>111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70131013</v>
      </c>
      <c r="CS17" s="589"/>
      <c r="CT17" s="589"/>
      <c r="CU17" s="589"/>
      <c r="CV17" s="589"/>
      <c r="CW17" s="589"/>
      <c r="CX17" s="589"/>
      <c r="CY17" s="590"/>
      <c r="CZ17" s="641">
        <v>11.5</v>
      </c>
      <c r="DA17" s="641"/>
      <c r="DB17" s="641"/>
      <c r="DC17" s="641"/>
      <c r="DD17" s="594" t="s">
        <v>111</v>
      </c>
      <c r="DE17" s="589"/>
      <c r="DF17" s="589"/>
      <c r="DG17" s="589"/>
      <c r="DH17" s="589"/>
      <c r="DI17" s="589"/>
      <c r="DJ17" s="589"/>
      <c r="DK17" s="589"/>
      <c r="DL17" s="589"/>
      <c r="DM17" s="589"/>
      <c r="DN17" s="589"/>
      <c r="DO17" s="589"/>
      <c r="DP17" s="590"/>
      <c r="DQ17" s="594">
        <v>66546278</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511465</v>
      </c>
      <c r="S18" s="589"/>
      <c r="T18" s="589"/>
      <c r="U18" s="589"/>
      <c r="V18" s="589"/>
      <c r="W18" s="589"/>
      <c r="X18" s="589"/>
      <c r="Y18" s="590"/>
      <c r="Z18" s="641">
        <v>0.1</v>
      </c>
      <c r="AA18" s="641"/>
      <c r="AB18" s="641"/>
      <c r="AC18" s="641"/>
      <c r="AD18" s="642" t="s">
        <v>111</v>
      </c>
      <c r="AE18" s="642"/>
      <c r="AF18" s="642"/>
      <c r="AG18" s="642"/>
      <c r="AH18" s="642"/>
      <c r="AI18" s="642"/>
      <c r="AJ18" s="642"/>
      <c r="AK18" s="642"/>
      <c r="AL18" s="611" t="s">
        <v>111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v>1184263</v>
      </c>
      <c r="CS18" s="589"/>
      <c r="CT18" s="589"/>
      <c r="CU18" s="589"/>
      <c r="CV18" s="589"/>
      <c r="CW18" s="589"/>
      <c r="CX18" s="589"/>
      <c r="CY18" s="590"/>
      <c r="CZ18" s="641">
        <v>0.2</v>
      </c>
      <c r="DA18" s="641"/>
      <c r="DB18" s="641"/>
      <c r="DC18" s="641"/>
      <c r="DD18" s="594" t="s">
        <v>111</v>
      </c>
      <c r="DE18" s="589"/>
      <c r="DF18" s="589"/>
      <c r="DG18" s="589"/>
      <c r="DH18" s="589"/>
      <c r="DI18" s="589"/>
      <c r="DJ18" s="589"/>
      <c r="DK18" s="589"/>
      <c r="DL18" s="589"/>
      <c r="DM18" s="589"/>
      <c r="DN18" s="589"/>
      <c r="DO18" s="589"/>
      <c r="DP18" s="590"/>
      <c r="DQ18" s="594">
        <v>1184263</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377</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32591040</v>
      </c>
      <c r="BH19" s="589"/>
      <c r="BI19" s="589"/>
      <c r="BJ19" s="589"/>
      <c r="BK19" s="589"/>
      <c r="BL19" s="589"/>
      <c r="BM19" s="589"/>
      <c r="BN19" s="590"/>
      <c r="BO19" s="641">
        <v>11</v>
      </c>
      <c r="BP19" s="641"/>
      <c r="BQ19" s="641"/>
      <c r="BR19" s="641"/>
      <c r="BS19" s="594" t="s">
        <v>111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327084860</v>
      </c>
      <c r="S20" s="589"/>
      <c r="T20" s="589"/>
      <c r="U20" s="589"/>
      <c r="V20" s="589"/>
      <c r="W20" s="589"/>
      <c r="X20" s="589"/>
      <c r="Y20" s="590"/>
      <c r="Z20" s="641">
        <v>53.4</v>
      </c>
      <c r="AA20" s="641"/>
      <c r="AB20" s="641"/>
      <c r="AC20" s="641"/>
      <c r="AD20" s="642">
        <v>302500365</v>
      </c>
      <c r="AE20" s="642"/>
      <c r="AF20" s="642"/>
      <c r="AG20" s="642"/>
      <c r="AH20" s="642"/>
      <c r="AI20" s="642"/>
      <c r="AJ20" s="642"/>
      <c r="AK20" s="642"/>
      <c r="AL20" s="611">
        <v>98.5</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32591040</v>
      </c>
      <c r="BH20" s="589"/>
      <c r="BI20" s="589"/>
      <c r="BJ20" s="589"/>
      <c r="BK20" s="589"/>
      <c r="BL20" s="589"/>
      <c r="BM20" s="589"/>
      <c r="BN20" s="590"/>
      <c r="BO20" s="641">
        <v>11</v>
      </c>
      <c r="BP20" s="641"/>
      <c r="BQ20" s="641"/>
      <c r="BR20" s="641"/>
      <c r="BS20" s="594" t="s">
        <v>111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607374683</v>
      </c>
      <c r="CS20" s="589"/>
      <c r="CT20" s="589"/>
      <c r="CU20" s="589"/>
      <c r="CV20" s="589"/>
      <c r="CW20" s="589"/>
      <c r="CX20" s="589"/>
      <c r="CY20" s="590"/>
      <c r="CZ20" s="641">
        <v>100</v>
      </c>
      <c r="DA20" s="641"/>
      <c r="DB20" s="641"/>
      <c r="DC20" s="641"/>
      <c r="DD20" s="594">
        <v>92095709</v>
      </c>
      <c r="DE20" s="589"/>
      <c r="DF20" s="589"/>
      <c r="DG20" s="589"/>
      <c r="DH20" s="589"/>
      <c r="DI20" s="589"/>
      <c r="DJ20" s="589"/>
      <c r="DK20" s="589"/>
      <c r="DL20" s="589"/>
      <c r="DM20" s="589"/>
      <c r="DN20" s="589"/>
      <c r="DO20" s="589"/>
      <c r="DP20" s="590"/>
      <c r="DQ20" s="594">
        <v>360718855</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323450</v>
      </c>
      <c r="S21" s="589"/>
      <c r="T21" s="589"/>
      <c r="U21" s="589"/>
      <c r="V21" s="589"/>
      <c r="W21" s="589"/>
      <c r="X21" s="589"/>
      <c r="Y21" s="590"/>
      <c r="Z21" s="641">
        <v>0.1</v>
      </c>
      <c r="AA21" s="641"/>
      <c r="AB21" s="641"/>
      <c r="AC21" s="641"/>
      <c r="AD21" s="642">
        <v>323450</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581</v>
      </c>
      <c r="BH21" s="589"/>
      <c r="BI21" s="589"/>
      <c r="BJ21" s="589"/>
      <c r="BK21" s="589"/>
      <c r="BL21" s="589"/>
      <c r="BM21" s="589"/>
      <c r="BN21" s="590"/>
      <c r="BO21" s="641">
        <v>0</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8517538</v>
      </c>
      <c r="S22" s="589"/>
      <c r="T22" s="589"/>
      <c r="U22" s="589"/>
      <c r="V22" s="589"/>
      <c r="W22" s="589"/>
      <c r="X22" s="589"/>
      <c r="Y22" s="590"/>
      <c r="Z22" s="641">
        <v>1.4</v>
      </c>
      <c r="AA22" s="641"/>
      <c r="AB22" s="641"/>
      <c r="AC22" s="641"/>
      <c r="AD22" s="642" t="s">
        <v>111</v>
      </c>
      <c r="AE22" s="642"/>
      <c r="AF22" s="642"/>
      <c r="AG22" s="642"/>
      <c r="AH22" s="642"/>
      <c r="AI22" s="642"/>
      <c r="AJ22" s="642"/>
      <c r="AK22" s="642"/>
      <c r="AL22" s="611" t="s">
        <v>111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v>8517806</v>
      </c>
      <c r="BH22" s="589"/>
      <c r="BI22" s="589"/>
      <c r="BJ22" s="589"/>
      <c r="BK22" s="589"/>
      <c r="BL22" s="589"/>
      <c r="BM22" s="589"/>
      <c r="BN22" s="590"/>
      <c r="BO22" s="641">
        <v>2.9</v>
      </c>
      <c r="BP22" s="641"/>
      <c r="BQ22" s="641"/>
      <c r="BR22" s="641"/>
      <c r="BS22" s="594" t="s">
        <v>111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13073337</v>
      </c>
      <c r="S23" s="589"/>
      <c r="T23" s="589"/>
      <c r="U23" s="589"/>
      <c r="V23" s="589"/>
      <c r="W23" s="589"/>
      <c r="X23" s="589"/>
      <c r="Y23" s="590"/>
      <c r="Z23" s="641">
        <v>2.1</v>
      </c>
      <c r="AA23" s="641"/>
      <c r="AB23" s="641"/>
      <c r="AC23" s="641"/>
      <c r="AD23" s="642">
        <v>3518990</v>
      </c>
      <c r="AE23" s="642"/>
      <c r="AF23" s="642"/>
      <c r="AG23" s="642"/>
      <c r="AH23" s="642"/>
      <c r="AI23" s="642"/>
      <c r="AJ23" s="642"/>
      <c r="AK23" s="642"/>
      <c r="AL23" s="611">
        <v>1.1000000000000001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24072653</v>
      </c>
      <c r="BH23" s="589"/>
      <c r="BI23" s="589"/>
      <c r="BJ23" s="589"/>
      <c r="BK23" s="589"/>
      <c r="BL23" s="589"/>
      <c r="BM23" s="589"/>
      <c r="BN23" s="590"/>
      <c r="BO23" s="641">
        <v>8.1</v>
      </c>
      <c r="BP23" s="641"/>
      <c r="BQ23" s="641"/>
      <c r="BR23" s="641"/>
      <c r="BS23" s="594" t="s">
        <v>111</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3162300</v>
      </c>
      <c r="S24" s="589"/>
      <c r="T24" s="589"/>
      <c r="U24" s="589"/>
      <c r="V24" s="589"/>
      <c r="W24" s="589"/>
      <c r="X24" s="589"/>
      <c r="Y24" s="590"/>
      <c r="Z24" s="641">
        <v>0.5</v>
      </c>
      <c r="AA24" s="641"/>
      <c r="AB24" s="641"/>
      <c r="AC24" s="641"/>
      <c r="AD24" s="642">
        <v>1643</v>
      </c>
      <c r="AE24" s="642"/>
      <c r="AF24" s="642"/>
      <c r="AG24" s="642"/>
      <c r="AH24" s="642"/>
      <c r="AI24" s="642"/>
      <c r="AJ24" s="642"/>
      <c r="AK24" s="642"/>
      <c r="AL24" s="611">
        <v>0</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316366921</v>
      </c>
      <c r="CS24" s="639"/>
      <c r="CT24" s="639"/>
      <c r="CU24" s="639"/>
      <c r="CV24" s="639"/>
      <c r="CW24" s="639"/>
      <c r="CX24" s="639"/>
      <c r="CY24" s="686"/>
      <c r="CZ24" s="690">
        <v>52.1</v>
      </c>
      <c r="DA24" s="691"/>
      <c r="DB24" s="691"/>
      <c r="DC24" s="692"/>
      <c r="DD24" s="685">
        <v>207222375</v>
      </c>
      <c r="DE24" s="639"/>
      <c r="DF24" s="639"/>
      <c r="DG24" s="639"/>
      <c r="DH24" s="639"/>
      <c r="DI24" s="639"/>
      <c r="DJ24" s="639"/>
      <c r="DK24" s="686"/>
      <c r="DL24" s="685">
        <v>205948869</v>
      </c>
      <c r="DM24" s="639"/>
      <c r="DN24" s="639"/>
      <c r="DO24" s="639"/>
      <c r="DP24" s="639"/>
      <c r="DQ24" s="639"/>
      <c r="DR24" s="639"/>
      <c r="DS24" s="639"/>
      <c r="DT24" s="639"/>
      <c r="DU24" s="639"/>
      <c r="DV24" s="686"/>
      <c r="DW24" s="687">
        <v>65.2</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103905865</v>
      </c>
      <c r="S25" s="589"/>
      <c r="T25" s="589"/>
      <c r="U25" s="589"/>
      <c r="V25" s="589"/>
      <c r="W25" s="589"/>
      <c r="X25" s="589"/>
      <c r="Y25" s="590"/>
      <c r="Z25" s="641">
        <v>17</v>
      </c>
      <c r="AA25" s="641"/>
      <c r="AB25" s="641"/>
      <c r="AC25" s="641"/>
      <c r="AD25" s="642" t="s">
        <v>111</v>
      </c>
      <c r="AE25" s="642"/>
      <c r="AF25" s="642"/>
      <c r="AG25" s="642"/>
      <c r="AH25" s="642"/>
      <c r="AI25" s="642"/>
      <c r="AJ25" s="642"/>
      <c r="AK25" s="642"/>
      <c r="AL25" s="611" t="s">
        <v>111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90599160</v>
      </c>
      <c r="CS25" s="607"/>
      <c r="CT25" s="607"/>
      <c r="CU25" s="607"/>
      <c r="CV25" s="607"/>
      <c r="CW25" s="607"/>
      <c r="CX25" s="607"/>
      <c r="CY25" s="608"/>
      <c r="CZ25" s="591">
        <v>14.9</v>
      </c>
      <c r="DA25" s="609"/>
      <c r="DB25" s="609"/>
      <c r="DC25" s="610"/>
      <c r="DD25" s="594">
        <v>81590787</v>
      </c>
      <c r="DE25" s="607"/>
      <c r="DF25" s="607"/>
      <c r="DG25" s="607"/>
      <c r="DH25" s="607"/>
      <c r="DI25" s="607"/>
      <c r="DJ25" s="607"/>
      <c r="DK25" s="608"/>
      <c r="DL25" s="594">
        <v>80853763</v>
      </c>
      <c r="DM25" s="607"/>
      <c r="DN25" s="607"/>
      <c r="DO25" s="607"/>
      <c r="DP25" s="607"/>
      <c r="DQ25" s="607"/>
      <c r="DR25" s="607"/>
      <c r="DS25" s="607"/>
      <c r="DT25" s="607"/>
      <c r="DU25" s="607"/>
      <c r="DV25" s="608"/>
      <c r="DW25" s="611">
        <v>25.6</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66093184</v>
      </c>
      <c r="CS26" s="589"/>
      <c r="CT26" s="589"/>
      <c r="CU26" s="589"/>
      <c r="CV26" s="589"/>
      <c r="CW26" s="589"/>
      <c r="CX26" s="589"/>
      <c r="CY26" s="590"/>
      <c r="CZ26" s="591">
        <v>10.9</v>
      </c>
      <c r="DA26" s="609"/>
      <c r="DB26" s="609"/>
      <c r="DC26" s="610"/>
      <c r="DD26" s="594">
        <v>58783212</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21311585</v>
      </c>
      <c r="S27" s="589"/>
      <c r="T27" s="589"/>
      <c r="U27" s="589"/>
      <c r="V27" s="589"/>
      <c r="W27" s="589"/>
      <c r="X27" s="589"/>
      <c r="Y27" s="590"/>
      <c r="Z27" s="641">
        <v>3.5</v>
      </c>
      <c r="AA27" s="641"/>
      <c r="AB27" s="641"/>
      <c r="AC27" s="641"/>
      <c r="AD27" s="642" t="s">
        <v>111</v>
      </c>
      <c r="AE27" s="642"/>
      <c r="AF27" s="642"/>
      <c r="AG27" s="642"/>
      <c r="AH27" s="642"/>
      <c r="AI27" s="642"/>
      <c r="AJ27" s="642"/>
      <c r="AK27" s="642"/>
      <c r="AL27" s="611" t="s">
        <v>111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296558930</v>
      </c>
      <c r="BH27" s="589"/>
      <c r="BI27" s="589"/>
      <c r="BJ27" s="589"/>
      <c r="BK27" s="589"/>
      <c r="BL27" s="589"/>
      <c r="BM27" s="589"/>
      <c r="BN27" s="590"/>
      <c r="BO27" s="641">
        <v>100</v>
      </c>
      <c r="BP27" s="641"/>
      <c r="BQ27" s="641"/>
      <c r="BR27" s="641"/>
      <c r="BS27" s="594">
        <v>1934570</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155973731</v>
      </c>
      <c r="CS27" s="607"/>
      <c r="CT27" s="607"/>
      <c r="CU27" s="607"/>
      <c r="CV27" s="607"/>
      <c r="CW27" s="607"/>
      <c r="CX27" s="607"/>
      <c r="CY27" s="608"/>
      <c r="CZ27" s="591">
        <v>25.7</v>
      </c>
      <c r="DA27" s="609"/>
      <c r="DB27" s="609"/>
      <c r="DC27" s="610"/>
      <c r="DD27" s="594">
        <v>59422293</v>
      </c>
      <c r="DE27" s="607"/>
      <c r="DF27" s="607"/>
      <c r="DG27" s="607"/>
      <c r="DH27" s="607"/>
      <c r="DI27" s="607"/>
      <c r="DJ27" s="607"/>
      <c r="DK27" s="608"/>
      <c r="DL27" s="594">
        <v>59422293</v>
      </c>
      <c r="DM27" s="607"/>
      <c r="DN27" s="607"/>
      <c r="DO27" s="607"/>
      <c r="DP27" s="607"/>
      <c r="DQ27" s="607"/>
      <c r="DR27" s="607"/>
      <c r="DS27" s="607"/>
      <c r="DT27" s="607"/>
      <c r="DU27" s="607"/>
      <c r="DV27" s="608"/>
      <c r="DW27" s="611">
        <v>18.8</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5229163</v>
      </c>
      <c r="S28" s="589"/>
      <c r="T28" s="589"/>
      <c r="U28" s="589"/>
      <c r="V28" s="589"/>
      <c r="W28" s="589"/>
      <c r="X28" s="589"/>
      <c r="Y28" s="590"/>
      <c r="Z28" s="641">
        <v>0.9</v>
      </c>
      <c r="AA28" s="641"/>
      <c r="AB28" s="641"/>
      <c r="AC28" s="641"/>
      <c r="AD28" s="642">
        <v>593172</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69794030</v>
      </c>
      <c r="CS28" s="589"/>
      <c r="CT28" s="589"/>
      <c r="CU28" s="589"/>
      <c r="CV28" s="589"/>
      <c r="CW28" s="589"/>
      <c r="CX28" s="589"/>
      <c r="CY28" s="590"/>
      <c r="CZ28" s="591">
        <v>11.5</v>
      </c>
      <c r="DA28" s="609"/>
      <c r="DB28" s="609"/>
      <c r="DC28" s="610"/>
      <c r="DD28" s="594">
        <v>66209295</v>
      </c>
      <c r="DE28" s="589"/>
      <c r="DF28" s="589"/>
      <c r="DG28" s="589"/>
      <c r="DH28" s="589"/>
      <c r="DI28" s="589"/>
      <c r="DJ28" s="589"/>
      <c r="DK28" s="590"/>
      <c r="DL28" s="594">
        <v>65672813</v>
      </c>
      <c r="DM28" s="589"/>
      <c r="DN28" s="589"/>
      <c r="DO28" s="589"/>
      <c r="DP28" s="589"/>
      <c r="DQ28" s="589"/>
      <c r="DR28" s="589"/>
      <c r="DS28" s="589"/>
      <c r="DT28" s="589"/>
      <c r="DU28" s="589"/>
      <c r="DV28" s="590"/>
      <c r="DW28" s="611">
        <v>20.8</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589016</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58</v>
      </c>
      <c r="CG29" s="622"/>
      <c r="CH29" s="622"/>
      <c r="CI29" s="622"/>
      <c r="CJ29" s="622"/>
      <c r="CK29" s="622"/>
      <c r="CL29" s="622"/>
      <c r="CM29" s="622"/>
      <c r="CN29" s="622"/>
      <c r="CO29" s="622"/>
      <c r="CP29" s="622"/>
      <c r="CQ29" s="623"/>
      <c r="CR29" s="588">
        <v>69790865</v>
      </c>
      <c r="CS29" s="607"/>
      <c r="CT29" s="607"/>
      <c r="CU29" s="607"/>
      <c r="CV29" s="607"/>
      <c r="CW29" s="607"/>
      <c r="CX29" s="607"/>
      <c r="CY29" s="608"/>
      <c r="CZ29" s="591">
        <v>11.5</v>
      </c>
      <c r="DA29" s="609"/>
      <c r="DB29" s="609"/>
      <c r="DC29" s="610"/>
      <c r="DD29" s="594">
        <v>66206130</v>
      </c>
      <c r="DE29" s="607"/>
      <c r="DF29" s="607"/>
      <c r="DG29" s="607"/>
      <c r="DH29" s="607"/>
      <c r="DI29" s="607"/>
      <c r="DJ29" s="607"/>
      <c r="DK29" s="608"/>
      <c r="DL29" s="594">
        <v>65669648</v>
      </c>
      <c r="DM29" s="607"/>
      <c r="DN29" s="607"/>
      <c r="DO29" s="607"/>
      <c r="DP29" s="607"/>
      <c r="DQ29" s="607"/>
      <c r="DR29" s="607"/>
      <c r="DS29" s="607"/>
      <c r="DT29" s="607"/>
      <c r="DU29" s="607"/>
      <c r="DV29" s="608"/>
      <c r="DW29" s="611">
        <v>20.8</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17298021</v>
      </c>
      <c r="S30" s="589"/>
      <c r="T30" s="589"/>
      <c r="U30" s="589"/>
      <c r="V30" s="589"/>
      <c r="W30" s="589"/>
      <c r="X30" s="589"/>
      <c r="Y30" s="590"/>
      <c r="Z30" s="641">
        <v>2.8</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171</v>
      </c>
      <c r="AY30" s="676"/>
      <c r="AZ30" s="676"/>
      <c r="BA30" s="676"/>
      <c r="BB30" s="676"/>
      <c r="BC30" s="676"/>
      <c r="BD30" s="676"/>
      <c r="BE30" s="676"/>
      <c r="BF30" s="677"/>
      <c r="BG30" s="654">
        <v>99.1</v>
      </c>
      <c r="BH30" s="655"/>
      <c r="BI30" s="655"/>
      <c r="BJ30" s="655"/>
      <c r="BK30" s="655"/>
      <c r="BL30" s="655"/>
      <c r="BM30" s="656">
        <v>97.7</v>
      </c>
      <c r="BN30" s="655"/>
      <c r="BO30" s="655"/>
      <c r="BP30" s="655"/>
      <c r="BQ30" s="657"/>
      <c r="BR30" s="654">
        <v>99.1</v>
      </c>
      <c r="BS30" s="655"/>
      <c r="BT30" s="655"/>
      <c r="BU30" s="655"/>
      <c r="BV30" s="655"/>
      <c r="BW30" s="655"/>
      <c r="BX30" s="656">
        <v>97.3</v>
      </c>
      <c r="BY30" s="655"/>
      <c r="BZ30" s="655"/>
      <c r="CA30" s="655"/>
      <c r="CB30" s="657"/>
      <c r="CD30" s="660"/>
      <c r="CE30" s="661"/>
      <c r="CF30" s="625" t="s">
        <v>292</v>
      </c>
      <c r="CG30" s="622"/>
      <c r="CH30" s="622"/>
      <c r="CI30" s="622"/>
      <c r="CJ30" s="622"/>
      <c r="CK30" s="622"/>
      <c r="CL30" s="622"/>
      <c r="CM30" s="622"/>
      <c r="CN30" s="622"/>
      <c r="CO30" s="622"/>
      <c r="CP30" s="622"/>
      <c r="CQ30" s="623"/>
      <c r="CR30" s="588">
        <v>54997808</v>
      </c>
      <c r="CS30" s="589"/>
      <c r="CT30" s="589"/>
      <c r="CU30" s="589"/>
      <c r="CV30" s="589"/>
      <c r="CW30" s="589"/>
      <c r="CX30" s="589"/>
      <c r="CY30" s="590"/>
      <c r="CZ30" s="591">
        <v>9.1</v>
      </c>
      <c r="DA30" s="609"/>
      <c r="DB30" s="609"/>
      <c r="DC30" s="610"/>
      <c r="DD30" s="594">
        <v>52177367</v>
      </c>
      <c r="DE30" s="589"/>
      <c r="DF30" s="589"/>
      <c r="DG30" s="589"/>
      <c r="DH30" s="589"/>
      <c r="DI30" s="589"/>
      <c r="DJ30" s="589"/>
      <c r="DK30" s="590"/>
      <c r="DL30" s="594">
        <v>51646712</v>
      </c>
      <c r="DM30" s="589"/>
      <c r="DN30" s="589"/>
      <c r="DO30" s="589"/>
      <c r="DP30" s="589"/>
      <c r="DQ30" s="589"/>
      <c r="DR30" s="589"/>
      <c r="DS30" s="589"/>
      <c r="DT30" s="589"/>
      <c r="DU30" s="589"/>
      <c r="DV30" s="590"/>
      <c r="DW30" s="611">
        <v>16.399999999999999</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4550654</v>
      </c>
      <c r="S31" s="589"/>
      <c r="T31" s="589"/>
      <c r="U31" s="589"/>
      <c r="V31" s="589"/>
      <c r="W31" s="589"/>
      <c r="X31" s="589"/>
      <c r="Y31" s="590"/>
      <c r="Z31" s="641">
        <v>0.7</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98.8</v>
      </c>
      <c r="BH31" s="607"/>
      <c r="BI31" s="607"/>
      <c r="BJ31" s="607"/>
      <c r="BK31" s="607"/>
      <c r="BL31" s="607"/>
      <c r="BM31" s="643">
        <v>96.4</v>
      </c>
      <c r="BN31" s="653"/>
      <c r="BO31" s="653"/>
      <c r="BP31" s="653"/>
      <c r="BQ31" s="617"/>
      <c r="BR31" s="652">
        <v>98.7</v>
      </c>
      <c r="BS31" s="607"/>
      <c r="BT31" s="607"/>
      <c r="BU31" s="607"/>
      <c r="BV31" s="607"/>
      <c r="BW31" s="607"/>
      <c r="BX31" s="643">
        <v>96</v>
      </c>
      <c r="BY31" s="653"/>
      <c r="BZ31" s="653"/>
      <c r="CA31" s="653"/>
      <c r="CB31" s="617"/>
      <c r="CD31" s="660"/>
      <c r="CE31" s="661"/>
      <c r="CF31" s="625" t="s">
        <v>296</v>
      </c>
      <c r="CG31" s="622"/>
      <c r="CH31" s="622"/>
      <c r="CI31" s="622"/>
      <c r="CJ31" s="622"/>
      <c r="CK31" s="622"/>
      <c r="CL31" s="622"/>
      <c r="CM31" s="622"/>
      <c r="CN31" s="622"/>
      <c r="CO31" s="622"/>
      <c r="CP31" s="622"/>
      <c r="CQ31" s="623"/>
      <c r="CR31" s="588">
        <v>14793057</v>
      </c>
      <c r="CS31" s="607"/>
      <c r="CT31" s="607"/>
      <c r="CU31" s="607"/>
      <c r="CV31" s="607"/>
      <c r="CW31" s="607"/>
      <c r="CX31" s="607"/>
      <c r="CY31" s="608"/>
      <c r="CZ31" s="591">
        <v>2.4</v>
      </c>
      <c r="DA31" s="609"/>
      <c r="DB31" s="609"/>
      <c r="DC31" s="610"/>
      <c r="DD31" s="594">
        <v>14028763</v>
      </c>
      <c r="DE31" s="607"/>
      <c r="DF31" s="607"/>
      <c r="DG31" s="607"/>
      <c r="DH31" s="607"/>
      <c r="DI31" s="607"/>
      <c r="DJ31" s="607"/>
      <c r="DK31" s="608"/>
      <c r="DL31" s="594">
        <v>14022936</v>
      </c>
      <c r="DM31" s="607"/>
      <c r="DN31" s="607"/>
      <c r="DO31" s="607"/>
      <c r="DP31" s="607"/>
      <c r="DQ31" s="607"/>
      <c r="DR31" s="607"/>
      <c r="DS31" s="607"/>
      <c r="DT31" s="607"/>
      <c r="DU31" s="607"/>
      <c r="DV31" s="608"/>
      <c r="DW31" s="611">
        <v>4.4000000000000004</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43004307</v>
      </c>
      <c r="S32" s="589"/>
      <c r="T32" s="589"/>
      <c r="U32" s="589"/>
      <c r="V32" s="589"/>
      <c r="W32" s="589"/>
      <c r="X32" s="589"/>
      <c r="Y32" s="590"/>
      <c r="Z32" s="641">
        <v>7</v>
      </c>
      <c r="AA32" s="641"/>
      <c r="AB32" s="641"/>
      <c r="AC32" s="641"/>
      <c r="AD32" s="642">
        <v>118728</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99.4</v>
      </c>
      <c r="BH32" s="573"/>
      <c r="BI32" s="573"/>
      <c r="BJ32" s="573"/>
      <c r="BK32" s="573"/>
      <c r="BL32" s="573"/>
      <c r="BM32" s="636">
        <v>98.6</v>
      </c>
      <c r="BN32" s="573"/>
      <c r="BO32" s="573"/>
      <c r="BP32" s="573"/>
      <c r="BQ32" s="630"/>
      <c r="BR32" s="651">
        <v>99.3</v>
      </c>
      <c r="BS32" s="573"/>
      <c r="BT32" s="573"/>
      <c r="BU32" s="573"/>
      <c r="BV32" s="573"/>
      <c r="BW32" s="573"/>
      <c r="BX32" s="636">
        <v>98.4</v>
      </c>
      <c r="BY32" s="573"/>
      <c r="BZ32" s="573"/>
      <c r="CA32" s="573"/>
      <c r="CB32" s="630"/>
      <c r="CD32" s="662"/>
      <c r="CE32" s="663"/>
      <c r="CF32" s="625" t="s">
        <v>299</v>
      </c>
      <c r="CG32" s="622"/>
      <c r="CH32" s="622"/>
      <c r="CI32" s="622"/>
      <c r="CJ32" s="622"/>
      <c r="CK32" s="622"/>
      <c r="CL32" s="622"/>
      <c r="CM32" s="622"/>
      <c r="CN32" s="622"/>
      <c r="CO32" s="622"/>
      <c r="CP32" s="622"/>
      <c r="CQ32" s="623"/>
      <c r="CR32" s="588">
        <v>3165</v>
      </c>
      <c r="CS32" s="589"/>
      <c r="CT32" s="589"/>
      <c r="CU32" s="589"/>
      <c r="CV32" s="589"/>
      <c r="CW32" s="589"/>
      <c r="CX32" s="589"/>
      <c r="CY32" s="590"/>
      <c r="CZ32" s="591">
        <v>0</v>
      </c>
      <c r="DA32" s="609"/>
      <c r="DB32" s="609"/>
      <c r="DC32" s="610"/>
      <c r="DD32" s="594">
        <v>3165</v>
      </c>
      <c r="DE32" s="589"/>
      <c r="DF32" s="589"/>
      <c r="DG32" s="589"/>
      <c r="DH32" s="589"/>
      <c r="DI32" s="589"/>
      <c r="DJ32" s="589"/>
      <c r="DK32" s="590"/>
      <c r="DL32" s="594">
        <v>3165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64218000</v>
      </c>
      <c r="S33" s="589"/>
      <c r="T33" s="589"/>
      <c r="U33" s="589"/>
      <c r="V33" s="589"/>
      <c r="W33" s="589"/>
      <c r="X33" s="589"/>
      <c r="Y33" s="590"/>
      <c r="Z33" s="641">
        <v>10.5</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198808870</v>
      </c>
      <c r="CS33" s="607"/>
      <c r="CT33" s="607"/>
      <c r="CU33" s="607"/>
      <c r="CV33" s="607"/>
      <c r="CW33" s="607"/>
      <c r="CX33" s="607"/>
      <c r="CY33" s="608"/>
      <c r="CZ33" s="591">
        <v>32.700000000000003</v>
      </c>
      <c r="DA33" s="609"/>
      <c r="DB33" s="609"/>
      <c r="DC33" s="610"/>
      <c r="DD33" s="594">
        <v>141066928</v>
      </c>
      <c r="DE33" s="607"/>
      <c r="DF33" s="607"/>
      <c r="DG33" s="607"/>
      <c r="DH33" s="607"/>
      <c r="DI33" s="607"/>
      <c r="DJ33" s="607"/>
      <c r="DK33" s="608"/>
      <c r="DL33" s="594">
        <v>108806945</v>
      </c>
      <c r="DM33" s="607"/>
      <c r="DN33" s="607"/>
      <c r="DO33" s="607"/>
      <c r="DP33" s="607"/>
      <c r="DQ33" s="607"/>
      <c r="DR33" s="607"/>
      <c r="DS33" s="607"/>
      <c r="DT33" s="607"/>
      <c r="DU33" s="607"/>
      <c r="DV33" s="608"/>
      <c r="DW33" s="611">
        <v>34.5</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64706987</v>
      </c>
      <c r="CS34" s="589"/>
      <c r="CT34" s="589"/>
      <c r="CU34" s="589"/>
      <c r="CV34" s="589"/>
      <c r="CW34" s="589"/>
      <c r="CX34" s="589"/>
      <c r="CY34" s="590"/>
      <c r="CZ34" s="591">
        <v>10.7</v>
      </c>
      <c r="DA34" s="609"/>
      <c r="DB34" s="609"/>
      <c r="DC34" s="610"/>
      <c r="DD34" s="594">
        <v>53674410</v>
      </c>
      <c r="DE34" s="589"/>
      <c r="DF34" s="589"/>
      <c r="DG34" s="589"/>
      <c r="DH34" s="589"/>
      <c r="DI34" s="589"/>
      <c r="DJ34" s="589"/>
      <c r="DK34" s="590"/>
      <c r="DL34" s="594">
        <v>49233204</v>
      </c>
      <c r="DM34" s="589"/>
      <c r="DN34" s="589"/>
      <c r="DO34" s="589"/>
      <c r="DP34" s="589"/>
      <c r="DQ34" s="589"/>
      <c r="DR34" s="589"/>
      <c r="DS34" s="589"/>
      <c r="DT34" s="589"/>
      <c r="DU34" s="589"/>
      <c r="DV34" s="590"/>
      <c r="DW34" s="611">
        <v>15.6</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8635000</v>
      </c>
      <c r="S35" s="589"/>
      <c r="T35" s="589"/>
      <c r="U35" s="589"/>
      <c r="V35" s="589"/>
      <c r="W35" s="589"/>
      <c r="X35" s="589"/>
      <c r="Y35" s="590"/>
      <c r="Z35" s="641">
        <v>1.4</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62386111</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916233</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5908708</v>
      </c>
      <c r="CS35" s="607"/>
      <c r="CT35" s="607"/>
      <c r="CU35" s="607"/>
      <c r="CV35" s="607"/>
      <c r="CW35" s="607"/>
      <c r="CX35" s="607"/>
      <c r="CY35" s="608"/>
      <c r="CZ35" s="591">
        <v>1</v>
      </c>
      <c r="DA35" s="609"/>
      <c r="DB35" s="609"/>
      <c r="DC35" s="610"/>
      <c r="DD35" s="594">
        <v>4491829</v>
      </c>
      <c r="DE35" s="607"/>
      <c r="DF35" s="607"/>
      <c r="DG35" s="607"/>
      <c r="DH35" s="607"/>
      <c r="DI35" s="607"/>
      <c r="DJ35" s="607"/>
      <c r="DK35" s="608"/>
      <c r="DL35" s="594">
        <v>4491829</v>
      </c>
      <c r="DM35" s="607"/>
      <c r="DN35" s="607"/>
      <c r="DO35" s="607"/>
      <c r="DP35" s="607"/>
      <c r="DQ35" s="607"/>
      <c r="DR35" s="607"/>
      <c r="DS35" s="607"/>
      <c r="DT35" s="607"/>
      <c r="DU35" s="607"/>
      <c r="DV35" s="608"/>
      <c r="DW35" s="611">
        <v>1.4</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612268096</v>
      </c>
      <c r="S36" s="629"/>
      <c r="T36" s="629"/>
      <c r="U36" s="629"/>
      <c r="V36" s="629"/>
      <c r="W36" s="629"/>
      <c r="X36" s="629"/>
      <c r="Y36" s="632"/>
      <c r="Z36" s="633">
        <v>100</v>
      </c>
      <c r="AA36" s="633"/>
      <c r="AB36" s="633"/>
      <c r="AC36" s="633"/>
      <c r="AD36" s="634">
        <v>307056348</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16799090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-6972536</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50254928</v>
      </c>
      <c r="CS36" s="589"/>
      <c r="CT36" s="589"/>
      <c r="CU36" s="589"/>
      <c r="CV36" s="589"/>
      <c r="CW36" s="589"/>
      <c r="CX36" s="589"/>
      <c r="CY36" s="590"/>
      <c r="CZ36" s="591">
        <v>8.3000000000000007</v>
      </c>
      <c r="DA36" s="609"/>
      <c r="DB36" s="609"/>
      <c r="DC36" s="610"/>
      <c r="DD36" s="594">
        <v>45088675</v>
      </c>
      <c r="DE36" s="589"/>
      <c r="DF36" s="589"/>
      <c r="DG36" s="589"/>
      <c r="DH36" s="589"/>
      <c r="DI36" s="589"/>
      <c r="DJ36" s="589"/>
      <c r="DK36" s="590"/>
      <c r="DL36" s="594">
        <v>31479782</v>
      </c>
      <c r="DM36" s="589"/>
      <c r="DN36" s="589"/>
      <c r="DO36" s="589"/>
      <c r="DP36" s="589"/>
      <c r="DQ36" s="589"/>
      <c r="DR36" s="589"/>
      <c r="DS36" s="589"/>
      <c r="DT36" s="589"/>
      <c r="DU36" s="589"/>
      <c r="DV36" s="590"/>
      <c r="DW36" s="611">
        <v>10</v>
      </c>
      <c r="DX36" s="612"/>
      <c r="DY36" s="612"/>
      <c r="DZ36" s="612"/>
      <c r="EA36" s="612"/>
      <c r="EB36" s="612"/>
      <c r="EC36" s="613"/>
    </row>
    <row r="37" spans="2:133" ht="11.25" customHeight="1">
      <c r="AQ37" s="614" t="s">
        <v>314</v>
      </c>
      <c r="AR37" s="615"/>
      <c r="AS37" s="615"/>
      <c r="AT37" s="615"/>
      <c r="AU37" s="615"/>
      <c r="AV37" s="615"/>
      <c r="AW37" s="615"/>
      <c r="AX37" s="615"/>
      <c r="AY37" s="616"/>
      <c r="AZ37" s="588">
        <v>7673249</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204020</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33880</v>
      </c>
      <c r="CS37" s="607"/>
      <c r="CT37" s="607"/>
      <c r="CU37" s="607"/>
      <c r="CV37" s="607"/>
      <c r="CW37" s="607"/>
      <c r="CX37" s="607"/>
      <c r="CY37" s="608"/>
      <c r="CZ37" s="591">
        <v>0</v>
      </c>
      <c r="DA37" s="609"/>
      <c r="DB37" s="609"/>
      <c r="DC37" s="610"/>
      <c r="DD37" s="594">
        <v>33880</v>
      </c>
      <c r="DE37" s="607"/>
      <c r="DF37" s="607"/>
      <c r="DG37" s="607"/>
      <c r="DH37" s="607"/>
      <c r="DI37" s="607"/>
      <c r="DJ37" s="607"/>
      <c r="DK37" s="608"/>
      <c r="DL37" s="594">
        <v>33880</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317</v>
      </c>
      <c r="AR38" s="615"/>
      <c r="AS38" s="615"/>
      <c r="AT38" s="615"/>
      <c r="AU38" s="615"/>
      <c r="AV38" s="615"/>
      <c r="AW38" s="615"/>
      <c r="AX38" s="615"/>
      <c r="AY38" s="616"/>
      <c r="AZ38" s="588">
        <v>1184263</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325657</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35997739</v>
      </c>
      <c r="CS38" s="589"/>
      <c r="CT38" s="589"/>
      <c r="CU38" s="589"/>
      <c r="CV38" s="589"/>
      <c r="CW38" s="589"/>
      <c r="CX38" s="589"/>
      <c r="CY38" s="590"/>
      <c r="CZ38" s="591">
        <v>5.9</v>
      </c>
      <c r="DA38" s="609"/>
      <c r="DB38" s="609"/>
      <c r="DC38" s="610"/>
      <c r="DD38" s="594">
        <v>32466053</v>
      </c>
      <c r="DE38" s="589"/>
      <c r="DF38" s="589"/>
      <c r="DG38" s="589"/>
      <c r="DH38" s="589"/>
      <c r="DI38" s="589"/>
      <c r="DJ38" s="589"/>
      <c r="DK38" s="590"/>
      <c r="DL38" s="594">
        <v>23586863</v>
      </c>
      <c r="DM38" s="589"/>
      <c r="DN38" s="589"/>
      <c r="DO38" s="589"/>
      <c r="DP38" s="589"/>
      <c r="DQ38" s="589"/>
      <c r="DR38" s="589"/>
      <c r="DS38" s="589"/>
      <c r="DT38" s="589"/>
      <c r="DU38" s="589"/>
      <c r="DV38" s="590"/>
      <c r="DW38" s="611">
        <v>7.5</v>
      </c>
      <c r="DX38" s="612"/>
      <c r="DY38" s="612"/>
      <c r="DZ38" s="612"/>
      <c r="EA38" s="612"/>
      <c r="EB38" s="612"/>
      <c r="EC38" s="613"/>
    </row>
    <row r="39" spans="2:133" ht="11.25" customHeight="1">
      <c r="AQ39" s="614" t="s">
        <v>320</v>
      </c>
      <c r="AR39" s="615"/>
      <c r="AS39" s="615"/>
      <c r="AT39" s="615"/>
      <c r="AU39" s="615"/>
      <c r="AV39" s="615"/>
      <c r="AW39" s="615"/>
      <c r="AX39" s="615"/>
      <c r="AY39" s="616"/>
      <c r="AZ39" s="588">
        <v>556064</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108</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2746107</v>
      </c>
      <c r="CS39" s="607"/>
      <c r="CT39" s="607"/>
      <c r="CU39" s="607"/>
      <c r="CV39" s="607"/>
      <c r="CW39" s="607"/>
      <c r="CX39" s="607"/>
      <c r="CY39" s="608"/>
      <c r="CZ39" s="591">
        <v>0.5</v>
      </c>
      <c r="DA39" s="609"/>
      <c r="DB39" s="609"/>
      <c r="DC39" s="610"/>
      <c r="DD39" s="594">
        <v>299861</v>
      </c>
      <c r="DE39" s="607"/>
      <c r="DF39" s="607"/>
      <c r="DG39" s="607"/>
      <c r="DH39" s="607"/>
      <c r="DI39" s="607"/>
      <c r="DJ39" s="607"/>
      <c r="DK39" s="608"/>
      <c r="DL39" s="594" t="s">
        <v>111</v>
      </c>
      <c r="DM39" s="607"/>
      <c r="DN39" s="607"/>
      <c r="DO39" s="607"/>
      <c r="DP39" s="607"/>
      <c r="DQ39" s="607"/>
      <c r="DR39" s="607"/>
      <c r="DS39" s="607"/>
      <c r="DT39" s="607"/>
      <c r="DU39" s="607"/>
      <c r="DV39" s="608"/>
      <c r="DW39" s="611" t="s">
        <v>111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13290000</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84</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39194401</v>
      </c>
      <c r="CS40" s="589"/>
      <c r="CT40" s="589"/>
      <c r="CU40" s="589"/>
      <c r="CV40" s="589"/>
      <c r="CW40" s="589"/>
      <c r="CX40" s="589"/>
      <c r="CY40" s="590"/>
      <c r="CZ40" s="591">
        <v>6.5</v>
      </c>
      <c r="DA40" s="609"/>
      <c r="DB40" s="609"/>
      <c r="DC40" s="610"/>
      <c r="DD40" s="594">
        <v>5046100</v>
      </c>
      <c r="DE40" s="589"/>
      <c r="DF40" s="589"/>
      <c r="DG40" s="589"/>
      <c r="DH40" s="589"/>
      <c r="DI40" s="589"/>
      <c r="DJ40" s="589"/>
      <c r="DK40" s="590"/>
      <c r="DL40" s="594">
        <v>15267</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22883445</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261</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216</v>
      </c>
      <c r="CS41" s="607"/>
      <c r="CT41" s="607"/>
      <c r="CU41" s="607"/>
      <c r="CV41" s="607"/>
      <c r="CW41" s="607"/>
      <c r="CX41" s="607"/>
      <c r="CY41" s="608"/>
      <c r="CZ41" s="591" t="s">
        <v>216</v>
      </c>
      <c r="DA41" s="609"/>
      <c r="DB41" s="609"/>
      <c r="DC41" s="610"/>
      <c r="DD41" s="594" t="s">
        <v>216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92198892</v>
      </c>
      <c r="CS42" s="589"/>
      <c r="CT42" s="589"/>
      <c r="CU42" s="589"/>
      <c r="CV42" s="589"/>
      <c r="CW42" s="589"/>
      <c r="CX42" s="589"/>
      <c r="CY42" s="590"/>
      <c r="CZ42" s="591">
        <v>15.2</v>
      </c>
      <c r="DA42" s="592"/>
      <c r="DB42" s="592"/>
      <c r="DC42" s="593"/>
      <c r="DD42" s="594">
        <v>12429552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2997017</v>
      </c>
      <c r="CS43" s="607"/>
      <c r="CT43" s="607"/>
      <c r="CU43" s="607"/>
      <c r="CV43" s="607"/>
      <c r="CW43" s="607"/>
      <c r="CX43" s="607"/>
      <c r="CY43" s="608"/>
      <c r="CZ43" s="591">
        <v>0.5</v>
      </c>
      <c r="DA43" s="609"/>
      <c r="DB43" s="609"/>
      <c r="DC43" s="610"/>
      <c r="DD43" s="594">
        <v>2817461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288</v>
      </c>
      <c r="CE44" s="602"/>
      <c r="CF44" s="585" t="s">
        <v>335</v>
      </c>
      <c r="CG44" s="586"/>
      <c r="CH44" s="586"/>
      <c r="CI44" s="586"/>
      <c r="CJ44" s="586"/>
      <c r="CK44" s="586"/>
      <c r="CL44" s="586"/>
      <c r="CM44" s="586"/>
      <c r="CN44" s="586"/>
      <c r="CO44" s="586"/>
      <c r="CP44" s="586"/>
      <c r="CQ44" s="587"/>
      <c r="CR44" s="588">
        <v>92095709</v>
      </c>
      <c r="CS44" s="589"/>
      <c r="CT44" s="589"/>
      <c r="CU44" s="589"/>
      <c r="CV44" s="589"/>
      <c r="CW44" s="589"/>
      <c r="CX44" s="589"/>
      <c r="CY44" s="590"/>
      <c r="CZ44" s="591">
        <v>15.2</v>
      </c>
      <c r="DA44" s="592"/>
      <c r="DB44" s="592"/>
      <c r="DC44" s="593"/>
      <c r="DD44" s="594">
        <v>12326369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39231008</v>
      </c>
      <c r="CS45" s="607"/>
      <c r="CT45" s="607"/>
      <c r="CU45" s="607"/>
      <c r="CV45" s="607"/>
      <c r="CW45" s="607"/>
      <c r="CX45" s="607"/>
      <c r="CY45" s="608"/>
      <c r="CZ45" s="591">
        <v>6.5</v>
      </c>
      <c r="DA45" s="609"/>
      <c r="DB45" s="609"/>
      <c r="DC45" s="610"/>
      <c r="DD45" s="594">
        <v>884898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50840527</v>
      </c>
      <c r="CS46" s="589"/>
      <c r="CT46" s="589"/>
      <c r="CU46" s="589"/>
      <c r="CV46" s="589"/>
      <c r="CW46" s="589"/>
      <c r="CX46" s="589"/>
      <c r="CY46" s="590"/>
      <c r="CZ46" s="591">
        <v>8.4</v>
      </c>
      <c r="DA46" s="592"/>
      <c r="DB46" s="592"/>
      <c r="DC46" s="593"/>
      <c r="DD46" s="594">
        <v>11411867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103183</v>
      </c>
      <c r="CS47" s="607"/>
      <c r="CT47" s="607"/>
      <c r="CU47" s="607"/>
      <c r="CV47" s="607"/>
      <c r="CW47" s="607"/>
      <c r="CX47" s="607"/>
      <c r="CY47" s="608"/>
      <c r="CZ47" s="591">
        <v>0</v>
      </c>
      <c r="DA47" s="609"/>
      <c r="DB47" s="609"/>
      <c r="DC47" s="610"/>
      <c r="DD47" s="594">
        <v>103183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607374683</v>
      </c>
      <c r="CS49" s="573"/>
      <c r="CT49" s="573"/>
      <c r="CU49" s="573"/>
      <c r="CV49" s="573"/>
      <c r="CW49" s="573"/>
      <c r="CX49" s="573"/>
      <c r="CY49" s="574"/>
      <c r="CZ49" s="575">
        <v>100</v>
      </c>
      <c r="DA49" s="576"/>
      <c r="DB49" s="576"/>
      <c r="DC49" s="577"/>
      <c r="DD49" s="578">
        <v>360718855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M117" zoomScale="70" zoomScaleNormal="25" zoomScaleSheetLayoutView="70" workbookViewId="0">
      <selection activeCell="BS28" sqref="BS28:CG2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611317</v>
      </c>
      <c r="R7" s="1101"/>
      <c r="S7" s="1101"/>
      <c r="T7" s="1101"/>
      <c r="U7" s="1101"/>
      <c r="V7" s="1101">
        <v>607318</v>
      </c>
      <c r="W7" s="1101"/>
      <c r="X7" s="1101"/>
      <c r="Y7" s="1101"/>
      <c r="Z7" s="1101"/>
      <c r="AA7" s="1101">
        <v>3999</v>
      </c>
      <c r="AB7" s="1101"/>
      <c r="AC7" s="1101"/>
      <c r="AD7" s="1101"/>
      <c r="AE7" s="1102"/>
      <c r="AF7" s="1103">
        <v>180</v>
      </c>
      <c r="AG7" s="1104"/>
      <c r="AH7" s="1104"/>
      <c r="AI7" s="1104"/>
      <c r="AJ7" s="1105"/>
      <c r="AK7" s="1087">
        <v>17177</v>
      </c>
      <c r="AL7" s="1088"/>
      <c r="AM7" s="1088"/>
      <c r="AN7" s="1088"/>
      <c r="AO7" s="1088"/>
      <c r="AP7" s="1088">
        <v>1024614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558</v>
      </c>
      <c r="BT7" s="1092"/>
      <c r="BU7" s="1092"/>
      <c r="BV7" s="1092"/>
      <c r="BW7" s="1092"/>
      <c r="BX7" s="1092"/>
      <c r="BY7" s="1092"/>
      <c r="BZ7" s="1092"/>
      <c r="CA7" s="1092"/>
      <c r="CB7" s="1092"/>
      <c r="CC7" s="1092"/>
      <c r="CD7" s="1092"/>
      <c r="CE7" s="1092"/>
      <c r="CF7" s="1092"/>
      <c r="CG7" s="1093"/>
      <c r="CH7" s="1084">
        <v>-1</v>
      </c>
      <c r="CI7" s="1085"/>
      <c r="CJ7" s="1085"/>
      <c r="CK7" s="1085"/>
      <c r="CL7" s="1086"/>
      <c r="CM7" s="1084">
        <v>310</v>
      </c>
      <c r="CN7" s="1085"/>
      <c r="CO7" s="1085"/>
      <c r="CP7" s="1085"/>
      <c r="CQ7" s="1086"/>
      <c r="CR7" s="1084">
        <v>300</v>
      </c>
      <c r="CS7" s="1085"/>
      <c r="CT7" s="1085"/>
      <c r="CU7" s="1085"/>
      <c r="CV7" s="1086"/>
      <c r="CW7" s="1084">
        <v>31</v>
      </c>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904</v>
      </c>
      <c r="R8" s="1040"/>
      <c r="S8" s="1040"/>
      <c r="T8" s="1040"/>
      <c r="U8" s="1040"/>
      <c r="V8" s="1040">
        <v>298</v>
      </c>
      <c r="W8" s="1040"/>
      <c r="X8" s="1040"/>
      <c r="Y8" s="1040"/>
      <c r="Z8" s="1040"/>
      <c r="AA8" s="1040">
        <v>606</v>
      </c>
      <c r="AB8" s="1040"/>
      <c r="AC8" s="1040"/>
      <c r="AD8" s="1040"/>
      <c r="AE8" s="1041"/>
      <c r="AF8" s="1015" t="s">
        <v>111</v>
      </c>
      <c r="AG8" s="1016"/>
      <c r="AH8" s="1016"/>
      <c r="AI8" s="1016"/>
      <c r="AJ8" s="1017"/>
      <c r="AK8" s="1082">
        <v>9</v>
      </c>
      <c r="AL8" s="1083"/>
      <c r="AM8" s="1083"/>
      <c r="AN8" s="1083"/>
      <c r="AO8" s="1083"/>
      <c r="AP8" s="1083">
        <v>2041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559</v>
      </c>
      <c r="BT8" s="1011"/>
      <c r="BU8" s="1011"/>
      <c r="BV8" s="1011"/>
      <c r="BW8" s="1011"/>
      <c r="BX8" s="1011"/>
      <c r="BY8" s="1011"/>
      <c r="BZ8" s="1011"/>
      <c r="CA8" s="1011"/>
      <c r="CB8" s="1011"/>
      <c r="CC8" s="1011"/>
      <c r="CD8" s="1011"/>
      <c r="CE8" s="1011"/>
      <c r="CF8" s="1011"/>
      <c r="CG8" s="1012"/>
      <c r="CH8" s="985">
        <v>-29</v>
      </c>
      <c r="CI8" s="986"/>
      <c r="CJ8" s="986"/>
      <c r="CK8" s="986"/>
      <c r="CL8" s="987"/>
      <c r="CM8" s="985">
        <v>239</v>
      </c>
      <c r="CN8" s="986"/>
      <c r="CO8" s="986"/>
      <c r="CP8" s="986"/>
      <c r="CQ8" s="987"/>
      <c r="CR8" s="985">
        <v>100</v>
      </c>
      <c r="CS8" s="986"/>
      <c r="CT8" s="986"/>
      <c r="CU8" s="986"/>
      <c r="CV8" s="987"/>
      <c r="CW8" s="985">
        <v>0</v>
      </c>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t="s">
        <v>366</v>
      </c>
      <c r="C9" s="1034"/>
      <c r="D9" s="1034"/>
      <c r="E9" s="1034"/>
      <c r="F9" s="1034"/>
      <c r="G9" s="1034"/>
      <c r="H9" s="1034"/>
      <c r="I9" s="1034"/>
      <c r="J9" s="1034"/>
      <c r="K9" s="1034"/>
      <c r="L9" s="1034"/>
      <c r="M9" s="1034"/>
      <c r="N9" s="1034"/>
      <c r="O9" s="1034"/>
      <c r="P9" s="1035"/>
      <c r="Q9" s="1039">
        <v>217</v>
      </c>
      <c r="R9" s="1040"/>
      <c r="S9" s="1040"/>
      <c r="T9" s="1040"/>
      <c r="U9" s="1040"/>
      <c r="V9" s="1040">
        <v>77</v>
      </c>
      <c r="W9" s="1040"/>
      <c r="X9" s="1040"/>
      <c r="Y9" s="1040"/>
      <c r="Z9" s="1040"/>
      <c r="AA9" s="1040">
        <v>139</v>
      </c>
      <c r="AB9" s="1040"/>
      <c r="AC9" s="1040"/>
      <c r="AD9" s="1040"/>
      <c r="AE9" s="1041"/>
      <c r="AF9" s="1015">
        <v>139</v>
      </c>
      <c r="AG9" s="1016"/>
      <c r="AH9" s="1016"/>
      <c r="AI9" s="1016"/>
      <c r="AJ9" s="1017"/>
      <c r="AK9" s="1082">
        <v>37</v>
      </c>
      <c r="AL9" s="1083"/>
      <c r="AM9" s="1083"/>
      <c r="AN9" s="1083"/>
      <c r="AO9" s="1083"/>
      <c r="AP9" s="1083">
        <v>0</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560</v>
      </c>
      <c r="BT9" s="1011"/>
      <c r="BU9" s="1011"/>
      <c r="BV9" s="1011"/>
      <c r="BW9" s="1011"/>
      <c r="BX9" s="1011"/>
      <c r="BY9" s="1011"/>
      <c r="BZ9" s="1011"/>
      <c r="CA9" s="1011"/>
      <c r="CB9" s="1011"/>
      <c r="CC9" s="1011"/>
      <c r="CD9" s="1011"/>
      <c r="CE9" s="1011"/>
      <c r="CF9" s="1011"/>
      <c r="CG9" s="1012"/>
      <c r="CH9" s="985">
        <v>-19</v>
      </c>
      <c r="CI9" s="986"/>
      <c r="CJ9" s="986"/>
      <c r="CK9" s="986"/>
      <c r="CL9" s="987"/>
      <c r="CM9" s="985">
        <v>316</v>
      </c>
      <c r="CN9" s="986"/>
      <c r="CO9" s="986"/>
      <c r="CP9" s="986"/>
      <c r="CQ9" s="987"/>
      <c r="CR9" s="985">
        <v>30</v>
      </c>
      <c r="CS9" s="986"/>
      <c r="CT9" s="986"/>
      <c r="CU9" s="986"/>
      <c r="CV9" s="987"/>
      <c r="CW9" s="985">
        <v>345</v>
      </c>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t="s">
        <v>367</v>
      </c>
      <c r="C10" s="1034"/>
      <c r="D10" s="1034"/>
      <c r="E10" s="1034"/>
      <c r="F10" s="1034"/>
      <c r="G10" s="1034"/>
      <c r="H10" s="1034"/>
      <c r="I10" s="1034"/>
      <c r="J10" s="1034"/>
      <c r="K10" s="1034"/>
      <c r="L10" s="1034"/>
      <c r="M10" s="1034"/>
      <c r="N10" s="1034"/>
      <c r="O10" s="1034"/>
      <c r="P10" s="1035"/>
      <c r="Q10" s="1039">
        <v>96</v>
      </c>
      <c r="R10" s="1040"/>
      <c r="S10" s="1040"/>
      <c r="T10" s="1040"/>
      <c r="U10" s="1040"/>
      <c r="V10" s="1040">
        <v>96</v>
      </c>
      <c r="W10" s="1040"/>
      <c r="X10" s="1040"/>
      <c r="Y10" s="1040"/>
      <c r="Z10" s="1040"/>
      <c r="AA10" s="1040">
        <v>0</v>
      </c>
      <c r="AB10" s="1040"/>
      <c r="AC10" s="1040"/>
      <c r="AD10" s="1040"/>
      <c r="AE10" s="1041"/>
      <c r="AF10" s="1015" t="s">
        <v>111</v>
      </c>
      <c r="AG10" s="1016"/>
      <c r="AH10" s="1016"/>
      <c r="AI10" s="1016"/>
      <c r="AJ10" s="1017"/>
      <c r="AK10" s="1082">
        <v>18</v>
      </c>
      <c r="AL10" s="1083"/>
      <c r="AM10" s="1083"/>
      <c r="AN10" s="1083"/>
      <c r="AO10" s="1083"/>
      <c r="AP10" s="1083">
        <v>0</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561</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2085</v>
      </c>
      <c r="CN10" s="986"/>
      <c r="CO10" s="986"/>
      <c r="CP10" s="986"/>
      <c r="CQ10" s="987"/>
      <c r="CR10" s="985">
        <v>10</v>
      </c>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t="s">
        <v>368</v>
      </c>
      <c r="C11" s="1034"/>
      <c r="D11" s="1034"/>
      <c r="E11" s="1034"/>
      <c r="F11" s="1034"/>
      <c r="G11" s="1034"/>
      <c r="H11" s="1034"/>
      <c r="I11" s="1034"/>
      <c r="J11" s="1034"/>
      <c r="K11" s="1034"/>
      <c r="L11" s="1034"/>
      <c r="M11" s="1034"/>
      <c r="N11" s="1034"/>
      <c r="O11" s="1034"/>
      <c r="P11" s="1035"/>
      <c r="Q11" s="1039">
        <v>253</v>
      </c>
      <c r="R11" s="1040"/>
      <c r="S11" s="1040"/>
      <c r="T11" s="1040"/>
      <c r="U11" s="1040"/>
      <c r="V11" s="1040">
        <v>106</v>
      </c>
      <c r="W11" s="1040"/>
      <c r="X11" s="1040"/>
      <c r="Y11" s="1040"/>
      <c r="Z11" s="1040"/>
      <c r="AA11" s="1040">
        <v>147</v>
      </c>
      <c r="AB11" s="1040"/>
      <c r="AC11" s="1040"/>
      <c r="AD11" s="1040"/>
      <c r="AE11" s="1041"/>
      <c r="AF11" s="1015">
        <v>104</v>
      </c>
      <c r="AG11" s="1016"/>
      <c r="AH11" s="1016"/>
      <c r="AI11" s="1016"/>
      <c r="AJ11" s="1017"/>
      <c r="AK11" s="1082">
        <v>0</v>
      </c>
      <c r="AL11" s="1083"/>
      <c r="AM11" s="1083"/>
      <c r="AN11" s="1083"/>
      <c r="AO11" s="1083"/>
      <c r="AP11" s="1083">
        <v>269</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562</v>
      </c>
      <c r="BT11" s="1011"/>
      <c r="BU11" s="1011"/>
      <c r="BV11" s="1011"/>
      <c r="BW11" s="1011"/>
      <c r="BX11" s="1011"/>
      <c r="BY11" s="1011"/>
      <c r="BZ11" s="1011"/>
      <c r="CA11" s="1011"/>
      <c r="CB11" s="1011"/>
      <c r="CC11" s="1011"/>
      <c r="CD11" s="1011"/>
      <c r="CE11" s="1011"/>
      <c r="CF11" s="1011"/>
      <c r="CG11" s="1012"/>
      <c r="CH11" s="985">
        <v>-35</v>
      </c>
      <c r="CI11" s="986"/>
      <c r="CJ11" s="986"/>
      <c r="CK11" s="986"/>
      <c r="CL11" s="987"/>
      <c r="CM11" s="985">
        <v>3930</v>
      </c>
      <c r="CN11" s="986"/>
      <c r="CO11" s="986"/>
      <c r="CP11" s="986"/>
      <c r="CQ11" s="987"/>
      <c r="CR11" s="985">
        <v>100</v>
      </c>
      <c r="CS11" s="986"/>
      <c r="CT11" s="986"/>
      <c r="CU11" s="986"/>
      <c r="CV11" s="987"/>
      <c r="CW11" s="985">
        <v>178</v>
      </c>
      <c r="CX11" s="986"/>
      <c r="CY11" s="986"/>
      <c r="CZ11" s="986"/>
      <c r="DA11" s="987"/>
      <c r="DB11" s="985">
        <v>1000</v>
      </c>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t="s">
        <v>369</v>
      </c>
      <c r="C12" s="1034"/>
      <c r="D12" s="1034"/>
      <c r="E12" s="1034"/>
      <c r="F12" s="1034"/>
      <c r="G12" s="1034"/>
      <c r="H12" s="1034"/>
      <c r="I12" s="1034"/>
      <c r="J12" s="1034"/>
      <c r="K12" s="1034"/>
      <c r="L12" s="1034"/>
      <c r="M12" s="1034"/>
      <c r="N12" s="1034"/>
      <c r="O12" s="1034"/>
      <c r="P12" s="1035"/>
      <c r="Q12" s="1039">
        <v>1958</v>
      </c>
      <c r="R12" s="1040"/>
      <c r="S12" s="1040"/>
      <c r="T12" s="1040"/>
      <c r="U12" s="1040"/>
      <c r="V12" s="1040">
        <v>1958</v>
      </c>
      <c r="W12" s="1040"/>
      <c r="X12" s="1040"/>
      <c r="Y12" s="1040"/>
      <c r="Z12" s="1040"/>
      <c r="AA12" s="1040">
        <v>0</v>
      </c>
      <c r="AB12" s="1040"/>
      <c r="AC12" s="1040"/>
      <c r="AD12" s="1040"/>
      <c r="AE12" s="1041"/>
      <c r="AF12" s="1015" t="s">
        <v>111</v>
      </c>
      <c r="AG12" s="1016"/>
      <c r="AH12" s="1016"/>
      <c r="AI12" s="1016"/>
      <c r="AJ12" s="1017"/>
      <c r="AK12" s="1082">
        <v>851</v>
      </c>
      <c r="AL12" s="1083"/>
      <c r="AM12" s="1083"/>
      <c r="AN12" s="1083"/>
      <c r="AO12" s="1083"/>
      <c r="AP12" s="1083">
        <v>1315</v>
      </c>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563</v>
      </c>
      <c r="BT12" s="1011"/>
      <c r="BU12" s="1011"/>
      <c r="BV12" s="1011"/>
      <c r="BW12" s="1011"/>
      <c r="BX12" s="1011"/>
      <c r="BY12" s="1011"/>
      <c r="BZ12" s="1011"/>
      <c r="CA12" s="1011"/>
      <c r="CB12" s="1011"/>
      <c r="CC12" s="1011"/>
      <c r="CD12" s="1011"/>
      <c r="CE12" s="1011"/>
      <c r="CF12" s="1011"/>
      <c r="CG12" s="1012"/>
      <c r="CH12" s="985">
        <v>46</v>
      </c>
      <c r="CI12" s="986"/>
      <c r="CJ12" s="986"/>
      <c r="CK12" s="986"/>
      <c r="CL12" s="987"/>
      <c r="CM12" s="985">
        <v>424</v>
      </c>
      <c r="CN12" s="986"/>
      <c r="CO12" s="986"/>
      <c r="CP12" s="986"/>
      <c r="CQ12" s="987"/>
      <c r="CR12" s="985">
        <v>131</v>
      </c>
      <c r="CS12" s="986"/>
      <c r="CT12" s="986"/>
      <c r="CU12" s="986"/>
      <c r="CV12" s="987"/>
      <c r="CW12" s="985">
        <v>90</v>
      </c>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t="s">
        <v>370</v>
      </c>
      <c r="C13" s="1034"/>
      <c r="D13" s="1034"/>
      <c r="E13" s="1034"/>
      <c r="F13" s="1034"/>
      <c r="G13" s="1034"/>
      <c r="H13" s="1034"/>
      <c r="I13" s="1034"/>
      <c r="J13" s="1034"/>
      <c r="K13" s="1034"/>
      <c r="L13" s="1034"/>
      <c r="M13" s="1034"/>
      <c r="N13" s="1034"/>
      <c r="O13" s="1034"/>
      <c r="P13" s="1035"/>
      <c r="Q13" s="1039">
        <v>216942</v>
      </c>
      <c r="R13" s="1040"/>
      <c r="S13" s="1040"/>
      <c r="T13" s="1040"/>
      <c r="U13" s="1040"/>
      <c r="V13" s="1040">
        <v>216942</v>
      </c>
      <c r="W13" s="1040"/>
      <c r="X13" s="1040"/>
      <c r="Y13" s="1040"/>
      <c r="Z13" s="1040"/>
      <c r="AA13" s="1040">
        <v>0</v>
      </c>
      <c r="AB13" s="1040"/>
      <c r="AC13" s="1040"/>
      <c r="AD13" s="1040"/>
      <c r="AE13" s="1041"/>
      <c r="AF13" s="1015" t="s">
        <v>111</v>
      </c>
      <c r="AG13" s="1016"/>
      <c r="AH13" s="1016"/>
      <c r="AI13" s="1016"/>
      <c r="AJ13" s="1017"/>
      <c r="AK13" s="1082">
        <v>0</v>
      </c>
      <c r="AL13" s="1083"/>
      <c r="AM13" s="1083"/>
      <c r="AN13" s="1083"/>
      <c r="AO13" s="1083"/>
      <c r="AP13" s="1083">
        <v>0</v>
      </c>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564</v>
      </c>
      <c r="BT13" s="1011"/>
      <c r="BU13" s="1011"/>
      <c r="BV13" s="1011"/>
      <c r="BW13" s="1011"/>
      <c r="BX13" s="1011"/>
      <c r="BY13" s="1011"/>
      <c r="BZ13" s="1011"/>
      <c r="CA13" s="1011"/>
      <c r="CB13" s="1011"/>
      <c r="CC13" s="1011"/>
      <c r="CD13" s="1011"/>
      <c r="CE13" s="1011"/>
      <c r="CF13" s="1011"/>
      <c r="CG13" s="1012"/>
      <c r="CH13" s="985">
        <v>-7</v>
      </c>
      <c r="CI13" s="986"/>
      <c r="CJ13" s="986"/>
      <c r="CK13" s="986"/>
      <c r="CL13" s="987"/>
      <c r="CM13" s="985">
        <v>141</v>
      </c>
      <c r="CN13" s="986"/>
      <c r="CO13" s="986"/>
      <c r="CP13" s="986"/>
      <c r="CQ13" s="987"/>
      <c r="CR13" s="985">
        <v>7</v>
      </c>
      <c r="CS13" s="986"/>
      <c r="CT13" s="986"/>
      <c r="CU13" s="986"/>
      <c r="CV13" s="987"/>
      <c r="CW13" s="985">
        <v>36</v>
      </c>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565</v>
      </c>
      <c r="BT14" s="1011"/>
      <c r="BU14" s="1011"/>
      <c r="BV14" s="1011"/>
      <c r="BW14" s="1011"/>
      <c r="BX14" s="1011"/>
      <c r="BY14" s="1011"/>
      <c r="BZ14" s="1011"/>
      <c r="CA14" s="1011"/>
      <c r="CB14" s="1011"/>
      <c r="CC14" s="1011"/>
      <c r="CD14" s="1011"/>
      <c r="CE14" s="1011"/>
      <c r="CF14" s="1011"/>
      <c r="CG14" s="1012"/>
      <c r="CH14" s="985">
        <v>1</v>
      </c>
      <c r="CI14" s="986"/>
      <c r="CJ14" s="986"/>
      <c r="CK14" s="986"/>
      <c r="CL14" s="987"/>
      <c r="CM14" s="985">
        <v>192</v>
      </c>
      <c r="CN14" s="986"/>
      <c r="CO14" s="986"/>
      <c r="CP14" s="986"/>
      <c r="CQ14" s="987"/>
      <c r="CR14" s="985">
        <v>140</v>
      </c>
      <c r="CS14" s="986"/>
      <c r="CT14" s="986"/>
      <c r="CU14" s="986"/>
      <c r="CV14" s="987"/>
      <c r="CW14" s="985">
        <v>74</v>
      </c>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566</v>
      </c>
      <c r="BT15" s="1011"/>
      <c r="BU15" s="1011"/>
      <c r="BV15" s="1011"/>
      <c r="BW15" s="1011"/>
      <c r="BX15" s="1011"/>
      <c r="BY15" s="1011"/>
      <c r="BZ15" s="1011"/>
      <c r="CA15" s="1011"/>
      <c r="CB15" s="1011"/>
      <c r="CC15" s="1011"/>
      <c r="CD15" s="1011"/>
      <c r="CE15" s="1011"/>
      <c r="CF15" s="1011"/>
      <c r="CG15" s="1012"/>
      <c r="CH15" s="985">
        <v>3</v>
      </c>
      <c r="CI15" s="986"/>
      <c r="CJ15" s="986"/>
      <c r="CK15" s="986"/>
      <c r="CL15" s="987"/>
      <c r="CM15" s="985">
        <v>199</v>
      </c>
      <c r="CN15" s="986"/>
      <c r="CO15" s="986"/>
      <c r="CP15" s="986"/>
      <c r="CQ15" s="987"/>
      <c r="CR15" s="985">
        <v>10</v>
      </c>
      <c r="CS15" s="986"/>
      <c r="CT15" s="986"/>
      <c r="CU15" s="986"/>
      <c r="CV15" s="987"/>
      <c r="CW15" s="985">
        <v>51</v>
      </c>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567</v>
      </c>
      <c r="BT16" s="1011"/>
      <c r="BU16" s="1011"/>
      <c r="BV16" s="1011"/>
      <c r="BW16" s="1011"/>
      <c r="BX16" s="1011"/>
      <c r="BY16" s="1011"/>
      <c r="BZ16" s="1011"/>
      <c r="CA16" s="1011"/>
      <c r="CB16" s="1011"/>
      <c r="CC16" s="1011"/>
      <c r="CD16" s="1011"/>
      <c r="CE16" s="1011"/>
      <c r="CF16" s="1011"/>
      <c r="CG16" s="1012"/>
      <c r="CH16" s="985">
        <v>244</v>
      </c>
      <c r="CI16" s="986"/>
      <c r="CJ16" s="986"/>
      <c r="CK16" s="986"/>
      <c r="CL16" s="987"/>
      <c r="CM16" s="985">
        <v>151</v>
      </c>
      <c r="CN16" s="986"/>
      <c r="CO16" s="986"/>
      <c r="CP16" s="986"/>
      <c r="CQ16" s="987"/>
      <c r="CR16" s="985">
        <v>10</v>
      </c>
      <c r="CS16" s="986"/>
      <c r="CT16" s="986"/>
      <c r="CU16" s="986"/>
      <c r="CV16" s="987"/>
      <c r="CW16" s="985">
        <v>59</v>
      </c>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t="s">
        <v>568</v>
      </c>
      <c r="BT17" s="1011"/>
      <c r="BU17" s="1011"/>
      <c r="BV17" s="1011"/>
      <c r="BW17" s="1011"/>
      <c r="BX17" s="1011"/>
      <c r="BY17" s="1011"/>
      <c r="BZ17" s="1011"/>
      <c r="CA17" s="1011"/>
      <c r="CB17" s="1011"/>
      <c r="CC17" s="1011"/>
      <c r="CD17" s="1011"/>
      <c r="CE17" s="1011"/>
      <c r="CF17" s="1011"/>
      <c r="CG17" s="1012"/>
      <c r="CH17" s="985">
        <v>132</v>
      </c>
      <c r="CI17" s="986"/>
      <c r="CJ17" s="986"/>
      <c r="CK17" s="986"/>
      <c r="CL17" s="987"/>
      <c r="CM17" s="985">
        <v>119</v>
      </c>
      <c r="CN17" s="986"/>
      <c r="CO17" s="986"/>
      <c r="CP17" s="986"/>
      <c r="CQ17" s="987"/>
      <c r="CR17" s="985">
        <v>15</v>
      </c>
      <c r="CS17" s="986"/>
      <c r="CT17" s="986"/>
      <c r="CU17" s="986"/>
      <c r="CV17" s="987"/>
      <c r="CW17" s="985">
        <v>0</v>
      </c>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t="s">
        <v>586</v>
      </c>
      <c r="BS18" s="1010" t="s">
        <v>569</v>
      </c>
      <c r="BT18" s="1011"/>
      <c r="BU18" s="1011"/>
      <c r="BV18" s="1011"/>
      <c r="BW18" s="1011"/>
      <c r="BX18" s="1011"/>
      <c r="BY18" s="1011"/>
      <c r="BZ18" s="1011"/>
      <c r="CA18" s="1011"/>
      <c r="CB18" s="1011"/>
      <c r="CC18" s="1011"/>
      <c r="CD18" s="1011"/>
      <c r="CE18" s="1011"/>
      <c r="CF18" s="1011"/>
      <c r="CG18" s="1012"/>
      <c r="CH18" s="985">
        <v>251</v>
      </c>
      <c r="CI18" s="986"/>
      <c r="CJ18" s="986"/>
      <c r="CK18" s="986"/>
      <c r="CL18" s="987"/>
      <c r="CM18" s="985">
        <v>3823</v>
      </c>
      <c r="CN18" s="986"/>
      <c r="CO18" s="986"/>
      <c r="CP18" s="986"/>
      <c r="CQ18" s="987"/>
      <c r="CR18" s="985">
        <v>481</v>
      </c>
      <c r="CS18" s="986"/>
      <c r="CT18" s="986"/>
      <c r="CU18" s="986"/>
      <c r="CV18" s="987"/>
      <c r="CW18" s="985">
        <v>6</v>
      </c>
      <c r="CX18" s="986"/>
      <c r="CY18" s="986"/>
      <c r="CZ18" s="986"/>
      <c r="DA18" s="987"/>
      <c r="DB18" s="985">
        <v>13332</v>
      </c>
      <c r="DC18" s="986"/>
      <c r="DD18" s="986"/>
      <c r="DE18" s="986"/>
      <c r="DF18" s="987"/>
      <c r="DG18" s="985"/>
      <c r="DH18" s="986"/>
      <c r="DI18" s="986"/>
      <c r="DJ18" s="986"/>
      <c r="DK18" s="987"/>
      <c r="DL18" s="985">
        <v>4475</v>
      </c>
      <c r="DM18" s="986"/>
      <c r="DN18" s="986"/>
      <c r="DO18" s="986"/>
      <c r="DP18" s="987"/>
      <c r="DQ18" s="985">
        <v>447</v>
      </c>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t="s">
        <v>570</v>
      </c>
      <c r="BT19" s="1011"/>
      <c r="BU19" s="1011"/>
      <c r="BV19" s="1011"/>
      <c r="BW19" s="1011"/>
      <c r="BX19" s="1011"/>
      <c r="BY19" s="1011"/>
      <c r="BZ19" s="1011"/>
      <c r="CA19" s="1011"/>
      <c r="CB19" s="1011"/>
      <c r="CC19" s="1011"/>
      <c r="CD19" s="1011"/>
      <c r="CE19" s="1011"/>
      <c r="CF19" s="1011"/>
      <c r="CG19" s="1012"/>
      <c r="CH19" s="985">
        <v>-3</v>
      </c>
      <c r="CI19" s="986"/>
      <c r="CJ19" s="986"/>
      <c r="CK19" s="986"/>
      <c r="CL19" s="987"/>
      <c r="CM19" s="985">
        <v>927</v>
      </c>
      <c r="CN19" s="986"/>
      <c r="CO19" s="986"/>
      <c r="CP19" s="986"/>
      <c r="CQ19" s="987"/>
      <c r="CR19" s="985">
        <v>100</v>
      </c>
      <c r="CS19" s="986"/>
      <c r="CT19" s="986"/>
      <c r="CU19" s="986"/>
      <c r="CV19" s="987"/>
      <c r="CW19" s="985">
        <v>0</v>
      </c>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t="s">
        <v>571</v>
      </c>
      <c r="BT20" s="1011"/>
      <c r="BU20" s="1011"/>
      <c r="BV20" s="1011"/>
      <c r="BW20" s="1011"/>
      <c r="BX20" s="1011"/>
      <c r="BY20" s="1011"/>
      <c r="BZ20" s="1011"/>
      <c r="CA20" s="1011"/>
      <c r="CB20" s="1011"/>
      <c r="CC20" s="1011"/>
      <c r="CD20" s="1011"/>
      <c r="CE20" s="1011"/>
      <c r="CF20" s="1011"/>
      <c r="CG20" s="1012"/>
      <c r="CH20" s="985">
        <v>45</v>
      </c>
      <c r="CI20" s="986"/>
      <c r="CJ20" s="986"/>
      <c r="CK20" s="986"/>
      <c r="CL20" s="987"/>
      <c r="CM20" s="985">
        <v>223</v>
      </c>
      <c r="CN20" s="986"/>
      <c r="CO20" s="986"/>
      <c r="CP20" s="986"/>
      <c r="CQ20" s="987"/>
      <c r="CR20" s="985">
        <v>1</v>
      </c>
      <c r="CS20" s="986"/>
      <c r="CT20" s="986"/>
      <c r="CU20" s="986"/>
      <c r="CV20" s="987"/>
      <c r="CW20" s="985">
        <v>44</v>
      </c>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t="s">
        <v>572</v>
      </c>
      <c r="BT21" s="1011"/>
      <c r="BU21" s="1011"/>
      <c r="BV21" s="1011"/>
      <c r="BW21" s="1011"/>
      <c r="BX21" s="1011"/>
      <c r="BY21" s="1011"/>
      <c r="BZ21" s="1011"/>
      <c r="CA21" s="1011"/>
      <c r="CB21" s="1011"/>
      <c r="CC21" s="1011"/>
      <c r="CD21" s="1011"/>
      <c r="CE21" s="1011"/>
      <c r="CF21" s="1011"/>
      <c r="CG21" s="1012"/>
      <c r="CH21" s="985">
        <v>-2</v>
      </c>
      <c r="CI21" s="986"/>
      <c r="CJ21" s="986"/>
      <c r="CK21" s="986"/>
      <c r="CL21" s="987"/>
      <c r="CM21" s="985">
        <v>348</v>
      </c>
      <c r="CN21" s="986"/>
      <c r="CO21" s="986"/>
      <c r="CP21" s="986"/>
      <c r="CQ21" s="987"/>
      <c r="CR21" s="985">
        <v>200</v>
      </c>
      <c r="CS21" s="986"/>
      <c r="CT21" s="986"/>
      <c r="CU21" s="986"/>
      <c r="CV21" s="987"/>
      <c r="CW21" s="985">
        <v>155</v>
      </c>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371</v>
      </c>
      <c r="BA22" s="1031"/>
      <c r="BB22" s="1031"/>
      <c r="BC22" s="1031"/>
      <c r="BD22" s="1032"/>
      <c r="BE22" s="204"/>
      <c r="BF22" s="204"/>
      <c r="BG22" s="204"/>
      <c r="BH22" s="204"/>
      <c r="BI22" s="204"/>
      <c r="BJ22" s="204"/>
      <c r="BK22" s="204"/>
      <c r="BL22" s="204"/>
      <c r="BM22" s="204"/>
      <c r="BN22" s="204"/>
      <c r="BO22" s="204"/>
      <c r="BP22" s="204"/>
      <c r="BQ22" s="213">
        <v>16</v>
      </c>
      <c r="BR22" s="214"/>
      <c r="BS22" s="1010" t="s">
        <v>573</v>
      </c>
      <c r="BT22" s="1011"/>
      <c r="BU22" s="1011"/>
      <c r="BV22" s="1011"/>
      <c r="BW22" s="1011"/>
      <c r="BX22" s="1011"/>
      <c r="BY22" s="1011"/>
      <c r="BZ22" s="1011"/>
      <c r="CA22" s="1011"/>
      <c r="CB22" s="1011"/>
      <c r="CC22" s="1011"/>
      <c r="CD22" s="1011"/>
      <c r="CE22" s="1011"/>
      <c r="CF22" s="1011"/>
      <c r="CG22" s="1012"/>
      <c r="CH22" s="985">
        <v>6</v>
      </c>
      <c r="CI22" s="986"/>
      <c r="CJ22" s="986"/>
      <c r="CK22" s="986"/>
      <c r="CL22" s="987"/>
      <c r="CM22" s="985">
        <v>217</v>
      </c>
      <c r="CN22" s="986"/>
      <c r="CO22" s="986"/>
      <c r="CP22" s="986"/>
      <c r="CQ22" s="987"/>
      <c r="CR22" s="985">
        <v>45</v>
      </c>
      <c r="CS22" s="986"/>
      <c r="CT22" s="986"/>
      <c r="CU22" s="986"/>
      <c r="CV22" s="987"/>
      <c r="CW22" s="985">
        <v>4</v>
      </c>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372</v>
      </c>
      <c r="B23" s="940" t="s">
        <v>373</v>
      </c>
      <c r="C23" s="941"/>
      <c r="D23" s="941"/>
      <c r="E23" s="941"/>
      <c r="F23" s="941"/>
      <c r="G23" s="941"/>
      <c r="H23" s="941"/>
      <c r="I23" s="941"/>
      <c r="J23" s="941"/>
      <c r="K23" s="941"/>
      <c r="L23" s="941"/>
      <c r="M23" s="941"/>
      <c r="N23" s="941"/>
      <c r="O23" s="941"/>
      <c r="P23" s="942"/>
      <c r="Q23" s="1064">
        <v>614214</v>
      </c>
      <c r="R23" s="1065"/>
      <c r="S23" s="1065"/>
      <c r="T23" s="1065"/>
      <c r="U23" s="1065"/>
      <c r="V23" s="1065">
        <v>609321</v>
      </c>
      <c r="W23" s="1065"/>
      <c r="X23" s="1065"/>
      <c r="Y23" s="1065"/>
      <c r="Z23" s="1065"/>
      <c r="AA23" s="1065">
        <v>4893</v>
      </c>
      <c r="AB23" s="1065"/>
      <c r="AC23" s="1065"/>
      <c r="AD23" s="1065"/>
      <c r="AE23" s="1066"/>
      <c r="AF23" s="1067">
        <v>425</v>
      </c>
      <c r="AG23" s="1065"/>
      <c r="AH23" s="1065"/>
      <c r="AI23" s="1065"/>
      <c r="AJ23" s="1068"/>
      <c r="AK23" s="1069"/>
      <c r="AL23" s="1070"/>
      <c r="AM23" s="1070"/>
      <c r="AN23" s="1070"/>
      <c r="AO23" s="1070"/>
      <c r="AP23" s="1065">
        <v>1028239</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t="s">
        <v>574</v>
      </c>
      <c r="BT23" s="1011"/>
      <c r="BU23" s="1011"/>
      <c r="BV23" s="1011"/>
      <c r="BW23" s="1011"/>
      <c r="BX23" s="1011"/>
      <c r="BY23" s="1011"/>
      <c r="BZ23" s="1011"/>
      <c r="CA23" s="1011"/>
      <c r="CB23" s="1011"/>
      <c r="CC23" s="1011"/>
      <c r="CD23" s="1011"/>
      <c r="CE23" s="1011"/>
      <c r="CF23" s="1011"/>
      <c r="CG23" s="1012"/>
      <c r="CH23" s="985">
        <v>9</v>
      </c>
      <c r="CI23" s="986"/>
      <c r="CJ23" s="986"/>
      <c r="CK23" s="986"/>
      <c r="CL23" s="987"/>
      <c r="CM23" s="985">
        <v>125</v>
      </c>
      <c r="CN23" s="986"/>
      <c r="CO23" s="986"/>
      <c r="CP23" s="986"/>
      <c r="CQ23" s="987"/>
      <c r="CR23" s="985">
        <v>77</v>
      </c>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t="s">
        <v>575</v>
      </c>
      <c r="BT24" s="1011"/>
      <c r="BU24" s="1011"/>
      <c r="BV24" s="1011"/>
      <c r="BW24" s="1011"/>
      <c r="BX24" s="1011"/>
      <c r="BY24" s="1011"/>
      <c r="BZ24" s="1011"/>
      <c r="CA24" s="1011"/>
      <c r="CB24" s="1011"/>
      <c r="CC24" s="1011"/>
      <c r="CD24" s="1011"/>
      <c r="CE24" s="1011"/>
      <c r="CF24" s="1011"/>
      <c r="CG24" s="1012"/>
      <c r="CH24" s="985">
        <v>52</v>
      </c>
      <c r="CI24" s="986"/>
      <c r="CJ24" s="986"/>
      <c r="CK24" s="986"/>
      <c r="CL24" s="987"/>
      <c r="CM24" s="985">
        <v>-185</v>
      </c>
      <c r="CN24" s="986"/>
      <c r="CO24" s="986"/>
      <c r="CP24" s="986"/>
      <c r="CQ24" s="987"/>
      <c r="CR24" s="985">
        <v>40</v>
      </c>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t="s">
        <v>576</v>
      </c>
      <c r="BT25" s="1011"/>
      <c r="BU25" s="1011"/>
      <c r="BV25" s="1011"/>
      <c r="BW25" s="1011"/>
      <c r="BX25" s="1011"/>
      <c r="BY25" s="1011"/>
      <c r="BZ25" s="1011"/>
      <c r="CA25" s="1011"/>
      <c r="CB25" s="1011"/>
      <c r="CC25" s="1011"/>
      <c r="CD25" s="1011"/>
      <c r="CE25" s="1011"/>
      <c r="CF25" s="1011"/>
      <c r="CG25" s="1012"/>
      <c r="CH25" s="985">
        <v>-181</v>
      </c>
      <c r="CI25" s="986"/>
      <c r="CJ25" s="986"/>
      <c r="CK25" s="986"/>
      <c r="CL25" s="987"/>
      <c r="CM25" s="985">
        <v>9616</v>
      </c>
      <c r="CN25" s="986"/>
      <c r="CO25" s="986"/>
      <c r="CP25" s="986"/>
      <c r="CQ25" s="987"/>
      <c r="CR25" s="985">
        <v>2143</v>
      </c>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376</v>
      </c>
      <c r="R26" s="998"/>
      <c r="S26" s="998"/>
      <c r="T26" s="998"/>
      <c r="U26" s="999"/>
      <c r="V26" s="997" t="s">
        <v>377</v>
      </c>
      <c r="W26" s="998"/>
      <c r="X26" s="998"/>
      <c r="Y26" s="998"/>
      <c r="Z26" s="999"/>
      <c r="AA26" s="997" t="s">
        <v>378</v>
      </c>
      <c r="AB26" s="998"/>
      <c r="AC26" s="998"/>
      <c r="AD26" s="998"/>
      <c r="AE26" s="998"/>
      <c r="AF26" s="1055" t="s">
        <v>379</v>
      </c>
      <c r="AG26" s="1004"/>
      <c r="AH26" s="1004"/>
      <c r="AI26" s="1004"/>
      <c r="AJ26" s="1056"/>
      <c r="AK26" s="998" t="s">
        <v>380</v>
      </c>
      <c r="AL26" s="998"/>
      <c r="AM26" s="998"/>
      <c r="AN26" s="998"/>
      <c r="AO26" s="999"/>
      <c r="AP26" s="997" t="s">
        <v>381</v>
      </c>
      <c r="AQ26" s="998"/>
      <c r="AR26" s="998"/>
      <c r="AS26" s="998"/>
      <c r="AT26" s="999"/>
      <c r="AU26" s="997" t="s">
        <v>382</v>
      </c>
      <c r="AV26" s="998"/>
      <c r="AW26" s="998"/>
      <c r="AX26" s="998"/>
      <c r="AY26" s="999"/>
      <c r="AZ26" s="997" t="s">
        <v>383</v>
      </c>
      <c r="BA26" s="998"/>
      <c r="BB26" s="998"/>
      <c r="BC26" s="998"/>
      <c r="BD26" s="999"/>
      <c r="BE26" s="997" t="s">
        <v>354</v>
      </c>
      <c r="BF26" s="998"/>
      <c r="BG26" s="998"/>
      <c r="BH26" s="998"/>
      <c r="BI26" s="1013"/>
      <c r="BJ26" s="203"/>
      <c r="BK26" s="203"/>
      <c r="BL26" s="203"/>
      <c r="BM26" s="203"/>
      <c r="BN26" s="203"/>
      <c r="BO26" s="216"/>
      <c r="BP26" s="216"/>
      <c r="BQ26" s="213">
        <v>20</v>
      </c>
      <c r="BR26" s="214"/>
      <c r="BS26" s="1010" t="s">
        <v>577</v>
      </c>
      <c r="BT26" s="1011"/>
      <c r="BU26" s="1011"/>
      <c r="BV26" s="1011"/>
      <c r="BW26" s="1011"/>
      <c r="BX26" s="1011"/>
      <c r="BY26" s="1011"/>
      <c r="BZ26" s="1011"/>
      <c r="CA26" s="1011"/>
      <c r="CB26" s="1011"/>
      <c r="CC26" s="1011"/>
      <c r="CD26" s="1011"/>
      <c r="CE26" s="1011"/>
      <c r="CF26" s="1011"/>
      <c r="CG26" s="1012"/>
      <c r="CH26" s="985">
        <v>32</v>
      </c>
      <c r="CI26" s="986"/>
      <c r="CJ26" s="986"/>
      <c r="CK26" s="986"/>
      <c r="CL26" s="987"/>
      <c r="CM26" s="985">
        <v>249</v>
      </c>
      <c r="CN26" s="986"/>
      <c r="CO26" s="986"/>
      <c r="CP26" s="986"/>
      <c r="CQ26" s="987"/>
      <c r="CR26" s="985">
        <v>116</v>
      </c>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t="s">
        <v>578</v>
      </c>
      <c r="BT27" s="1011"/>
      <c r="BU27" s="1011"/>
      <c r="BV27" s="1011"/>
      <c r="BW27" s="1011"/>
      <c r="BX27" s="1011"/>
      <c r="BY27" s="1011"/>
      <c r="BZ27" s="1011"/>
      <c r="CA27" s="1011"/>
      <c r="CB27" s="1011"/>
      <c r="CC27" s="1011"/>
      <c r="CD27" s="1011"/>
      <c r="CE27" s="1011"/>
      <c r="CF27" s="1011"/>
      <c r="CG27" s="1012"/>
      <c r="CH27" s="985">
        <v>48</v>
      </c>
      <c r="CI27" s="986"/>
      <c r="CJ27" s="986"/>
      <c r="CK27" s="986"/>
      <c r="CL27" s="987"/>
      <c r="CM27" s="985">
        <v>1245</v>
      </c>
      <c r="CN27" s="986"/>
      <c r="CO27" s="986"/>
      <c r="CP27" s="986"/>
      <c r="CQ27" s="987"/>
      <c r="CR27" s="985">
        <v>105</v>
      </c>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384</v>
      </c>
      <c r="C28" s="1047"/>
      <c r="D28" s="1047"/>
      <c r="E28" s="1047"/>
      <c r="F28" s="1047"/>
      <c r="G28" s="1047"/>
      <c r="H28" s="1047"/>
      <c r="I28" s="1047"/>
      <c r="J28" s="1047"/>
      <c r="K28" s="1047"/>
      <c r="L28" s="1047"/>
      <c r="M28" s="1047"/>
      <c r="N28" s="1047"/>
      <c r="O28" s="1047"/>
      <c r="P28" s="1048"/>
      <c r="Q28" s="1049">
        <v>17351</v>
      </c>
      <c r="R28" s="1050"/>
      <c r="S28" s="1050"/>
      <c r="T28" s="1050"/>
      <c r="U28" s="1050"/>
      <c r="V28" s="1050">
        <v>17228</v>
      </c>
      <c r="W28" s="1050"/>
      <c r="X28" s="1050"/>
      <c r="Y28" s="1050"/>
      <c r="Z28" s="1050"/>
      <c r="AA28" s="1050">
        <v>122</v>
      </c>
      <c r="AB28" s="1050"/>
      <c r="AC28" s="1050"/>
      <c r="AD28" s="1050"/>
      <c r="AE28" s="1051"/>
      <c r="AF28" s="1052">
        <v>122</v>
      </c>
      <c r="AG28" s="1050"/>
      <c r="AH28" s="1050"/>
      <c r="AI28" s="1050"/>
      <c r="AJ28" s="1053"/>
      <c r="AK28" s="1054">
        <v>518</v>
      </c>
      <c r="AL28" s="1042"/>
      <c r="AM28" s="1042"/>
      <c r="AN28" s="1042"/>
      <c r="AO28" s="1042"/>
      <c r="AP28" s="1042">
        <v>0</v>
      </c>
      <c r="AQ28" s="1042"/>
      <c r="AR28" s="1042"/>
      <c r="AS28" s="1042"/>
      <c r="AT28" s="1042"/>
      <c r="AU28" s="1042">
        <v>0</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t="s">
        <v>579</v>
      </c>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v>13</v>
      </c>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385</v>
      </c>
      <c r="C29" s="1034"/>
      <c r="D29" s="1034"/>
      <c r="E29" s="1034"/>
      <c r="F29" s="1034"/>
      <c r="G29" s="1034"/>
      <c r="H29" s="1034"/>
      <c r="I29" s="1034"/>
      <c r="J29" s="1034"/>
      <c r="K29" s="1034"/>
      <c r="L29" s="1034"/>
      <c r="M29" s="1034"/>
      <c r="N29" s="1034"/>
      <c r="O29" s="1034"/>
      <c r="P29" s="1035"/>
      <c r="Q29" s="1039">
        <v>129332</v>
      </c>
      <c r="R29" s="1040"/>
      <c r="S29" s="1040"/>
      <c r="T29" s="1040"/>
      <c r="U29" s="1040"/>
      <c r="V29" s="1040">
        <v>128416</v>
      </c>
      <c r="W29" s="1040"/>
      <c r="X29" s="1040"/>
      <c r="Y29" s="1040"/>
      <c r="Z29" s="1040"/>
      <c r="AA29" s="1040">
        <v>916</v>
      </c>
      <c r="AB29" s="1040"/>
      <c r="AC29" s="1040"/>
      <c r="AD29" s="1040"/>
      <c r="AE29" s="1041"/>
      <c r="AF29" s="1015" t="s">
        <v>386</v>
      </c>
      <c r="AG29" s="1016"/>
      <c r="AH29" s="1016"/>
      <c r="AI29" s="1016"/>
      <c r="AJ29" s="1017"/>
      <c r="AK29" s="976">
        <v>13290</v>
      </c>
      <c r="AL29" s="967"/>
      <c r="AM29" s="967"/>
      <c r="AN29" s="967"/>
      <c r="AO29" s="967"/>
      <c r="AP29" s="967">
        <v>0</v>
      </c>
      <c r="AQ29" s="967"/>
      <c r="AR29" s="967"/>
      <c r="AS29" s="967"/>
      <c r="AT29" s="967"/>
      <c r="AU29" s="967">
        <v>0</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t="s">
        <v>580</v>
      </c>
      <c r="BT29" s="1011"/>
      <c r="BU29" s="1011"/>
      <c r="BV29" s="1011"/>
      <c r="BW29" s="1011"/>
      <c r="BX29" s="1011"/>
      <c r="BY29" s="1011"/>
      <c r="BZ29" s="1011"/>
      <c r="CA29" s="1011"/>
      <c r="CB29" s="1011"/>
      <c r="CC29" s="1011"/>
      <c r="CD29" s="1011"/>
      <c r="CE29" s="1011"/>
      <c r="CF29" s="1011"/>
      <c r="CG29" s="1012"/>
      <c r="CH29" s="985">
        <v>116</v>
      </c>
      <c r="CI29" s="986"/>
      <c r="CJ29" s="986"/>
      <c r="CK29" s="986"/>
      <c r="CL29" s="987"/>
      <c r="CM29" s="985">
        <v>3445</v>
      </c>
      <c r="CN29" s="986"/>
      <c r="CO29" s="986"/>
      <c r="CP29" s="986"/>
      <c r="CQ29" s="987"/>
      <c r="CR29" s="985">
        <v>50</v>
      </c>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387</v>
      </c>
      <c r="C30" s="1034"/>
      <c r="D30" s="1034"/>
      <c r="E30" s="1034"/>
      <c r="F30" s="1034"/>
      <c r="G30" s="1034"/>
      <c r="H30" s="1034"/>
      <c r="I30" s="1034"/>
      <c r="J30" s="1034"/>
      <c r="K30" s="1034"/>
      <c r="L30" s="1034"/>
      <c r="M30" s="1034"/>
      <c r="N30" s="1034"/>
      <c r="O30" s="1034"/>
      <c r="P30" s="1035"/>
      <c r="Q30" s="1039">
        <v>13058</v>
      </c>
      <c r="R30" s="1040"/>
      <c r="S30" s="1040"/>
      <c r="T30" s="1040"/>
      <c r="U30" s="1040"/>
      <c r="V30" s="1040">
        <v>12433</v>
      </c>
      <c r="W30" s="1040"/>
      <c r="X30" s="1040"/>
      <c r="Y30" s="1040"/>
      <c r="Z30" s="1040"/>
      <c r="AA30" s="1040">
        <v>625</v>
      </c>
      <c r="AB30" s="1040"/>
      <c r="AC30" s="1040"/>
      <c r="AD30" s="1040"/>
      <c r="AE30" s="1041"/>
      <c r="AF30" s="1015" t="s">
        <v>386</v>
      </c>
      <c r="AG30" s="1016"/>
      <c r="AH30" s="1016"/>
      <c r="AI30" s="1016"/>
      <c r="AJ30" s="1017"/>
      <c r="AK30" s="976">
        <v>1525</v>
      </c>
      <c r="AL30" s="967"/>
      <c r="AM30" s="967"/>
      <c r="AN30" s="967"/>
      <c r="AO30" s="967"/>
      <c r="AP30" s="967">
        <v>0</v>
      </c>
      <c r="AQ30" s="967"/>
      <c r="AR30" s="967"/>
      <c r="AS30" s="967"/>
      <c r="AT30" s="967"/>
      <c r="AU30" s="967">
        <v>0</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t="s">
        <v>581</v>
      </c>
      <c r="BT30" s="1011"/>
      <c r="BU30" s="1011"/>
      <c r="BV30" s="1011"/>
      <c r="BW30" s="1011"/>
      <c r="BX30" s="1011"/>
      <c r="BY30" s="1011"/>
      <c r="BZ30" s="1011"/>
      <c r="CA30" s="1011"/>
      <c r="CB30" s="1011"/>
      <c r="CC30" s="1011"/>
      <c r="CD30" s="1011"/>
      <c r="CE30" s="1011"/>
      <c r="CF30" s="1011"/>
      <c r="CG30" s="1012"/>
      <c r="CH30" s="985">
        <v>594</v>
      </c>
      <c r="CI30" s="986"/>
      <c r="CJ30" s="986"/>
      <c r="CK30" s="986"/>
      <c r="CL30" s="987"/>
      <c r="CM30" s="985">
        <v>3097</v>
      </c>
      <c r="CN30" s="986"/>
      <c r="CO30" s="986"/>
      <c r="CP30" s="986"/>
      <c r="CQ30" s="987"/>
      <c r="CR30" s="985">
        <v>1700</v>
      </c>
      <c r="CS30" s="986"/>
      <c r="CT30" s="986"/>
      <c r="CU30" s="986"/>
      <c r="CV30" s="987"/>
      <c r="CW30" s="985"/>
      <c r="CX30" s="986"/>
      <c r="CY30" s="986"/>
      <c r="CZ30" s="986"/>
      <c r="DA30" s="987"/>
      <c r="DB30" s="985">
        <v>3700</v>
      </c>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388</v>
      </c>
      <c r="C31" s="1034"/>
      <c r="D31" s="1034"/>
      <c r="E31" s="1034"/>
      <c r="F31" s="1034"/>
      <c r="G31" s="1034"/>
      <c r="H31" s="1034"/>
      <c r="I31" s="1034"/>
      <c r="J31" s="1034"/>
      <c r="K31" s="1034"/>
      <c r="L31" s="1034"/>
      <c r="M31" s="1034"/>
      <c r="N31" s="1034"/>
      <c r="O31" s="1034"/>
      <c r="P31" s="1035"/>
      <c r="Q31" s="1039">
        <v>75763</v>
      </c>
      <c r="R31" s="1040"/>
      <c r="S31" s="1040"/>
      <c r="T31" s="1040"/>
      <c r="U31" s="1040"/>
      <c r="V31" s="1040">
        <v>75477</v>
      </c>
      <c r="W31" s="1040"/>
      <c r="X31" s="1040"/>
      <c r="Y31" s="1040"/>
      <c r="Z31" s="1040"/>
      <c r="AA31" s="1040">
        <v>286</v>
      </c>
      <c r="AB31" s="1040"/>
      <c r="AC31" s="1040"/>
      <c r="AD31" s="1040"/>
      <c r="AE31" s="1041"/>
      <c r="AF31" s="1015">
        <v>286</v>
      </c>
      <c r="AG31" s="1016"/>
      <c r="AH31" s="1016"/>
      <c r="AI31" s="1016"/>
      <c r="AJ31" s="1017"/>
      <c r="AK31" s="976">
        <v>11049</v>
      </c>
      <c r="AL31" s="967"/>
      <c r="AM31" s="967"/>
      <c r="AN31" s="967"/>
      <c r="AO31" s="967"/>
      <c r="AP31" s="967">
        <v>0</v>
      </c>
      <c r="AQ31" s="967"/>
      <c r="AR31" s="967"/>
      <c r="AS31" s="967"/>
      <c r="AT31" s="967"/>
      <c r="AU31" s="967">
        <v>0</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t="s">
        <v>582</v>
      </c>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v>1</v>
      </c>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389</v>
      </c>
      <c r="C32" s="1034"/>
      <c r="D32" s="1034"/>
      <c r="E32" s="1034"/>
      <c r="F32" s="1034"/>
      <c r="G32" s="1034"/>
      <c r="H32" s="1034"/>
      <c r="I32" s="1034"/>
      <c r="J32" s="1034"/>
      <c r="K32" s="1034"/>
      <c r="L32" s="1034"/>
      <c r="M32" s="1034"/>
      <c r="N32" s="1034"/>
      <c r="O32" s="1034"/>
      <c r="P32" s="1035"/>
      <c r="Q32" s="1039">
        <v>30558</v>
      </c>
      <c r="R32" s="1040"/>
      <c r="S32" s="1040"/>
      <c r="T32" s="1040"/>
      <c r="U32" s="1040"/>
      <c r="V32" s="1040">
        <v>37885</v>
      </c>
      <c r="W32" s="1040"/>
      <c r="X32" s="1040"/>
      <c r="Y32" s="1040"/>
      <c r="Z32" s="1040"/>
      <c r="AA32" s="1040">
        <v>-7327</v>
      </c>
      <c r="AB32" s="1040"/>
      <c r="AC32" s="1040"/>
      <c r="AD32" s="1040"/>
      <c r="AE32" s="1041"/>
      <c r="AF32" s="1015">
        <v>5022</v>
      </c>
      <c r="AG32" s="1016"/>
      <c r="AH32" s="1016"/>
      <c r="AI32" s="1016"/>
      <c r="AJ32" s="1017"/>
      <c r="AK32" s="976">
        <v>5498</v>
      </c>
      <c r="AL32" s="967"/>
      <c r="AM32" s="967"/>
      <c r="AN32" s="967"/>
      <c r="AO32" s="967"/>
      <c r="AP32" s="967">
        <v>60099</v>
      </c>
      <c r="AQ32" s="967"/>
      <c r="AR32" s="967"/>
      <c r="AS32" s="967"/>
      <c r="AT32" s="967"/>
      <c r="AU32" s="967">
        <v>38643</v>
      </c>
      <c r="AV32" s="967"/>
      <c r="AW32" s="967"/>
      <c r="AX32" s="967"/>
      <c r="AY32" s="967"/>
      <c r="AZ32" s="1038"/>
      <c r="BA32" s="1038"/>
      <c r="BB32" s="1038"/>
      <c r="BC32" s="1038"/>
      <c r="BD32" s="1038"/>
      <c r="BE32" s="1028" t="s">
        <v>553</v>
      </c>
      <c r="BF32" s="1028"/>
      <c r="BG32" s="1028"/>
      <c r="BH32" s="1028"/>
      <c r="BI32" s="1029"/>
      <c r="BJ32" s="203"/>
      <c r="BK32" s="203"/>
      <c r="BL32" s="203"/>
      <c r="BM32" s="203"/>
      <c r="BN32" s="203"/>
      <c r="BO32" s="216"/>
      <c r="BP32" s="216"/>
      <c r="BQ32" s="213">
        <v>26</v>
      </c>
      <c r="BR32" s="214"/>
      <c r="BS32" s="1010" t="s">
        <v>583</v>
      </c>
      <c r="BT32" s="1011"/>
      <c r="BU32" s="1011"/>
      <c r="BV32" s="1011"/>
      <c r="BW32" s="1011"/>
      <c r="BX32" s="1011"/>
      <c r="BY32" s="1011"/>
      <c r="BZ32" s="1011"/>
      <c r="CA32" s="1011"/>
      <c r="CB32" s="1011"/>
      <c r="CC32" s="1011"/>
      <c r="CD32" s="1011"/>
      <c r="CE32" s="1011"/>
      <c r="CF32" s="1011"/>
      <c r="CG32" s="1012"/>
      <c r="CH32" s="985">
        <v>-67</v>
      </c>
      <c r="CI32" s="986"/>
      <c r="CJ32" s="986"/>
      <c r="CK32" s="986"/>
      <c r="CL32" s="987"/>
      <c r="CM32" s="985">
        <v>1448</v>
      </c>
      <c r="CN32" s="986"/>
      <c r="CO32" s="986"/>
      <c r="CP32" s="986"/>
      <c r="CQ32" s="987"/>
      <c r="CR32" s="985">
        <v>20</v>
      </c>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390</v>
      </c>
      <c r="C33" s="1034"/>
      <c r="D33" s="1034"/>
      <c r="E33" s="1034"/>
      <c r="F33" s="1034"/>
      <c r="G33" s="1034"/>
      <c r="H33" s="1034"/>
      <c r="I33" s="1034"/>
      <c r="J33" s="1034"/>
      <c r="K33" s="1034"/>
      <c r="L33" s="1034"/>
      <c r="M33" s="1034"/>
      <c r="N33" s="1034"/>
      <c r="O33" s="1034"/>
      <c r="P33" s="1035"/>
      <c r="Q33" s="1039">
        <v>44448</v>
      </c>
      <c r="R33" s="1040"/>
      <c r="S33" s="1040"/>
      <c r="T33" s="1040"/>
      <c r="U33" s="1040"/>
      <c r="V33" s="1040">
        <v>44968</v>
      </c>
      <c r="W33" s="1040"/>
      <c r="X33" s="1040"/>
      <c r="Y33" s="1040"/>
      <c r="Z33" s="1040"/>
      <c r="AA33" s="1040">
        <v>-520</v>
      </c>
      <c r="AB33" s="1040"/>
      <c r="AC33" s="1040"/>
      <c r="AD33" s="1040"/>
      <c r="AE33" s="1041"/>
      <c r="AF33" s="1015">
        <v>4247</v>
      </c>
      <c r="AG33" s="1016"/>
      <c r="AH33" s="1016"/>
      <c r="AI33" s="1016"/>
      <c r="AJ33" s="1017"/>
      <c r="AK33" s="976">
        <v>13548</v>
      </c>
      <c r="AL33" s="967"/>
      <c r="AM33" s="967"/>
      <c r="AN33" s="967"/>
      <c r="AO33" s="967"/>
      <c r="AP33" s="967">
        <v>364173</v>
      </c>
      <c r="AQ33" s="967"/>
      <c r="AR33" s="967"/>
      <c r="AS33" s="967"/>
      <c r="AT33" s="967"/>
      <c r="AU33" s="967">
        <v>142028</v>
      </c>
      <c r="AV33" s="967"/>
      <c r="AW33" s="967"/>
      <c r="AX33" s="967"/>
      <c r="AY33" s="967"/>
      <c r="AZ33" s="1038"/>
      <c r="BA33" s="1038"/>
      <c r="BB33" s="1038"/>
      <c r="BC33" s="1038"/>
      <c r="BD33" s="1038"/>
      <c r="BE33" s="1028" t="s">
        <v>553</v>
      </c>
      <c r="BF33" s="1028"/>
      <c r="BG33" s="1028"/>
      <c r="BH33" s="1028"/>
      <c r="BI33" s="1029"/>
      <c r="BJ33" s="203"/>
      <c r="BK33" s="203"/>
      <c r="BL33" s="203"/>
      <c r="BM33" s="203"/>
      <c r="BN33" s="203"/>
      <c r="BO33" s="216"/>
      <c r="BP33" s="216"/>
      <c r="BQ33" s="213">
        <v>27</v>
      </c>
      <c r="BR33" s="214"/>
      <c r="BS33" s="1010" t="s">
        <v>584</v>
      </c>
      <c r="BT33" s="1011"/>
      <c r="BU33" s="1011"/>
      <c r="BV33" s="1011"/>
      <c r="BW33" s="1011"/>
      <c r="BX33" s="1011"/>
      <c r="BY33" s="1011"/>
      <c r="BZ33" s="1011"/>
      <c r="CA33" s="1011"/>
      <c r="CB33" s="1011"/>
      <c r="CC33" s="1011"/>
      <c r="CD33" s="1011"/>
      <c r="CE33" s="1011"/>
      <c r="CF33" s="1011"/>
      <c r="CG33" s="1012"/>
      <c r="CH33" s="985">
        <v>257</v>
      </c>
      <c r="CI33" s="986"/>
      <c r="CJ33" s="986"/>
      <c r="CK33" s="986"/>
      <c r="CL33" s="987"/>
      <c r="CM33" s="985">
        <v>9242</v>
      </c>
      <c r="CN33" s="986"/>
      <c r="CO33" s="986"/>
      <c r="CP33" s="986"/>
      <c r="CQ33" s="987"/>
      <c r="CR33" s="985">
        <v>10</v>
      </c>
      <c r="CS33" s="986"/>
      <c r="CT33" s="986"/>
      <c r="CU33" s="986"/>
      <c r="CV33" s="987"/>
      <c r="CW33" s="985">
        <v>31</v>
      </c>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391</v>
      </c>
      <c r="C34" s="1034"/>
      <c r="D34" s="1034"/>
      <c r="E34" s="1034"/>
      <c r="F34" s="1034"/>
      <c r="G34" s="1034"/>
      <c r="H34" s="1034"/>
      <c r="I34" s="1034"/>
      <c r="J34" s="1034"/>
      <c r="K34" s="1034"/>
      <c r="L34" s="1034"/>
      <c r="M34" s="1034"/>
      <c r="N34" s="1034"/>
      <c r="O34" s="1034"/>
      <c r="P34" s="1035"/>
      <c r="Q34" s="1039">
        <v>32130</v>
      </c>
      <c r="R34" s="1040"/>
      <c r="S34" s="1040"/>
      <c r="T34" s="1040"/>
      <c r="U34" s="1040"/>
      <c r="V34" s="1040">
        <v>36262</v>
      </c>
      <c r="W34" s="1040"/>
      <c r="X34" s="1040"/>
      <c r="Y34" s="1040"/>
      <c r="Z34" s="1040"/>
      <c r="AA34" s="1040">
        <v>-4132</v>
      </c>
      <c r="AB34" s="1040"/>
      <c r="AC34" s="1040"/>
      <c r="AD34" s="1040"/>
      <c r="AE34" s="1041"/>
      <c r="AF34" s="1015">
        <v>10190</v>
      </c>
      <c r="AG34" s="1016"/>
      <c r="AH34" s="1016"/>
      <c r="AI34" s="1016"/>
      <c r="AJ34" s="1017"/>
      <c r="AK34" s="976">
        <v>146</v>
      </c>
      <c r="AL34" s="967"/>
      <c r="AM34" s="967"/>
      <c r="AN34" s="967"/>
      <c r="AO34" s="967"/>
      <c r="AP34" s="967">
        <v>53419</v>
      </c>
      <c r="AQ34" s="967"/>
      <c r="AR34" s="967"/>
      <c r="AS34" s="967"/>
      <c r="AT34" s="967"/>
      <c r="AU34" s="967">
        <v>1976</v>
      </c>
      <c r="AV34" s="967"/>
      <c r="AW34" s="967"/>
      <c r="AX34" s="967"/>
      <c r="AY34" s="967"/>
      <c r="AZ34" s="1038"/>
      <c r="BA34" s="1038"/>
      <c r="BB34" s="1038"/>
      <c r="BC34" s="1038"/>
      <c r="BD34" s="1038"/>
      <c r="BE34" s="1028" t="s">
        <v>553</v>
      </c>
      <c r="BF34" s="1028"/>
      <c r="BG34" s="1028"/>
      <c r="BH34" s="1028"/>
      <c r="BI34" s="1029"/>
      <c r="BJ34" s="203"/>
      <c r="BK34" s="203"/>
      <c r="BL34" s="203"/>
      <c r="BM34" s="203"/>
      <c r="BN34" s="203"/>
      <c r="BO34" s="216"/>
      <c r="BP34" s="216"/>
      <c r="BQ34" s="213">
        <v>28</v>
      </c>
      <c r="BR34" s="214" t="s">
        <v>586</v>
      </c>
      <c r="BS34" s="1010" t="s">
        <v>585</v>
      </c>
      <c r="BT34" s="1011"/>
      <c r="BU34" s="1011"/>
      <c r="BV34" s="1011"/>
      <c r="BW34" s="1011"/>
      <c r="BX34" s="1011"/>
      <c r="BY34" s="1011"/>
      <c r="BZ34" s="1011"/>
      <c r="CA34" s="1011"/>
      <c r="CB34" s="1011"/>
      <c r="CC34" s="1011"/>
      <c r="CD34" s="1011"/>
      <c r="CE34" s="1011"/>
      <c r="CF34" s="1011"/>
      <c r="CG34" s="1012"/>
      <c r="CH34" s="985">
        <v>-71</v>
      </c>
      <c r="CI34" s="986"/>
      <c r="CJ34" s="986"/>
      <c r="CK34" s="986"/>
      <c r="CL34" s="987"/>
      <c r="CM34" s="985">
        <v>1463</v>
      </c>
      <c r="CN34" s="986"/>
      <c r="CO34" s="986"/>
      <c r="CP34" s="986"/>
      <c r="CQ34" s="987"/>
      <c r="CR34" s="985"/>
      <c r="CS34" s="986"/>
      <c r="CT34" s="986"/>
      <c r="CU34" s="986"/>
      <c r="CV34" s="987"/>
      <c r="CW34" s="985">
        <v>576</v>
      </c>
      <c r="CX34" s="986"/>
      <c r="CY34" s="986"/>
      <c r="CZ34" s="986"/>
      <c r="DA34" s="987"/>
      <c r="DB34" s="985">
        <v>54</v>
      </c>
      <c r="DC34" s="986"/>
      <c r="DD34" s="986"/>
      <c r="DE34" s="986"/>
      <c r="DF34" s="987"/>
      <c r="DG34" s="985"/>
      <c r="DH34" s="986"/>
      <c r="DI34" s="986"/>
      <c r="DJ34" s="986"/>
      <c r="DK34" s="987"/>
      <c r="DL34" s="985">
        <v>162</v>
      </c>
      <c r="DM34" s="986"/>
      <c r="DN34" s="986"/>
      <c r="DO34" s="986"/>
      <c r="DP34" s="987"/>
      <c r="DQ34" s="985">
        <v>146</v>
      </c>
      <c r="DR34" s="986"/>
      <c r="DS34" s="986"/>
      <c r="DT34" s="986"/>
      <c r="DU34" s="987"/>
      <c r="DV34" s="988"/>
      <c r="DW34" s="989"/>
      <c r="DX34" s="989"/>
      <c r="DY34" s="989"/>
      <c r="DZ34" s="990"/>
      <c r="EA34" s="197"/>
    </row>
    <row r="35" spans="1:131" s="198" customFormat="1" ht="26.25" customHeight="1">
      <c r="A35" s="217">
        <v>8</v>
      </c>
      <c r="B35" s="1033" t="s">
        <v>392</v>
      </c>
      <c r="C35" s="1034"/>
      <c r="D35" s="1034"/>
      <c r="E35" s="1034"/>
      <c r="F35" s="1034"/>
      <c r="G35" s="1034"/>
      <c r="H35" s="1034"/>
      <c r="I35" s="1034"/>
      <c r="J35" s="1034"/>
      <c r="K35" s="1034"/>
      <c r="L35" s="1034"/>
      <c r="M35" s="1034"/>
      <c r="N35" s="1034"/>
      <c r="O35" s="1034"/>
      <c r="P35" s="1035"/>
      <c r="Q35" s="1039">
        <v>7319</v>
      </c>
      <c r="R35" s="1040"/>
      <c r="S35" s="1040"/>
      <c r="T35" s="1040"/>
      <c r="U35" s="1040"/>
      <c r="V35" s="1040">
        <v>7616</v>
      </c>
      <c r="W35" s="1040"/>
      <c r="X35" s="1040"/>
      <c r="Y35" s="1040"/>
      <c r="Z35" s="1040"/>
      <c r="AA35" s="1040">
        <v>-297</v>
      </c>
      <c r="AB35" s="1040"/>
      <c r="AC35" s="1040"/>
      <c r="AD35" s="1040"/>
      <c r="AE35" s="1041"/>
      <c r="AF35" s="1015">
        <v>7739</v>
      </c>
      <c r="AG35" s="1016"/>
      <c r="AH35" s="1016"/>
      <c r="AI35" s="1016"/>
      <c r="AJ35" s="1017"/>
      <c r="AK35" s="976">
        <v>49</v>
      </c>
      <c r="AL35" s="967"/>
      <c r="AM35" s="967"/>
      <c r="AN35" s="967"/>
      <c r="AO35" s="967"/>
      <c r="AP35" s="967">
        <v>9554</v>
      </c>
      <c r="AQ35" s="967"/>
      <c r="AR35" s="967"/>
      <c r="AS35" s="967"/>
      <c r="AT35" s="967"/>
      <c r="AU35" s="967">
        <v>1462</v>
      </c>
      <c r="AV35" s="967"/>
      <c r="AW35" s="967"/>
      <c r="AX35" s="967"/>
      <c r="AY35" s="967"/>
      <c r="AZ35" s="1038"/>
      <c r="BA35" s="1038"/>
      <c r="BB35" s="1038"/>
      <c r="BC35" s="1038"/>
      <c r="BD35" s="1038"/>
      <c r="BE35" s="1028" t="s">
        <v>553</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393</v>
      </c>
      <c r="C36" s="1034"/>
      <c r="D36" s="1034"/>
      <c r="E36" s="1034"/>
      <c r="F36" s="1034"/>
      <c r="G36" s="1034"/>
      <c r="H36" s="1034"/>
      <c r="I36" s="1034"/>
      <c r="J36" s="1034"/>
      <c r="K36" s="1034"/>
      <c r="L36" s="1034"/>
      <c r="M36" s="1034"/>
      <c r="N36" s="1034"/>
      <c r="O36" s="1034"/>
      <c r="P36" s="1035"/>
      <c r="Q36" s="1039">
        <v>9202</v>
      </c>
      <c r="R36" s="1040"/>
      <c r="S36" s="1040"/>
      <c r="T36" s="1040"/>
      <c r="U36" s="1040"/>
      <c r="V36" s="1040">
        <v>13557</v>
      </c>
      <c r="W36" s="1040"/>
      <c r="X36" s="1040"/>
      <c r="Y36" s="1040"/>
      <c r="Z36" s="1040"/>
      <c r="AA36" s="1040">
        <v>-4355</v>
      </c>
      <c r="AB36" s="1040"/>
      <c r="AC36" s="1040"/>
      <c r="AD36" s="1040"/>
      <c r="AE36" s="1041"/>
      <c r="AF36" s="1015">
        <v>-95</v>
      </c>
      <c r="AG36" s="1016"/>
      <c r="AH36" s="1016"/>
      <c r="AI36" s="1016"/>
      <c r="AJ36" s="1017"/>
      <c r="AK36" s="976">
        <v>1184</v>
      </c>
      <c r="AL36" s="967"/>
      <c r="AM36" s="967"/>
      <c r="AN36" s="967"/>
      <c r="AO36" s="967"/>
      <c r="AP36" s="967">
        <v>1291</v>
      </c>
      <c r="AQ36" s="967"/>
      <c r="AR36" s="967"/>
      <c r="AS36" s="967"/>
      <c r="AT36" s="967"/>
      <c r="AU36" s="967">
        <v>124</v>
      </c>
      <c r="AV36" s="967"/>
      <c r="AW36" s="967"/>
      <c r="AX36" s="967"/>
      <c r="AY36" s="967"/>
      <c r="AZ36" s="1038">
        <v>1.2</v>
      </c>
      <c r="BA36" s="1038"/>
      <c r="BB36" s="1038"/>
      <c r="BC36" s="1038"/>
      <c r="BD36" s="1038"/>
      <c r="BE36" s="1028" t="s">
        <v>553</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394</v>
      </c>
      <c r="C37" s="1034"/>
      <c r="D37" s="1034"/>
      <c r="E37" s="1034"/>
      <c r="F37" s="1034"/>
      <c r="G37" s="1034"/>
      <c r="H37" s="1034"/>
      <c r="I37" s="1034"/>
      <c r="J37" s="1034"/>
      <c r="K37" s="1034"/>
      <c r="L37" s="1034"/>
      <c r="M37" s="1034"/>
      <c r="N37" s="1034"/>
      <c r="O37" s="1034"/>
      <c r="P37" s="1035"/>
      <c r="Q37" s="1039">
        <v>1374</v>
      </c>
      <c r="R37" s="1040"/>
      <c r="S37" s="1040"/>
      <c r="T37" s="1040"/>
      <c r="U37" s="1040"/>
      <c r="V37" s="1040">
        <v>1374</v>
      </c>
      <c r="W37" s="1040"/>
      <c r="X37" s="1040"/>
      <c r="Y37" s="1040"/>
      <c r="Z37" s="1040"/>
      <c r="AA37" s="1040">
        <v>0</v>
      </c>
      <c r="AB37" s="1040"/>
      <c r="AC37" s="1040"/>
      <c r="AD37" s="1040"/>
      <c r="AE37" s="1041"/>
      <c r="AF37" s="1015" t="s">
        <v>386</v>
      </c>
      <c r="AG37" s="1016"/>
      <c r="AH37" s="1016"/>
      <c r="AI37" s="1016"/>
      <c r="AJ37" s="1017"/>
      <c r="AK37" s="976">
        <v>170</v>
      </c>
      <c r="AL37" s="967"/>
      <c r="AM37" s="967"/>
      <c r="AN37" s="967"/>
      <c r="AO37" s="967"/>
      <c r="AP37" s="967">
        <v>3020</v>
      </c>
      <c r="AQ37" s="967"/>
      <c r="AR37" s="967"/>
      <c r="AS37" s="967"/>
      <c r="AT37" s="967"/>
      <c r="AU37" s="967">
        <v>1766</v>
      </c>
      <c r="AV37" s="967"/>
      <c r="AW37" s="967"/>
      <c r="AX37" s="967"/>
      <c r="AY37" s="967"/>
      <c r="AZ37" s="1038"/>
      <c r="BA37" s="1038"/>
      <c r="BB37" s="1038"/>
      <c r="BC37" s="1038"/>
      <c r="BD37" s="1038"/>
      <c r="BE37" s="1028" t="s">
        <v>587</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395</v>
      </c>
      <c r="C38" s="1034"/>
      <c r="D38" s="1034"/>
      <c r="E38" s="1034"/>
      <c r="F38" s="1034"/>
      <c r="G38" s="1034"/>
      <c r="H38" s="1034"/>
      <c r="I38" s="1034"/>
      <c r="J38" s="1034"/>
      <c r="K38" s="1034"/>
      <c r="L38" s="1034"/>
      <c r="M38" s="1034"/>
      <c r="N38" s="1034"/>
      <c r="O38" s="1034"/>
      <c r="P38" s="1035"/>
      <c r="Q38" s="1039">
        <v>3771</v>
      </c>
      <c r="R38" s="1040"/>
      <c r="S38" s="1040"/>
      <c r="T38" s="1040"/>
      <c r="U38" s="1040"/>
      <c r="V38" s="1040">
        <v>3348</v>
      </c>
      <c r="W38" s="1040"/>
      <c r="X38" s="1040"/>
      <c r="Y38" s="1040"/>
      <c r="Z38" s="1040"/>
      <c r="AA38" s="1040">
        <v>423</v>
      </c>
      <c r="AB38" s="1040"/>
      <c r="AC38" s="1040"/>
      <c r="AD38" s="1040"/>
      <c r="AE38" s="1041"/>
      <c r="AF38" s="1015">
        <v>378</v>
      </c>
      <c r="AG38" s="1016"/>
      <c r="AH38" s="1016"/>
      <c r="AI38" s="1016"/>
      <c r="AJ38" s="1017"/>
      <c r="AK38" s="976">
        <v>0</v>
      </c>
      <c r="AL38" s="967"/>
      <c r="AM38" s="967"/>
      <c r="AN38" s="967"/>
      <c r="AO38" s="967"/>
      <c r="AP38" s="967">
        <v>1497</v>
      </c>
      <c r="AQ38" s="967"/>
      <c r="AR38" s="967"/>
      <c r="AS38" s="967"/>
      <c r="AT38" s="967"/>
      <c r="AU38" s="967">
        <v>0</v>
      </c>
      <c r="AV38" s="967"/>
      <c r="AW38" s="967"/>
      <c r="AX38" s="967"/>
      <c r="AY38" s="967"/>
      <c r="AZ38" s="1038"/>
      <c r="BA38" s="1038"/>
      <c r="BB38" s="1038"/>
      <c r="BC38" s="1038"/>
      <c r="BD38" s="1038"/>
      <c r="BE38" s="1028" t="s">
        <v>587</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t="s">
        <v>396</v>
      </c>
      <c r="C39" s="1034"/>
      <c r="D39" s="1034"/>
      <c r="E39" s="1034"/>
      <c r="F39" s="1034"/>
      <c r="G39" s="1034"/>
      <c r="H39" s="1034"/>
      <c r="I39" s="1034"/>
      <c r="J39" s="1034"/>
      <c r="K39" s="1034"/>
      <c r="L39" s="1034"/>
      <c r="M39" s="1034"/>
      <c r="N39" s="1034"/>
      <c r="O39" s="1034"/>
      <c r="P39" s="1035"/>
      <c r="Q39" s="1039">
        <v>605</v>
      </c>
      <c r="R39" s="1040"/>
      <c r="S39" s="1040"/>
      <c r="T39" s="1040"/>
      <c r="U39" s="1040"/>
      <c r="V39" s="1040">
        <v>443</v>
      </c>
      <c r="W39" s="1040"/>
      <c r="X39" s="1040"/>
      <c r="Y39" s="1040"/>
      <c r="Z39" s="1040"/>
      <c r="AA39" s="1040">
        <v>162</v>
      </c>
      <c r="AB39" s="1040"/>
      <c r="AC39" s="1040"/>
      <c r="AD39" s="1040"/>
      <c r="AE39" s="1041"/>
      <c r="AF39" s="1015">
        <v>140</v>
      </c>
      <c r="AG39" s="1016"/>
      <c r="AH39" s="1016"/>
      <c r="AI39" s="1016"/>
      <c r="AJ39" s="1017"/>
      <c r="AK39" s="976">
        <v>0</v>
      </c>
      <c r="AL39" s="967"/>
      <c r="AM39" s="967"/>
      <c r="AN39" s="967"/>
      <c r="AO39" s="967"/>
      <c r="AP39" s="967">
        <v>495</v>
      </c>
      <c r="AQ39" s="967"/>
      <c r="AR39" s="967"/>
      <c r="AS39" s="967"/>
      <c r="AT39" s="967"/>
      <c r="AU39" s="967">
        <v>0</v>
      </c>
      <c r="AV39" s="967"/>
      <c r="AW39" s="967"/>
      <c r="AX39" s="967"/>
      <c r="AY39" s="967"/>
      <c r="AZ39" s="1038"/>
      <c r="BA39" s="1038"/>
      <c r="BB39" s="1038"/>
      <c r="BC39" s="1038"/>
      <c r="BD39" s="1038"/>
      <c r="BE39" s="1028" t="s">
        <v>587</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372</v>
      </c>
      <c r="B63" s="940" t="s">
        <v>398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28029</v>
      </c>
      <c r="AG63" s="955"/>
      <c r="AH63" s="955"/>
      <c r="AI63" s="955"/>
      <c r="AJ63" s="1026"/>
      <c r="AK63" s="1027"/>
      <c r="AL63" s="959"/>
      <c r="AM63" s="959"/>
      <c r="AN63" s="959"/>
      <c r="AO63" s="959"/>
      <c r="AP63" s="955">
        <v>493548</v>
      </c>
      <c r="AQ63" s="955"/>
      <c r="AR63" s="955"/>
      <c r="AS63" s="955"/>
      <c r="AT63" s="955"/>
      <c r="AU63" s="955">
        <v>185999</v>
      </c>
      <c r="AV63" s="955"/>
      <c r="AW63" s="955"/>
      <c r="AX63" s="955"/>
      <c r="AY63" s="955"/>
      <c r="AZ63" s="1021"/>
      <c r="BA63" s="1021"/>
      <c r="BB63" s="1021"/>
      <c r="BC63" s="1021"/>
      <c r="BD63" s="1021"/>
      <c r="BE63" s="956"/>
      <c r="BF63" s="956"/>
      <c r="BG63" s="956"/>
      <c r="BH63" s="956"/>
      <c r="BI63" s="957"/>
      <c r="BJ63" s="1022" t="s">
        <v>399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401</v>
      </c>
      <c r="B66" s="992"/>
      <c r="C66" s="992"/>
      <c r="D66" s="992"/>
      <c r="E66" s="992"/>
      <c r="F66" s="992"/>
      <c r="G66" s="992"/>
      <c r="H66" s="992"/>
      <c r="I66" s="992"/>
      <c r="J66" s="992"/>
      <c r="K66" s="992"/>
      <c r="L66" s="992"/>
      <c r="M66" s="992"/>
      <c r="N66" s="992"/>
      <c r="O66" s="992"/>
      <c r="P66" s="993"/>
      <c r="Q66" s="997" t="s">
        <v>402</v>
      </c>
      <c r="R66" s="998"/>
      <c r="S66" s="998"/>
      <c r="T66" s="998"/>
      <c r="U66" s="999"/>
      <c r="V66" s="997" t="s">
        <v>403</v>
      </c>
      <c r="W66" s="998"/>
      <c r="X66" s="998"/>
      <c r="Y66" s="998"/>
      <c r="Z66" s="999"/>
      <c r="AA66" s="997" t="s">
        <v>404</v>
      </c>
      <c r="AB66" s="998"/>
      <c r="AC66" s="998"/>
      <c r="AD66" s="998"/>
      <c r="AE66" s="999"/>
      <c r="AF66" s="1003" t="s">
        <v>405</v>
      </c>
      <c r="AG66" s="1004"/>
      <c r="AH66" s="1004"/>
      <c r="AI66" s="1004"/>
      <c r="AJ66" s="1005"/>
      <c r="AK66" s="997" t="s">
        <v>406</v>
      </c>
      <c r="AL66" s="992"/>
      <c r="AM66" s="992"/>
      <c r="AN66" s="992"/>
      <c r="AO66" s="993"/>
      <c r="AP66" s="997" t="s">
        <v>407</v>
      </c>
      <c r="AQ66" s="998"/>
      <c r="AR66" s="998"/>
      <c r="AS66" s="998"/>
      <c r="AT66" s="999"/>
      <c r="AU66" s="997" t="s">
        <v>408</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554</v>
      </c>
      <c r="C68" s="982"/>
      <c r="D68" s="982"/>
      <c r="E68" s="982"/>
      <c r="F68" s="982"/>
      <c r="G68" s="982"/>
      <c r="H68" s="982"/>
      <c r="I68" s="982"/>
      <c r="J68" s="982"/>
      <c r="K68" s="982"/>
      <c r="L68" s="982"/>
      <c r="M68" s="982"/>
      <c r="N68" s="982"/>
      <c r="O68" s="982"/>
      <c r="P68" s="983"/>
      <c r="Q68" s="984">
        <v>52667</v>
      </c>
      <c r="R68" s="978"/>
      <c r="S68" s="978"/>
      <c r="T68" s="978"/>
      <c r="U68" s="978"/>
      <c r="V68" s="978">
        <v>51734</v>
      </c>
      <c r="W68" s="978"/>
      <c r="X68" s="978"/>
      <c r="Y68" s="978"/>
      <c r="Z68" s="978"/>
      <c r="AA68" s="978">
        <v>933</v>
      </c>
      <c r="AB68" s="978"/>
      <c r="AC68" s="978"/>
      <c r="AD68" s="978"/>
      <c r="AE68" s="978"/>
      <c r="AF68" s="978">
        <v>933</v>
      </c>
      <c r="AG68" s="978"/>
      <c r="AH68" s="978"/>
      <c r="AI68" s="978"/>
      <c r="AJ68" s="978"/>
      <c r="AK68" s="978"/>
      <c r="AL68" s="978"/>
      <c r="AM68" s="978"/>
      <c r="AN68" s="978"/>
      <c r="AO68" s="978"/>
      <c r="AP68" s="978"/>
      <c r="AQ68" s="978"/>
      <c r="AR68" s="978"/>
      <c r="AS68" s="978"/>
      <c r="AT68" s="978"/>
      <c r="AU68" s="978"/>
      <c r="AV68" s="978"/>
      <c r="AW68" s="978"/>
      <c r="AX68" s="978"/>
      <c r="AY68" s="978"/>
      <c r="AZ68" s="979" t="s">
        <v>588</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555</v>
      </c>
      <c r="C69" s="971"/>
      <c r="D69" s="971"/>
      <c r="E69" s="971"/>
      <c r="F69" s="971"/>
      <c r="G69" s="971"/>
      <c r="H69" s="971"/>
      <c r="I69" s="971"/>
      <c r="J69" s="971"/>
      <c r="K69" s="971"/>
      <c r="L69" s="971"/>
      <c r="M69" s="971"/>
      <c r="N69" s="971"/>
      <c r="O69" s="971"/>
      <c r="P69" s="972"/>
      <c r="Q69" s="973">
        <v>48739</v>
      </c>
      <c r="R69" s="967"/>
      <c r="S69" s="967"/>
      <c r="T69" s="967"/>
      <c r="U69" s="967"/>
      <c r="V69" s="967">
        <v>45813</v>
      </c>
      <c r="W69" s="967"/>
      <c r="X69" s="967"/>
      <c r="Y69" s="967"/>
      <c r="Z69" s="967"/>
      <c r="AA69" s="967">
        <v>2926</v>
      </c>
      <c r="AB69" s="967"/>
      <c r="AC69" s="967"/>
      <c r="AD69" s="967"/>
      <c r="AE69" s="967"/>
      <c r="AF69" s="967">
        <v>12224</v>
      </c>
      <c r="AG69" s="967"/>
      <c r="AH69" s="967"/>
      <c r="AI69" s="967"/>
      <c r="AJ69" s="967"/>
      <c r="AK69" s="967">
        <v>0</v>
      </c>
      <c r="AL69" s="967"/>
      <c r="AM69" s="967"/>
      <c r="AN69" s="967"/>
      <c r="AO69" s="967"/>
      <c r="AP69" s="967">
        <v>175155</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556</v>
      </c>
      <c r="C70" s="971"/>
      <c r="D70" s="971"/>
      <c r="E70" s="971"/>
      <c r="F70" s="971"/>
      <c r="G70" s="971"/>
      <c r="H70" s="971"/>
      <c r="I70" s="971"/>
      <c r="J70" s="971"/>
      <c r="K70" s="971"/>
      <c r="L70" s="971"/>
      <c r="M70" s="971"/>
      <c r="N70" s="971"/>
      <c r="O70" s="971"/>
      <c r="P70" s="972"/>
      <c r="Q70" s="973">
        <v>2429</v>
      </c>
      <c r="R70" s="967"/>
      <c r="S70" s="967"/>
      <c r="T70" s="967"/>
      <c r="U70" s="967"/>
      <c r="V70" s="967">
        <v>2348</v>
      </c>
      <c r="W70" s="967"/>
      <c r="X70" s="967"/>
      <c r="Y70" s="967"/>
      <c r="Z70" s="967"/>
      <c r="AA70" s="967">
        <v>81</v>
      </c>
      <c r="AB70" s="967"/>
      <c r="AC70" s="967"/>
      <c r="AD70" s="967"/>
      <c r="AE70" s="967"/>
      <c r="AF70" s="967">
        <v>81</v>
      </c>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557</v>
      </c>
      <c r="C71" s="971"/>
      <c r="D71" s="971"/>
      <c r="E71" s="971"/>
      <c r="F71" s="971"/>
      <c r="G71" s="971"/>
      <c r="H71" s="971"/>
      <c r="I71" s="971"/>
      <c r="J71" s="971"/>
      <c r="K71" s="971"/>
      <c r="L71" s="971"/>
      <c r="M71" s="971"/>
      <c r="N71" s="971"/>
      <c r="O71" s="971"/>
      <c r="P71" s="972"/>
      <c r="Q71" s="973">
        <v>773142</v>
      </c>
      <c r="R71" s="967"/>
      <c r="S71" s="967"/>
      <c r="T71" s="967"/>
      <c r="U71" s="967"/>
      <c r="V71" s="967">
        <v>748588</v>
      </c>
      <c r="W71" s="967"/>
      <c r="X71" s="967"/>
      <c r="Y71" s="967"/>
      <c r="Z71" s="967"/>
      <c r="AA71" s="967">
        <v>24554</v>
      </c>
      <c r="AB71" s="967"/>
      <c r="AC71" s="967"/>
      <c r="AD71" s="967"/>
      <c r="AE71" s="967"/>
      <c r="AF71" s="967">
        <v>24554</v>
      </c>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372</v>
      </c>
      <c r="B88" s="940" t="s">
        <v>409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26998</v>
      </c>
      <c r="AG88" s="955"/>
      <c r="AH88" s="955"/>
      <c r="AI88" s="955"/>
      <c r="AJ88" s="955"/>
      <c r="AK88" s="959"/>
      <c r="AL88" s="959"/>
      <c r="AM88" s="959"/>
      <c r="AN88" s="959"/>
      <c r="AO88" s="959"/>
      <c r="AP88" s="955">
        <v>175155</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40" t="s">
        <v>410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5955</v>
      </c>
      <c r="CS102" s="947"/>
      <c r="CT102" s="947"/>
      <c r="CU102" s="947"/>
      <c r="CV102" s="948"/>
      <c r="CW102" s="946">
        <v>1680</v>
      </c>
      <c r="CX102" s="947"/>
      <c r="CY102" s="947"/>
      <c r="CZ102" s="947"/>
      <c r="DA102" s="948"/>
      <c r="DB102" s="946">
        <v>18086</v>
      </c>
      <c r="DC102" s="947"/>
      <c r="DD102" s="947"/>
      <c r="DE102" s="947"/>
      <c r="DF102" s="948"/>
      <c r="DG102" s="946"/>
      <c r="DH102" s="947"/>
      <c r="DI102" s="947"/>
      <c r="DJ102" s="947"/>
      <c r="DK102" s="948"/>
      <c r="DL102" s="946">
        <v>4637</v>
      </c>
      <c r="DM102" s="947"/>
      <c r="DN102" s="947"/>
      <c r="DO102" s="947"/>
      <c r="DP102" s="948"/>
      <c r="DQ102" s="946">
        <v>593</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411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412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415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418</v>
      </c>
      <c r="AB109" s="888"/>
      <c r="AC109" s="888"/>
      <c r="AD109" s="888"/>
      <c r="AE109" s="889"/>
      <c r="AF109" s="890" t="s">
        <v>287</v>
      </c>
      <c r="AG109" s="888"/>
      <c r="AH109" s="888"/>
      <c r="AI109" s="888"/>
      <c r="AJ109" s="889"/>
      <c r="AK109" s="890" t="s">
        <v>286</v>
      </c>
      <c r="AL109" s="888"/>
      <c r="AM109" s="888"/>
      <c r="AN109" s="888"/>
      <c r="AO109" s="889"/>
      <c r="AP109" s="890" t="s">
        <v>419</v>
      </c>
      <c r="AQ109" s="888"/>
      <c r="AR109" s="888"/>
      <c r="AS109" s="888"/>
      <c r="AT109" s="919"/>
      <c r="AU109" s="887" t="s">
        <v>417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418</v>
      </c>
      <c r="BR109" s="888"/>
      <c r="BS109" s="888"/>
      <c r="BT109" s="888"/>
      <c r="BU109" s="889"/>
      <c r="BV109" s="890" t="s">
        <v>287</v>
      </c>
      <c r="BW109" s="888"/>
      <c r="BX109" s="888"/>
      <c r="BY109" s="888"/>
      <c r="BZ109" s="889"/>
      <c r="CA109" s="890" t="s">
        <v>286</v>
      </c>
      <c r="CB109" s="888"/>
      <c r="CC109" s="888"/>
      <c r="CD109" s="888"/>
      <c r="CE109" s="889"/>
      <c r="CF109" s="928" t="s">
        <v>419</v>
      </c>
      <c r="CG109" s="928"/>
      <c r="CH109" s="928"/>
      <c r="CI109" s="928"/>
      <c r="CJ109" s="928"/>
      <c r="CK109" s="890" t="s">
        <v>420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418</v>
      </c>
      <c r="DH109" s="888"/>
      <c r="DI109" s="888"/>
      <c r="DJ109" s="888"/>
      <c r="DK109" s="889"/>
      <c r="DL109" s="890" t="s">
        <v>287</v>
      </c>
      <c r="DM109" s="888"/>
      <c r="DN109" s="888"/>
      <c r="DO109" s="888"/>
      <c r="DP109" s="889"/>
      <c r="DQ109" s="890" t="s">
        <v>286</v>
      </c>
      <c r="DR109" s="888"/>
      <c r="DS109" s="888"/>
      <c r="DT109" s="888"/>
      <c r="DU109" s="889"/>
      <c r="DV109" s="890" t="s">
        <v>419</v>
      </c>
      <c r="DW109" s="888"/>
      <c r="DX109" s="888"/>
      <c r="DY109" s="888"/>
      <c r="DZ109" s="919"/>
    </row>
    <row r="110" spans="1:131" s="197" customFormat="1" ht="26.25" customHeight="1">
      <c r="A110" s="757" t="s">
        <v>421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31317958</v>
      </c>
      <c r="AB110" s="873"/>
      <c r="AC110" s="873"/>
      <c r="AD110" s="873"/>
      <c r="AE110" s="874"/>
      <c r="AF110" s="875">
        <v>31141998</v>
      </c>
      <c r="AG110" s="873"/>
      <c r="AH110" s="873"/>
      <c r="AI110" s="873"/>
      <c r="AJ110" s="874"/>
      <c r="AK110" s="875">
        <v>30074478</v>
      </c>
      <c r="AL110" s="873"/>
      <c r="AM110" s="873"/>
      <c r="AN110" s="873"/>
      <c r="AO110" s="874"/>
      <c r="AP110" s="876">
        <v>11.5</v>
      </c>
      <c r="AQ110" s="877"/>
      <c r="AR110" s="877"/>
      <c r="AS110" s="877"/>
      <c r="AT110" s="878"/>
      <c r="AU110" s="920" t="s">
        <v>61</v>
      </c>
      <c r="AV110" s="921"/>
      <c r="AW110" s="921"/>
      <c r="AX110" s="921"/>
      <c r="AY110" s="922"/>
      <c r="AZ110" s="816" t="s">
        <v>422</v>
      </c>
      <c r="BA110" s="758"/>
      <c r="BB110" s="758"/>
      <c r="BC110" s="758"/>
      <c r="BD110" s="758"/>
      <c r="BE110" s="758"/>
      <c r="BF110" s="758"/>
      <c r="BG110" s="758"/>
      <c r="BH110" s="758"/>
      <c r="BI110" s="758"/>
      <c r="BJ110" s="758"/>
      <c r="BK110" s="758"/>
      <c r="BL110" s="758"/>
      <c r="BM110" s="758"/>
      <c r="BN110" s="758"/>
      <c r="BO110" s="758"/>
      <c r="BP110" s="759"/>
      <c r="BQ110" s="799">
        <v>998157820</v>
      </c>
      <c r="BR110" s="800"/>
      <c r="BS110" s="800"/>
      <c r="BT110" s="800"/>
      <c r="BU110" s="800"/>
      <c r="BV110" s="800">
        <v>1004480945</v>
      </c>
      <c r="BW110" s="800"/>
      <c r="BX110" s="800"/>
      <c r="BY110" s="800"/>
      <c r="BZ110" s="800"/>
      <c r="CA110" s="800">
        <v>1028238672</v>
      </c>
      <c r="CB110" s="800"/>
      <c r="CC110" s="800"/>
      <c r="CD110" s="800"/>
      <c r="CE110" s="800"/>
      <c r="CF110" s="861">
        <v>393</v>
      </c>
      <c r="CG110" s="862"/>
      <c r="CH110" s="862"/>
      <c r="CI110" s="862"/>
      <c r="CJ110" s="862"/>
      <c r="CK110" s="916" t="s">
        <v>423</v>
      </c>
      <c r="CL110" s="864"/>
      <c r="CM110" s="869" t="s">
        <v>424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2305375</v>
      </c>
      <c r="DH110" s="800"/>
      <c r="DI110" s="800"/>
      <c r="DJ110" s="800"/>
      <c r="DK110" s="800"/>
      <c r="DL110" s="800">
        <v>2082954</v>
      </c>
      <c r="DM110" s="800"/>
      <c r="DN110" s="800"/>
      <c r="DO110" s="800"/>
      <c r="DP110" s="800"/>
      <c r="DQ110" s="800">
        <v>1855015</v>
      </c>
      <c r="DR110" s="800"/>
      <c r="DS110" s="800"/>
      <c r="DT110" s="800"/>
      <c r="DU110" s="800"/>
      <c r="DV110" s="801">
        <v>0.7</v>
      </c>
      <c r="DW110" s="801"/>
      <c r="DX110" s="801"/>
      <c r="DY110" s="801"/>
      <c r="DZ110" s="802"/>
    </row>
    <row r="111" spans="1:131" s="197" customFormat="1" ht="26.25" customHeight="1">
      <c r="A111" s="778" t="s">
        <v>425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v>1241130</v>
      </c>
      <c r="AB111" s="909"/>
      <c r="AC111" s="909"/>
      <c r="AD111" s="909"/>
      <c r="AE111" s="910"/>
      <c r="AF111" s="911">
        <v>1744933</v>
      </c>
      <c r="AG111" s="909"/>
      <c r="AH111" s="909"/>
      <c r="AI111" s="909"/>
      <c r="AJ111" s="910"/>
      <c r="AK111" s="911">
        <v>2098123</v>
      </c>
      <c r="AL111" s="909"/>
      <c r="AM111" s="909"/>
      <c r="AN111" s="909"/>
      <c r="AO111" s="910"/>
      <c r="AP111" s="912">
        <v>0.8</v>
      </c>
      <c r="AQ111" s="913"/>
      <c r="AR111" s="913"/>
      <c r="AS111" s="913"/>
      <c r="AT111" s="914"/>
      <c r="AU111" s="923"/>
      <c r="AV111" s="924"/>
      <c r="AW111" s="924"/>
      <c r="AX111" s="924"/>
      <c r="AY111" s="925"/>
      <c r="AZ111" s="767" t="s">
        <v>426</v>
      </c>
      <c r="BA111" s="768"/>
      <c r="BB111" s="768"/>
      <c r="BC111" s="768"/>
      <c r="BD111" s="768"/>
      <c r="BE111" s="768"/>
      <c r="BF111" s="768"/>
      <c r="BG111" s="768"/>
      <c r="BH111" s="768"/>
      <c r="BI111" s="768"/>
      <c r="BJ111" s="768"/>
      <c r="BK111" s="768"/>
      <c r="BL111" s="768"/>
      <c r="BM111" s="768"/>
      <c r="BN111" s="768"/>
      <c r="BO111" s="768"/>
      <c r="BP111" s="769"/>
      <c r="BQ111" s="770">
        <v>19396747</v>
      </c>
      <c r="BR111" s="771"/>
      <c r="BS111" s="771"/>
      <c r="BT111" s="771"/>
      <c r="BU111" s="771"/>
      <c r="BV111" s="771">
        <v>22282571</v>
      </c>
      <c r="BW111" s="771"/>
      <c r="BX111" s="771"/>
      <c r="BY111" s="771"/>
      <c r="BZ111" s="771"/>
      <c r="CA111" s="771">
        <v>22062468</v>
      </c>
      <c r="CB111" s="771"/>
      <c r="CC111" s="771"/>
      <c r="CD111" s="771"/>
      <c r="CE111" s="771"/>
      <c r="CF111" s="848">
        <v>8.4</v>
      </c>
      <c r="CG111" s="849"/>
      <c r="CH111" s="849"/>
      <c r="CI111" s="849"/>
      <c r="CJ111" s="849"/>
      <c r="CK111" s="917"/>
      <c r="CL111" s="866"/>
      <c r="CM111" s="803" t="s">
        <v>427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3941527</v>
      </c>
      <c r="DH111" s="771"/>
      <c r="DI111" s="771"/>
      <c r="DJ111" s="771"/>
      <c r="DK111" s="771"/>
      <c r="DL111" s="771">
        <v>5136967</v>
      </c>
      <c r="DM111" s="771"/>
      <c r="DN111" s="771"/>
      <c r="DO111" s="771"/>
      <c r="DP111" s="771"/>
      <c r="DQ111" s="771">
        <v>4913200</v>
      </c>
      <c r="DR111" s="771"/>
      <c r="DS111" s="771"/>
      <c r="DT111" s="771"/>
      <c r="DU111" s="771"/>
      <c r="DV111" s="823">
        <v>1.9</v>
      </c>
      <c r="DW111" s="823"/>
      <c r="DX111" s="823"/>
      <c r="DY111" s="823"/>
      <c r="DZ111" s="824"/>
    </row>
    <row r="112" spans="1:131" s="197" customFormat="1" ht="26.25" customHeight="1">
      <c r="A112" s="902" t="s">
        <v>428</v>
      </c>
      <c r="B112" s="903"/>
      <c r="C112" s="768" t="s">
        <v>429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36003835</v>
      </c>
      <c r="AB112" s="784"/>
      <c r="AC112" s="784"/>
      <c r="AD112" s="784"/>
      <c r="AE112" s="785"/>
      <c r="AF112" s="786">
        <v>36731055</v>
      </c>
      <c r="AG112" s="784"/>
      <c r="AH112" s="784"/>
      <c r="AI112" s="784"/>
      <c r="AJ112" s="785"/>
      <c r="AK112" s="786">
        <v>37529276</v>
      </c>
      <c r="AL112" s="784"/>
      <c r="AM112" s="784"/>
      <c r="AN112" s="784"/>
      <c r="AO112" s="785"/>
      <c r="AP112" s="754">
        <v>14.3</v>
      </c>
      <c r="AQ112" s="755"/>
      <c r="AR112" s="755"/>
      <c r="AS112" s="755"/>
      <c r="AT112" s="756"/>
      <c r="AU112" s="923"/>
      <c r="AV112" s="924"/>
      <c r="AW112" s="924"/>
      <c r="AX112" s="924"/>
      <c r="AY112" s="925"/>
      <c r="AZ112" s="767" t="s">
        <v>430</v>
      </c>
      <c r="BA112" s="768"/>
      <c r="BB112" s="768"/>
      <c r="BC112" s="768"/>
      <c r="BD112" s="768"/>
      <c r="BE112" s="768"/>
      <c r="BF112" s="768"/>
      <c r="BG112" s="768"/>
      <c r="BH112" s="768"/>
      <c r="BI112" s="768"/>
      <c r="BJ112" s="768"/>
      <c r="BK112" s="768"/>
      <c r="BL112" s="768"/>
      <c r="BM112" s="768"/>
      <c r="BN112" s="768"/>
      <c r="BO112" s="768"/>
      <c r="BP112" s="769"/>
      <c r="BQ112" s="770">
        <v>210076890</v>
      </c>
      <c r="BR112" s="771"/>
      <c r="BS112" s="771"/>
      <c r="BT112" s="771"/>
      <c r="BU112" s="771"/>
      <c r="BV112" s="771">
        <v>197375701</v>
      </c>
      <c r="BW112" s="771"/>
      <c r="BX112" s="771"/>
      <c r="BY112" s="771"/>
      <c r="BZ112" s="771"/>
      <c r="CA112" s="771">
        <v>185999574</v>
      </c>
      <c r="CB112" s="771"/>
      <c r="CC112" s="771"/>
      <c r="CD112" s="771"/>
      <c r="CE112" s="771"/>
      <c r="CF112" s="848">
        <v>71.099999999999994</v>
      </c>
      <c r="CG112" s="849"/>
      <c r="CH112" s="849"/>
      <c r="CI112" s="849"/>
      <c r="CJ112" s="849"/>
      <c r="CK112" s="917"/>
      <c r="CL112" s="866"/>
      <c r="CM112" s="803" t="s">
        <v>431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432</v>
      </c>
      <c r="DH112" s="771"/>
      <c r="DI112" s="771"/>
      <c r="DJ112" s="771"/>
      <c r="DK112" s="771"/>
      <c r="DL112" s="771" t="s">
        <v>432</v>
      </c>
      <c r="DM112" s="771"/>
      <c r="DN112" s="771"/>
      <c r="DO112" s="771"/>
      <c r="DP112" s="771"/>
      <c r="DQ112" s="771" t="s">
        <v>432</v>
      </c>
      <c r="DR112" s="771"/>
      <c r="DS112" s="771"/>
      <c r="DT112" s="771"/>
      <c r="DU112" s="771"/>
      <c r="DV112" s="823" t="s">
        <v>432</v>
      </c>
      <c r="DW112" s="823"/>
      <c r="DX112" s="823"/>
      <c r="DY112" s="823"/>
      <c r="DZ112" s="824"/>
    </row>
    <row r="113" spans="1:130" s="197" customFormat="1" ht="26.25" customHeight="1">
      <c r="A113" s="904"/>
      <c r="B113" s="905"/>
      <c r="C113" s="768" t="s">
        <v>433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15167504</v>
      </c>
      <c r="AB113" s="909"/>
      <c r="AC113" s="909"/>
      <c r="AD113" s="909"/>
      <c r="AE113" s="910"/>
      <c r="AF113" s="911">
        <v>14138478</v>
      </c>
      <c r="AG113" s="909"/>
      <c r="AH113" s="909"/>
      <c r="AI113" s="909"/>
      <c r="AJ113" s="910"/>
      <c r="AK113" s="911">
        <v>14317708</v>
      </c>
      <c r="AL113" s="909"/>
      <c r="AM113" s="909"/>
      <c r="AN113" s="909"/>
      <c r="AO113" s="910"/>
      <c r="AP113" s="912">
        <v>5.5</v>
      </c>
      <c r="AQ113" s="913"/>
      <c r="AR113" s="913"/>
      <c r="AS113" s="913"/>
      <c r="AT113" s="914"/>
      <c r="AU113" s="923"/>
      <c r="AV113" s="924"/>
      <c r="AW113" s="924"/>
      <c r="AX113" s="924"/>
      <c r="AY113" s="925"/>
      <c r="AZ113" s="767" t="s">
        <v>434</v>
      </c>
      <c r="BA113" s="768"/>
      <c r="BB113" s="768"/>
      <c r="BC113" s="768"/>
      <c r="BD113" s="768"/>
      <c r="BE113" s="768"/>
      <c r="BF113" s="768"/>
      <c r="BG113" s="768"/>
      <c r="BH113" s="768"/>
      <c r="BI113" s="768"/>
      <c r="BJ113" s="768"/>
      <c r="BK113" s="768"/>
      <c r="BL113" s="768"/>
      <c r="BM113" s="768"/>
      <c r="BN113" s="768"/>
      <c r="BO113" s="768"/>
      <c r="BP113" s="769"/>
      <c r="BQ113" s="770" t="s">
        <v>432</v>
      </c>
      <c r="BR113" s="771"/>
      <c r="BS113" s="771"/>
      <c r="BT113" s="771"/>
      <c r="BU113" s="771"/>
      <c r="BV113" s="771" t="s">
        <v>432</v>
      </c>
      <c r="BW113" s="771"/>
      <c r="BX113" s="771"/>
      <c r="BY113" s="771"/>
      <c r="BZ113" s="771"/>
      <c r="CA113" s="771" t="s">
        <v>432</v>
      </c>
      <c r="CB113" s="771"/>
      <c r="CC113" s="771"/>
      <c r="CD113" s="771"/>
      <c r="CE113" s="771"/>
      <c r="CF113" s="848" t="s">
        <v>432</v>
      </c>
      <c r="CG113" s="849"/>
      <c r="CH113" s="849"/>
      <c r="CI113" s="849"/>
      <c r="CJ113" s="849"/>
      <c r="CK113" s="917"/>
      <c r="CL113" s="866"/>
      <c r="CM113" s="803" t="s">
        <v>435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75295</v>
      </c>
      <c r="DH113" s="784"/>
      <c r="DI113" s="784"/>
      <c r="DJ113" s="784"/>
      <c r="DK113" s="785"/>
      <c r="DL113" s="786">
        <v>66929</v>
      </c>
      <c r="DM113" s="784"/>
      <c r="DN113" s="784"/>
      <c r="DO113" s="784"/>
      <c r="DP113" s="785"/>
      <c r="DQ113" s="786">
        <v>58563</v>
      </c>
      <c r="DR113" s="784"/>
      <c r="DS113" s="784"/>
      <c r="DT113" s="784"/>
      <c r="DU113" s="785"/>
      <c r="DV113" s="754">
        <v>0</v>
      </c>
      <c r="DW113" s="755"/>
      <c r="DX113" s="755"/>
      <c r="DY113" s="755"/>
      <c r="DZ113" s="756"/>
    </row>
    <row r="114" spans="1:130" s="197" customFormat="1" ht="26.25" customHeight="1">
      <c r="A114" s="904"/>
      <c r="B114" s="905"/>
      <c r="C114" s="768" t="s">
        <v>436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432</v>
      </c>
      <c r="AB114" s="784"/>
      <c r="AC114" s="784"/>
      <c r="AD114" s="784"/>
      <c r="AE114" s="785"/>
      <c r="AF114" s="786" t="s">
        <v>432</v>
      </c>
      <c r="AG114" s="784"/>
      <c r="AH114" s="784"/>
      <c r="AI114" s="784"/>
      <c r="AJ114" s="785"/>
      <c r="AK114" s="786" t="s">
        <v>432</v>
      </c>
      <c r="AL114" s="784"/>
      <c r="AM114" s="784"/>
      <c r="AN114" s="784"/>
      <c r="AO114" s="785"/>
      <c r="AP114" s="754" t="s">
        <v>432</v>
      </c>
      <c r="AQ114" s="755"/>
      <c r="AR114" s="755"/>
      <c r="AS114" s="755"/>
      <c r="AT114" s="756"/>
      <c r="AU114" s="923"/>
      <c r="AV114" s="924"/>
      <c r="AW114" s="924"/>
      <c r="AX114" s="924"/>
      <c r="AY114" s="925"/>
      <c r="AZ114" s="767" t="s">
        <v>437</v>
      </c>
      <c r="BA114" s="768"/>
      <c r="BB114" s="768"/>
      <c r="BC114" s="768"/>
      <c r="BD114" s="768"/>
      <c r="BE114" s="768"/>
      <c r="BF114" s="768"/>
      <c r="BG114" s="768"/>
      <c r="BH114" s="768"/>
      <c r="BI114" s="768"/>
      <c r="BJ114" s="768"/>
      <c r="BK114" s="768"/>
      <c r="BL114" s="768"/>
      <c r="BM114" s="768"/>
      <c r="BN114" s="768"/>
      <c r="BO114" s="768"/>
      <c r="BP114" s="769"/>
      <c r="BQ114" s="770">
        <v>82124769</v>
      </c>
      <c r="BR114" s="771"/>
      <c r="BS114" s="771"/>
      <c r="BT114" s="771"/>
      <c r="BU114" s="771"/>
      <c r="BV114" s="771">
        <v>80047085</v>
      </c>
      <c r="BW114" s="771"/>
      <c r="BX114" s="771"/>
      <c r="BY114" s="771"/>
      <c r="BZ114" s="771"/>
      <c r="CA114" s="771">
        <v>77229944</v>
      </c>
      <c r="CB114" s="771"/>
      <c r="CC114" s="771"/>
      <c r="CD114" s="771"/>
      <c r="CE114" s="771"/>
      <c r="CF114" s="848">
        <v>29.5</v>
      </c>
      <c r="CG114" s="849"/>
      <c r="CH114" s="849"/>
      <c r="CI114" s="849"/>
      <c r="CJ114" s="849"/>
      <c r="CK114" s="917"/>
      <c r="CL114" s="866"/>
      <c r="CM114" s="803" t="s">
        <v>438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432</v>
      </c>
      <c r="DH114" s="784"/>
      <c r="DI114" s="784"/>
      <c r="DJ114" s="784"/>
      <c r="DK114" s="785"/>
      <c r="DL114" s="786" t="s">
        <v>432</v>
      </c>
      <c r="DM114" s="784"/>
      <c r="DN114" s="784"/>
      <c r="DO114" s="784"/>
      <c r="DP114" s="785"/>
      <c r="DQ114" s="786" t="s">
        <v>432</v>
      </c>
      <c r="DR114" s="784"/>
      <c r="DS114" s="784"/>
      <c r="DT114" s="784"/>
      <c r="DU114" s="785"/>
      <c r="DV114" s="754" t="s">
        <v>432</v>
      </c>
      <c r="DW114" s="755"/>
      <c r="DX114" s="755"/>
      <c r="DY114" s="755"/>
      <c r="DZ114" s="756"/>
    </row>
    <row r="115" spans="1:130" s="197" customFormat="1" ht="26.25" customHeight="1">
      <c r="A115" s="904"/>
      <c r="B115" s="905"/>
      <c r="C115" s="768" t="s">
        <v>439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755288</v>
      </c>
      <c r="AB115" s="909"/>
      <c r="AC115" s="909"/>
      <c r="AD115" s="909"/>
      <c r="AE115" s="910"/>
      <c r="AF115" s="911">
        <v>832802</v>
      </c>
      <c r="AG115" s="909"/>
      <c r="AH115" s="909"/>
      <c r="AI115" s="909"/>
      <c r="AJ115" s="910"/>
      <c r="AK115" s="911">
        <v>938007</v>
      </c>
      <c r="AL115" s="909"/>
      <c r="AM115" s="909"/>
      <c r="AN115" s="909"/>
      <c r="AO115" s="910"/>
      <c r="AP115" s="912">
        <v>0.4</v>
      </c>
      <c r="AQ115" s="913"/>
      <c r="AR115" s="913"/>
      <c r="AS115" s="913"/>
      <c r="AT115" s="914"/>
      <c r="AU115" s="923"/>
      <c r="AV115" s="924"/>
      <c r="AW115" s="924"/>
      <c r="AX115" s="924"/>
      <c r="AY115" s="925"/>
      <c r="AZ115" s="767" t="s">
        <v>440</v>
      </c>
      <c r="BA115" s="768"/>
      <c r="BB115" s="768"/>
      <c r="BC115" s="768"/>
      <c r="BD115" s="768"/>
      <c r="BE115" s="768"/>
      <c r="BF115" s="768"/>
      <c r="BG115" s="768"/>
      <c r="BH115" s="768"/>
      <c r="BI115" s="768"/>
      <c r="BJ115" s="768"/>
      <c r="BK115" s="768"/>
      <c r="BL115" s="768"/>
      <c r="BM115" s="768"/>
      <c r="BN115" s="768"/>
      <c r="BO115" s="768"/>
      <c r="BP115" s="769"/>
      <c r="BQ115" s="770">
        <v>1152693</v>
      </c>
      <c r="BR115" s="771"/>
      <c r="BS115" s="771"/>
      <c r="BT115" s="771"/>
      <c r="BU115" s="771"/>
      <c r="BV115" s="771">
        <v>804827</v>
      </c>
      <c r="BW115" s="771"/>
      <c r="BX115" s="771"/>
      <c r="BY115" s="771"/>
      <c r="BZ115" s="771"/>
      <c r="CA115" s="771">
        <v>593737</v>
      </c>
      <c r="CB115" s="771"/>
      <c r="CC115" s="771"/>
      <c r="CD115" s="771"/>
      <c r="CE115" s="771"/>
      <c r="CF115" s="848">
        <v>0.2</v>
      </c>
      <c r="CG115" s="849"/>
      <c r="CH115" s="849"/>
      <c r="CI115" s="849"/>
      <c r="CJ115" s="849"/>
      <c r="CK115" s="917"/>
      <c r="CL115" s="866"/>
      <c r="CM115" s="767" t="s">
        <v>441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10635080</v>
      </c>
      <c r="DH115" s="784"/>
      <c r="DI115" s="784"/>
      <c r="DJ115" s="784"/>
      <c r="DK115" s="785"/>
      <c r="DL115" s="786">
        <v>10635041</v>
      </c>
      <c r="DM115" s="784"/>
      <c r="DN115" s="784"/>
      <c r="DO115" s="784"/>
      <c r="DP115" s="785"/>
      <c r="DQ115" s="786">
        <v>10841831</v>
      </c>
      <c r="DR115" s="784"/>
      <c r="DS115" s="784"/>
      <c r="DT115" s="784"/>
      <c r="DU115" s="785"/>
      <c r="DV115" s="754">
        <v>4.0999999999999996</v>
      </c>
      <c r="DW115" s="755"/>
      <c r="DX115" s="755"/>
      <c r="DY115" s="755"/>
      <c r="DZ115" s="756"/>
    </row>
    <row r="116" spans="1:130" s="197" customFormat="1" ht="26.25" customHeight="1">
      <c r="A116" s="906"/>
      <c r="B116" s="907"/>
      <c r="C116" s="846" t="s">
        <v>442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432</v>
      </c>
      <c r="AB116" s="784"/>
      <c r="AC116" s="784"/>
      <c r="AD116" s="784"/>
      <c r="AE116" s="785"/>
      <c r="AF116" s="786" t="s">
        <v>432</v>
      </c>
      <c r="AG116" s="784"/>
      <c r="AH116" s="784"/>
      <c r="AI116" s="784"/>
      <c r="AJ116" s="785"/>
      <c r="AK116" s="786" t="s">
        <v>432</v>
      </c>
      <c r="AL116" s="784"/>
      <c r="AM116" s="784"/>
      <c r="AN116" s="784"/>
      <c r="AO116" s="785"/>
      <c r="AP116" s="754" t="s">
        <v>432</v>
      </c>
      <c r="AQ116" s="755"/>
      <c r="AR116" s="755"/>
      <c r="AS116" s="755"/>
      <c r="AT116" s="756"/>
      <c r="AU116" s="923"/>
      <c r="AV116" s="924"/>
      <c r="AW116" s="924"/>
      <c r="AX116" s="924"/>
      <c r="AY116" s="925"/>
      <c r="AZ116" s="767" t="s">
        <v>443</v>
      </c>
      <c r="BA116" s="768"/>
      <c r="BB116" s="768"/>
      <c r="BC116" s="768"/>
      <c r="BD116" s="768"/>
      <c r="BE116" s="768"/>
      <c r="BF116" s="768"/>
      <c r="BG116" s="768"/>
      <c r="BH116" s="768"/>
      <c r="BI116" s="768"/>
      <c r="BJ116" s="768"/>
      <c r="BK116" s="768"/>
      <c r="BL116" s="768"/>
      <c r="BM116" s="768"/>
      <c r="BN116" s="768"/>
      <c r="BO116" s="768"/>
      <c r="BP116" s="769"/>
      <c r="BQ116" s="770" t="s">
        <v>432</v>
      </c>
      <c r="BR116" s="771"/>
      <c r="BS116" s="771"/>
      <c r="BT116" s="771"/>
      <c r="BU116" s="771"/>
      <c r="BV116" s="771" t="s">
        <v>432</v>
      </c>
      <c r="BW116" s="771"/>
      <c r="BX116" s="771"/>
      <c r="BY116" s="771"/>
      <c r="BZ116" s="771"/>
      <c r="CA116" s="771" t="s">
        <v>432</v>
      </c>
      <c r="CB116" s="771"/>
      <c r="CC116" s="771"/>
      <c r="CD116" s="771"/>
      <c r="CE116" s="771"/>
      <c r="CF116" s="848" t="s">
        <v>432</v>
      </c>
      <c r="CG116" s="849"/>
      <c r="CH116" s="849"/>
      <c r="CI116" s="849"/>
      <c r="CJ116" s="849"/>
      <c r="CK116" s="917"/>
      <c r="CL116" s="866"/>
      <c r="CM116" s="803" t="s">
        <v>444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2439470</v>
      </c>
      <c r="DH116" s="784"/>
      <c r="DI116" s="784"/>
      <c r="DJ116" s="784"/>
      <c r="DK116" s="785"/>
      <c r="DL116" s="786">
        <v>4360680</v>
      </c>
      <c r="DM116" s="784"/>
      <c r="DN116" s="784"/>
      <c r="DO116" s="784"/>
      <c r="DP116" s="785"/>
      <c r="DQ116" s="786">
        <v>4393859</v>
      </c>
      <c r="DR116" s="784"/>
      <c r="DS116" s="784"/>
      <c r="DT116" s="784"/>
      <c r="DU116" s="785"/>
      <c r="DV116" s="754">
        <v>1.7</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445</v>
      </c>
      <c r="Z117" s="889"/>
      <c r="AA117" s="894">
        <v>84485715</v>
      </c>
      <c r="AB117" s="895"/>
      <c r="AC117" s="895"/>
      <c r="AD117" s="895"/>
      <c r="AE117" s="896"/>
      <c r="AF117" s="898">
        <v>84589266</v>
      </c>
      <c r="AG117" s="895"/>
      <c r="AH117" s="895"/>
      <c r="AI117" s="895"/>
      <c r="AJ117" s="896"/>
      <c r="AK117" s="898">
        <v>84957592</v>
      </c>
      <c r="AL117" s="895"/>
      <c r="AM117" s="895"/>
      <c r="AN117" s="895"/>
      <c r="AO117" s="896"/>
      <c r="AP117" s="899"/>
      <c r="AQ117" s="900"/>
      <c r="AR117" s="900"/>
      <c r="AS117" s="900"/>
      <c r="AT117" s="901"/>
      <c r="AU117" s="923"/>
      <c r="AV117" s="924"/>
      <c r="AW117" s="924"/>
      <c r="AX117" s="924"/>
      <c r="AY117" s="925"/>
      <c r="AZ117" s="845" t="s">
        <v>446</v>
      </c>
      <c r="BA117" s="846"/>
      <c r="BB117" s="846"/>
      <c r="BC117" s="846"/>
      <c r="BD117" s="846"/>
      <c r="BE117" s="846"/>
      <c r="BF117" s="846"/>
      <c r="BG117" s="846"/>
      <c r="BH117" s="846"/>
      <c r="BI117" s="846"/>
      <c r="BJ117" s="846"/>
      <c r="BK117" s="846"/>
      <c r="BL117" s="846"/>
      <c r="BM117" s="846"/>
      <c r="BN117" s="846"/>
      <c r="BO117" s="846"/>
      <c r="BP117" s="847"/>
      <c r="BQ117" s="857">
        <v>79306</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447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420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418</v>
      </c>
      <c r="AB118" s="888"/>
      <c r="AC118" s="888"/>
      <c r="AD118" s="888"/>
      <c r="AE118" s="889"/>
      <c r="AF118" s="890" t="s">
        <v>287</v>
      </c>
      <c r="AG118" s="888"/>
      <c r="AH118" s="888"/>
      <c r="AI118" s="888"/>
      <c r="AJ118" s="889"/>
      <c r="AK118" s="890" t="s">
        <v>286</v>
      </c>
      <c r="AL118" s="888"/>
      <c r="AM118" s="888"/>
      <c r="AN118" s="888"/>
      <c r="AO118" s="889"/>
      <c r="AP118" s="891" t="s">
        <v>419</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448</v>
      </c>
      <c r="BP118" s="838"/>
      <c r="BQ118" s="857">
        <v>1310988225</v>
      </c>
      <c r="BR118" s="858"/>
      <c r="BS118" s="858"/>
      <c r="BT118" s="858"/>
      <c r="BU118" s="858"/>
      <c r="BV118" s="858">
        <v>1304991129</v>
      </c>
      <c r="BW118" s="858"/>
      <c r="BX118" s="858"/>
      <c r="BY118" s="858"/>
      <c r="BZ118" s="858"/>
      <c r="CA118" s="858">
        <v>1314124395</v>
      </c>
      <c r="CB118" s="858"/>
      <c r="CC118" s="858"/>
      <c r="CD118" s="858"/>
      <c r="CE118" s="858"/>
      <c r="CF118" s="743"/>
      <c r="CG118" s="744"/>
      <c r="CH118" s="744"/>
      <c r="CI118" s="744"/>
      <c r="CJ118" s="841"/>
      <c r="CK118" s="917"/>
      <c r="CL118" s="866"/>
      <c r="CM118" s="803" t="s">
        <v>449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423</v>
      </c>
      <c r="B119" s="864"/>
      <c r="C119" s="869" t="s">
        <v>424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275174</v>
      </c>
      <c r="AB119" s="873"/>
      <c r="AC119" s="873"/>
      <c r="AD119" s="873"/>
      <c r="AE119" s="874"/>
      <c r="AF119" s="875">
        <v>275431</v>
      </c>
      <c r="AG119" s="873"/>
      <c r="AH119" s="873"/>
      <c r="AI119" s="873"/>
      <c r="AJ119" s="874"/>
      <c r="AK119" s="875">
        <v>275693</v>
      </c>
      <c r="AL119" s="873"/>
      <c r="AM119" s="873"/>
      <c r="AN119" s="873"/>
      <c r="AO119" s="874"/>
      <c r="AP119" s="876">
        <v>0.1</v>
      </c>
      <c r="AQ119" s="877"/>
      <c r="AR119" s="877"/>
      <c r="AS119" s="877"/>
      <c r="AT119" s="878"/>
      <c r="AU119" s="879" t="s">
        <v>450</v>
      </c>
      <c r="AV119" s="880"/>
      <c r="AW119" s="880"/>
      <c r="AX119" s="880"/>
      <c r="AY119" s="881"/>
      <c r="AZ119" s="816" t="s">
        <v>451</v>
      </c>
      <c r="BA119" s="758"/>
      <c r="BB119" s="758"/>
      <c r="BC119" s="758"/>
      <c r="BD119" s="758"/>
      <c r="BE119" s="758"/>
      <c r="BF119" s="758"/>
      <c r="BG119" s="758"/>
      <c r="BH119" s="758"/>
      <c r="BI119" s="758"/>
      <c r="BJ119" s="758"/>
      <c r="BK119" s="758"/>
      <c r="BL119" s="758"/>
      <c r="BM119" s="758"/>
      <c r="BN119" s="758"/>
      <c r="BO119" s="758"/>
      <c r="BP119" s="759"/>
      <c r="BQ119" s="799">
        <v>197892681</v>
      </c>
      <c r="BR119" s="800"/>
      <c r="BS119" s="800"/>
      <c r="BT119" s="800"/>
      <c r="BU119" s="800"/>
      <c r="BV119" s="800">
        <v>197745576</v>
      </c>
      <c r="BW119" s="800"/>
      <c r="BX119" s="800"/>
      <c r="BY119" s="800"/>
      <c r="BZ119" s="800"/>
      <c r="CA119" s="800">
        <v>209038626</v>
      </c>
      <c r="CB119" s="800"/>
      <c r="CC119" s="800"/>
      <c r="CD119" s="800"/>
      <c r="CE119" s="800"/>
      <c r="CF119" s="861">
        <v>79.900000000000006</v>
      </c>
      <c r="CG119" s="862"/>
      <c r="CH119" s="862"/>
      <c r="CI119" s="862"/>
      <c r="CJ119" s="862"/>
      <c r="CK119" s="918"/>
      <c r="CL119" s="868"/>
      <c r="CM119" s="825" t="s">
        <v>452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427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278745</v>
      </c>
      <c r="AB120" s="784"/>
      <c r="AC120" s="784"/>
      <c r="AD120" s="784"/>
      <c r="AE120" s="785"/>
      <c r="AF120" s="786">
        <v>278649</v>
      </c>
      <c r="AG120" s="784"/>
      <c r="AH120" s="784"/>
      <c r="AI120" s="784"/>
      <c r="AJ120" s="785"/>
      <c r="AK120" s="786">
        <v>278549</v>
      </c>
      <c r="AL120" s="784"/>
      <c r="AM120" s="784"/>
      <c r="AN120" s="784"/>
      <c r="AO120" s="785"/>
      <c r="AP120" s="754">
        <v>0.1</v>
      </c>
      <c r="AQ120" s="755"/>
      <c r="AR120" s="755"/>
      <c r="AS120" s="755"/>
      <c r="AT120" s="756"/>
      <c r="AU120" s="882"/>
      <c r="AV120" s="883"/>
      <c r="AW120" s="883"/>
      <c r="AX120" s="883"/>
      <c r="AY120" s="884"/>
      <c r="AZ120" s="767" t="s">
        <v>453</v>
      </c>
      <c r="BA120" s="768"/>
      <c r="BB120" s="768"/>
      <c r="BC120" s="768"/>
      <c r="BD120" s="768"/>
      <c r="BE120" s="768"/>
      <c r="BF120" s="768"/>
      <c r="BG120" s="768"/>
      <c r="BH120" s="768"/>
      <c r="BI120" s="768"/>
      <c r="BJ120" s="768"/>
      <c r="BK120" s="768"/>
      <c r="BL120" s="768"/>
      <c r="BM120" s="768"/>
      <c r="BN120" s="768"/>
      <c r="BO120" s="768"/>
      <c r="BP120" s="769"/>
      <c r="BQ120" s="770">
        <v>294544088</v>
      </c>
      <c r="BR120" s="771"/>
      <c r="BS120" s="771"/>
      <c r="BT120" s="771"/>
      <c r="BU120" s="771"/>
      <c r="BV120" s="771">
        <v>281095667</v>
      </c>
      <c r="BW120" s="771"/>
      <c r="BX120" s="771"/>
      <c r="BY120" s="771"/>
      <c r="BZ120" s="771"/>
      <c r="CA120" s="771">
        <v>279343723</v>
      </c>
      <c r="CB120" s="771"/>
      <c r="CC120" s="771"/>
      <c r="CD120" s="771"/>
      <c r="CE120" s="771"/>
      <c r="CF120" s="848">
        <v>106.8</v>
      </c>
      <c r="CG120" s="849"/>
      <c r="CH120" s="849"/>
      <c r="CI120" s="849"/>
      <c r="CJ120" s="849"/>
      <c r="CK120" s="850" t="s">
        <v>454</v>
      </c>
      <c r="CL120" s="810"/>
      <c r="CM120" s="810"/>
      <c r="CN120" s="810"/>
      <c r="CO120" s="811"/>
      <c r="CP120" s="854" t="s">
        <v>455</v>
      </c>
      <c r="CQ120" s="855"/>
      <c r="CR120" s="855"/>
      <c r="CS120" s="855"/>
      <c r="CT120" s="855"/>
      <c r="CU120" s="855"/>
      <c r="CV120" s="855"/>
      <c r="CW120" s="855"/>
      <c r="CX120" s="855"/>
      <c r="CY120" s="855"/>
      <c r="CZ120" s="855"/>
      <c r="DA120" s="855"/>
      <c r="DB120" s="855"/>
      <c r="DC120" s="855"/>
      <c r="DD120" s="855"/>
      <c r="DE120" s="855"/>
      <c r="DF120" s="856"/>
      <c r="DG120" s="799">
        <v>163094927</v>
      </c>
      <c r="DH120" s="800"/>
      <c r="DI120" s="800"/>
      <c r="DJ120" s="800"/>
      <c r="DK120" s="800"/>
      <c r="DL120" s="800">
        <v>153129060</v>
      </c>
      <c r="DM120" s="800"/>
      <c r="DN120" s="800"/>
      <c r="DO120" s="800"/>
      <c r="DP120" s="800"/>
      <c r="DQ120" s="800">
        <v>142027531</v>
      </c>
      <c r="DR120" s="800"/>
      <c r="DS120" s="800"/>
      <c r="DT120" s="800"/>
      <c r="DU120" s="800"/>
      <c r="DV120" s="801">
        <v>54.3</v>
      </c>
      <c r="DW120" s="801"/>
      <c r="DX120" s="801"/>
      <c r="DY120" s="801"/>
      <c r="DZ120" s="802"/>
    </row>
    <row r="121" spans="1:130" s="197" customFormat="1" ht="26.25" customHeight="1">
      <c r="A121" s="865"/>
      <c r="B121" s="866"/>
      <c r="C121" s="842" t="s">
        <v>456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10023</v>
      </c>
      <c r="AB121" s="784"/>
      <c r="AC121" s="784"/>
      <c r="AD121" s="784"/>
      <c r="AE121" s="785"/>
      <c r="AF121" s="786">
        <v>9853</v>
      </c>
      <c r="AG121" s="784"/>
      <c r="AH121" s="784"/>
      <c r="AI121" s="784"/>
      <c r="AJ121" s="785"/>
      <c r="AK121" s="786">
        <v>9683</v>
      </c>
      <c r="AL121" s="784"/>
      <c r="AM121" s="784"/>
      <c r="AN121" s="784"/>
      <c r="AO121" s="785"/>
      <c r="AP121" s="754">
        <v>0</v>
      </c>
      <c r="AQ121" s="755"/>
      <c r="AR121" s="755"/>
      <c r="AS121" s="755"/>
      <c r="AT121" s="756"/>
      <c r="AU121" s="882"/>
      <c r="AV121" s="883"/>
      <c r="AW121" s="883"/>
      <c r="AX121" s="883"/>
      <c r="AY121" s="884"/>
      <c r="AZ121" s="845" t="s">
        <v>457</v>
      </c>
      <c r="BA121" s="846"/>
      <c r="BB121" s="846"/>
      <c r="BC121" s="846"/>
      <c r="BD121" s="846"/>
      <c r="BE121" s="846"/>
      <c r="BF121" s="846"/>
      <c r="BG121" s="846"/>
      <c r="BH121" s="846"/>
      <c r="BI121" s="846"/>
      <c r="BJ121" s="846"/>
      <c r="BK121" s="846"/>
      <c r="BL121" s="846"/>
      <c r="BM121" s="846"/>
      <c r="BN121" s="846"/>
      <c r="BO121" s="846"/>
      <c r="BP121" s="847"/>
      <c r="BQ121" s="857">
        <v>544365861</v>
      </c>
      <c r="BR121" s="858"/>
      <c r="BS121" s="858"/>
      <c r="BT121" s="858"/>
      <c r="BU121" s="858"/>
      <c r="BV121" s="858">
        <v>534844748</v>
      </c>
      <c r="BW121" s="858"/>
      <c r="BX121" s="858"/>
      <c r="BY121" s="858"/>
      <c r="BZ121" s="858"/>
      <c r="CA121" s="858">
        <v>524027270</v>
      </c>
      <c r="CB121" s="858"/>
      <c r="CC121" s="858"/>
      <c r="CD121" s="858"/>
      <c r="CE121" s="858"/>
      <c r="CF121" s="859">
        <v>200.3</v>
      </c>
      <c r="CG121" s="860"/>
      <c r="CH121" s="860"/>
      <c r="CI121" s="860"/>
      <c r="CJ121" s="860"/>
      <c r="CK121" s="851"/>
      <c r="CL121" s="812"/>
      <c r="CM121" s="812"/>
      <c r="CN121" s="812"/>
      <c r="CO121" s="813"/>
      <c r="CP121" s="828" t="s">
        <v>458</v>
      </c>
      <c r="CQ121" s="829"/>
      <c r="CR121" s="829"/>
      <c r="CS121" s="829"/>
      <c r="CT121" s="829"/>
      <c r="CU121" s="829"/>
      <c r="CV121" s="829"/>
      <c r="CW121" s="829"/>
      <c r="CX121" s="829"/>
      <c r="CY121" s="829"/>
      <c r="CZ121" s="829"/>
      <c r="DA121" s="829"/>
      <c r="DB121" s="829"/>
      <c r="DC121" s="829"/>
      <c r="DD121" s="829"/>
      <c r="DE121" s="829"/>
      <c r="DF121" s="830"/>
      <c r="DG121" s="770">
        <v>40220513</v>
      </c>
      <c r="DH121" s="771"/>
      <c r="DI121" s="771"/>
      <c r="DJ121" s="771"/>
      <c r="DK121" s="771"/>
      <c r="DL121" s="771">
        <v>38697299</v>
      </c>
      <c r="DM121" s="771"/>
      <c r="DN121" s="771"/>
      <c r="DO121" s="771"/>
      <c r="DP121" s="771"/>
      <c r="DQ121" s="771">
        <v>38643355</v>
      </c>
      <c r="DR121" s="771"/>
      <c r="DS121" s="771"/>
      <c r="DT121" s="771"/>
      <c r="DU121" s="771"/>
      <c r="DV121" s="823">
        <v>14.8</v>
      </c>
      <c r="DW121" s="823"/>
      <c r="DX121" s="823"/>
      <c r="DY121" s="823"/>
      <c r="DZ121" s="824"/>
    </row>
    <row r="122" spans="1:130" s="197" customFormat="1" ht="26.25" customHeight="1">
      <c r="A122" s="865"/>
      <c r="B122" s="866"/>
      <c r="C122" s="803" t="s">
        <v>438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459</v>
      </c>
      <c r="BP122" s="838"/>
      <c r="BQ122" s="839">
        <v>1036802630</v>
      </c>
      <c r="BR122" s="840"/>
      <c r="BS122" s="840"/>
      <c r="BT122" s="840"/>
      <c r="BU122" s="840"/>
      <c r="BV122" s="840">
        <v>1013685991</v>
      </c>
      <c r="BW122" s="840"/>
      <c r="BX122" s="840"/>
      <c r="BY122" s="840"/>
      <c r="BZ122" s="840"/>
      <c r="CA122" s="840">
        <v>1012409619</v>
      </c>
      <c r="CB122" s="840"/>
      <c r="CC122" s="840"/>
      <c r="CD122" s="840"/>
      <c r="CE122" s="840"/>
      <c r="CF122" s="743"/>
      <c r="CG122" s="744"/>
      <c r="CH122" s="744"/>
      <c r="CI122" s="744"/>
      <c r="CJ122" s="841"/>
      <c r="CK122" s="851"/>
      <c r="CL122" s="812"/>
      <c r="CM122" s="812"/>
      <c r="CN122" s="812"/>
      <c r="CO122" s="813"/>
      <c r="CP122" s="828" t="s">
        <v>460</v>
      </c>
      <c r="CQ122" s="829"/>
      <c r="CR122" s="829"/>
      <c r="CS122" s="829"/>
      <c r="CT122" s="829"/>
      <c r="CU122" s="829"/>
      <c r="CV122" s="829"/>
      <c r="CW122" s="829"/>
      <c r="CX122" s="829"/>
      <c r="CY122" s="829"/>
      <c r="CZ122" s="829"/>
      <c r="DA122" s="829"/>
      <c r="DB122" s="829"/>
      <c r="DC122" s="829"/>
      <c r="DD122" s="829"/>
      <c r="DE122" s="829"/>
      <c r="DF122" s="830"/>
      <c r="DG122" s="770">
        <v>2104184</v>
      </c>
      <c r="DH122" s="771"/>
      <c r="DI122" s="771"/>
      <c r="DJ122" s="771"/>
      <c r="DK122" s="771"/>
      <c r="DL122" s="771">
        <v>2095307</v>
      </c>
      <c r="DM122" s="771"/>
      <c r="DN122" s="771"/>
      <c r="DO122" s="771"/>
      <c r="DP122" s="771"/>
      <c r="DQ122" s="771">
        <v>1976488</v>
      </c>
      <c r="DR122" s="771"/>
      <c r="DS122" s="771"/>
      <c r="DT122" s="771"/>
      <c r="DU122" s="771"/>
      <c r="DV122" s="823">
        <v>0.8</v>
      </c>
      <c r="DW122" s="823"/>
      <c r="DX122" s="823"/>
      <c r="DY122" s="823"/>
      <c r="DZ122" s="824"/>
    </row>
    <row r="123" spans="1:130" s="197" customFormat="1" ht="26.25" customHeight="1" thickBot="1">
      <c r="A123" s="865"/>
      <c r="B123" s="866"/>
      <c r="C123" s="803" t="s">
        <v>444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191346</v>
      </c>
      <c r="AB123" s="784"/>
      <c r="AC123" s="784"/>
      <c r="AD123" s="784"/>
      <c r="AE123" s="785"/>
      <c r="AF123" s="786">
        <v>268869</v>
      </c>
      <c r="AG123" s="784"/>
      <c r="AH123" s="784"/>
      <c r="AI123" s="784"/>
      <c r="AJ123" s="785"/>
      <c r="AK123" s="786">
        <v>374082</v>
      </c>
      <c r="AL123" s="784"/>
      <c r="AM123" s="784"/>
      <c r="AN123" s="784"/>
      <c r="AO123" s="785"/>
      <c r="AP123" s="754">
        <v>0.1</v>
      </c>
      <c r="AQ123" s="755"/>
      <c r="AR123" s="755"/>
      <c r="AS123" s="755"/>
      <c r="AT123" s="756"/>
      <c r="AU123" s="834" t="s">
        <v>461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106.3</v>
      </c>
      <c r="BR123" s="832"/>
      <c r="BS123" s="832"/>
      <c r="BT123" s="832"/>
      <c r="BU123" s="832"/>
      <c r="BV123" s="832">
        <v>111.5</v>
      </c>
      <c r="BW123" s="832"/>
      <c r="BX123" s="832"/>
      <c r="BY123" s="832"/>
      <c r="BZ123" s="832"/>
      <c r="CA123" s="832">
        <v>115.3</v>
      </c>
      <c r="CB123" s="832"/>
      <c r="CC123" s="832"/>
      <c r="CD123" s="832"/>
      <c r="CE123" s="832"/>
      <c r="CF123" s="730"/>
      <c r="CG123" s="731"/>
      <c r="CH123" s="731"/>
      <c r="CI123" s="731"/>
      <c r="CJ123" s="833"/>
      <c r="CK123" s="851"/>
      <c r="CL123" s="812"/>
      <c r="CM123" s="812"/>
      <c r="CN123" s="812"/>
      <c r="CO123" s="813"/>
      <c r="CP123" s="828" t="s">
        <v>394</v>
      </c>
      <c r="CQ123" s="829"/>
      <c r="CR123" s="829"/>
      <c r="CS123" s="829"/>
      <c r="CT123" s="829"/>
      <c r="CU123" s="829"/>
      <c r="CV123" s="829"/>
      <c r="CW123" s="829"/>
      <c r="CX123" s="829"/>
      <c r="CY123" s="829"/>
      <c r="CZ123" s="829"/>
      <c r="DA123" s="829"/>
      <c r="DB123" s="829"/>
      <c r="DC123" s="829"/>
      <c r="DD123" s="829"/>
      <c r="DE123" s="829"/>
      <c r="DF123" s="830"/>
      <c r="DG123" s="783">
        <v>1464305</v>
      </c>
      <c r="DH123" s="784"/>
      <c r="DI123" s="784"/>
      <c r="DJ123" s="784"/>
      <c r="DK123" s="785"/>
      <c r="DL123" s="786">
        <v>1825735</v>
      </c>
      <c r="DM123" s="784"/>
      <c r="DN123" s="784"/>
      <c r="DO123" s="784"/>
      <c r="DP123" s="785"/>
      <c r="DQ123" s="786">
        <v>1766463</v>
      </c>
      <c r="DR123" s="784"/>
      <c r="DS123" s="784"/>
      <c r="DT123" s="784"/>
      <c r="DU123" s="785"/>
      <c r="DV123" s="754">
        <v>0.7</v>
      </c>
      <c r="DW123" s="755"/>
      <c r="DX123" s="755"/>
      <c r="DY123" s="755"/>
      <c r="DZ123" s="756"/>
    </row>
    <row r="124" spans="1:130" s="197" customFormat="1" ht="26.25" customHeight="1">
      <c r="A124" s="865"/>
      <c r="B124" s="866"/>
      <c r="C124" s="803" t="s">
        <v>447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386</v>
      </c>
      <c r="AB124" s="784"/>
      <c r="AC124" s="784"/>
      <c r="AD124" s="784"/>
      <c r="AE124" s="785"/>
      <c r="AF124" s="786" t="s">
        <v>386</v>
      </c>
      <c r="AG124" s="784"/>
      <c r="AH124" s="784"/>
      <c r="AI124" s="784"/>
      <c r="AJ124" s="785"/>
      <c r="AK124" s="786" t="s">
        <v>386</v>
      </c>
      <c r="AL124" s="784"/>
      <c r="AM124" s="784"/>
      <c r="AN124" s="784"/>
      <c r="AO124" s="785"/>
      <c r="AP124" s="754" t="s">
        <v>386</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462</v>
      </c>
      <c r="CQ124" s="829"/>
      <c r="CR124" s="829"/>
      <c r="CS124" s="829"/>
      <c r="CT124" s="829"/>
      <c r="CU124" s="829"/>
      <c r="CV124" s="829"/>
      <c r="CW124" s="829"/>
      <c r="CX124" s="829"/>
      <c r="CY124" s="829"/>
      <c r="CZ124" s="829"/>
      <c r="DA124" s="829"/>
      <c r="DB124" s="829"/>
      <c r="DC124" s="829"/>
      <c r="DD124" s="829"/>
      <c r="DE124" s="829"/>
      <c r="DF124" s="830"/>
      <c r="DG124" s="716">
        <v>3192961</v>
      </c>
      <c r="DH124" s="717"/>
      <c r="DI124" s="717"/>
      <c r="DJ124" s="717"/>
      <c r="DK124" s="718"/>
      <c r="DL124" s="719">
        <v>1628300</v>
      </c>
      <c r="DM124" s="717"/>
      <c r="DN124" s="717"/>
      <c r="DO124" s="717"/>
      <c r="DP124" s="718"/>
      <c r="DQ124" s="719">
        <v>1585737</v>
      </c>
      <c r="DR124" s="717"/>
      <c r="DS124" s="717"/>
      <c r="DT124" s="717"/>
      <c r="DU124" s="718"/>
      <c r="DV124" s="807">
        <v>0.6</v>
      </c>
      <c r="DW124" s="808"/>
      <c r="DX124" s="808"/>
      <c r="DY124" s="808"/>
      <c r="DZ124" s="809"/>
    </row>
    <row r="125" spans="1:130" s="197" customFormat="1" ht="26.25" customHeight="1" thickBot="1">
      <c r="A125" s="865"/>
      <c r="B125" s="866"/>
      <c r="C125" s="803" t="s">
        <v>449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386</v>
      </c>
      <c r="AB125" s="784"/>
      <c r="AC125" s="784"/>
      <c r="AD125" s="784"/>
      <c r="AE125" s="785"/>
      <c r="AF125" s="786" t="s">
        <v>386</v>
      </c>
      <c r="AG125" s="784"/>
      <c r="AH125" s="784"/>
      <c r="AI125" s="784"/>
      <c r="AJ125" s="785"/>
      <c r="AK125" s="786" t="s">
        <v>386</v>
      </c>
      <c r="AL125" s="784"/>
      <c r="AM125" s="784"/>
      <c r="AN125" s="784"/>
      <c r="AO125" s="785"/>
      <c r="AP125" s="754" t="s">
        <v>386</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463</v>
      </c>
      <c r="CL125" s="810"/>
      <c r="CM125" s="810"/>
      <c r="CN125" s="810"/>
      <c r="CO125" s="811"/>
      <c r="CP125" s="816" t="s">
        <v>464</v>
      </c>
      <c r="CQ125" s="758"/>
      <c r="CR125" s="758"/>
      <c r="CS125" s="758"/>
      <c r="CT125" s="758"/>
      <c r="CU125" s="758"/>
      <c r="CV125" s="758"/>
      <c r="CW125" s="758"/>
      <c r="CX125" s="758"/>
      <c r="CY125" s="758"/>
      <c r="CZ125" s="758"/>
      <c r="DA125" s="758"/>
      <c r="DB125" s="758"/>
      <c r="DC125" s="758"/>
      <c r="DD125" s="758"/>
      <c r="DE125" s="758"/>
      <c r="DF125" s="759"/>
      <c r="DG125" s="799" t="s">
        <v>386</v>
      </c>
      <c r="DH125" s="800"/>
      <c r="DI125" s="800"/>
      <c r="DJ125" s="800"/>
      <c r="DK125" s="800"/>
      <c r="DL125" s="800" t="s">
        <v>386</v>
      </c>
      <c r="DM125" s="800"/>
      <c r="DN125" s="800"/>
      <c r="DO125" s="800"/>
      <c r="DP125" s="800"/>
      <c r="DQ125" s="800" t="s">
        <v>386</v>
      </c>
      <c r="DR125" s="800"/>
      <c r="DS125" s="800"/>
      <c r="DT125" s="800"/>
      <c r="DU125" s="800"/>
      <c r="DV125" s="801" t="s">
        <v>386</v>
      </c>
      <c r="DW125" s="801"/>
      <c r="DX125" s="801"/>
      <c r="DY125" s="801"/>
      <c r="DZ125" s="802"/>
    </row>
    <row r="126" spans="1:130" s="197" customFormat="1" ht="26.25" customHeight="1">
      <c r="A126" s="865"/>
      <c r="B126" s="866"/>
      <c r="C126" s="803" t="s">
        <v>452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386</v>
      </c>
      <c r="AB126" s="784"/>
      <c r="AC126" s="784"/>
      <c r="AD126" s="784"/>
      <c r="AE126" s="785"/>
      <c r="AF126" s="786" t="s">
        <v>386</v>
      </c>
      <c r="AG126" s="784"/>
      <c r="AH126" s="784"/>
      <c r="AI126" s="784"/>
      <c r="AJ126" s="785"/>
      <c r="AK126" s="786" t="s">
        <v>386</v>
      </c>
      <c r="AL126" s="784"/>
      <c r="AM126" s="784"/>
      <c r="AN126" s="784"/>
      <c r="AO126" s="785"/>
      <c r="AP126" s="754" t="s">
        <v>386</v>
      </c>
      <c r="AQ126" s="755"/>
      <c r="AR126" s="755"/>
      <c r="AS126" s="755"/>
      <c r="AT126" s="756"/>
      <c r="AU126" s="233"/>
      <c r="AV126" s="233"/>
      <c r="AW126" s="233"/>
      <c r="AX126" s="806" t="s">
        <v>465</v>
      </c>
      <c r="AY126" s="764"/>
      <c r="AZ126" s="764"/>
      <c r="BA126" s="764"/>
      <c r="BB126" s="764"/>
      <c r="BC126" s="764"/>
      <c r="BD126" s="764"/>
      <c r="BE126" s="765"/>
      <c r="BF126" s="763" t="s">
        <v>466</v>
      </c>
      <c r="BG126" s="764"/>
      <c r="BH126" s="764"/>
      <c r="BI126" s="764"/>
      <c r="BJ126" s="764"/>
      <c r="BK126" s="764"/>
      <c r="BL126" s="765"/>
      <c r="BM126" s="763" t="s">
        <v>467</v>
      </c>
      <c r="BN126" s="764"/>
      <c r="BO126" s="764"/>
      <c r="BP126" s="764"/>
      <c r="BQ126" s="764"/>
      <c r="BR126" s="764"/>
      <c r="BS126" s="765"/>
      <c r="BT126" s="763" t="s">
        <v>468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469</v>
      </c>
      <c r="CQ126" s="768"/>
      <c r="CR126" s="768"/>
      <c r="CS126" s="768"/>
      <c r="CT126" s="768"/>
      <c r="CU126" s="768"/>
      <c r="CV126" s="768"/>
      <c r="CW126" s="768"/>
      <c r="CX126" s="768"/>
      <c r="CY126" s="768"/>
      <c r="CZ126" s="768"/>
      <c r="DA126" s="768"/>
      <c r="DB126" s="768"/>
      <c r="DC126" s="768"/>
      <c r="DD126" s="768"/>
      <c r="DE126" s="768"/>
      <c r="DF126" s="769"/>
      <c r="DG126" s="770" t="s">
        <v>386</v>
      </c>
      <c r="DH126" s="771"/>
      <c r="DI126" s="771"/>
      <c r="DJ126" s="771"/>
      <c r="DK126" s="771"/>
      <c r="DL126" s="771" t="s">
        <v>386</v>
      </c>
      <c r="DM126" s="771"/>
      <c r="DN126" s="771"/>
      <c r="DO126" s="771"/>
      <c r="DP126" s="771"/>
      <c r="DQ126" s="771" t="s">
        <v>386</v>
      </c>
      <c r="DR126" s="771"/>
      <c r="DS126" s="771"/>
      <c r="DT126" s="771"/>
      <c r="DU126" s="771"/>
      <c r="DV126" s="823" t="s">
        <v>386</v>
      </c>
      <c r="DW126" s="823"/>
      <c r="DX126" s="823"/>
      <c r="DY126" s="823"/>
      <c r="DZ126" s="824"/>
    </row>
    <row r="127" spans="1:130" s="197" customFormat="1" ht="26.25" customHeight="1" thickBot="1">
      <c r="A127" s="867"/>
      <c r="B127" s="868"/>
      <c r="C127" s="825" t="s">
        <v>470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386</v>
      </c>
      <c r="AB127" s="784"/>
      <c r="AC127" s="784"/>
      <c r="AD127" s="784"/>
      <c r="AE127" s="785"/>
      <c r="AF127" s="786" t="s">
        <v>386</v>
      </c>
      <c r="AG127" s="784"/>
      <c r="AH127" s="784"/>
      <c r="AI127" s="784"/>
      <c r="AJ127" s="785"/>
      <c r="AK127" s="786" t="s">
        <v>386</v>
      </c>
      <c r="AL127" s="784"/>
      <c r="AM127" s="784"/>
      <c r="AN127" s="784"/>
      <c r="AO127" s="785"/>
      <c r="AP127" s="754" t="s">
        <v>386</v>
      </c>
      <c r="AQ127" s="755"/>
      <c r="AR127" s="755"/>
      <c r="AS127" s="755"/>
      <c r="AT127" s="756"/>
      <c r="AU127" s="233"/>
      <c r="AV127" s="233"/>
      <c r="AW127" s="233"/>
      <c r="AX127" s="757" t="s">
        <v>471</v>
      </c>
      <c r="AY127" s="758"/>
      <c r="AZ127" s="758"/>
      <c r="BA127" s="758"/>
      <c r="BB127" s="758"/>
      <c r="BC127" s="758"/>
      <c r="BD127" s="758"/>
      <c r="BE127" s="759"/>
      <c r="BF127" s="760" t="s">
        <v>386</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472</v>
      </c>
      <c r="CQ127" s="752"/>
      <c r="CR127" s="752"/>
      <c r="CS127" s="752"/>
      <c r="CT127" s="752"/>
      <c r="CU127" s="752"/>
      <c r="CV127" s="752"/>
      <c r="CW127" s="752"/>
      <c r="CX127" s="752"/>
      <c r="CY127" s="752"/>
      <c r="CZ127" s="752"/>
      <c r="DA127" s="752"/>
      <c r="DB127" s="752"/>
      <c r="DC127" s="752"/>
      <c r="DD127" s="752"/>
      <c r="DE127" s="752"/>
      <c r="DF127" s="753"/>
      <c r="DG127" s="819">
        <v>1152693</v>
      </c>
      <c r="DH127" s="820"/>
      <c r="DI127" s="820"/>
      <c r="DJ127" s="820"/>
      <c r="DK127" s="820"/>
      <c r="DL127" s="820">
        <v>804827</v>
      </c>
      <c r="DM127" s="820"/>
      <c r="DN127" s="820"/>
      <c r="DO127" s="820"/>
      <c r="DP127" s="820"/>
      <c r="DQ127" s="820">
        <v>593737</v>
      </c>
      <c r="DR127" s="820"/>
      <c r="DS127" s="820"/>
      <c r="DT127" s="820"/>
      <c r="DU127" s="820"/>
      <c r="DV127" s="821">
        <v>0.2</v>
      </c>
      <c r="DW127" s="821"/>
      <c r="DX127" s="821"/>
      <c r="DY127" s="821"/>
      <c r="DZ127" s="822"/>
    </row>
    <row r="128" spans="1:130" s="197" customFormat="1" ht="26.25" customHeight="1">
      <c r="A128" s="795" t="s">
        <v>473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474</v>
      </c>
      <c r="X128" s="797"/>
      <c r="Y128" s="797"/>
      <c r="Z128" s="798"/>
      <c r="AA128" s="723">
        <v>20313267</v>
      </c>
      <c r="AB128" s="724"/>
      <c r="AC128" s="724"/>
      <c r="AD128" s="724"/>
      <c r="AE128" s="725"/>
      <c r="AF128" s="726">
        <v>20881793</v>
      </c>
      <c r="AG128" s="724"/>
      <c r="AH128" s="724"/>
      <c r="AI128" s="724"/>
      <c r="AJ128" s="725"/>
      <c r="AK128" s="726">
        <v>22596415</v>
      </c>
      <c r="AL128" s="724"/>
      <c r="AM128" s="724"/>
      <c r="AN128" s="724"/>
      <c r="AO128" s="725"/>
      <c r="AP128" s="727"/>
      <c r="AQ128" s="728"/>
      <c r="AR128" s="728"/>
      <c r="AS128" s="728"/>
      <c r="AT128" s="729"/>
      <c r="AU128" s="235"/>
      <c r="AV128" s="235"/>
      <c r="AW128" s="235"/>
      <c r="AX128" s="772" t="s">
        <v>475</v>
      </c>
      <c r="AY128" s="768"/>
      <c r="AZ128" s="768"/>
      <c r="BA128" s="768"/>
      <c r="BB128" s="768"/>
      <c r="BC128" s="768"/>
      <c r="BD128" s="768"/>
      <c r="BE128" s="769"/>
      <c r="BF128" s="790" t="s">
        <v>111</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476</v>
      </c>
      <c r="X129" s="781"/>
      <c r="Y129" s="781"/>
      <c r="Z129" s="782"/>
      <c r="AA129" s="783">
        <v>299201763</v>
      </c>
      <c r="AB129" s="784"/>
      <c r="AC129" s="784"/>
      <c r="AD129" s="784"/>
      <c r="AE129" s="785"/>
      <c r="AF129" s="786">
        <v>303205524</v>
      </c>
      <c r="AG129" s="784"/>
      <c r="AH129" s="784"/>
      <c r="AI129" s="784"/>
      <c r="AJ129" s="785"/>
      <c r="AK129" s="786">
        <v>303846781</v>
      </c>
      <c r="AL129" s="784"/>
      <c r="AM129" s="784"/>
      <c r="AN129" s="784"/>
      <c r="AO129" s="785"/>
      <c r="AP129" s="787"/>
      <c r="AQ129" s="788"/>
      <c r="AR129" s="788"/>
      <c r="AS129" s="788"/>
      <c r="AT129" s="789"/>
      <c r="AU129" s="235"/>
      <c r="AV129" s="235"/>
      <c r="AW129" s="235"/>
      <c r="AX129" s="772" t="s">
        <v>477</v>
      </c>
      <c r="AY129" s="768"/>
      <c r="AZ129" s="768"/>
      <c r="BA129" s="768"/>
      <c r="BB129" s="768"/>
      <c r="BC129" s="768"/>
      <c r="BD129" s="768"/>
      <c r="BE129" s="769"/>
      <c r="BF129" s="773">
        <v>8.1999999999999993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478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479</v>
      </c>
      <c r="X130" s="781"/>
      <c r="Y130" s="781"/>
      <c r="Z130" s="782"/>
      <c r="AA130" s="783">
        <v>41302223</v>
      </c>
      <c r="AB130" s="784"/>
      <c r="AC130" s="784"/>
      <c r="AD130" s="784"/>
      <c r="AE130" s="785"/>
      <c r="AF130" s="786">
        <v>42140167</v>
      </c>
      <c r="AG130" s="784"/>
      <c r="AH130" s="784"/>
      <c r="AI130" s="784"/>
      <c r="AJ130" s="785"/>
      <c r="AK130" s="786">
        <v>42179590</v>
      </c>
      <c r="AL130" s="784"/>
      <c r="AM130" s="784"/>
      <c r="AN130" s="784"/>
      <c r="AO130" s="785"/>
      <c r="AP130" s="787"/>
      <c r="AQ130" s="788"/>
      <c r="AR130" s="788"/>
      <c r="AS130" s="788"/>
      <c r="AT130" s="789"/>
      <c r="AU130" s="235"/>
      <c r="AV130" s="235"/>
      <c r="AW130" s="235"/>
      <c r="AX130" s="751" t="s">
        <v>480</v>
      </c>
      <c r="AY130" s="752"/>
      <c r="AZ130" s="752"/>
      <c r="BA130" s="752"/>
      <c r="BB130" s="752"/>
      <c r="BC130" s="752"/>
      <c r="BD130" s="752"/>
      <c r="BE130" s="753"/>
      <c r="BF130" s="705">
        <v>115.3</v>
      </c>
      <c r="BG130" s="706"/>
      <c r="BH130" s="706"/>
      <c r="BI130" s="706"/>
      <c r="BJ130" s="706"/>
      <c r="BK130" s="706"/>
      <c r="BL130" s="707"/>
      <c r="BM130" s="705">
        <v>400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481</v>
      </c>
      <c r="X131" s="714"/>
      <c r="Y131" s="714"/>
      <c r="Z131" s="715"/>
      <c r="AA131" s="716">
        <v>257899540</v>
      </c>
      <c r="AB131" s="717"/>
      <c r="AC131" s="717"/>
      <c r="AD131" s="717"/>
      <c r="AE131" s="718"/>
      <c r="AF131" s="719">
        <v>261065357</v>
      </c>
      <c r="AG131" s="717"/>
      <c r="AH131" s="717"/>
      <c r="AI131" s="717"/>
      <c r="AJ131" s="718"/>
      <c r="AK131" s="719">
        <v>261667191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482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483</v>
      </c>
      <c r="W132" s="737"/>
      <c r="X132" s="737"/>
      <c r="Y132" s="737"/>
      <c r="Z132" s="738"/>
      <c r="AA132" s="739">
        <v>8.8678812689999997</v>
      </c>
      <c r="AB132" s="740"/>
      <c r="AC132" s="740"/>
      <c r="AD132" s="740"/>
      <c r="AE132" s="741"/>
      <c r="AF132" s="742">
        <v>8.2612669289999996</v>
      </c>
      <c r="AG132" s="740"/>
      <c r="AH132" s="740"/>
      <c r="AI132" s="740"/>
      <c r="AJ132" s="741"/>
      <c r="AK132" s="742">
        <v>7.7126929530000004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484</v>
      </c>
      <c r="W133" s="746"/>
      <c r="X133" s="746"/>
      <c r="Y133" s="746"/>
      <c r="Z133" s="747"/>
      <c r="AA133" s="748">
        <v>10.1</v>
      </c>
      <c r="AB133" s="749"/>
      <c r="AC133" s="749"/>
      <c r="AD133" s="749"/>
      <c r="AE133" s="750"/>
      <c r="AF133" s="748">
        <v>9.1</v>
      </c>
      <c r="AG133" s="749"/>
      <c r="AH133" s="749"/>
      <c r="AI133" s="749"/>
      <c r="AJ133" s="750"/>
      <c r="AK133" s="748">
        <v>8.1999999999999993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9" zoomScale="85" zoomScaleNormal="85" zoomScaleSheetLayoutView="85" workbookViewId="0">
      <selection activeCell="AA74" sqref="AA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G1" zoomScaleNormal="40" zoomScaleSheetLayoutView="55" workbookViewId="0">
      <selection activeCell="W2" sqref="W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43" workbookViewId="0">
      <selection activeCell="A29" sqref="A2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485</v>
      </c>
      <c r="B5" s="246"/>
      <c r="C5" s="246"/>
      <c r="D5" s="246"/>
      <c r="E5" s="246"/>
      <c r="F5" s="246"/>
      <c r="G5" s="246"/>
      <c r="H5" s="246"/>
      <c r="I5" s="246"/>
      <c r="J5" s="246"/>
      <c r="K5" s="246"/>
      <c r="L5" s="246"/>
      <c r="M5" s="246"/>
      <c r="N5" s="246"/>
      <c r="O5" s="247"/>
    </row>
    <row r="6" spans="1:16">
      <c r="A6" s="248"/>
      <c r="B6" s="244"/>
      <c r="C6" s="244"/>
      <c r="D6" s="244"/>
      <c r="E6" s="244"/>
      <c r="F6" s="244"/>
      <c r="G6" s="249" t="s">
        <v>486</v>
      </c>
      <c r="H6" s="249"/>
      <c r="I6" s="249"/>
      <c r="J6" s="249"/>
      <c r="K6" s="244"/>
      <c r="L6" s="244"/>
      <c r="M6" s="244"/>
      <c r="N6" s="244"/>
    </row>
    <row r="7" spans="1:16">
      <c r="A7" s="248"/>
      <c r="B7" s="244"/>
      <c r="C7" s="244"/>
      <c r="D7" s="244"/>
      <c r="E7" s="244"/>
      <c r="F7" s="244"/>
      <c r="G7" s="251"/>
      <c r="H7" s="252"/>
      <c r="I7" s="252"/>
      <c r="J7" s="253"/>
      <c r="K7" s="1119" t="s">
        <v>487</v>
      </c>
      <c r="L7" s="254"/>
      <c r="M7" s="255" t="s">
        <v>488</v>
      </c>
      <c r="N7" s="256"/>
    </row>
    <row r="8" spans="1:16">
      <c r="A8" s="248"/>
      <c r="B8" s="244"/>
      <c r="C8" s="244"/>
      <c r="D8" s="244"/>
      <c r="E8" s="244"/>
      <c r="F8" s="244"/>
      <c r="G8" s="257"/>
      <c r="H8" s="258"/>
      <c r="I8" s="258"/>
      <c r="J8" s="259"/>
      <c r="K8" s="1120"/>
      <c r="L8" s="260" t="s">
        <v>489</v>
      </c>
      <c r="M8" s="261" t="s">
        <v>490</v>
      </c>
      <c r="N8" s="262" t="s">
        <v>491</v>
      </c>
    </row>
    <row r="9" spans="1:16">
      <c r="A9" s="248"/>
      <c r="B9" s="244"/>
      <c r="C9" s="244"/>
      <c r="D9" s="244"/>
      <c r="E9" s="244"/>
      <c r="F9" s="244"/>
      <c r="G9" s="1133" t="s">
        <v>492</v>
      </c>
      <c r="H9" s="1134"/>
      <c r="I9" s="1134"/>
      <c r="J9" s="1135"/>
      <c r="K9" s="263">
        <v>90599160</v>
      </c>
      <c r="L9" s="264">
        <v>62677</v>
      </c>
      <c r="M9" s="265">
        <v>63107</v>
      </c>
      <c r="N9" s="266">
        <v>-0.7</v>
      </c>
    </row>
    <row r="10" spans="1:16">
      <c r="A10" s="248"/>
      <c r="B10" s="244"/>
      <c r="C10" s="244"/>
      <c r="D10" s="244"/>
      <c r="E10" s="244"/>
      <c r="F10" s="244"/>
      <c r="G10" s="1133" t="s">
        <v>493</v>
      </c>
      <c r="H10" s="1134"/>
      <c r="I10" s="1134"/>
      <c r="J10" s="1135"/>
      <c r="K10" s="267">
        <v>539037</v>
      </c>
      <c r="L10" s="268">
        <v>373</v>
      </c>
      <c r="M10" s="269">
        <v>1396</v>
      </c>
      <c r="N10" s="270">
        <v>-73.3</v>
      </c>
    </row>
    <row r="11" spans="1:16" ht="13.5" customHeight="1">
      <c r="A11" s="248"/>
      <c r="B11" s="244"/>
      <c r="C11" s="244"/>
      <c r="D11" s="244"/>
      <c r="E11" s="244"/>
      <c r="F11" s="244"/>
      <c r="G11" s="1133" t="s">
        <v>494</v>
      </c>
      <c r="H11" s="1134"/>
      <c r="I11" s="1134"/>
      <c r="J11" s="1135"/>
      <c r="K11" s="267">
        <v>145</v>
      </c>
      <c r="L11" s="268">
        <v>0</v>
      </c>
      <c r="M11" s="269">
        <v>49</v>
      </c>
      <c r="N11" s="270">
        <v>-100</v>
      </c>
    </row>
    <row r="12" spans="1:16" ht="13.5" customHeight="1">
      <c r="A12" s="248"/>
      <c r="B12" s="244"/>
      <c r="C12" s="244"/>
      <c r="D12" s="244"/>
      <c r="E12" s="244"/>
      <c r="F12" s="244"/>
      <c r="G12" s="1133" t="s">
        <v>495</v>
      </c>
      <c r="H12" s="1134"/>
      <c r="I12" s="1134"/>
      <c r="J12" s="1135"/>
      <c r="K12" s="267">
        <v>4653224</v>
      </c>
      <c r="L12" s="268">
        <v>3219</v>
      </c>
      <c r="M12" s="269">
        <v>1372</v>
      </c>
      <c r="N12" s="270">
        <v>134.6</v>
      </c>
    </row>
    <row r="13" spans="1:16" ht="13.5" customHeight="1">
      <c r="A13" s="248"/>
      <c r="B13" s="244"/>
      <c r="C13" s="244"/>
      <c r="D13" s="244"/>
      <c r="E13" s="244"/>
      <c r="F13" s="244"/>
      <c r="G13" s="1133" t="s">
        <v>496</v>
      </c>
      <c r="H13" s="1134"/>
      <c r="I13" s="1134"/>
      <c r="J13" s="1135"/>
      <c r="K13" s="267" t="s">
        <v>497</v>
      </c>
      <c r="L13" s="268" t="s">
        <v>497</v>
      </c>
      <c r="M13" s="269">
        <v>15</v>
      </c>
      <c r="N13" s="270" t="s">
        <v>497</v>
      </c>
    </row>
    <row r="14" spans="1:16" ht="13.5" customHeight="1">
      <c r="A14" s="248"/>
      <c r="B14" s="244"/>
      <c r="C14" s="244"/>
      <c r="D14" s="244"/>
      <c r="E14" s="244"/>
      <c r="F14" s="244"/>
      <c r="G14" s="1133" t="s">
        <v>498</v>
      </c>
      <c r="H14" s="1134"/>
      <c r="I14" s="1134"/>
      <c r="J14" s="1135"/>
      <c r="K14" s="267">
        <v>1393662</v>
      </c>
      <c r="L14" s="268">
        <v>964</v>
      </c>
      <c r="M14" s="269">
        <v>1866</v>
      </c>
      <c r="N14" s="270">
        <v>-48.3</v>
      </c>
    </row>
    <row r="15" spans="1:16" ht="13.5" customHeight="1">
      <c r="A15" s="248"/>
      <c r="B15" s="244"/>
      <c r="C15" s="244"/>
      <c r="D15" s="244"/>
      <c r="E15" s="244"/>
      <c r="F15" s="244"/>
      <c r="G15" s="1133" t="s">
        <v>499</v>
      </c>
      <c r="H15" s="1134"/>
      <c r="I15" s="1134"/>
      <c r="J15" s="1135"/>
      <c r="K15" s="267">
        <v>2997017</v>
      </c>
      <c r="L15" s="268">
        <v>2073</v>
      </c>
      <c r="M15" s="269">
        <v>1215</v>
      </c>
      <c r="N15" s="270">
        <v>70.599999999999994</v>
      </c>
    </row>
    <row r="16" spans="1:16">
      <c r="A16" s="248"/>
      <c r="B16" s="244"/>
      <c r="C16" s="244"/>
      <c r="D16" s="244"/>
      <c r="E16" s="244"/>
      <c r="F16" s="244"/>
      <c r="G16" s="1136" t="s">
        <v>500</v>
      </c>
      <c r="H16" s="1137"/>
      <c r="I16" s="1137"/>
      <c r="J16" s="1138"/>
      <c r="K16" s="268">
        <v>-5922129</v>
      </c>
      <c r="L16" s="268">
        <v>-4097</v>
      </c>
      <c r="M16" s="269">
        <v>-5468</v>
      </c>
      <c r="N16" s="270">
        <v>-25.1</v>
      </c>
    </row>
    <row r="17" spans="1:16">
      <c r="A17" s="248"/>
      <c r="B17" s="244"/>
      <c r="C17" s="244"/>
      <c r="D17" s="244"/>
      <c r="E17" s="244"/>
      <c r="F17" s="244"/>
      <c r="G17" s="1136" t="s">
        <v>171</v>
      </c>
      <c r="H17" s="1137"/>
      <c r="I17" s="1137"/>
      <c r="J17" s="1138"/>
      <c r="K17" s="268">
        <v>94260116</v>
      </c>
      <c r="L17" s="268">
        <v>65210</v>
      </c>
      <c r="M17" s="269">
        <v>63553</v>
      </c>
      <c r="N17" s="270">
        <v>2.6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501</v>
      </c>
      <c r="H19" s="244"/>
      <c r="I19" s="244"/>
      <c r="J19" s="244"/>
      <c r="K19" s="244"/>
      <c r="L19" s="244"/>
      <c r="M19" s="244"/>
      <c r="N19" s="244"/>
    </row>
    <row r="20" spans="1:16">
      <c r="A20" s="248"/>
      <c r="B20" s="244"/>
      <c r="C20" s="244"/>
      <c r="D20" s="244"/>
      <c r="E20" s="244"/>
      <c r="F20" s="244"/>
      <c r="G20" s="272"/>
      <c r="H20" s="273"/>
      <c r="I20" s="273"/>
      <c r="J20" s="274"/>
      <c r="K20" s="275" t="s">
        <v>502</v>
      </c>
      <c r="L20" s="276" t="s">
        <v>503</v>
      </c>
      <c r="M20" s="277" t="s">
        <v>504</v>
      </c>
      <c r="N20" s="278"/>
    </row>
    <row r="21" spans="1:16" s="284" customFormat="1">
      <c r="A21" s="279"/>
      <c r="B21" s="249"/>
      <c r="C21" s="249"/>
      <c r="D21" s="249"/>
      <c r="E21" s="249"/>
      <c r="F21" s="249"/>
      <c r="G21" s="1130" t="s">
        <v>505</v>
      </c>
      <c r="H21" s="1131"/>
      <c r="I21" s="1131"/>
      <c r="J21" s="1132"/>
      <c r="K21" s="280">
        <v>6.79</v>
      </c>
      <c r="L21" s="281">
        <v>6.55</v>
      </c>
      <c r="M21" s="282">
        <v>0.24</v>
      </c>
      <c r="N21" s="249"/>
      <c r="O21" s="283"/>
      <c r="P21" s="279"/>
    </row>
    <row r="22" spans="1:16" s="284" customFormat="1">
      <c r="A22" s="279"/>
      <c r="B22" s="249"/>
      <c r="C22" s="249"/>
      <c r="D22" s="249"/>
      <c r="E22" s="249"/>
      <c r="F22" s="249"/>
      <c r="G22" s="1130" t="s">
        <v>506</v>
      </c>
      <c r="H22" s="1131"/>
      <c r="I22" s="1131"/>
      <c r="J22" s="1132"/>
      <c r="K22" s="285">
        <v>103.8</v>
      </c>
      <c r="L22" s="286">
        <v>101.3</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508</v>
      </c>
      <c r="H29" s="249"/>
      <c r="I29" s="249"/>
      <c r="J29" s="249"/>
      <c r="K29" s="244"/>
      <c r="L29" s="244"/>
      <c r="M29" s="244"/>
      <c r="N29" s="244"/>
      <c r="O29" s="293"/>
    </row>
    <row r="30" spans="1:16">
      <c r="A30" s="248"/>
      <c r="B30" s="244"/>
      <c r="C30" s="244"/>
      <c r="D30" s="244"/>
      <c r="E30" s="244"/>
      <c r="F30" s="244"/>
      <c r="G30" s="251"/>
      <c r="H30" s="252"/>
      <c r="I30" s="252"/>
      <c r="J30" s="253"/>
      <c r="K30" s="1119" t="s">
        <v>487</v>
      </c>
      <c r="L30" s="254"/>
      <c r="M30" s="255" t="s">
        <v>488</v>
      </c>
      <c r="N30" s="256"/>
    </row>
    <row r="31" spans="1:16">
      <c r="A31" s="248"/>
      <c r="B31" s="244"/>
      <c r="C31" s="244"/>
      <c r="D31" s="244"/>
      <c r="E31" s="244"/>
      <c r="F31" s="244"/>
      <c r="G31" s="257"/>
      <c r="H31" s="258"/>
      <c r="I31" s="258"/>
      <c r="J31" s="259"/>
      <c r="K31" s="1120"/>
      <c r="L31" s="260" t="s">
        <v>489</v>
      </c>
      <c r="M31" s="261" t="s">
        <v>490</v>
      </c>
      <c r="N31" s="262" t="s">
        <v>491</v>
      </c>
    </row>
    <row r="32" spans="1:16" ht="27" customHeight="1">
      <c r="A32" s="248"/>
      <c r="B32" s="244"/>
      <c r="C32" s="244"/>
      <c r="D32" s="244"/>
      <c r="E32" s="244"/>
      <c r="F32" s="244"/>
      <c r="G32" s="1121" t="s">
        <v>509</v>
      </c>
      <c r="H32" s="1122"/>
      <c r="I32" s="1122"/>
      <c r="J32" s="1123"/>
      <c r="K32" s="294">
        <v>30074478</v>
      </c>
      <c r="L32" s="294">
        <v>20806</v>
      </c>
      <c r="M32" s="295">
        <v>34659</v>
      </c>
      <c r="N32" s="296">
        <v>-40</v>
      </c>
    </row>
    <row r="33" spans="1:16" ht="13.5" customHeight="1">
      <c r="A33" s="248"/>
      <c r="B33" s="244"/>
      <c r="C33" s="244"/>
      <c r="D33" s="244"/>
      <c r="E33" s="244"/>
      <c r="F33" s="244"/>
      <c r="G33" s="1121" t="s">
        <v>510</v>
      </c>
      <c r="H33" s="1122"/>
      <c r="I33" s="1122"/>
      <c r="J33" s="1123"/>
      <c r="K33" s="294">
        <v>2098123</v>
      </c>
      <c r="L33" s="294">
        <v>1452</v>
      </c>
      <c r="M33" s="295">
        <v>4073</v>
      </c>
      <c r="N33" s="296">
        <v>-64.400000000000006</v>
      </c>
    </row>
    <row r="34" spans="1:16" ht="27" customHeight="1">
      <c r="A34" s="248"/>
      <c r="B34" s="244"/>
      <c r="C34" s="244"/>
      <c r="D34" s="244"/>
      <c r="E34" s="244"/>
      <c r="F34" s="244"/>
      <c r="G34" s="1121" t="s">
        <v>511</v>
      </c>
      <c r="H34" s="1122"/>
      <c r="I34" s="1122"/>
      <c r="J34" s="1123"/>
      <c r="K34" s="294">
        <v>37529276</v>
      </c>
      <c r="L34" s="294">
        <v>25963</v>
      </c>
      <c r="M34" s="295">
        <v>20339</v>
      </c>
      <c r="N34" s="296">
        <v>27.7</v>
      </c>
    </row>
    <row r="35" spans="1:16" ht="27" customHeight="1">
      <c r="A35" s="248"/>
      <c r="B35" s="244"/>
      <c r="C35" s="244"/>
      <c r="D35" s="244"/>
      <c r="E35" s="244"/>
      <c r="F35" s="244"/>
      <c r="G35" s="1121" t="s">
        <v>512</v>
      </c>
      <c r="H35" s="1122"/>
      <c r="I35" s="1122"/>
      <c r="J35" s="1123"/>
      <c r="K35" s="294">
        <v>14317708</v>
      </c>
      <c r="L35" s="294">
        <v>9905</v>
      </c>
      <c r="M35" s="295">
        <v>13347</v>
      </c>
      <c r="N35" s="296">
        <v>-25.8</v>
      </c>
    </row>
    <row r="36" spans="1:16" ht="27" customHeight="1">
      <c r="A36" s="248"/>
      <c r="B36" s="244"/>
      <c r="C36" s="244"/>
      <c r="D36" s="244"/>
      <c r="E36" s="244"/>
      <c r="F36" s="244"/>
      <c r="G36" s="1121" t="s">
        <v>513</v>
      </c>
      <c r="H36" s="1122"/>
      <c r="I36" s="1122"/>
      <c r="J36" s="1123"/>
      <c r="K36" s="294" t="s">
        <v>497</v>
      </c>
      <c r="L36" s="294" t="s">
        <v>497</v>
      </c>
      <c r="M36" s="295">
        <v>214</v>
      </c>
      <c r="N36" s="296" t="s">
        <v>497</v>
      </c>
    </row>
    <row r="37" spans="1:16" ht="13.5" customHeight="1">
      <c r="A37" s="248"/>
      <c r="B37" s="244"/>
      <c r="C37" s="244"/>
      <c r="D37" s="244"/>
      <c r="E37" s="244"/>
      <c r="F37" s="244"/>
      <c r="G37" s="1121" t="s">
        <v>514</v>
      </c>
      <c r="H37" s="1122"/>
      <c r="I37" s="1122"/>
      <c r="J37" s="1123"/>
      <c r="K37" s="294">
        <v>938007</v>
      </c>
      <c r="L37" s="294">
        <v>649</v>
      </c>
      <c r="M37" s="295">
        <v>1185</v>
      </c>
      <c r="N37" s="296">
        <v>-45.2</v>
      </c>
    </row>
    <row r="38" spans="1:16" ht="27" customHeight="1">
      <c r="A38" s="248"/>
      <c r="B38" s="244"/>
      <c r="C38" s="244"/>
      <c r="D38" s="244"/>
      <c r="E38" s="244"/>
      <c r="F38" s="244"/>
      <c r="G38" s="1124" t="s">
        <v>515</v>
      </c>
      <c r="H38" s="1125"/>
      <c r="I38" s="1125"/>
      <c r="J38" s="1126"/>
      <c r="K38" s="297" t="s">
        <v>497</v>
      </c>
      <c r="L38" s="297" t="s">
        <v>497</v>
      </c>
      <c r="M38" s="298">
        <v>8</v>
      </c>
      <c r="N38" s="299" t="s">
        <v>497</v>
      </c>
      <c r="O38" s="293"/>
    </row>
    <row r="39" spans="1:16">
      <c r="A39" s="248"/>
      <c r="B39" s="244"/>
      <c r="C39" s="244"/>
      <c r="D39" s="244"/>
      <c r="E39" s="244"/>
      <c r="F39" s="244"/>
      <c r="G39" s="1124" t="s">
        <v>516</v>
      </c>
      <c r="H39" s="1125"/>
      <c r="I39" s="1125"/>
      <c r="J39" s="1126"/>
      <c r="K39" s="300">
        <v>-22596415</v>
      </c>
      <c r="L39" s="300">
        <v>-15632</v>
      </c>
      <c r="M39" s="301">
        <v>-16624</v>
      </c>
      <c r="N39" s="302">
        <v>-6</v>
      </c>
      <c r="O39" s="293"/>
    </row>
    <row r="40" spans="1:16" ht="27" customHeight="1">
      <c r="A40" s="248"/>
      <c r="B40" s="244"/>
      <c r="C40" s="244"/>
      <c r="D40" s="244"/>
      <c r="E40" s="244"/>
      <c r="F40" s="244"/>
      <c r="G40" s="1121" t="s">
        <v>517</v>
      </c>
      <c r="H40" s="1122"/>
      <c r="I40" s="1122"/>
      <c r="J40" s="1123"/>
      <c r="K40" s="300">
        <v>-42179590</v>
      </c>
      <c r="L40" s="300">
        <v>-29180</v>
      </c>
      <c r="M40" s="301">
        <v>-34764</v>
      </c>
      <c r="N40" s="302">
        <v>-16.100000000000001</v>
      </c>
      <c r="O40" s="293"/>
    </row>
    <row r="41" spans="1:16">
      <c r="A41" s="248"/>
      <c r="B41" s="244"/>
      <c r="C41" s="244"/>
      <c r="D41" s="244"/>
      <c r="E41" s="244"/>
      <c r="F41" s="244"/>
      <c r="G41" s="1127" t="s">
        <v>281</v>
      </c>
      <c r="H41" s="1128"/>
      <c r="I41" s="1128"/>
      <c r="J41" s="1129"/>
      <c r="K41" s="294">
        <v>20181587</v>
      </c>
      <c r="L41" s="300">
        <v>13962</v>
      </c>
      <c r="M41" s="301">
        <v>22437</v>
      </c>
      <c r="N41" s="302">
        <v>-37.799999999999997</v>
      </c>
      <c r="O41" s="293"/>
    </row>
    <row r="42" spans="1:16">
      <c r="A42" s="248"/>
      <c r="B42" s="244"/>
      <c r="C42" s="244"/>
      <c r="D42" s="244"/>
      <c r="E42" s="244"/>
      <c r="F42" s="244"/>
      <c r="G42" s="303" t="s">
        <v>518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519</v>
      </c>
      <c r="B47" s="244"/>
      <c r="C47" s="244"/>
      <c r="D47" s="244"/>
      <c r="E47" s="244"/>
      <c r="F47" s="244"/>
      <c r="G47" s="244"/>
      <c r="H47" s="244"/>
      <c r="I47" s="244"/>
      <c r="J47" s="244"/>
      <c r="K47" s="244"/>
      <c r="L47" s="244"/>
      <c r="M47" s="244"/>
      <c r="N47" s="244"/>
    </row>
    <row r="48" spans="1:16">
      <c r="A48" s="248"/>
      <c r="B48" s="244"/>
      <c r="C48" s="244"/>
      <c r="D48" s="244"/>
      <c r="E48" s="244"/>
      <c r="F48" s="244"/>
      <c r="G48" s="308" t="s">
        <v>520</v>
      </c>
      <c r="H48" s="308"/>
      <c r="I48" s="308"/>
      <c r="J48" s="308"/>
      <c r="K48" s="308"/>
      <c r="L48" s="308"/>
      <c r="M48" s="309"/>
      <c r="N48" s="308"/>
    </row>
    <row r="49" spans="1:14" ht="13.5" customHeight="1">
      <c r="A49" s="248"/>
      <c r="B49" s="244"/>
      <c r="C49" s="244"/>
      <c r="D49" s="244"/>
      <c r="E49" s="244"/>
      <c r="F49" s="244"/>
      <c r="G49" s="310"/>
      <c r="H49" s="311"/>
      <c r="I49" s="1114" t="s">
        <v>487</v>
      </c>
      <c r="J49" s="1116" t="s">
        <v>521</v>
      </c>
      <c r="K49" s="1117"/>
      <c r="L49" s="1117"/>
      <c r="M49" s="1117"/>
      <c r="N49" s="1118"/>
    </row>
    <row r="50" spans="1:14">
      <c r="A50" s="248"/>
      <c r="B50" s="244"/>
      <c r="C50" s="244"/>
      <c r="D50" s="244"/>
      <c r="E50" s="244"/>
      <c r="F50" s="244"/>
      <c r="G50" s="312"/>
      <c r="H50" s="313"/>
      <c r="I50" s="1115"/>
      <c r="J50" s="314" t="s">
        <v>522</v>
      </c>
      <c r="K50" s="315" t="s">
        <v>523</v>
      </c>
      <c r="L50" s="316" t="s">
        <v>524</v>
      </c>
      <c r="M50" s="317" t="s">
        <v>525</v>
      </c>
      <c r="N50" s="318" t="s">
        <v>526</v>
      </c>
    </row>
    <row r="51" spans="1:14">
      <c r="A51" s="248"/>
      <c r="B51" s="244"/>
      <c r="C51" s="244"/>
      <c r="D51" s="244"/>
      <c r="E51" s="244"/>
      <c r="F51" s="244"/>
      <c r="G51" s="310" t="s">
        <v>527</v>
      </c>
      <c r="H51" s="311"/>
      <c r="I51" s="319">
        <v>91960716</v>
      </c>
      <c r="J51" s="320">
        <v>66556</v>
      </c>
      <c r="K51" s="321">
        <v>24.1</v>
      </c>
      <c r="L51" s="322">
        <v>52334</v>
      </c>
      <c r="M51" s="323">
        <v>-6.2</v>
      </c>
      <c r="N51" s="324">
        <v>30.3</v>
      </c>
    </row>
    <row r="52" spans="1:14">
      <c r="A52" s="248"/>
      <c r="B52" s="244"/>
      <c r="C52" s="244"/>
      <c r="D52" s="244"/>
      <c r="E52" s="244"/>
      <c r="F52" s="244"/>
      <c r="G52" s="325"/>
      <c r="H52" s="326" t="s">
        <v>528</v>
      </c>
      <c r="I52" s="327">
        <v>41801588</v>
      </c>
      <c r="J52" s="328">
        <v>30254</v>
      </c>
      <c r="K52" s="329">
        <v>17.3</v>
      </c>
      <c r="L52" s="330">
        <v>29965</v>
      </c>
      <c r="M52" s="331">
        <v>-5</v>
      </c>
      <c r="N52" s="332">
        <v>22.3</v>
      </c>
    </row>
    <row r="53" spans="1:14">
      <c r="A53" s="248"/>
      <c r="B53" s="244"/>
      <c r="C53" s="244"/>
      <c r="D53" s="244"/>
      <c r="E53" s="244"/>
      <c r="F53" s="244"/>
      <c r="G53" s="310" t="s">
        <v>529</v>
      </c>
      <c r="H53" s="311"/>
      <c r="I53" s="319">
        <v>81803340</v>
      </c>
      <c r="J53" s="320">
        <v>58916</v>
      </c>
      <c r="K53" s="321">
        <v>-11.5</v>
      </c>
      <c r="L53" s="322">
        <v>48794</v>
      </c>
      <c r="M53" s="323">
        <v>-6.8</v>
      </c>
      <c r="N53" s="324">
        <v>-4.7</v>
      </c>
    </row>
    <row r="54" spans="1:14">
      <c r="A54" s="248"/>
      <c r="B54" s="244"/>
      <c r="C54" s="244"/>
      <c r="D54" s="244"/>
      <c r="E54" s="244"/>
      <c r="F54" s="244"/>
      <c r="G54" s="325"/>
      <c r="H54" s="326" t="s">
        <v>528</v>
      </c>
      <c r="I54" s="327">
        <v>37708020</v>
      </c>
      <c r="J54" s="328">
        <v>27158</v>
      </c>
      <c r="K54" s="329">
        <v>-10.199999999999999</v>
      </c>
      <c r="L54" s="330">
        <v>25698</v>
      </c>
      <c r="M54" s="331">
        <v>-14.2</v>
      </c>
      <c r="N54" s="332">
        <v>4</v>
      </c>
    </row>
    <row r="55" spans="1:14">
      <c r="A55" s="248"/>
      <c r="B55" s="244"/>
      <c r="C55" s="244"/>
      <c r="D55" s="244"/>
      <c r="E55" s="244"/>
      <c r="F55" s="244"/>
      <c r="G55" s="310" t="s">
        <v>530</v>
      </c>
      <c r="H55" s="311"/>
      <c r="I55" s="319">
        <v>80335013</v>
      </c>
      <c r="J55" s="320">
        <v>56357</v>
      </c>
      <c r="K55" s="321">
        <v>-4.3</v>
      </c>
      <c r="L55" s="322">
        <v>47129</v>
      </c>
      <c r="M55" s="323">
        <v>-3.4</v>
      </c>
      <c r="N55" s="324">
        <v>-0.9</v>
      </c>
    </row>
    <row r="56" spans="1:14">
      <c r="A56" s="248"/>
      <c r="B56" s="244"/>
      <c r="C56" s="244"/>
      <c r="D56" s="244"/>
      <c r="E56" s="244"/>
      <c r="F56" s="244"/>
      <c r="G56" s="325"/>
      <c r="H56" s="326" t="s">
        <v>528</v>
      </c>
      <c r="I56" s="327">
        <v>39314612</v>
      </c>
      <c r="J56" s="328">
        <v>27580</v>
      </c>
      <c r="K56" s="329">
        <v>1.6</v>
      </c>
      <c r="L56" s="330">
        <v>23069</v>
      </c>
      <c r="M56" s="331">
        <v>-10.199999999999999</v>
      </c>
      <c r="N56" s="332">
        <v>11.8</v>
      </c>
    </row>
    <row r="57" spans="1:14">
      <c r="A57" s="248"/>
      <c r="B57" s="244"/>
      <c r="C57" s="244"/>
      <c r="D57" s="244"/>
      <c r="E57" s="244"/>
      <c r="F57" s="244"/>
      <c r="G57" s="310" t="s">
        <v>531</v>
      </c>
      <c r="H57" s="311"/>
      <c r="I57" s="319">
        <v>74675952</v>
      </c>
      <c r="J57" s="320">
        <v>52084</v>
      </c>
      <c r="K57" s="321">
        <v>-7.6</v>
      </c>
      <c r="L57" s="322">
        <v>50848</v>
      </c>
      <c r="M57" s="323">
        <v>7.9</v>
      </c>
      <c r="N57" s="324">
        <v>-15.5</v>
      </c>
    </row>
    <row r="58" spans="1:14">
      <c r="A58" s="248"/>
      <c r="B58" s="244"/>
      <c r="C58" s="244"/>
      <c r="D58" s="244"/>
      <c r="E58" s="244"/>
      <c r="F58" s="244"/>
      <c r="G58" s="325"/>
      <c r="H58" s="326" t="s">
        <v>528</v>
      </c>
      <c r="I58" s="327">
        <v>36795016</v>
      </c>
      <c r="J58" s="328">
        <v>25663</v>
      </c>
      <c r="K58" s="329">
        <v>-7</v>
      </c>
      <c r="L58" s="330">
        <v>22583</v>
      </c>
      <c r="M58" s="331">
        <v>-2.1</v>
      </c>
      <c r="N58" s="332">
        <v>-4.9000000000000004</v>
      </c>
    </row>
    <row r="59" spans="1:14">
      <c r="A59" s="248"/>
      <c r="B59" s="244"/>
      <c r="C59" s="244"/>
      <c r="D59" s="244"/>
      <c r="E59" s="244"/>
      <c r="F59" s="244"/>
      <c r="G59" s="310" t="s">
        <v>532</v>
      </c>
      <c r="H59" s="311"/>
      <c r="I59" s="319">
        <v>92095709</v>
      </c>
      <c r="J59" s="320">
        <v>63713</v>
      </c>
      <c r="K59" s="321">
        <v>22.3</v>
      </c>
      <c r="L59" s="322">
        <v>53572</v>
      </c>
      <c r="M59" s="323">
        <v>5.4</v>
      </c>
      <c r="N59" s="324">
        <v>16.899999999999999</v>
      </c>
    </row>
    <row r="60" spans="1:14">
      <c r="A60" s="248"/>
      <c r="B60" s="244"/>
      <c r="C60" s="244"/>
      <c r="D60" s="244"/>
      <c r="E60" s="244"/>
      <c r="F60" s="244"/>
      <c r="G60" s="325"/>
      <c r="H60" s="326" t="s">
        <v>528</v>
      </c>
      <c r="I60" s="333">
        <v>50840527</v>
      </c>
      <c r="J60" s="328">
        <v>35172</v>
      </c>
      <c r="K60" s="329">
        <v>37.1</v>
      </c>
      <c r="L60" s="330">
        <v>25259</v>
      </c>
      <c r="M60" s="331">
        <v>11.8</v>
      </c>
      <c r="N60" s="332">
        <v>25.3</v>
      </c>
    </row>
    <row r="61" spans="1:14">
      <c r="A61" s="248"/>
      <c r="B61" s="244"/>
      <c r="C61" s="244"/>
      <c r="D61" s="244"/>
      <c r="E61" s="244"/>
      <c r="F61" s="244"/>
      <c r="G61" s="310" t="s">
        <v>533</v>
      </c>
      <c r="H61" s="334"/>
      <c r="I61" s="335">
        <v>84174146</v>
      </c>
      <c r="J61" s="336">
        <v>59525</v>
      </c>
      <c r="K61" s="337">
        <v>4.5999999999999996</v>
      </c>
      <c r="L61" s="338">
        <v>50535</v>
      </c>
      <c r="M61" s="339">
        <v>-0.6</v>
      </c>
      <c r="N61" s="324">
        <v>5.2</v>
      </c>
    </row>
    <row r="62" spans="1:14">
      <c r="A62" s="248"/>
      <c r="B62" s="244"/>
      <c r="C62" s="244"/>
      <c r="D62" s="244"/>
      <c r="E62" s="244"/>
      <c r="F62" s="244"/>
      <c r="G62" s="325"/>
      <c r="H62" s="326" t="s">
        <v>528</v>
      </c>
      <c r="I62" s="327">
        <v>41291953</v>
      </c>
      <c r="J62" s="328">
        <v>29165</v>
      </c>
      <c r="K62" s="329">
        <v>7.8</v>
      </c>
      <c r="L62" s="330">
        <v>25315</v>
      </c>
      <c r="M62" s="331">
        <v>-3.9</v>
      </c>
      <c r="N62" s="332">
        <v>11.7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55" zoomScaleNormal="55" zoomScaleSheetLayoutView="100" workbookViewId="0">
      <selection activeCell="C47" sqref="C47:E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535</v>
      </c>
      <c r="G46" s="8" t="s">
        <v>536</v>
      </c>
      <c r="H46" s="8" t="s">
        <v>537</v>
      </c>
      <c r="I46" s="8" t="s">
        <v>538</v>
      </c>
      <c r="J46" s="9" t="s">
        <v>539</v>
      </c>
    </row>
    <row r="47" spans="2:10" ht="57.75" customHeight="1">
      <c r="B47" s="10"/>
      <c r="C47" s="1139" t="s">
        <v>3</v>
      </c>
      <c r="D47" s="1139"/>
      <c r="E47" s="1140"/>
      <c r="F47" s="11">
        <v>1.43</v>
      </c>
      <c r="G47" s="12">
        <v>1.58</v>
      </c>
      <c r="H47" s="12">
        <v>1.25</v>
      </c>
      <c r="I47" s="12">
        <v>0.83</v>
      </c>
      <c r="J47" s="13">
        <v>0.95</v>
      </c>
    </row>
    <row r="48" spans="2:10" ht="57.75" customHeight="1">
      <c r="B48" s="14"/>
      <c r="C48" s="1141" t="s">
        <v>4</v>
      </c>
      <c r="D48" s="1141"/>
      <c r="E48" s="1142"/>
      <c r="F48" s="15">
        <v>0.46</v>
      </c>
      <c r="G48" s="16">
        <v>0.47</v>
      </c>
      <c r="H48" s="16">
        <v>0.06</v>
      </c>
      <c r="I48" s="16">
        <v>0.14000000000000001</v>
      </c>
      <c r="J48" s="17">
        <v>0.14000000000000001</v>
      </c>
    </row>
    <row r="49" spans="2:10" ht="57.75" customHeight="1" thickBot="1">
      <c r="B49" s="18"/>
      <c r="C49" s="1143" t="s">
        <v>5</v>
      </c>
      <c r="D49" s="1143"/>
      <c r="E49" s="1144"/>
      <c r="F49" s="19">
        <v>0.21</v>
      </c>
      <c r="G49" s="20">
        <v>0.01</v>
      </c>
      <c r="H49" s="20" t="s">
        <v>540</v>
      </c>
      <c r="I49" s="20" t="s">
        <v>541</v>
      </c>
      <c r="J49" s="21">
        <v>0.09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4" zoomScaleSheetLayoutView="100" workbookViewId="0">
      <selection activeCell="J43" sqref="J4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535</v>
      </c>
      <c r="G33" s="29" t="s">
        <v>536</v>
      </c>
      <c r="H33" s="29" t="s">
        <v>537</v>
      </c>
      <c r="I33" s="29" t="s">
        <v>538</v>
      </c>
      <c r="J33" s="30" t="s">
        <v>539</v>
      </c>
      <c r="K33" s="22"/>
      <c r="L33" s="22"/>
      <c r="M33" s="22"/>
      <c r="N33" s="22"/>
      <c r="O33" s="22"/>
      <c r="P33" s="22"/>
    </row>
    <row r="34" spans="1:16" ht="39" customHeight="1">
      <c r="A34" s="22"/>
      <c r="B34" s="31"/>
      <c r="C34" s="1151" t="s">
        <v>542</v>
      </c>
      <c r="D34" s="1151"/>
      <c r="E34" s="1152"/>
      <c r="F34" s="32">
        <v>0.22</v>
      </c>
      <c r="G34" s="33">
        <v>0.23</v>
      </c>
      <c r="H34" s="33">
        <v>0.2</v>
      </c>
      <c r="I34" s="33">
        <v>0.01</v>
      </c>
      <c r="J34" s="34" t="s">
        <v>543</v>
      </c>
      <c r="K34" s="22"/>
      <c r="L34" s="22"/>
      <c r="M34" s="22"/>
      <c r="N34" s="22"/>
      <c r="O34" s="22"/>
      <c r="P34" s="22"/>
    </row>
    <row r="35" spans="1:16" ht="39" customHeight="1">
      <c r="A35" s="22"/>
      <c r="B35" s="35"/>
      <c r="C35" s="1145" t="s">
        <v>544</v>
      </c>
      <c r="D35" s="1146"/>
      <c r="E35" s="1147"/>
      <c r="F35" s="36">
        <v>5.52</v>
      </c>
      <c r="G35" s="37">
        <v>4.18</v>
      </c>
      <c r="H35" s="37">
        <v>4</v>
      </c>
      <c r="I35" s="37">
        <v>4.1399999999999997</v>
      </c>
      <c r="J35" s="38">
        <v>3.35</v>
      </c>
      <c r="K35" s="22"/>
      <c r="L35" s="22"/>
      <c r="M35" s="22"/>
      <c r="N35" s="22"/>
      <c r="O35" s="22"/>
      <c r="P35" s="22"/>
    </row>
    <row r="36" spans="1:16" ht="39" customHeight="1">
      <c r="A36" s="22"/>
      <c r="B36" s="35"/>
      <c r="C36" s="1145" t="s">
        <v>545</v>
      </c>
      <c r="D36" s="1146"/>
      <c r="E36" s="1147"/>
      <c r="F36" s="36">
        <v>2.23</v>
      </c>
      <c r="G36" s="37">
        <v>2.0299999999999998</v>
      </c>
      <c r="H36" s="37">
        <v>1.46</v>
      </c>
      <c r="I36" s="37">
        <v>2.79</v>
      </c>
      <c r="J36" s="38">
        <v>2.54</v>
      </c>
      <c r="K36" s="22"/>
      <c r="L36" s="22"/>
      <c r="M36" s="22"/>
      <c r="N36" s="22"/>
      <c r="O36" s="22"/>
      <c r="P36" s="22"/>
    </row>
    <row r="37" spans="1:16" ht="39" customHeight="1">
      <c r="A37" s="22"/>
      <c r="B37" s="35"/>
      <c r="C37" s="1145" t="s">
        <v>546</v>
      </c>
      <c r="D37" s="1146"/>
      <c r="E37" s="1147"/>
      <c r="F37" s="36">
        <v>0.97</v>
      </c>
      <c r="G37" s="37">
        <v>1.26</v>
      </c>
      <c r="H37" s="37">
        <v>1.43</v>
      </c>
      <c r="I37" s="37">
        <v>1.6</v>
      </c>
      <c r="J37" s="38">
        <v>1.65</v>
      </c>
      <c r="K37" s="22"/>
      <c r="L37" s="22"/>
      <c r="M37" s="22"/>
      <c r="N37" s="22"/>
      <c r="O37" s="22"/>
      <c r="P37" s="22"/>
    </row>
    <row r="38" spans="1:16" ht="39" customHeight="1">
      <c r="A38" s="22"/>
      <c r="B38" s="35"/>
      <c r="C38" s="1145" t="s">
        <v>547</v>
      </c>
      <c r="D38" s="1146"/>
      <c r="E38" s="1147"/>
      <c r="F38" s="36">
        <v>0.32</v>
      </c>
      <c r="G38" s="37">
        <v>0.47</v>
      </c>
      <c r="H38" s="37">
        <v>0.55000000000000004</v>
      </c>
      <c r="I38" s="37">
        <v>1.1100000000000001</v>
      </c>
      <c r="J38" s="38">
        <v>1.39</v>
      </c>
      <c r="K38" s="22"/>
      <c r="L38" s="22"/>
      <c r="M38" s="22"/>
      <c r="N38" s="22"/>
      <c r="O38" s="22"/>
      <c r="P38" s="22"/>
    </row>
    <row r="39" spans="1:16" ht="39" customHeight="1">
      <c r="A39" s="22"/>
      <c r="B39" s="35"/>
      <c r="C39" s="1145" t="s">
        <v>548</v>
      </c>
      <c r="D39" s="1146"/>
      <c r="E39" s="1147"/>
      <c r="F39" s="36">
        <v>0.01</v>
      </c>
      <c r="G39" s="37">
        <v>0.02</v>
      </c>
      <c r="H39" s="37">
        <v>0.01</v>
      </c>
      <c r="I39" s="37">
        <v>0</v>
      </c>
      <c r="J39" s="38">
        <v>0.12</v>
      </c>
      <c r="K39" s="22"/>
      <c r="L39" s="22"/>
      <c r="M39" s="22"/>
      <c r="N39" s="22"/>
      <c r="O39" s="22"/>
      <c r="P39" s="22"/>
    </row>
    <row r="40" spans="1:16" ht="39" customHeight="1">
      <c r="A40" s="22"/>
      <c r="B40" s="35"/>
      <c r="C40" s="1145" t="s">
        <v>549</v>
      </c>
      <c r="D40" s="1146"/>
      <c r="E40" s="1147"/>
      <c r="F40" s="36">
        <v>0.05</v>
      </c>
      <c r="G40" s="37">
        <v>7.0000000000000007E-2</v>
      </c>
      <c r="H40" s="37">
        <v>0.3</v>
      </c>
      <c r="I40" s="37">
        <v>0.11</v>
      </c>
      <c r="J40" s="38">
        <v>0.09</v>
      </c>
      <c r="K40" s="22"/>
      <c r="L40" s="22"/>
      <c r="M40" s="22"/>
      <c r="N40" s="22"/>
      <c r="O40" s="22"/>
      <c r="P40" s="22"/>
    </row>
    <row r="41" spans="1:16" ht="39" customHeight="1">
      <c r="A41" s="22"/>
      <c r="B41" s="35"/>
      <c r="C41" s="1145" t="s">
        <v>550</v>
      </c>
      <c r="D41" s="1146"/>
      <c r="E41" s="1147"/>
      <c r="F41" s="36">
        <v>0.34</v>
      </c>
      <c r="G41" s="37">
        <v>0.39</v>
      </c>
      <c r="H41" s="37">
        <v>0.02</v>
      </c>
      <c r="I41" s="37">
        <v>0.06</v>
      </c>
      <c r="J41" s="38">
        <v>0.05</v>
      </c>
      <c r="K41" s="22"/>
      <c r="L41" s="22"/>
      <c r="M41" s="22"/>
      <c r="N41" s="22"/>
      <c r="O41" s="22"/>
      <c r="P41" s="22"/>
    </row>
    <row r="42" spans="1:16" ht="39" customHeight="1">
      <c r="A42" s="22"/>
      <c r="B42" s="39"/>
      <c r="C42" s="1145" t="s">
        <v>551</v>
      </c>
      <c r="D42" s="1146"/>
      <c r="E42" s="1147"/>
      <c r="F42" s="36" t="s">
        <v>497</v>
      </c>
      <c r="G42" s="37" t="s">
        <v>497</v>
      </c>
      <c r="H42" s="37" t="s">
        <v>497</v>
      </c>
      <c r="I42" s="37" t="s">
        <v>497</v>
      </c>
      <c r="J42" s="38" t="s">
        <v>497</v>
      </c>
      <c r="K42" s="22"/>
      <c r="L42" s="22"/>
      <c r="M42" s="22"/>
      <c r="N42" s="22"/>
      <c r="O42" s="22"/>
      <c r="P42" s="22"/>
    </row>
    <row r="43" spans="1:16" ht="39" customHeight="1" thickBot="1">
      <c r="A43" s="22"/>
      <c r="B43" s="40"/>
      <c r="C43" s="1148" t="s">
        <v>552</v>
      </c>
      <c r="D43" s="1149"/>
      <c r="E43" s="1150"/>
      <c r="F43" s="41">
        <v>0.42</v>
      </c>
      <c r="G43" s="42">
        <v>0.3</v>
      </c>
      <c r="H43" s="42">
        <v>0.17</v>
      </c>
      <c r="I43" s="42">
        <v>0.19</v>
      </c>
      <c r="J43" s="43">
        <v>0.16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7" zoomScaleSheetLayoutView="55" workbookViewId="0">
      <selection activeCell="Q54" sqref="Q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c r="A45" s="48"/>
      <c r="B45" s="1161" t="s">
        <v>11</v>
      </c>
      <c r="C45" s="1162"/>
      <c r="D45" s="58"/>
      <c r="E45" s="1167" t="s">
        <v>12</v>
      </c>
      <c r="F45" s="1167"/>
      <c r="G45" s="1167"/>
      <c r="H45" s="1167"/>
      <c r="I45" s="1167"/>
      <c r="J45" s="1168"/>
      <c r="K45" s="59">
        <v>36852</v>
      </c>
      <c r="L45" s="60">
        <v>35697</v>
      </c>
      <c r="M45" s="60">
        <v>31318</v>
      </c>
      <c r="N45" s="60">
        <v>31142</v>
      </c>
      <c r="O45" s="61">
        <v>30074</v>
      </c>
      <c r="P45" s="48"/>
      <c r="Q45" s="48"/>
      <c r="R45" s="48"/>
      <c r="S45" s="48"/>
      <c r="T45" s="48"/>
      <c r="U45" s="48"/>
    </row>
    <row r="46" spans="1:21" ht="30.75" customHeight="1">
      <c r="A46" s="48"/>
      <c r="B46" s="1163"/>
      <c r="C46" s="1164"/>
      <c r="D46" s="62"/>
      <c r="E46" s="1155" t="s">
        <v>13</v>
      </c>
      <c r="F46" s="1155"/>
      <c r="G46" s="1155"/>
      <c r="H46" s="1155"/>
      <c r="I46" s="1155"/>
      <c r="J46" s="1156"/>
      <c r="K46" s="63">
        <v>3364</v>
      </c>
      <c r="L46" s="64">
        <v>2412</v>
      </c>
      <c r="M46" s="64">
        <v>1241</v>
      </c>
      <c r="N46" s="64">
        <v>1745</v>
      </c>
      <c r="O46" s="65">
        <v>2098</v>
      </c>
      <c r="P46" s="48"/>
      <c r="Q46" s="48"/>
      <c r="R46" s="48"/>
      <c r="S46" s="48"/>
      <c r="T46" s="48"/>
      <c r="U46" s="48"/>
    </row>
    <row r="47" spans="1:21" ht="30.75" customHeight="1">
      <c r="A47" s="48"/>
      <c r="B47" s="1163"/>
      <c r="C47" s="1164"/>
      <c r="D47" s="62"/>
      <c r="E47" s="1155" t="s">
        <v>14</v>
      </c>
      <c r="F47" s="1155"/>
      <c r="G47" s="1155"/>
      <c r="H47" s="1155"/>
      <c r="I47" s="1155"/>
      <c r="J47" s="1156"/>
      <c r="K47" s="63">
        <v>32766</v>
      </c>
      <c r="L47" s="64">
        <v>34532</v>
      </c>
      <c r="M47" s="64">
        <v>36004</v>
      </c>
      <c r="N47" s="64">
        <v>36731</v>
      </c>
      <c r="O47" s="65">
        <v>37529</v>
      </c>
      <c r="P47" s="48"/>
      <c r="Q47" s="48"/>
      <c r="R47" s="48"/>
      <c r="S47" s="48"/>
      <c r="T47" s="48"/>
      <c r="U47" s="48"/>
    </row>
    <row r="48" spans="1:21" ht="30.75" customHeight="1">
      <c r="A48" s="48"/>
      <c r="B48" s="1163"/>
      <c r="C48" s="1164"/>
      <c r="D48" s="62"/>
      <c r="E48" s="1155" t="s">
        <v>15</v>
      </c>
      <c r="F48" s="1155"/>
      <c r="G48" s="1155"/>
      <c r="H48" s="1155"/>
      <c r="I48" s="1155"/>
      <c r="J48" s="1156"/>
      <c r="K48" s="63">
        <v>16162</v>
      </c>
      <c r="L48" s="64">
        <v>14730</v>
      </c>
      <c r="M48" s="64">
        <v>15168</v>
      </c>
      <c r="N48" s="64">
        <v>14138</v>
      </c>
      <c r="O48" s="65">
        <v>14318</v>
      </c>
      <c r="P48" s="48"/>
      <c r="Q48" s="48"/>
      <c r="R48" s="48"/>
      <c r="S48" s="48"/>
      <c r="T48" s="48"/>
      <c r="U48" s="48"/>
    </row>
    <row r="49" spans="1:21" ht="30.75" customHeight="1">
      <c r="A49" s="48"/>
      <c r="B49" s="1163"/>
      <c r="C49" s="1164"/>
      <c r="D49" s="62"/>
      <c r="E49" s="1155" t="s">
        <v>16</v>
      </c>
      <c r="F49" s="1155"/>
      <c r="G49" s="1155"/>
      <c r="H49" s="1155"/>
      <c r="I49" s="1155"/>
      <c r="J49" s="1156"/>
      <c r="K49" s="63" t="s">
        <v>497</v>
      </c>
      <c r="L49" s="64" t="s">
        <v>497</v>
      </c>
      <c r="M49" s="64" t="s">
        <v>497</v>
      </c>
      <c r="N49" s="64" t="s">
        <v>497</v>
      </c>
      <c r="O49" s="65" t="s">
        <v>497</v>
      </c>
      <c r="P49" s="48"/>
      <c r="Q49" s="48"/>
      <c r="R49" s="48"/>
      <c r="S49" s="48"/>
      <c r="T49" s="48"/>
      <c r="U49" s="48"/>
    </row>
    <row r="50" spans="1:21" ht="30.75" customHeight="1">
      <c r="A50" s="48"/>
      <c r="B50" s="1163"/>
      <c r="C50" s="1164"/>
      <c r="D50" s="62"/>
      <c r="E50" s="1155" t="s">
        <v>17</v>
      </c>
      <c r="F50" s="1155"/>
      <c r="G50" s="1155"/>
      <c r="H50" s="1155"/>
      <c r="I50" s="1155"/>
      <c r="J50" s="1156"/>
      <c r="K50" s="63">
        <v>1812</v>
      </c>
      <c r="L50" s="64">
        <v>691</v>
      </c>
      <c r="M50" s="64">
        <v>755</v>
      </c>
      <c r="N50" s="64">
        <v>833</v>
      </c>
      <c r="O50" s="65">
        <v>938</v>
      </c>
      <c r="P50" s="48"/>
      <c r="Q50" s="48"/>
      <c r="R50" s="48"/>
      <c r="S50" s="48"/>
      <c r="T50" s="48"/>
      <c r="U50" s="48"/>
    </row>
    <row r="51" spans="1:21" ht="30.75" customHeight="1">
      <c r="A51" s="48"/>
      <c r="B51" s="1165"/>
      <c r="C51" s="1166"/>
      <c r="D51" s="66"/>
      <c r="E51" s="1155" t="s">
        <v>18</v>
      </c>
      <c r="F51" s="1155"/>
      <c r="G51" s="1155"/>
      <c r="H51" s="1155"/>
      <c r="I51" s="1155"/>
      <c r="J51" s="1156"/>
      <c r="K51" s="63" t="s">
        <v>497</v>
      </c>
      <c r="L51" s="64" t="s">
        <v>497</v>
      </c>
      <c r="M51" s="64" t="s">
        <v>497</v>
      </c>
      <c r="N51" s="64" t="s">
        <v>497</v>
      </c>
      <c r="O51" s="65" t="s">
        <v>497</v>
      </c>
      <c r="P51" s="48"/>
      <c r="Q51" s="48"/>
      <c r="R51" s="48"/>
      <c r="S51" s="48"/>
      <c r="T51" s="48"/>
      <c r="U51" s="48"/>
    </row>
    <row r="52" spans="1:21" ht="30.75" customHeight="1">
      <c r="A52" s="48"/>
      <c r="B52" s="1153" t="s">
        <v>19</v>
      </c>
      <c r="C52" s="1154"/>
      <c r="D52" s="66"/>
      <c r="E52" s="1155" t="s">
        <v>20</v>
      </c>
      <c r="F52" s="1155"/>
      <c r="G52" s="1155"/>
      <c r="H52" s="1155"/>
      <c r="I52" s="1155"/>
      <c r="J52" s="1156"/>
      <c r="K52" s="63">
        <v>62698</v>
      </c>
      <c r="L52" s="64">
        <v>62102</v>
      </c>
      <c r="M52" s="64">
        <v>61615</v>
      </c>
      <c r="N52" s="64">
        <v>63022</v>
      </c>
      <c r="O52" s="65">
        <v>64775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28258</v>
      </c>
      <c r="L53" s="69">
        <v>25960</v>
      </c>
      <c r="M53" s="69">
        <v>22871</v>
      </c>
      <c r="N53" s="69">
        <v>21567</v>
      </c>
      <c r="O53" s="70">
        <v>20182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02006073</cp:lastModifiedBy>
  <cp:lastPrinted>2016-11-21T01:52:22Z</cp:lastPrinted>
  <dcterms:created xsi:type="dcterms:W3CDTF">2016-02-15T01:10:42Z</dcterms:created>
  <dcterms:modified xsi:type="dcterms:W3CDTF">2016-11-21T01:52:34Z</dcterms:modified>
</cp:coreProperties>
</file>