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20" activeTab="0"/>
  </bookViews>
  <sheets>
    <sheet name="96" sheetId="1" r:id="rId1"/>
  </sheets>
  <definedNames>
    <definedName name="_xlnm.Print_Area" localSheetId="0">'96'!$A$1:$AA$28</definedName>
  </definedNames>
  <calcPr fullCalcOnLoad="1"/>
</workbook>
</file>

<file path=xl/sharedStrings.xml><?xml version="1.0" encoding="utf-8"?>
<sst xmlns="http://schemas.openxmlformats.org/spreadsheetml/2006/main" count="87" uniqueCount="52">
  <si>
    <t>種別</t>
  </si>
  <si>
    <t>園数</t>
  </si>
  <si>
    <t>学級数</t>
  </si>
  <si>
    <t>総数</t>
  </si>
  <si>
    <t>男</t>
  </si>
  <si>
    <t>女</t>
  </si>
  <si>
    <t>本務者</t>
  </si>
  <si>
    <t>教員数</t>
  </si>
  <si>
    <t>職　　　員　　　数　　　　　　　　　　　　（本　　務　　者）</t>
  </si>
  <si>
    <t>3歳</t>
  </si>
  <si>
    <t>4歳</t>
  </si>
  <si>
    <t>5歳</t>
  </si>
  <si>
    <t>入園者数</t>
  </si>
  <si>
    <t>修了者数</t>
  </si>
  <si>
    <t>種別</t>
  </si>
  <si>
    <t>平成</t>
  </si>
  <si>
    <t>9年度</t>
  </si>
  <si>
    <t>市立</t>
  </si>
  <si>
    <t>川崎区</t>
  </si>
  <si>
    <t>幸区</t>
  </si>
  <si>
    <t>中原区</t>
  </si>
  <si>
    <t>高津区</t>
  </si>
  <si>
    <t>宮前区</t>
  </si>
  <si>
    <t>多摩区</t>
  </si>
  <si>
    <t>麻生区</t>
  </si>
  <si>
    <t>私立</t>
  </si>
  <si>
    <t>在</t>
  </si>
  <si>
    <t>園者数</t>
  </si>
  <si>
    <t>市立</t>
  </si>
  <si>
    <t>川崎</t>
  </si>
  <si>
    <t>幸</t>
  </si>
  <si>
    <t>中原</t>
  </si>
  <si>
    <t>高津</t>
  </si>
  <si>
    <t>宮前</t>
  </si>
  <si>
    <t>多摩</t>
  </si>
  <si>
    <t>麻生</t>
  </si>
  <si>
    <t>私立</t>
  </si>
  <si>
    <t>兼務者</t>
  </si>
  <si>
    <t>10年度</t>
  </si>
  <si>
    <t>　　　　　　　　　園</t>
  </si>
  <si>
    <t xml:space="preserve"> 資料：総合企画局都市政策部統計情報課</t>
  </si>
  <si>
    <t>本表は市内に所在する幼稚園の概況について，各年5月1日現在実施の　　　</t>
  </si>
  <si>
    <t>　　　学校基本調査（指定統計第13号）の結果を表わしたものである。</t>
  </si>
  <si>
    <t>11年度</t>
  </si>
  <si>
    <t>９６　　幼　　　　　　　　　　　　　　稚　　　</t>
  </si>
  <si>
    <t xml:space="preserve"> 10 年 度</t>
  </si>
  <si>
    <t>12年度</t>
  </si>
  <si>
    <t>13年度</t>
  </si>
  <si>
    <t>平 成 9 年 度</t>
  </si>
  <si>
    <t xml:space="preserve"> 11 年 度</t>
  </si>
  <si>
    <t xml:space="preserve"> 12 年 度</t>
  </si>
  <si>
    <t>13 年 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</si>
</sst>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#\ ##0;\-#\ ##0;&quot;-&quot;;@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5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4" fillId="0" borderId="5" xfId="0" applyFont="1" applyBorder="1" applyAlignment="1">
      <alignment horizontal="distributed"/>
    </xf>
    <xf numFmtId="0" fontId="4" fillId="0" borderId="0" xfId="0" applyFont="1" applyBorder="1" applyAlignment="1">
      <alignment/>
    </xf>
    <xf numFmtId="0" fontId="3" fillId="0" borderId="4" xfId="0" applyFont="1" applyBorder="1" applyAlignment="1">
      <alignment horizontal="distributed"/>
    </xf>
    <xf numFmtId="0" fontId="3" fillId="0" borderId="6" xfId="0" applyFont="1" applyBorder="1" applyAlignment="1">
      <alignment horizontal="distributed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7" xfId="0" applyFont="1" applyBorder="1" applyAlignment="1">
      <alignment horizontal="center" vertical="center"/>
    </xf>
    <xf numFmtId="177" fontId="3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7" fontId="3" fillId="0" borderId="8" xfId="0" applyNumberFormat="1" applyFont="1" applyBorder="1" applyAlignment="1">
      <alignment/>
    </xf>
    <xf numFmtId="49" fontId="3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49" fontId="4" fillId="0" borderId="4" xfId="0" applyNumberFormat="1" applyFont="1" applyBorder="1" applyAlignment="1">
      <alignment horizontal="right"/>
    </xf>
    <xf numFmtId="177" fontId="3" fillId="2" borderId="0" xfId="0" applyNumberFormat="1" applyFont="1" applyFill="1" applyAlignment="1">
      <alignment/>
    </xf>
    <xf numFmtId="177" fontId="4" fillId="2" borderId="0" xfId="0" applyNumberFormat="1" applyFont="1" applyFill="1" applyAlignment="1">
      <alignment/>
    </xf>
    <xf numFmtId="177" fontId="3" fillId="2" borderId="8" xfId="0" applyNumberFormat="1" applyFont="1" applyFill="1" applyBorder="1" applyAlignment="1">
      <alignment/>
    </xf>
    <xf numFmtId="177" fontId="3" fillId="2" borderId="0" xfId="0" applyNumberFormat="1" applyFont="1" applyFill="1" applyBorder="1" applyAlignment="1">
      <alignment/>
    </xf>
    <xf numFmtId="177" fontId="4" fillId="2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5" xfId="0" applyFont="1" applyBorder="1" applyAlignment="1">
      <alignment horizontal="distributed"/>
    </xf>
    <xf numFmtId="0" fontId="3" fillId="0" borderId="8" xfId="0" applyFont="1" applyBorder="1" applyAlignment="1">
      <alignment horizontal="distributed"/>
    </xf>
    <xf numFmtId="0" fontId="3" fillId="0" borderId="9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3" fillId="0" borderId="1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4" fillId="0" borderId="12" xfId="0" applyFont="1" applyBorder="1" applyAlignment="1">
      <alignment horizontal="distributed"/>
    </xf>
    <xf numFmtId="0" fontId="4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5" xfId="0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6.125" style="0" customWidth="1"/>
    <col min="3" max="4" width="6.875" style="0" customWidth="1"/>
    <col min="5" max="5" width="6.75390625" style="0" customWidth="1"/>
    <col min="6" max="7" width="6.125" style="0" customWidth="1"/>
    <col min="8" max="8" width="5.75390625" style="0" customWidth="1"/>
    <col min="9" max="11" width="6.125" style="0" customWidth="1"/>
    <col min="12" max="12" width="7.625" style="0" customWidth="1"/>
    <col min="13" max="14" width="7.125" style="0" customWidth="1"/>
    <col min="15" max="16" width="6.375" style="0" customWidth="1"/>
    <col min="17" max="20" width="6.50390625" style="0" customWidth="1"/>
    <col min="21" max="21" width="6.375" style="0" customWidth="1"/>
    <col min="22" max="22" width="6.50390625" style="0" customWidth="1"/>
    <col min="23" max="23" width="6.625" style="0" customWidth="1"/>
    <col min="24" max="26" width="6.50390625" style="0" customWidth="1"/>
    <col min="27" max="27" width="11.00390625" style="0" customWidth="1"/>
  </cols>
  <sheetData>
    <row r="1" spans="1:27" ht="14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N1" s="1" t="s">
        <v>44</v>
      </c>
      <c r="O1" s="3" t="s">
        <v>39</v>
      </c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 t="s">
        <v>41</v>
      </c>
      <c r="O2" s="19" t="s">
        <v>42</v>
      </c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27" ht="15" customHeight="1" thickTop="1">
      <c r="A3" s="49" t="s">
        <v>0</v>
      </c>
      <c r="B3" s="50"/>
      <c r="C3" s="49" t="s">
        <v>1</v>
      </c>
      <c r="D3" s="53" t="s">
        <v>2</v>
      </c>
      <c r="E3" s="42" t="s">
        <v>7</v>
      </c>
      <c r="F3" s="42"/>
      <c r="G3" s="42"/>
      <c r="H3" s="42"/>
      <c r="I3" s="57" t="s">
        <v>8</v>
      </c>
      <c r="J3" s="57"/>
      <c r="K3" s="57"/>
      <c r="L3" s="44" t="s">
        <v>26</v>
      </c>
      <c r="M3" s="59"/>
      <c r="N3" s="59"/>
      <c r="O3" s="60" t="s">
        <v>27</v>
      </c>
      <c r="P3" s="59"/>
      <c r="Q3" s="59"/>
      <c r="R3" s="59"/>
      <c r="S3" s="59"/>
      <c r="T3" s="61"/>
      <c r="U3" s="42" t="s">
        <v>12</v>
      </c>
      <c r="V3" s="42"/>
      <c r="W3" s="42"/>
      <c r="X3" s="42" t="s">
        <v>13</v>
      </c>
      <c r="Y3" s="42"/>
      <c r="Z3" s="44"/>
      <c r="AA3" s="44" t="s">
        <v>14</v>
      </c>
    </row>
    <row r="4" spans="1:27" ht="15" customHeight="1">
      <c r="A4" s="51"/>
      <c r="B4" s="52"/>
      <c r="C4" s="51"/>
      <c r="D4" s="54"/>
      <c r="E4" s="43" t="s">
        <v>3</v>
      </c>
      <c r="F4" s="43" t="s">
        <v>6</v>
      </c>
      <c r="G4" s="43"/>
      <c r="H4" s="55" t="s">
        <v>37</v>
      </c>
      <c r="I4" s="58"/>
      <c r="J4" s="58"/>
      <c r="K4" s="58"/>
      <c r="L4" s="43" t="s">
        <v>3</v>
      </c>
      <c r="M4" s="52"/>
      <c r="N4" s="52"/>
      <c r="O4" s="62" t="s">
        <v>9</v>
      </c>
      <c r="P4" s="43"/>
      <c r="Q4" s="43" t="s">
        <v>10</v>
      </c>
      <c r="R4" s="43"/>
      <c r="S4" s="43" t="s">
        <v>11</v>
      </c>
      <c r="T4" s="43"/>
      <c r="U4" s="43"/>
      <c r="V4" s="43"/>
      <c r="W4" s="43"/>
      <c r="X4" s="43"/>
      <c r="Y4" s="43"/>
      <c r="Z4" s="45"/>
      <c r="AA4" s="46"/>
    </row>
    <row r="5" spans="1:27" ht="15" customHeight="1">
      <c r="A5" s="51"/>
      <c r="B5" s="52"/>
      <c r="C5" s="51"/>
      <c r="D5" s="54"/>
      <c r="E5" s="52"/>
      <c r="F5" s="5" t="s">
        <v>4</v>
      </c>
      <c r="G5" s="5" t="s">
        <v>5</v>
      </c>
      <c r="H5" s="56"/>
      <c r="I5" s="4" t="s">
        <v>3</v>
      </c>
      <c r="J5" s="5" t="s">
        <v>4</v>
      </c>
      <c r="K5" s="5" t="s">
        <v>5</v>
      </c>
      <c r="L5" s="4" t="s">
        <v>3</v>
      </c>
      <c r="M5" s="5" t="s">
        <v>4</v>
      </c>
      <c r="N5" s="5" t="s">
        <v>5</v>
      </c>
      <c r="O5" s="23" t="s">
        <v>4</v>
      </c>
      <c r="P5" s="5" t="s">
        <v>5</v>
      </c>
      <c r="Q5" s="5" t="s">
        <v>4</v>
      </c>
      <c r="R5" s="5" t="s">
        <v>5</v>
      </c>
      <c r="S5" s="5" t="s">
        <v>4</v>
      </c>
      <c r="T5" s="5" t="s">
        <v>5</v>
      </c>
      <c r="U5" s="4" t="s">
        <v>3</v>
      </c>
      <c r="V5" s="5" t="s">
        <v>4</v>
      </c>
      <c r="W5" s="5" t="s">
        <v>5</v>
      </c>
      <c r="X5" s="4" t="s">
        <v>3</v>
      </c>
      <c r="Y5" s="5" t="s">
        <v>4</v>
      </c>
      <c r="Z5" s="6" t="s">
        <v>5</v>
      </c>
      <c r="AA5" s="45"/>
    </row>
    <row r="6" spans="1:27" ht="18" customHeight="1">
      <c r="A6" s="47" t="s">
        <v>3</v>
      </c>
      <c r="B6" s="48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7" t="s">
        <v>3</v>
      </c>
    </row>
    <row r="7" spans="1:27" ht="18" customHeight="1">
      <c r="A7" s="9" t="s">
        <v>15</v>
      </c>
      <c r="B7" s="10" t="s">
        <v>16</v>
      </c>
      <c r="C7" s="25">
        <v>107</v>
      </c>
      <c r="D7" s="25">
        <v>763</v>
      </c>
      <c r="E7" s="25">
        <v>1167</v>
      </c>
      <c r="F7" s="25">
        <v>55</v>
      </c>
      <c r="G7" s="25">
        <v>1030</v>
      </c>
      <c r="H7" s="25">
        <v>82</v>
      </c>
      <c r="I7" s="25">
        <v>216</v>
      </c>
      <c r="J7" s="25">
        <v>116</v>
      </c>
      <c r="K7" s="25">
        <v>100</v>
      </c>
      <c r="L7" s="25">
        <v>19799</v>
      </c>
      <c r="M7" s="25">
        <v>10007</v>
      </c>
      <c r="N7" s="25">
        <v>9792</v>
      </c>
      <c r="O7" s="25">
        <v>1777</v>
      </c>
      <c r="P7" s="25">
        <v>1738</v>
      </c>
      <c r="Q7" s="25">
        <v>4082</v>
      </c>
      <c r="R7" s="25">
        <v>3939</v>
      </c>
      <c r="S7" s="25">
        <v>4148</v>
      </c>
      <c r="T7" s="25">
        <v>4115</v>
      </c>
      <c r="U7" s="25">
        <v>8834</v>
      </c>
      <c r="V7" s="25">
        <v>4471</v>
      </c>
      <c r="W7" s="25">
        <v>4363</v>
      </c>
      <c r="X7" s="25">
        <v>8226</v>
      </c>
      <c r="Y7" s="25">
        <v>4151</v>
      </c>
      <c r="Z7" s="25">
        <v>4075</v>
      </c>
      <c r="AA7" s="29" t="s">
        <v>48</v>
      </c>
    </row>
    <row r="8" spans="1:27" ht="13.5">
      <c r="A8" s="11"/>
      <c r="B8" s="10" t="s">
        <v>38</v>
      </c>
      <c r="C8" s="25">
        <v>108</v>
      </c>
      <c r="D8" s="25">
        <v>785</v>
      </c>
      <c r="E8" s="25">
        <v>1202</v>
      </c>
      <c r="F8" s="25">
        <v>55</v>
      </c>
      <c r="G8" s="25">
        <v>1061</v>
      </c>
      <c r="H8" s="25">
        <v>86</v>
      </c>
      <c r="I8" s="25">
        <v>218</v>
      </c>
      <c r="J8" s="25">
        <v>114</v>
      </c>
      <c r="K8" s="25">
        <v>104</v>
      </c>
      <c r="L8" s="25">
        <v>20565</v>
      </c>
      <c r="M8" s="25">
        <v>10395</v>
      </c>
      <c r="N8" s="25">
        <v>10170</v>
      </c>
      <c r="O8" s="25">
        <v>2060</v>
      </c>
      <c r="P8" s="25">
        <v>1918</v>
      </c>
      <c r="Q8" s="25">
        <v>4020</v>
      </c>
      <c r="R8" s="25">
        <v>4124</v>
      </c>
      <c r="S8" s="25">
        <v>4315</v>
      </c>
      <c r="T8" s="25">
        <v>4128</v>
      </c>
      <c r="U8" s="25">
        <v>9381</v>
      </c>
      <c r="V8" s="25">
        <v>4697</v>
      </c>
      <c r="W8" s="25">
        <v>4684</v>
      </c>
      <c r="X8" s="25">
        <v>8395</v>
      </c>
      <c r="Y8" s="25">
        <v>4208</v>
      </c>
      <c r="Z8" s="25">
        <v>4187</v>
      </c>
      <c r="AA8" s="28" t="s">
        <v>45</v>
      </c>
    </row>
    <row r="9" spans="1:27" ht="13.5">
      <c r="A9" s="11"/>
      <c r="B9" s="10" t="s">
        <v>43</v>
      </c>
      <c r="C9" s="25">
        <v>108</v>
      </c>
      <c r="D9" s="25">
        <v>799</v>
      </c>
      <c r="E9" s="25">
        <v>1241</v>
      </c>
      <c r="F9" s="25">
        <v>56</v>
      </c>
      <c r="G9" s="25">
        <v>1048</v>
      </c>
      <c r="H9" s="25">
        <v>137</v>
      </c>
      <c r="I9" s="25">
        <v>199</v>
      </c>
      <c r="J9" s="25">
        <v>102</v>
      </c>
      <c r="K9" s="25">
        <v>97</v>
      </c>
      <c r="L9" s="25">
        <v>21071</v>
      </c>
      <c r="M9" s="25">
        <v>10711</v>
      </c>
      <c r="N9" s="25">
        <v>10360</v>
      </c>
      <c r="O9" s="25">
        <v>2105</v>
      </c>
      <c r="P9" s="25">
        <v>1841</v>
      </c>
      <c r="Q9" s="25">
        <v>4393</v>
      </c>
      <c r="R9" s="25">
        <v>4192</v>
      </c>
      <c r="S9" s="25">
        <v>4213</v>
      </c>
      <c r="T9" s="25">
        <v>4327</v>
      </c>
      <c r="U9" s="25">
        <v>9316</v>
      </c>
      <c r="V9" s="25">
        <v>4824</v>
      </c>
      <c r="W9" s="25">
        <v>4492</v>
      </c>
      <c r="X9" s="25">
        <v>8441</v>
      </c>
      <c r="Y9" s="25">
        <v>4306</v>
      </c>
      <c r="Z9" s="25">
        <v>4135</v>
      </c>
      <c r="AA9" s="28" t="s">
        <v>49</v>
      </c>
    </row>
    <row r="10" spans="1:27" ht="13.5">
      <c r="A10" s="11"/>
      <c r="B10" s="10" t="s">
        <v>46</v>
      </c>
      <c r="C10" s="25">
        <v>108</v>
      </c>
      <c r="D10" s="25">
        <v>808</v>
      </c>
      <c r="E10" s="25">
        <v>1285</v>
      </c>
      <c r="F10" s="25">
        <v>56</v>
      </c>
      <c r="G10" s="25">
        <v>1068</v>
      </c>
      <c r="H10" s="25">
        <v>161</v>
      </c>
      <c r="I10" s="25">
        <v>192</v>
      </c>
      <c r="J10" s="25">
        <v>99</v>
      </c>
      <c r="K10" s="25">
        <v>93</v>
      </c>
      <c r="L10" s="25">
        <v>21459</v>
      </c>
      <c r="M10" s="25">
        <v>11051</v>
      </c>
      <c r="N10" s="25">
        <v>10408</v>
      </c>
      <c r="O10" s="25">
        <v>2142</v>
      </c>
      <c r="P10" s="25">
        <v>1989</v>
      </c>
      <c r="Q10" s="25">
        <v>4327</v>
      </c>
      <c r="R10" s="25">
        <v>4047</v>
      </c>
      <c r="S10" s="25">
        <v>4582</v>
      </c>
      <c r="T10" s="25">
        <v>4372</v>
      </c>
      <c r="U10" s="25">
        <v>9333</v>
      </c>
      <c r="V10" s="25">
        <v>4799</v>
      </c>
      <c r="W10" s="25">
        <v>4534</v>
      </c>
      <c r="X10" s="25">
        <v>8522</v>
      </c>
      <c r="Y10" s="25">
        <v>4202</v>
      </c>
      <c r="Z10" s="25">
        <v>4320</v>
      </c>
      <c r="AA10" s="28" t="s">
        <v>50</v>
      </c>
    </row>
    <row r="11" spans="1:27" ht="18" customHeight="1">
      <c r="A11" s="13"/>
      <c r="B11" s="12" t="s">
        <v>47</v>
      </c>
      <c r="C11" s="26">
        <f>C12+C20</f>
        <v>107</v>
      </c>
      <c r="D11" s="26">
        <f aca="true" t="shared" si="0" ref="D11:Z11">D12+D20</f>
        <v>811</v>
      </c>
      <c r="E11" s="26">
        <f t="shared" si="0"/>
        <v>1286</v>
      </c>
      <c r="F11" s="26">
        <f t="shared" si="0"/>
        <v>56</v>
      </c>
      <c r="G11" s="26">
        <f t="shared" si="0"/>
        <v>1070</v>
      </c>
      <c r="H11" s="26">
        <f t="shared" si="0"/>
        <v>160</v>
      </c>
      <c r="I11" s="26">
        <f t="shared" si="0"/>
        <v>199</v>
      </c>
      <c r="J11" s="26">
        <f t="shared" si="0"/>
        <v>105</v>
      </c>
      <c r="K11" s="26">
        <f t="shared" si="0"/>
        <v>94</v>
      </c>
      <c r="L11" s="26">
        <f t="shared" si="0"/>
        <v>21688</v>
      </c>
      <c r="M11" s="26">
        <f t="shared" si="0"/>
        <v>11208</v>
      </c>
      <c r="N11" s="26">
        <f t="shared" si="0"/>
        <v>10480</v>
      </c>
      <c r="O11" s="26">
        <f t="shared" si="0"/>
        <v>2154</v>
      </c>
      <c r="P11" s="26">
        <f t="shared" si="0"/>
        <v>2071</v>
      </c>
      <c r="Q11" s="26">
        <f t="shared" si="0"/>
        <v>4470</v>
      </c>
      <c r="R11" s="26">
        <f t="shared" si="0"/>
        <v>4199</v>
      </c>
      <c r="S11" s="26">
        <f t="shared" si="0"/>
        <v>4584</v>
      </c>
      <c r="T11" s="26">
        <f t="shared" si="0"/>
        <v>4210</v>
      </c>
      <c r="U11" s="26">
        <f t="shared" si="0"/>
        <v>9420</v>
      </c>
      <c r="V11" s="26">
        <f t="shared" si="0"/>
        <v>4807</v>
      </c>
      <c r="W11" s="26">
        <f t="shared" si="0"/>
        <v>4613</v>
      </c>
      <c r="X11" s="26">
        <f t="shared" si="0"/>
        <v>8949</v>
      </c>
      <c r="Y11" s="26">
        <f t="shared" si="0"/>
        <v>4598</v>
      </c>
      <c r="Z11" s="26">
        <f t="shared" si="0"/>
        <v>4351</v>
      </c>
      <c r="AA11" s="30" t="s">
        <v>51</v>
      </c>
    </row>
    <row r="12" spans="1:27" ht="18" customHeight="1">
      <c r="A12" s="40" t="s">
        <v>17</v>
      </c>
      <c r="B12" s="41"/>
      <c r="C12" s="26">
        <f>SUM(C13:C19)</f>
        <v>20</v>
      </c>
      <c r="D12" s="26">
        <f aca="true" t="shared" si="1" ref="D12:Y12">SUM(D13:D19)</f>
        <v>60</v>
      </c>
      <c r="E12" s="26">
        <f t="shared" si="1"/>
        <v>95</v>
      </c>
      <c r="F12" s="26">
        <f t="shared" si="1"/>
        <v>0</v>
      </c>
      <c r="G12" s="26">
        <f t="shared" si="1"/>
        <v>65</v>
      </c>
      <c r="H12" s="26">
        <f t="shared" si="1"/>
        <v>30</v>
      </c>
      <c r="I12" s="26">
        <f t="shared" si="1"/>
        <v>0</v>
      </c>
      <c r="J12" s="26">
        <f t="shared" si="1"/>
        <v>0</v>
      </c>
      <c r="K12" s="26">
        <f t="shared" si="1"/>
        <v>0</v>
      </c>
      <c r="L12" s="26">
        <f t="shared" si="1"/>
        <v>483</v>
      </c>
      <c r="M12" s="26">
        <f t="shared" si="1"/>
        <v>262</v>
      </c>
      <c r="N12" s="26">
        <f t="shared" si="1"/>
        <v>221</v>
      </c>
      <c r="O12" s="26">
        <f t="shared" si="1"/>
        <v>0</v>
      </c>
      <c r="P12" s="26">
        <f t="shared" si="1"/>
        <v>0</v>
      </c>
      <c r="Q12" s="26">
        <f t="shared" si="1"/>
        <v>0</v>
      </c>
      <c r="R12" s="26">
        <f t="shared" si="1"/>
        <v>0</v>
      </c>
      <c r="S12" s="26">
        <f t="shared" si="1"/>
        <v>262</v>
      </c>
      <c r="T12" s="26">
        <f t="shared" si="1"/>
        <v>221</v>
      </c>
      <c r="U12" s="26">
        <f t="shared" si="1"/>
        <v>483</v>
      </c>
      <c r="V12" s="26">
        <f t="shared" si="1"/>
        <v>262</v>
      </c>
      <c r="W12" s="26">
        <f t="shared" si="1"/>
        <v>221</v>
      </c>
      <c r="X12" s="26">
        <f t="shared" si="1"/>
        <v>610</v>
      </c>
      <c r="Y12" s="26">
        <f t="shared" si="1"/>
        <v>340</v>
      </c>
      <c r="Z12" s="26">
        <f>SUM(Z13:Z19)</f>
        <v>270</v>
      </c>
      <c r="AA12" s="8" t="s">
        <v>28</v>
      </c>
    </row>
    <row r="13" spans="1:27" ht="18" customHeight="1">
      <c r="A13" s="36" t="s">
        <v>18</v>
      </c>
      <c r="B13" s="37"/>
      <c r="C13" s="25">
        <v>5</v>
      </c>
      <c r="D13" s="31">
        <v>13</v>
      </c>
      <c r="E13" s="34">
        <f>F13+G13+H13</f>
        <v>8</v>
      </c>
      <c r="F13" s="31">
        <v>0</v>
      </c>
      <c r="G13" s="31">
        <v>6</v>
      </c>
      <c r="H13" s="31">
        <v>2</v>
      </c>
      <c r="I13" s="25">
        <v>0</v>
      </c>
      <c r="J13" s="25">
        <v>0</v>
      </c>
      <c r="K13" s="25">
        <v>0</v>
      </c>
      <c r="L13" s="31">
        <f>M13+N13</f>
        <v>25</v>
      </c>
      <c r="M13" s="31">
        <f>O13+Q13+S13</f>
        <v>14</v>
      </c>
      <c r="N13" s="31">
        <f>P13+R13+T13</f>
        <v>11</v>
      </c>
      <c r="O13" s="31">
        <v>0</v>
      </c>
      <c r="P13" s="31">
        <v>0</v>
      </c>
      <c r="Q13" s="31">
        <v>0</v>
      </c>
      <c r="R13" s="31">
        <v>0</v>
      </c>
      <c r="S13" s="31">
        <v>14</v>
      </c>
      <c r="T13" s="31">
        <v>11</v>
      </c>
      <c r="U13" s="31">
        <f>V13+W13</f>
        <v>25</v>
      </c>
      <c r="V13" s="31">
        <v>14</v>
      </c>
      <c r="W13" s="31">
        <v>11</v>
      </c>
      <c r="X13" s="31">
        <f>Y13+Z13</f>
        <v>59</v>
      </c>
      <c r="Y13" s="31">
        <v>36</v>
      </c>
      <c r="Z13" s="31">
        <v>23</v>
      </c>
      <c r="AA13" s="14" t="s">
        <v>29</v>
      </c>
    </row>
    <row r="14" spans="1:27" ht="13.5">
      <c r="A14" s="36" t="s">
        <v>19</v>
      </c>
      <c r="B14" s="37"/>
      <c r="C14" s="25">
        <v>3</v>
      </c>
      <c r="D14" s="31">
        <v>9</v>
      </c>
      <c r="E14" s="34">
        <f aca="true" t="shared" si="2" ref="E14:E27">F14+G14+H14</f>
        <v>7</v>
      </c>
      <c r="F14" s="31">
        <v>0</v>
      </c>
      <c r="G14" s="31">
        <v>5</v>
      </c>
      <c r="H14" s="31">
        <v>2</v>
      </c>
      <c r="I14" s="25">
        <v>0</v>
      </c>
      <c r="J14" s="25">
        <v>0</v>
      </c>
      <c r="K14" s="25">
        <v>0</v>
      </c>
      <c r="L14" s="31">
        <f aca="true" t="shared" si="3" ref="L14:L19">M14+N14</f>
        <v>24</v>
      </c>
      <c r="M14" s="31">
        <f aca="true" t="shared" si="4" ref="M14:M19">O14+Q14+S14</f>
        <v>15</v>
      </c>
      <c r="N14" s="31">
        <f aca="true" t="shared" si="5" ref="N14:N19">P14+R14+T14</f>
        <v>9</v>
      </c>
      <c r="O14" s="31">
        <v>0</v>
      </c>
      <c r="P14" s="31">
        <v>0</v>
      </c>
      <c r="Q14" s="31">
        <v>0</v>
      </c>
      <c r="R14" s="31">
        <v>0</v>
      </c>
      <c r="S14" s="31">
        <v>15</v>
      </c>
      <c r="T14" s="31">
        <v>9</v>
      </c>
      <c r="U14" s="31">
        <f aca="true" t="shared" si="6" ref="U14:U19">V14+W14</f>
        <v>24</v>
      </c>
      <c r="V14" s="31">
        <v>15</v>
      </c>
      <c r="W14" s="31">
        <v>9</v>
      </c>
      <c r="X14" s="31">
        <f aca="true" t="shared" si="7" ref="X14:X19">Y14+Z14</f>
        <v>41</v>
      </c>
      <c r="Y14" s="31">
        <v>25</v>
      </c>
      <c r="Z14" s="31">
        <v>16</v>
      </c>
      <c r="AA14" s="14" t="s">
        <v>30</v>
      </c>
    </row>
    <row r="15" spans="1:27" ht="13.5">
      <c r="A15" s="36" t="s">
        <v>20</v>
      </c>
      <c r="B15" s="37"/>
      <c r="C15" s="25">
        <v>4</v>
      </c>
      <c r="D15" s="31">
        <v>12</v>
      </c>
      <c r="E15" s="34">
        <f t="shared" si="2"/>
        <v>22</v>
      </c>
      <c r="F15" s="31">
        <v>0</v>
      </c>
      <c r="G15" s="31">
        <v>14</v>
      </c>
      <c r="H15" s="31">
        <v>8</v>
      </c>
      <c r="I15" s="25">
        <v>0</v>
      </c>
      <c r="J15" s="25">
        <v>0</v>
      </c>
      <c r="K15" s="25">
        <v>0</v>
      </c>
      <c r="L15" s="31">
        <f t="shared" si="3"/>
        <v>129</v>
      </c>
      <c r="M15" s="31">
        <f t="shared" si="4"/>
        <v>67</v>
      </c>
      <c r="N15" s="31">
        <f t="shared" si="5"/>
        <v>62</v>
      </c>
      <c r="O15" s="31">
        <v>0</v>
      </c>
      <c r="P15" s="31">
        <v>0</v>
      </c>
      <c r="Q15" s="31">
        <v>0</v>
      </c>
      <c r="R15" s="31">
        <v>0</v>
      </c>
      <c r="S15" s="31">
        <v>67</v>
      </c>
      <c r="T15" s="31">
        <v>62</v>
      </c>
      <c r="U15" s="31">
        <f t="shared" si="6"/>
        <v>129</v>
      </c>
      <c r="V15" s="31">
        <v>67</v>
      </c>
      <c r="W15" s="31">
        <v>62</v>
      </c>
      <c r="X15" s="31">
        <f t="shared" si="7"/>
        <v>162</v>
      </c>
      <c r="Y15" s="31">
        <v>87</v>
      </c>
      <c r="Z15" s="31">
        <v>75</v>
      </c>
      <c r="AA15" s="14" t="s">
        <v>31</v>
      </c>
    </row>
    <row r="16" spans="1:27" ht="13.5">
      <c r="A16" s="36" t="s">
        <v>21</v>
      </c>
      <c r="B16" s="37"/>
      <c r="C16" s="25">
        <v>2</v>
      </c>
      <c r="D16" s="31">
        <v>6</v>
      </c>
      <c r="E16" s="34">
        <f t="shared" si="2"/>
        <v>10</v>
      </c>
      <c r="F16" s="31">
        <v>0</v>
      </c>
      <c r="G16" s="31">
        <v>7</v>
      </c>
      <c r="H16" s="31">
        <v>3</v>
      </c>
      <c r="I16" s="25">
        <v>0</v>
      </c>
      <c r="J16" s="25">
        <v>0</v>
      </c>
      <c r="K16" s="25">
        <v>0</v>
      </c>
      <c r="L16" s="31">
        <f t="shared" si="3"/>
        <v>63</v>
      </c>
      <c r="M16" s="31">
        <f t="shared" si="4"/>
        <v>34</v>
      </c>
      <c r="N16" s="31">
        <f t="shared" si="5"/>
        <v>29</v>
      </c>
      <c r="O16" s="31">
        <v>0</v>
      </c>
      <c r="P16" s="31">
        <v>0</v>
      </c>
      <c r="Q16" s="31">
        <v>0</v>
      </c>
      <c r="R16" s="31">
        <v>0</v>
      </c>
      <c r="S16" s="31">
        <v>34</v>
      </c>
      <c r="T16" s="31">
        <v>29</v>
      </c>
      <c r="U16" s="31">
        <f t="shared" si="6"/>
        <v>63</v>
      </c>
      <c r="V16" s="31">
        <v>34</v>
      </c>
      <c r="W16" s="31">
        <v>29</v>
      </c>
      <c r="X16" s="31">
        <f t="shared" si="7"/>
        <v>94</v>
      </c>
      <c r="Y16" s="31">
        <v>45</v>
      </c>
      <c r="Z16" s="31">
        <v>49</v>
      </c>
      <c r="AA16" s="14" t="s">
        <v>32</v>
      </c>
    </row>
    <row r="17" spans="1:27" ht="13.5">
      <c r="A17" s="36" t="s">
        <v>22</v>
      </c>
      <c r="B17" s="37"/>
      <c r="C17" s="25">
        <v>4</v>
      </c>
      <c r="D17" s="31">
        <v>12</v>
      </c>
      <c r="E17" s="34">
        <f t="shared" si="2"/>
        <v>33</v>
      </c>
      <c r="F17" s="31">
        <v>0</v>
      </c>
      <c r="G17" s="31">
        <v>23</v>
      </c>
      <c r="H17" s="31">
        <v>10</v>
      </c>
      <c r="I17" s="25">
        <v>0</v>
      </c>
      <c r="J17" s="25">
        <v>0</v>
      </c>
      <c r="K17" s="25">
        <v>0</v>
      </c>
      <c r="L17" s="31">
        <f t="shared" si="3"/>
        <v>174</v>
      </c>
      <c r="M17" s="31">
        <f t="shared" si="4"/>
        <v>95</v>
      </c>
      <c r="N17" s="31">
        <f t="shared" si="5"/>
        <v>79</v>
      </c>
      <c r="O17" s="31">
        <v>0</v>
      </c>
      <c r="P17" s="31">
        <v>0</v>
      </c>
      <c r="Q17" s="31">
        <v>0</v>
      </c>
      <c r="R17" s="31">
        <v>0</v>
      </c>
      <c r="S17" s="31">
        <v>95</v>
      </c>
      <c r="T17" s="31">
        <v>79</v>
      </c>
      <c r="U17" s="31">
        <f t="shared" si="6"/>
        <v>174</v>
      </c>
      <c r="V17" s="31">
        <v>95</v>
      </c>
      <c r="W17" s="31">
        <v>79</v>
      </c>
      <c r="X17" s="31">
        <f t="shared" si="7"/>
        <v>162</v>
      </c>
      <c r="Y17" s="31">
        <v>89</v>
      </c>
      <c r="Z17" s="31">
        <v>73</v>
      </c>
      <c r="AA17" s="14" t="s">
        <v>33</v>
      </c>
    </row>
    <row r="18" spans="1:27" ht="13.5">
      <c r="A18" s="36" t="s">
        <v>23</v>
      </c>
      <c r="B18" s="37"/>
      <c r="C18" s="25">
        <v>1</v>
      </c>
      <c r="D18" s="31">
        <v>4</v>
      </c>
      <c r="E18" s="34">
        <f t="shared" si="2"/>
        <v>8</v>
      </c>
      <c r="F18" s="31">
        <v>0</v>
      </c>
      <c r="G18" s="31">
        <v>5</v>
      </c>
      <c r="H18" s="31">
        <v>3</v>
      </c>
      <c r="I18" s="25">
        <v>0</v>
      </c>
      <c r="J18" s="25">
        <v>0</v>
      </c>
      <c r="K18" s="25">
        <v>0</v>
      </c>
      <c r="L18" s="31">
        <f t="shared" si="3"/>
        <v>36</v>
      </c>
      <c r="M18" s="31">
        <f t="shared" si="4"/>
        <v>22</v>
      </c>
      <c r="N18" s="31">
        <f t="shared" si="5"/>
        <v>14</v>
      </c>
      <c r="O18" s="31">
        <v>0</v>
      </c>
      <c r="P18" s="31">
        <v>0</v>
      </c>
      <c r="Q18" s="31">
        <v>0</v>
      </c>
      <c r="R18" s="31">
        <v>0</v>
      </c>
      <c r="S18" s="31">
        <v>22</v>
      </c>
      <c r="T18" s="31">
        <v>14</v>
      </c>
      <c r="U18" s="31">
        <f t="shared" si="6"/>
        <v>36</v>
      </c>
      <c r="V18" s="31">
        <v>22</v>
      </c>
      <c r="W18" s="31">
        <v>14</v>
      </c>
      <c r="X18" s="31">
        <f t="shared" si="7"/>
        <v>45</v>
      </c>
      <c r="Y18" s="31">
        <v>26</v>
      </c>
      <c r="Z18" s="31">
        <v>19</v>
      </c>
      <c r="AA18" s="14" t="s">
        <v>34</v>
      </c>
    </row>
    <row r="19" spans="1:27" ht="13.5">
      <c r="A19" s="36" t="s">
        <v>24</v>
      </c>
      <c r="B19" s="37"/>
      <c r="C19" s="25">
        <v>1</v>
      </c>
      <c r="D19" s="31">
        <v>4</v>
      </c>
      <c r="E19" s="34">
        <f t="shared" si="2"/>
        <v>7</v>
      </c>
      <c r="F19" s="31">
        <v>0</v>
      </c>
      <c r="G19" s="31">
        <v>5</v>
      </c>
      <c r="H19" s="31">
        <v>2</v>
      </c>
      <c r="I19" s="25">
        <v>0</v>
      </c>
      <c r="J19" s="25">
        <v>0</v>
      </c>
      <c r="K19" s="25">
        <v>0</v>
      </c>
      <c r="L19" s="31">
        <f t="shared" si="3"/>
        <v>32</v>
      </c>
      <c r="M19" s="31">
        <f t="shared" si="4"/>
        <v>15</v>
      </c>
      <c r="N19" s="31">
        <f t="shared" si="5"/>
        <v>17</v>
      </c>
      <c r="O19" s="31">
        <v>0</v>
      </c>
      <c r="P19" s="31">
        <v>0</v>
      </c>
      <c r="Q19" s="31">
        <v>0</v>
      </c>
      <c r="R19" s="31">
        <v>0</v>
      </c>
      <c r="S19" s="31">
        <v>15</v>
      </c>
      <c r="T19" s="31">
        <v>17</v>
      </c>
      <c r="U19" s="31">
        <f t="shared" si="6"/>
        <v>32</v>
      </c>
      <c r="V19" s="31">
        <v>15</v>
      </c>
      <c r="W19" s="31">
        <v>17</v>
      </c>
      <c r="X19" s="31">
        <f t="shared" si="7"/>
        <v>47</v>
      </c>
      <c r="Y19" s="31">
        <v>32</v>
      </c>
      <c r="Z19" s="31">
        <v>15</v>
      </c>
      <c r="AA19" s="14" t="s">
        <v>35</v>
      </c>
    </row>
    <row r="20" spans="1:27" ht="18" customHeight="1">
      <c r="A20" s="40" t="s">
        <v>25</v>
      </c>
      <c r="B20" s="41"/>
      <c r="C20" s="26">
        <f>SUM(C21:C27)</f>
        <v>87</v>
      </c>
      <c r="D20" s="32">
        <f aca="true" t="shared" si="8" ref="D20:Y20">SUM(D21:D27)</f>
        <v>751</v>
      </c>
      <c r="E20" s="35">
        <f t="shared" si="8"/>
        <v>1191</v>
      </c>
      <c r="F20" s="32">
        <f t="shared" si="8"/>
        <v>56</v>
      </c>
      <c r="G20" s="32">
        <f t="shared" si="8"/>
        <v>1005</v>
      </c>
      <c r="H20" s="32">
        <f t="shared" si="8"/>
        <v>130</v>
      </c>
      <c r="I20" s="26">
        <f t="shared" si="8"/>
        <v>199</v>
      </c>
      <c r="J20" s="26">
        <f t="shared" si="8"/>
        <v>105</v>
      </c>
      <c r="K20" s="26">
        <f t="shared" si="8"/>
        <v>94</v>
      </c>
      <c r="L20" s="26">
        <f t="shared" si="8"/>
        <v>21205</v>
      </c>
      <c r="M20" s="26">
        <f t="shared" si="8"/>
        <v>10946</v>
      </c>
      <c r="N20" s="26">
        <f t="shared" si="8"/>
        <v>10259</v>
      </c>
      <c r="O20" s="26">
        <f t="shared" si="8"/>
        <v>2154</v>
      </c>
      <c r="P20" s="26">
        <f t="shared" si="8"/>
        <v>2071</v>
      </c>
      <c r="Q20" s="26">
        <f t="shared" si="8"/>
        <v>4470</v>
      </c>
      <c r="R20" s="26">
        <f t="shared" si="8"/>
        <v>4199</v>
      </c>
      <c r="S20" s="26">
        <f t="shared" si="8"/>
        <v>4322</v>
      </c>
      <c r="T20" s="26">
        <f t="shared" si="8"/>
        <v>3989</v>
      </c>
      <c r="U20" s="26">
        <f t="shared" si="8"/>
        <v>8937</v>
      </c>
      <c r="V20" s="26">
        <f t="shared" si="8"/>
        <v>4545</v>
      </c>
      <c r="W20" s="26">
        <f t="shared" si="8"/>
        <v>4392</v>
      </c>
      <c r="X20" s="32">
        <f t="shared" si="8"/>
        <v>8339</v>
      </c>
      <c r="Y20" s="32">
        <f t="shared" si="8"/>
        <v>4258</v>
      </c>
      <c r="Z20" s="32">
        <f>SUM(Z21:Z27)</f>
        <v>4081</v>
      </c>
      <c r="AA20" s="8" t="s">
        <v>36</v>
      </c>
    </row>
    <row r="21" spans="1:27" ht="18" customHeight="1">
      <c r="A21" s="36" t="s">
        <v>18</v>
      </c>
      <c r="B21" s="37"/>
      <c r="C21" s="25">
        <v>19</v>
      </c>
      <c r="D21" s="31">
        <v>107</v>
      </c>
      <c r="E21" s="34">
        <f t="shared" si="2"/>
        <v>167</v>
      </c>
      <c r="F21" s="31">
        <v>10</v>
      </c>
      <c r="G21" s="31">
        <v>139</v>
      </c>
      <c r="H21" s="31">
        <v>18</v>
      </c>
      <c r="I21" s="34">
        <f>J21+K21</f>
        <v>25</v>
      </c>
      <c r="J21" s="31">
        <v>14</v>
      </c>
      <c r="K21" s="31">
        <v>11</v>
      </c>
      <c r="L21" s="34">
        <f>M21+N21</f>
        <v>2567</v>
      </c>
      <c r="M21" s="34">
        <f>O21+Q21+S21</f>
        <v>1307</v>
      </c>
      <c r="N21" s="34">
        <f>P21+R21+T21</f>
        <v>1260</v>
      </c>
      <c r="O21" s="31">
        <v>229</v>
      </c>
      <c r="P21" s="31">
        <v>237</v>
      </c>
      <c r="Q21" s="31">
        <v>551</v>
      </c>
      <c r="R21" s="31">
        <v>528</v>
      </c>
      <c r="S21" s="31">
        <v>527</v>
      </c>
      <c r="T21" s="31">
        <v>495</v>
      </c>
      <c r="U21" s="31">
        <f aca="true" t="shared" si="9" ref="U21:U27">V21+W21</f>
        <v>1086</v>
      </c>
      <c r="V21" s="31">
        <f>1+217+289+8</f>
        <v>515</v>
      </c>
      <c r="W21" s="31">
        <f>1+230+324+16</f>
        <v>571</v>
      </c>
      <c r="X21" s="34">
        <f>Y21+Z21</f>
        <v>1068</v>
      </c>
      <c r="Y21" s="31">
        <v>547</v>
      </c>
      <c r="Z21" s="31">
        <v>521</v>
      </c>
      <c r="AA21" s="14" t="s">
        <v>29</v>
      </c>
    </row>
    <row r="22" spans="1:27" ht="13.5">
      <c r="A22" s="36" t="s">
        <v>19</v>
      </c>
      <c r="B22" s="37"/>
      <c r="C22" s="25">
        <v>12</v>
      </c>
      <c r="D22" s="31">
        <v>91</v>
      </c>
      <c r="E22" s="34">
        <f t="shared" si="2"/>
        <v>133</v>
      </c>
      <c r="F22" s="31">
        <v>5</v>
      </c>
      <c r="G22" s="31">
        <v>117</v>
      </c>
      <c r="H22" s="31">
        <v>11</v>
      </c>
      <c r="I22" s="34">
        <f aca="true" t="shared" si="10" ref="I22:I27">J22+K22</f>
        <v>19</v>
      </c>
      <c r="J22" s="31">
        <v>9</v>
      </c>
      <c r="K22" s="31">
        <v>10</v>
      </c>
      <c r="L22" s="34">
        <f aca="true" t="shared" si="11" ref="L22:L27">M22+N22</f>
        <v>2451</v>
      </c>
      <c r="M22" s="34">
        <f aca="true" t="shared" si="12" ref="M22:M27">O22+Q22+S22</f>
        <v>1306</v>
      </c>
      <c r="N22" s="34">
        <f aca="true" t="shared" si="13" ref="N22:N27">P22+R22+T22</f>
        <v>1145</v>
      </c>
      <c r="O22" s="31">
        <v>280</v>
      </c>
      <c r="P22" s="31">
        <v>251</v>
      </c>
      <c r="Q22" s="31">
        <v>511</v>
      </c>
      <c r="R22" s="31">
        <v>449</v>
      </c>
      <c r="S22" s="31">
        <v>515</v>
      </c>
      <c r="T22" s="31">
        <v>445</v>
      </c>
      <c r="U22" s="31">
        <f t="shared" si="9"/>
        <v>956</v>
      </c>
      <c r="V22" s="31">
        <f>1+261+230+7</f>
        <v>499</v>
      </c>
      <c r="W22" s="31">
        <f>1+238+212+6</f>
        <v>457</v>
      </c>
      <c r="X22" s="34">
        <f aca="true" t="shared" si="14" ref="X22:X27">Y22+Z22</f>
        <v>881</v>
      </c>
      <c r="Y22" s="31">
        <v>440</v>
      </c>
      <c r="Z22" s="31">
        <v>441</v>
      </c>
      <c r="AA22" s="14" t="s">
        <v>30</v>
      </c>
    </row>
    <row r="23" spans="1:27" ht="13.5">
      <c r="A23" s="36" t="s">
        <v>20</v>
      </c>
      <c r="B23" s="37"/>
      <c r="C23" s="25">
        <v>13</v>
      </c>
      <c r="D23" s="31">
        <v>99</v>
      </c>
      <c r="E23" s="34">
        <f t="shared" si="2"/>
        <v>147</v>
      </c>
      <c r="F23" s="31">
        <v>9</v>
      </c>
      <c r="G23" s="31">
        <v>129</v>
      </c>
      <c r="H23" s="31">
        <v>9</v>
      </c>
      <c r="I23" s="34">
        <f t="shared" si="10"/>
        <v>29</v>
      </c>
      <c r="J23" s="31">
        <v>16</v>
      </c>
      <c r="K23" s="31">
        <v>13</v>
      </c>
      <c r="L23" s="34">
        <f t="shared" si="11"/>
        <v>2694</v>
      </c>
      <c r="M23" s="34">
        <f t="shared" si="12"/>
        <v>1391</v>
      </c>
      <c r="N23" s="34">
        <f t="shared" si="13"/>
        <v>1303</v>
      </c>
      <c r="O23" s="31">
        <v>300</v>
      </c>
      <c r="P23" s="31">
        <v>298</v>
      </c>
      <c r="Q23" s="31">
        <v>586</v>
      </c>
      <c r="R23" s="31">
        <v>510</v>
      </c>
      <c r="S23" s="31">
        <v>505</v>
      </c>
      <c r="T23" s="31">
        <v>495</v>
      </c>
      <c r="U23" s="31">
        <f t="shared" si="9"/>
        <v>1165</v>
      </c>
      <c r="V23" s="31">
        <f>300+291+6</f>
        <v>597</v>
      </c>
      <c r="W23" s="31">
        <f>298+266+4</f>
        <v>568</v>
      </c>
      <c r="X23" s="34">
        <f t="shared" si="14"/>
        <v>1073</v>
      </c>
      <c r="Y23" s="31">
        <v>554</v>
      </c>
      <c r="Z23" s="31">
        <v>519</v>
      </c>
      <c r="AA23" s="14" t="s">
        <v>31</v>
      </c>
    </row>
    <row r="24" spans="1:27" ht="13.5">
      <c r="A24" s="36" t="s">
        <v>21</v>
      </c>
      <c r="B24" s="37"/>
      <c r="C24" s="25">
        <v>11</v>
      </c>
      <c r="D24" s="31">
        <v>122</v>
      </c>
      <c r="E24" s="34">
        <f t="shared" si="2"/>
        <v>198</v>
      </c>
      <c r="F24" s="31">
        <v>5</v>
      </c>
      <c r="G24" s="31">
        <v>176</v>
      </c>
      <c r="H24" s="31">
        <v>17</v>
      </c>
      <c r="I24" s="34">
        <f t="shared" si="10"/>
        <v>34</v>
      </c>
      <c r="J24" s="31">
        <v>20</v>
      </c>
      <c r="K24" s="31">
        <v>14</v>
      </c>
      <c r="L24" s="34">
        <f t="shared" si="11"/>
        <v>3742</v>
      </c>
      <c r="M24" s="34">
        <f t="shared" si="12"/>
        <v>1893</v>
      </c>
      <c r="N24" s="34">
        <f t="shared" si="13"/>
        <v>1849</v>
      </c>
      <c r="O24" s="31">
        <v>363</v>
      </c>
      <c r="P24" s="31">
        <v>358</v>
      </c>
      <c r="Q24" s="31">
        <v>767</v>
      </c>
      <c r="R24" s="31">
        <v>783</v>
      </c>
      <c r="S24" s="31">
        <v>763</v>
      </c>
      <c r="T24" s="31">
        <v>708</v>
      </c>
      <c r="U24" s="31">
        <f t="shared" si="9"/>
        <v>1609</v>
      </c>
      <c r="V24" s="31">
        <f>361+435+7</f>
        <v>803</v>
      </c>
      <c r="W24" s="31">
        <f>358+438+10</f>
        <v>806</v>
      </c>
      <c r="X24" s="34">
        <f t="shared" si="14"/>
        <v>1489</v>
      </c>
      <c r="Y24" s="31">
        <v>765</v>
      </c>
      <c r="Z24" s="31">
        <v>724</v>
      </c>
      <c r="AA24" s="14" t="s">
        <v>32</v>
      </c>
    </row>
    <row r="25" spans="1:27" ht="13.5">
      <c r="A25" s="36" t="s">
        <v>22</v>
      </c>
      <c r="B25" s="37"/>
      <c r="C25" s="25">
        <v>11</v>
      </c>
      <c r="D25" s="31">
        <v>132</v>
      </c>
      <c r="E25" s="34">
        <f t="shared" si="2"/>
        <v>220</v>
      </c>
      <c r="F25" s="31">
        <v>11</v>
      </c>
      <c r="G25" s="31">
        <v>189</v>
      </c>
      <c r="H25" s="31">
        <v>20</v>
      </c>
      <c r="I25" s="34">
        <f t="shared" si="10"/>
        <v>39</v>
      </c>
      <c r="J25" s="31">
        <v>21</v>
      </c>
      <c r="K25" s="31">
        <v>18</v>
      </c>
      <c r="L25" s="34">
        <f t="shared" si="11"/>
        <v>4118</v>
      </c>
      <c r="M25" s="34">
        <f t="shared" si="12"/>
        <v>2162</v>
      </c>
      <c r="N25" s="34">
        <f t="shared" si="13"/>
        <v>1956</v>
      </c>
      <c r="O25" s="31">
        <v>401</v>
      </c>
      <c r="P25" s="31">
        <v>333</v>
      </c>
      <c r="Q25" s="31">
        <v>890</v>
      </c>
      <c r="R25" s="31">
        <v>848</v>
      </c>
      <c r="S25" s="31">
        <v>871</v>
      </c>
      <c r="T25" s="31">
        <v>775</v>
      </c>
      <c r="U25" s="31">
        <f t="shared" si="9"/>
        <v>1757</v>
      </c>
      <c r="V25" s="31">
        <f>401+498+14</f>
        <v>913</v>
      </c>
      <c r="W25" s="31">
        <f>333+491+20</f>
        <v>844</v>
      </c>
      <c r="X25" s="34">
        <f t="shared" si="14"/>
        <v>1657</v>
      </c>
      <c r="Y25" s="31">
        <v>861</v>
      </c>
      <c r="Z25" s="31">
        <v>796</v>
      </c>
      <c r="AA25" s="14" t="s">
        <v>33</v>
      </c>
    </row>
    <row r="26" spans="1:27" ht="13.5">
      <c r="A26" s="36" t="s">
        <v>23</v>
      </c>
      <c r="B26" s="37"/>
      <c r="C26" s="25">
        <v>13</v>
      </c>
      <c r="D26" s="31">
        <v>120</v>
      </c>
      <c r="E26" s="34">
        <f t="shared" si="2"/>
        <v>175</v>
      </c>
      <c r="F26" s="31">
        <v>11</v>
      </c>
      <c r="G26" s="31">
        <v>152</v>
      </c>
      <c r="H26" s="31">
        <v>12</v>
      </c>
      <c r="I26" s="34">
        <f t="shared" si="10"/>
        <v>37</v>
      </c>
      <c r="J26" s="31">
        <v>15</v>
      </c>
      <c r="K26" s="31">
        <v>22</v>
      </c>
      <c r="L26" s="34">
        <f t="shared" si="11"/>
        <v>3259</v>
      </c>
      <c r="M26" s="34">
        <f t="shared" si="12"/>
        <v>1619</v>
      </c>
      <c r="N26" s="34">
        <f t="shared" si="13"/>
        <v>1640</v>
      </c>
      <c r="O26" s="31">
        <v>306</v>
      </c>
      <c r="P26" s="31">
        <v>350</v>
      </c>
      <c r="Q26" s="31">
        <v>656</v>
      </c>
      <c r="R26" s="31">
        <v>652</v>
      </c>
      <c r="S26" s="31">
        <v>657</v>
      </c>
      <c r="T26" s="31">
        <v>638</v>
      </c>
      <c r="U26" s="31">
        <f t="shared" si="9"/>
        <v>1371</v>
      </c>
      <c r="V26" s="31">
        <f>303+369+12</f>
        <v>684</v>
      </c>
      <c r="W26" s="31">
        <f>347+328+12</f>
        <v>687</v>
      </c>
      <c r="X26" s="34">
        <f t="shared" si="14"/>
        <v>1320</v>
      </c>
      <c r="Y26" s="31">
        <v>635</v>
      </c>
      <c r="Z26" s="31">
        <v>685</v>
      </c>
      <c r="AA26" s="14" t="s">
        <v>34</v>
      </c>
    </row>
    <row r="27" spans="1:27" ht="14.25" thickBot="1">
      <c r="A27" s="38" t="s">
        <v>24</v>
      </c>
      <c r="B27" s="39"/>
      <c r="C27" s="27">
        <v>8</v>
      </c>
      <c r="D27" s="33">
        <v>80</v>
      </c>
      <c r="E27" s="33">
        <f t="shared" si="2"/>
        <v>151</v>
      </c>
      <c r="F27" s="33">
        <v>5</v>
      </c>
      <c r="G27" s="33">
        <v>103</v>
      </c>
      <c r="H27" s="33">
        <v>43</v>
      </c>
      <c r="I27" s="33">
        <f t="shared" si="10"/>
        <v>16</v>
      </c>
      <c r="J27" s="33">
        <v>10</v>
      </c>
      <c r="K27" s="33">
        <v>6</v>
      </c>
      <c r="L27" s="33">
        <f t="shared" si="11"/>
        <v>2374</v>
      </c>
      <c r="M27" s="33">
        <f t="shared" si="12"/>
        <v>1268</v>
      </c>
      <c r="N27" s="33">
        <f t="shared" si="13"/>
        <v>1106</v>
      </c>
      <c r="O27" s="33">
        <v>275</v>
      </c>
      <c r="P27" s="33">
        <v>244</v>
      </c>
      <c r="Q27" s="33">
        <v>509</v>
      </c>
      <c r="R27" s="33">
        <v>429</v>
      </c>
      <c r="S27" s="33">
        <v>484</v>
      </c>
      <c r="T27" s="33">
        <v>433</v>
      </c>
      <c r="U27" s="33">
        <f t="shared" si="9"/>
        <v>993</v>
      </c>
      <c r="V27" s="33">
        <f>275+240+19</f>
        <v>534</v>
      </c>
      <c r="W27" s="33">
        <f>244+201+14</f>
        <v>459</v>
      </c>
      <c r="X27" s="33">
        <f t="shared" si="14"/>
        <v>851</v>
      </c>
      <c r="Y27" s="33">
        <v>456</v>
      </c>
      <c r="Z27" s="33">
        <v>395</v>
      </c>
      <c r="AA27" s="15" t="s">
        <v>35</v>
      </c>
    </row>
    <row r="28" spans="1:27" s="21" customFormat="1" ht="13.5" customHeight="1" thickTop="1">
      <c r="A28" s="22" t="s">
        <v>40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</row>
    <row r="29" spans="1:27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</sheetData>
  <mergeCells count="34">
    <mergeCell ref="E3:H3"/>
    <mergeCell ref="I3:K4"/>
    <mergeCell ref="L3:N3"/>
    <mergeCell ref="O3:T3"/>
    <mergeCell ref="L4:N4"/>
    <mergeCell ref="O4:P4"/>
    <mergeCell ref="Q4:R4"/>
    <mergeCell ref="S4:T4"/>
    <mergeCell ref="U3:W4"/>
    <mergeCell ref="X3:Z4"/>
    <mergeCell ref="AA3:AA5"/>
    <mergeCell ref="A6:B6"/>
    <mergeCell ref="A3:B5"/>
    <mergeCell ref="C3:C5"/>
    <mergeCell ref="D3:D5"/>
    <mergeCell ref="E4:E5"/>
    <mergeCell ref="F4:G4"/>
    <mergeCell ref="H4:H5"/>
    <mergeCell ref="A12:B12"/>
    <mergeCell ref="A13:B13"/>
    <mergeCell ref="A14:B14"/>
    <mergeCell ref="A15:B15"/>
    <mergeCell ref="A16:B16"/>
    <mergeCell ref="A17:B17"/>
    <mergeCell ref="A18:B18"/>
    <mergeCell ref="A19:B19"/>
    <mergeCell ref="A21:B21"/>
    <mergeCell ref="A22:B22"/>
    <mergeCell ref="A23:B23"/>
    <mergeCell ref="A20:B20"/>
    <mergeCell ref="A24:B24"/>
    <mergeCell ref="A25:B25"/>
    <mergeCell ref="A26:B26"/>
    <mergeCell ref="A27:B27"/>
  </mergeCells>
  <printOptions/>
  <pageMargins left="0.6692913385826772" right="0.6692913385826772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統計情報課№７</cp:lastModifiedBy>
  <cp:lastPrinted>2000-12-25T23:05:00Z</cp:lastPrinted>
  <dcterms:created xsi:type="dcterms:W3CDTF">1997-07-25T07:00:10Z</dcterms:created>
  <dcterms:modified xsi:type="dcterms:W3CDTF">2000-02-07T01:04:58Z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