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99-1" sheetId="1" r:id="rId1"/>
  </sheets>
  <definedNames>
    <definedName name="_xlnm.Print_Area" localSheetId="0">'99-1'!$A$1:$T$63</definedName>
  </definedNames>
  <calcPr fullCalcOnLoad="1"/>
</workbook>
</file>

<file path=xl/sharedStrings.xml><?xml version="1.0" encoding="utf-8"?>
<sst xmlns="http://schemas.openxmlformats.org/spreadsheetml/2006/main" count="173" uniqueCount="50">
  <si>
    <t>年度別</t>
  </si>
  <si>
    <t>再掲</t>
  </si>
  <si>
    <t>館名</t>
  </si>
  <si>
    <t>総数</t>
  </si>
  <si>
    <t>総記</t>
  </si>
  <si>
    <t>哲学・宗教</t>
  </si>
  <si>
    <t>歴史・地理</t>
  </si>
  <si>
    <t>社会科学</t>
  </si>
  <si>
    <t>自然科学</t>
  </si>
  <si>
    <t>工業・家                     事・技術</t>
  </si>
  <si>
    <t>産業</t>
  </si>
  <si>
    <t>芸術</t>
  </si>
  <si>
    <t>語学</t>
  </si>
  <si>
    <t>文学</t>
  </si>
  <si>
    <t>その他</t>
  </si>
  <si>
    <t>児童図書</t>
  </si>
  <si>
    <t>館外図書</t>
  </si>
  <si>
    <t>郷土資料</t>
  </si>
  <si>
    <t>平成</t>
  </si>
  <si>
    <t>多　　　摩　　　　　　　　　図書館</t>
  </si>
  <si>
    <t>麻　　　生　　　　　　　　図書館</t>
  </si>
  <si>
    <t>大師分館</t>
  </si>
  <si>
    <t>田島分館</t>
  </si>
  <si>
    <t>橘分館</t>
  </si>
  <si>
    <t>県立　　　　　　　　川崎　　　　　　　　図書館</t>
  </si>
  <si>
    <t>平成</t>
  </si>
  <si>
    <t>8年度</t>
  </si>
  <si>
    <t>9年度</t>
  </si>
  <si>
    <t xml:space="preserve">        県立川崎図書館の蔵書冊数及び利用状況を表わしたものである。蔵書冊数は各年度末現在のものである。</t>
  </si>
  <si>
    <t>　　　　蔵　　　　　　　　書　　　　　　　　数</t>
  </si>
  <si>
    <t xml:space="preserve"> 資料：各図書館</t>
  </si>
  <si>
    <t>幸　　　　　　図書館</t>
  </si>
  <si>
    <t>宮　　　前　　　　　　　　図書館</t>
  </si>
  <si>
    <t>高　　　津　　　　　　　　図書館</t>
  </si>
  <si>
    <t>中　　　原　　　　　　　　図書館</t>
  </si>
  <si>
    <t>川　　　崎　　　　　　　　図書館</t>
  </si>
  <si>
    <t xml:space="preserve">    の                  概                    況</t>
  </si>
  <si>
    <t xml:space="preserve">本表は市立図書館（川崎・幸・中原・高津・宮前・多摩・麻生図書館，大師・田島・橘分館）並びに 　    </t>
  </si>
  <si>
    <t>（注）（1）「その他」は配本所，団体貸出，自動車文庫等に貸出すために別置している館外図書の絵本，紙芝居等を含む。なお，</t>
  </si>
  <si>
    <t>その１　　図　　　　　　　　書　　　</t>
  </si>
  <si>
    <t>10年度</t>
  </si>
  <si>
    <t>11年度</t>
  </si>
  <si>
    <t>平成</t>
  </si>
  <si>
    <t>　 （3）県立川崎図書館の「その他」は社史等及び規格・抄録である。また，「児童図書」はやさしい科学コーナーに分類されて</t>
  </si>
  <si>
    <t xml:space="preserve"> 　　自動車文庫（移動図書館）は中原･宮前･麻生図書館にある。（2）幸・高津図書館の「その他」はAV（音響・映像）を含む。</t>
  </si>
  <si>
    <t xml:space="preserve">９９    図                    書                    館        </t>
  </si>
  <si>
    <t>12年度</t>
  </si>
  <si>
    <t>12年度</t>
  </si>
  <si>
    <t>12年度</t>
  </si>
  <si>
    <t xml:space="preserve"> 　　いるものを掲載している。　(4) 市立図書館は上記以外に菅閲覧所の蔵書32150冊がある。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</si>
</sst>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\ ###\ ##0;\ \-#\ ###\ ##0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7" fontId="5" fillId="2" borderId="1" xfId="0" applyNumberFormat="1" applyFont="1" applyFill="1" applyBorder="1" applyAlignment="1">
      <alignment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/>
    </xf>
    <xf numFmtId="0" fontId="4" fillId="2" borderId="4" xfId="0" applyFont="1" applyFill="1" applyBorder="1" applyAlignment="1">
      <alignment horizontal="distributed"/>
    </xf>
    <xf numFmtId="177" fontId="4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 wrapText="1"/>
    </xf>
    <xf numFmtId="177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distributed"/>
    </xf>
    <xf numFmtId="0" fontId="4" fillId="2" borderId="0" xfId="0" applyFont="1" applyFill="1" applyBorder="1" applyAlignment="1">
      <alignment horizontal="distributed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>
      <alignment horizontal="distributed"/>
    </xf>
    <xf numFmtId="177" fontId="5" fillId="2" borderId="0" xfId="0" applyNumberFormat="1" applyFont="1" applyFill="1" applyBorder="1" applyAlignment="1">
      <alignment/>
    </xf>
    <xf numFmtId="177" fontId="5" fillId="2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distributed"/>
    </xf>
    <xf numFmtId="177" fontId="4" fillId="2" borderId="0" xfId="0" applyNumberFormat="1" applyFont="1" applyFill="1" applyAlignment="1">
      <alignment/>
    </xf>
    <xf numFmtId="177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/>
    </xf>
    <xf numFmtId="0" fontId="5" fillId="2" borderId="6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8.375" style="5" customWidth="1"/>
    <col min="3" max="3" width="8.25390625" style="5" customWidth="1"/>
    <col min="4" max="4" width="10.25390625" style="5" customWidth="1"/>
    <col min="5" max="18" width="9.625" style="5" customWidth="1"/>
    <col min="19" max="19" width="4.625" style="5" customWidth="1"/>
    <col min="20" max="20" width="7.625" style="5" customWidth="1"/>
    <col min="21" max="16384" width="9.00390625" style="5" customWidth="1"/>
  </cols>
  <sheetData>
    <row r="1" spans="1:21" ht="13.5" customHeight="1">
      <c r="A1" s="2"/>
      <c r="B1" s="2"/>
      <c r="C1" s="2"/>
      <c r="D1" s="2"/>
      <c r="E1" s="2"/>
      <c r="F1" s="2"/>
      <c r="G1" s="2"/>
      <c r="H1" s="2"/>
      <c r="I1" s="3" t="s">
        <v>45</v>
      </c>
      <c r="J1" s="2" t="s">
        <v>36</v>
      </c>
      <c r="K1" s="2"/>
      <c r="L1" s="2"/>
      <c r="M1" s="2"/>
      <c r="N1" s="2"/>
      <c r="O1" s="2"/>
      <c r="P1" s="2"/>
      <c r="Q1" s="2"/>
      <c r="R1" s="2"/>
      <c r="S1" s="2"/>
      <c r="T1" s="3"/>
      <c r="U1" s="4"/>
    </row>
    <row r="2" spans="1:21" s="10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7" t="s">
        <v>39</v>
      </c>
      <c r="K2" s="8" t="s">
        <v>29</v>
      </c>
      <c r="L2" s="6"/>
      <c r="M2" s="6"/>
      <c r="N2" s="6"/>
      <c r="O2" s="6"/>
      <c r="P2" s="6"/>
      <c r="Q2" s="6"/>
      <c r="R2" s="6"/>
      <c r="S2" s="6"/>
      <c r="T2" s="6"/>
      <c r="U2" s="9"/>
    </row>
    <row r="3" spans="1:21" ht="12.75" customHeight="1" thickBot="1">
      <c r="A3" s="11"/>
      <c r="B3" s="11"/>
      <c r="C3" s="11"/>
      <c r="D3" s="11"/>
      <c r="E3" s="11"/>
      <c r="F3" s="11"/>
      <c r="G3" s="11"/>
      <c r="H3" s="11"/>
      <c r="I3" s="12"/>
      <c r="J3" s="13" t="s">
        <v>37</v>
      </c>
      <c r="K3" s="14" t="s">
        <v>28</v>
      </c>
      <c r="L3" s="11"/>
      <c r="M3" s="11"/>
      <c r="N3" s="11"/>
      <c r="O3" s="11"/>
      <c r="P3" s="11"/>
      <c r="Q3" s="11"/>
      <c r="R3" s="11"/>
      <c r="S3" s="11"/>
      <c r="T3" s="11"/>
      <c r="U3" s="4"/>
    </row>
    <row r="4" spans="1:21" ht="12.75" customHeight="1" thickTop="1">
      <c r="A4" s="58" t="s">
        <v>0</v>
      </c>
      <c r="B4" s="59"/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53" t="s">
        <v>8</v>
      </c>
      <c r="J4" s="62" t="s">
        <v>9</v>
      </c>
      <c r="K4" s="58" t="s">
        <v>10</v>
      </c>
      <c r="L4" s="51" t="s">
        <v>11</v>
      </c>
      <c r="M4" s="51" t="s">
        <v>12</v>
      </c>
      <c r="N4" s="51" t="s">
        <v>13</v>
      </c>
      <c r="O4" s="51" t="s">
        <v>14</v>
      </c>
      <c r="P4" s="51" t="s">
        <v>15</v>
      </c>
      <c r="Q4" s="51" t="s">
        <v>1</v>
      </c>
      <c r="R4" s="53"/>
      <c r="S4" s="53" t="s">
        <v>0</v>
      </c>
      <c r="T4" s="55"/>
      <c r="U4" s="4"/>
    </row>
    <row r="5" spans="1:21" ht="12" customHeight="1">
      <c r="A5" s="60"/>
      <c r="B5" s="61"/>
      <c r="C5" s="52"/>
      <c r="D5" s="52"/>
      <c r="E5" s="52"/>
      <c r="F5" s="52"/>
      <c r="G5" s="52"/>
      <c r="H5" s="52"/>
      <c r="I5" s="54"/>
      <c r="J5" s="63"/>
      <c r="K5" s="64"/>
      <c r="L5" s="52"/>
      <c r="M5" s="52"/>
      <c r="N5" s="52"/>
      <c r="O5" s="52"/>
      <c r="P5" s="52"/>
      <c r="Q5" s="15" t="s">
        <v>16</v>
      </c>
      <c r="R5" s="16" t="s">
        <v>17</v>
      </c>
      <c r="S5" s="56"/>
      <c r="T5" s="57"/>
      <c r="U5" s="4"/>
    </row>
    <row r="6" spans="1:21" ht="12" customHeight="1">
      <c r="A6" s="17" t="s">
        <v>42</v>
      </c>
      <c r="B6" s="18" t="s">
        <v>26</v>
      </c>
      <c r="C6" s="47" t="s">
        <v>35</v>
      </c>
      <c r="D6" s="19">
        <v>118465</v>
      </c>
      <c r="E6" s="20">
        <v>5384</v>
      </c>
      <c r="F6" s="20">
        <v>3664</v>
      </c>
      <c r="G6" s="20">
        <v>11150</v>
      </c>
      <c r="H6" s="20">
        <v>13151</v>
      </c>
      <c r="I6" s="20">
        <v>5029</v>
      </c>
      <c r="J6" s="21">
        <v>5852</v>
      </c>
      <c r="K6" s="20">
        <v>2298</v>
      </c>
      <c r="L6" s="20">
        <v>8046</v>
      </c>
      <c r="M6" s="20">
        <v>1680</v>
      </c>
      <c r="N6" s="20">
        <v>33038</v>
      </c>
      <c r="O6" s="20">
        <v>2998</v>
      </c>
      <c r="P6" s="20">
        <v>26175</v>
      </c>
      <c r="Q6" s="22">
        <v>0</v>
      </c>
      <c r="R6" s="20">
        <v>3057</v>
      </c>
      <c r="S6" s="23" t="s">
        <v>18</v>
      </c>
      <c r="T6" s="17" t="s">
        <v>26</v>
      </c>
      <c r="U6" s="4"/>
    </row>
    <row r="7" spans="1:21" ht="9.75" customHeight="1">
      <c r="A7" s="17"/>
      <c r="B7" s="18" t="s">
        <v>27</v>
      </c>
      <c r="C7" s="47"/>
      <c r="D7" s="19">
        <v>134347</v>
      </c>
      <c r="E7" s="20">
        <v>5986</v>
      </c>
      <c r="F7" s="20">
        <v>4207</v>
      </c>
      <c r="G7" s="20">
        <v>12543</v>
      </c>
      <c r="H7" s="20">
        <v>15326</v>
      </c>
      <c r="I7" s="20">
        <v>5680</v>
      </c>
      <c r="J7" s="21">
        <v>6666</v>
      </c>
      <c r="K7" s="20">
        <v>2639</v>
      </c>
      <c r="L7" s="20">
        <v>8893</v>
      </c>
      <c r="M7" s="20">
        <v>1934</v>
      </c>
      <c r="N7" s="20">
        <v>37649</v>
      </c>
      <c r="O7" s="20">
        <v>3064</v>
      </c>
      <c r="P7" s="20">
        <v>29760</v>
      </c>
      <c r="Q7" s="22">
        <v>0</v>
      </c>
      <c r="R7" s="20">
        <v>3613</v>
      </c>
      <c r="S7" s="23"/>
      <c r="T7" s="17" t="s">
        <v>27</v>
      </c>
      <c r="U7" s="4"/>
    </row>
    <row r="8" spans="1:21" s="26" customFormat="1" ht="9.75" customHeight="1">
      <c r="A8" s="24"/>
      <c r="B8" s="18" t="s">
        <v>40</v>
      </c>
      <c r="C8" s="47"/>
      <c r="D8" s="20">
        <v>146923</v>
      </c>
      <c r="E8" s="20">
        <v>6368</v>
      </c>
      <c r="F8" s="20">
        <v>4606</v>
      </c>
      <c r="G8" s="20">
        <v>13603</v>
      </c>
      <c r="H8" s="20">
        <v>17410</v>
      </c>
      <c r="I8" s="20">
        <v>6216</v>
      </c>
      <c r="J8" s="21">
        <v>7256</v>
      </c>
      <c r="K8" s="20">
        <v>2927</v>
      </c>
      <c r="L8" s="20">
        <v>9597</v>
      </c>
      <c r="M8" s="20">
        <v>2087</v>
      </c>
      <c r="N8" s="20">
        <v>41358</v>
      </c>
      <c r="O8" s="20">
        <v>3171</v>
      </c>
      <c r="P8" s="20">
        <v>32324</v>
      </c>
      <c r="Q8" s="22">
        <v>0</v>
      </c>
      <c r="R8" s="20">
        <v>4457</v>
      </c>
      <c r="S8" s="23"/>
      <c r="T8" s="17" t="s">
        <v>40</v>
      </c>
      <c r="U8" s="25"/>
    </row>
    <row r="9" spans="1:21" ht="9.75" customHeight="1">
      <c r="A9" s="27"/>
      <c r="B9" s="18" t="s">
        <v>41</v>
      </c>
      <c r="C9" s="47"/>
      <c r="D9" s="19">
        <v>158742</v>
      </c>
      <c r="E9" s="19">
        <v>6941</v>
      </c>
      <c r="F9" s="19">
        <v>4901</v>
      </c>
      <c r="G9" s="19">
        <v>14528</v>
      </c>
      <c r="H9" s="19">
        <v>18843</v>
      </c>
      <c r="I9" s="19">
        <v>6619</v>
      </c>
      <c r="J9" s="19">
        <v>7797</v>
      </c>
      <c r="K9" s="19">
        <v>3095</v>
      </c>
      <c r="L9" s="19">
        <v>10141</v>
      </c>
      <c r="M9" s="19">
        <v>2198</v>
      </c>
      <c r="N9" s="19">
        <v>44506</v>
      </c>
      <c r="O9" s="19">
        <v>4520</v>
      </c>
      <c r="P9" s="19">
        <v>34653</v>
      </c>
      <c r="Q9" s="22">
        <v>0</v>
      </c>
      <c r="R9" s="19">
        <v>5112</v>
      </c>
      <c r="S9" s="23"/>
      <c r="T9" s="17" t="s">
        <v>41</v>
      </c>
      <c r="U9" s="4"/>
    </row>
    <row r="10" spans="1:21" ht="9.75" customHeight="1">
      <c r="A10" s="27"/>
      <c r="B10" s="28" t="s">
        <v>47</v>
      </c>
      <c r="C10" s="47"/>
      <c r="D10" s="29">
        <f>SUM(E10:P10)</f>
        <v>169168</v>
      </c>
      <c r="E10" s="29">
        <v>7443</v>
      </c>
      <c r="F10" s="29">
        <v>5190</v>
      </c>
      <c r="G10" s="29">
        <v>15801</v>
      </c>
      <c r="H10" s="29">
        <v>20411</v>
      </c>
      <c r="I10" s="29">
        <v>6939</v>
      </c>
      <c r="J10" s="29">
        <v>8722</v>
      </c>
      <c r="K10" s="29">
        <v>3392</v>
      </c>
      <c r="L10" s="29">
        <v>10846</v>
      </c>
      <c r="M10" s="29">
        <v>2414</v>
      </c>
      <c r="N10" s="29">
        <v>46591</v>
      </c>
      <c r="O10" s="29">
        <v>4787</v>
      </c>
      <c r="P10" s="29">
        <v>36632</v>
      </c>
      <c r="Q10" s="30">
        <v>0</v>
      </c>
      <c r="R10" s="29">
        <v>5542</v>
      </c>
      <c r="S10" s="31"/>
      <c r="T10" s="27" t="s">
        <v>48</v>
      </c>
      <c r="U10" s="4"/>
    </row>
    <row r="11" spans="1:21" s="26" customFormat="1" ht="11.25" customHeight="1">
      <c r="A11" s="17" t="s">
        <v>25</v>
      </c>
      <c r="B11" s="18" t="s">
        <v>26</v>
      </c>
      <c r="C11" s="47" t="s">
        <v>31</v>
      </c>
      <c r="D11" s="32">
        <v>163943</v>
      </c>
      <c r="E11" s="32">
        <v>6522</v>
      </c>
      <c r="F11" s="32">
        <v>4747</v>
      </c>
      <c r="G11" s="32">
        <v>14079</v>
      </c>
      <c r="H11" s="32">
        <v>21790</v>
      </c>
      <c r="I11" s="32">
        <v>7566</v>
      </c>
      <c r="J11" s="32">
        <v>9866</v>
      </c>
      <c r="K11" s="32">
        <v>3219</v>
      </c>
      <c r="L11" s="32">
        <v>11298</v>
      </c>
      <c r="M11" s="32">
        <v>1795</v>
      </c>
      <c r="N11" s="32">
        <v>38627</v>
      </c>
      <c r="O11" s="32">
        <v>44</v>
      </c>
      <c r="P11" s="32">
        <v>44390</v>
      </c>
      <c r="Q11" s="33">
        <v>0</v>
      </c>
      <c r="R11" s="32">
        <v>8426</v>
      </c>
      <c r="S11" s="23" t="s">
        <v>18</v>
      </c>
      <c r="T11" s="17" t="s">
        <v>26</v>
      </c>
      <c r="U11" s="25"/>
    </row>
    <row r="12" spans="1:21" ht="9.75" customHeight="1">
      <c r="A12" s="34"/>
      <c r="B12" s="18" t="s">
        <v>27</v>
      </c>
      <c r="C12" s="47"/>
      <c r="D12" s="35">
        <v>160598</v>
      </c>
      <c r="E12" s="35">
        <v>6600</v>
      </c>
      <c r="F12" s="35">
        <v>4753</v>
      </c>
      <c r="G12" s="35">
        <v>13923</v>
      </c>
      <c r="H12" s="35">
        <v>21339</v>
      </c>
      <c r="I12" s="35">
        <v>7820</v>
      </c>
      <c r="J12" s="35">
        <v>10144</v>
      </c>
      <c r="K12" s="35">
        <v>3239</v>
      </c>
      <c r="L12" s="35">
        <v>11272</v>
      </c>
      <c r="M12" s="35">
        <v>1786</v>
      </c>
      <c r="N12" s="35">
        <v>36557</v>
      </c>
      <c r="O12" s="35">
        <v>44</v>
      </c>
      <c r="P12" s="35">
        <v>43121</v>
      </c>
      <c r="Q12" s="33">
        <v>0</v>
      </c>
      <c r="R12" s="35">
        <v>8897</v>
      </c>
      <c r="S12" s="23"/>
      <c r="T12" s="17" t="s">
        <v>27</v>
      </c>
      <c r="U12" s="4"/>
    </row>
    <row r="13" spans="1:21" ht="9.75" customHeight="1">
      <c r="A13" s="34"/>
      <c r="B13" s="18" t="s">
        <v>40</v>
      </c>
      <c r="C13" s="47"/>
      <c r="D13" s="35">
        <v>161537</v>
      </c>
      <c r="E13" s="35">
        <v>6124</v>
      </c>
      <c r="F13" s="35">
        <v>4818</v>
      </c>
      <c r="G13" s="35">
        <v>13932</v>
      </c>
      <c r="H13" s="35">
        <v>20695</v>
      </c>
      <c r="I13" s="35">
        <v>7909</v>
      </c>
      <c r="J13" s="35">
        <v>10198</v>
      </c>
      <c r="K13" s="35">
        <v>3309</v>
      </c>
      <c r="L13" s="35">
        <v>11408</v>
      </c>
      <c r="M13" s="35">
        <v>1901</v>
      </c>
      <c r="N13" s="35">
        <v>36793</v>
      </c>
      <c r="O13" s="35">
        <v>44</v>
      </c>
      <c r="P13" s="35">
        <v>44406</v>
      </c>
      <c r="Q13" s="33">
        <v>0</v>
      </c>
      <c r="R13" s="35">
        <v>8912</v>
      </c>
      <c r="S13" s="23"/>
      <c r="T13" s="17" t="s">
        <v>40</v>
      </c>
      <c r="U13" s="4"/>
    </row>
    <row r="14" spans="1:21" ht="9.75" customHeight="1">
      <c r="A14" s="34"/>
      <c r="B14" s="18" t="s">
        <v>41</v>
      </c>
      <c r="C14" s="47"/>
      <c r="D14" s="35">
        <v>165207</v>
      </c>
      <c r="E14" s="35">
        <v>6160</v>
      </c>
      <c r="F14" s="35">
        <v>4867</v>
      </c>
      <c r="G14" s="35">
        <v>14344</v>
      </c>
      <c r="H14" s="35">
        <v>21211</v>
      </c>
      <c r="I14" s="35">
        <v>8210</v>
      </c>
      <c r="J14" s="35">
        <v>10518</v>
      </c>
      <c r="K14" s="35">
        <v>3397</v>
      </c>
      <c r="L14" s="35">
        <v>11625</v>
      </c>
      <c r="M14" s="35">
        <v>2018</v>
      </c>
      <c r="N14" s="35">
        <v>36705</v>
      </c>
      <c r="O14" s="35">
        <v>151</v>
      </c>
      <c r="P14" s="35">
        <v>46001</v>
      </c>
      <c r="Q14" s="33">
        <v>0</v>
      </c>
      <c r="R14" s="35">
        <v>8857</v>
      </c>
      <c r="S14" s="23"/>
      <c r="T14" s="17" t="s">
        <v>41</v>
      </c>
      <c r="U14" s="4"/>
    </row>
    <row r="15" spans="1:21" ht="9.75" customHeight="1">
      <c r="A15" s="34"/>
      <c r="B15" s="28" t="s">
        <v>46</v>
      </c>
      <c r="C15" s="47"/>
      <c r="D15" s="36">
        <f>SUM(E15:P15)</f>
        <v>167724</v>
      </c>
      <c r="E15" s="36">
        <v>6340</v>
      </c>
      <c r="F15" s="36">
        <v>4968</v>
      </c>
      <c r="G15" s="36">
        <v>14573</v>
      </c>
      <c r="H15" s="36">
        <v>21610</v>
      </c>
      <c r="I15" s="36">
        <v>8443</v>
      </c>
      <c r="J15" s="36">
        <v>10889</v>
      </c>
      <c r="K15" s="36">
        <v>3451</v>
      </c>
      <c r="L15" s="36">
        <v>11729</v>
      </c>
      <c r="M15" s="36">
        <v>2070</v>
      </c>
      <c r="N15" s="36">
        <v>36893</v>
      </c>
      <c r="O15" s="36">
        <v>154</v>
      </c>
      <c r="P15" s="36">
        <v>46604</v>
      </c>
      <c r="Q15" s="37">
        <v>0</v>
      </c>
      <c r="R15" s="36">
        <v>8978</v>
      </c>
      <c r="S15" s="31"/>
      <c r="T15" s="27" t="s">
        <v>46</v>
      </c>
      <c r="U15" s="4"/>
    </row>
    <row r="16" spans="1:21" ht="11.25" customHeight="1">
      <c r="A16" s="17" t="s">
        <v>25</v>
      </c>
      <c r="B16" s="18" t="s">
        <v>26</v>
      </c>
      <c r="C16" s="47" t="s">
        <v>34</v>
      </c>
      <c r="D16" s="35">
        <v>257192</v>
      </c>
      <c r="E16" s="35">
        <v>12479</v>
      </c>
      <c r="F16" s="35">
        <v>7399</v>
      </c>
      <c r="G16" s="35">
        <v>26454</v>
      </c>
      <c r="H16" s="35">
        <v>38653</v>
      </c>
      <c r="I16" s="35">
        <v>12644</v>
      </c>
      <c r="J16" s="35">
        <v>15589</v>
      </c>
      <c r="K16" s="35">
        <v>6107</v>
      </c>
      <c r="L16" s="35">
        <v>16219</v>
      </c>
      <c r="M16" s="35">
        <v>3226</v>
      </c>
      <c r="N16" s="35">
        <v>73851</v>
      </c>
      <c r="O16" s="35">
        <v>10988</v>
      </c>
      <c r="P16" s="35">
        <v>33583</v>
      </c>
      <c r="Q16" s="35">
        <v>57526</v>
      </c>
      <c r="R16" s="35">
        <v>23212</v>
      </c>
      <c r="S16" s="23" t="s">
        <v>18</v>
      </c>
      <c r="T16" s="17" t="s">
        <v>26</v>
      </c>
      <c r="U16" s="4"/>
    </row>
    <row r="17" spans="1:21" ht="9.75" customHeight="1">
      <c r="A17" s="34"/>
      <c r="B17" s="18" t="s">
        <v>27</v>
      </c>
      <c r="C17" s="47"/>
      <c r="D17" s="35">
        <v>260973</v>
      </c>
      <c r="E17" s="35">
        <v>12453</v>
      </c>
      <c r="F17" s="35">
        <v>7601</v>
      </c>
      <c r="G17" s="35">
        <v>27189</v>
      </c>
      <c r="H17" s="35">
        <v>39572</v>
      </c>
      <c r="I17" s="35">
        <v>12724</v>
      </c>
      <c r="J17" s="35">
        <v>15853</v>
      </c>
      <c r="K17" s="35">
        <v>6252</v>
      </c>
      <c r="L17" s="35">
        <v>16444</v>
      </c>
      <c r="M17" s="35">
        <v>3281</v>
      </c>
      <c r="N17" s="35">
        <v>74613</v>
      </c>
      <c r="O17" s="35">
        <v>10750</v>
      </c>
      <c r="P17" s="35">
        <v>34241</v>
      </c>
      <c r="Q17" s="35">
        <v>58679</v>
      </c>
      <c r="R17" s="35">
        <v>24195</v>
      </c>
      <c r="S17" s="23"/>
      <c r="T17" s="17" t="s">
        <v>27</v>
      </c>
      <c r="U17" s="4"/>
    </row>
    <row r="18" spans="1:21" ht="9.75" customHeight="1">
      <c r="A18" s="34"/>
      <c r="B18" s="18" t="s">
        <v>40</v>
      </c>
      <c r="C18" s="47"/>
      <c r="D18" s="35">
        <v>264962</v>
      </c>
      <c r="E18" s="35">
        <v>12679</v>
      </c>
      <c r="F18" s="35">
        <v>7736</v>
      </c>
      <c r="G18" s="35">
        <v>27891</v>
      </c>
      <c r="H18" s="35">
        <v>39958</v>
      </c>
      <c r="I18" s="35">
        <v>12915</v>
      </c>
      <c r="J18" s="35">
        <v>16269</v>
      </c>
      <c r="K18" s="35">
        <v>6272</v>
      </c>
      <c r="L18" s="35">
        <v>16606</v>
      </c>
      <c r="M18" s="35">
        <v>3272</v>
      </c>
      <c r="N18" s="35">
        <v>75313</v>
      </c>
      <c r="O18" s="35">
        <v>11375</v>
      </c>
      <c r="P18" s="35">
        <v>34676</v>
      </c>
      <c r="Q18" s="35">
        <v>59586</v>
      </c>
      <c r="R18" s="35">
        <v>25213</v>
      </c>
      <c r="S18" s="23"/>
      <c r="T18" s="17" t="s">
        <v>40</v>
      </c>
      <c r="U18" s="4"/>
    </row>
    <row r="19" spans="1:21" ht="9.75" customHeight="1">
      <c r="A19" s="34"/>
      <c r="B19" s="18" t="s">
        <v>41</v>
      </c>
      <c r="C19" s="47"/>
      <c r="D19" s="35">
        <v>269283</v>
      </c>
      <c r="E19" s="35">
        <v>13042</v>
      </c>
      <c r="F19" s="35">
        <v>7632</v>
      </c>
      <c r="G19" s="35">
        <v>28573</v>
      </c>
      <c r="H19" s="35">
        <v>40631</v>
      </c>
      <c r="I19" s="35">
        <v>12751</v>
      </c>
      <c r="J19" s="35">
        <v>16461</v>
      </c>
      <c r="K19" s="35">
        <v>6404</v>
      </c>
      <c r="L19" s="35">
        <v>16978</v>
      </c>
      <c r="M19" s="35">
        <v>3310</v>
      </c>
      <c r="N19" s="35">
        <v>76591</v>
      </c>
      <c r="O19" s="35">
        <v>11217</v>
      </c>
      <c r="P19" s="35">
        <v>35693</v>
      </c>
      <c r="Q19" s="35">
        <v>59768</v>
      </c>
      <c r="R19" s="35">
        <v>26104</v>
      </c>
      <c r="S19" s="23"/>
      <c r="T19" s="17" t="s">
        <v>41</v>
      </c>
      <c r="U19" s="4"/>
    </row>
    <row r="20" spans="1:21" ht="9.75" customHeight="1">
      <c r="A20" s="34"/>
      <c r="B20" s="28" t="s">
        <v>46</v>
      </c>
      <c r="C20" s="47"/>
      <c r="D20" s="36">
        <f>SUM(E20:P20)</f>
        <v>272538</v>
      </c>
      <c r="E20" s="36">
        <f>12810+474</f>
        <v>13284</v>
      </c>
      <c r="F20" s="36">
        <f>6894+885</f>
        <v>7779</v>
      </c>
      <c r="G20" s="36">
        <f>27507+2781</f>
        <v>30288</v>
      </c>
      <c r="H20" s="36">
        <f>38505+3014</f>
        <v>41519</v>
      </c>
      <c r="I20" s="36">
        <f>9322+3431</f>
        <v>12753</v>
      </c>
      <c r="J20" s="36">
        <f>12235+4402</f>
        <v>16637</v>
      </c>
      <c r="K20" s="36">
        <f>5624+844</f>
        <v>6468</v>
      </c>
      <c r="L20" s="36">
        <f>13604+3417</f>
        <v>17021</v>
      </c>
      <c r="M20" s="36">
        <f>3043+348</f>
        <v>3391</v>
      </c>
      <c r="N20" s="36">
        <f>51228+24306</f>
        <v>75534</v>
      </c>
      <c r="O20" s="36">
        <f>9+10167+785</f>
        <v>10961</v>
      </c>
      <c r="P20" s="36">
        <v>36903</v>
      </c>
      <c r="Q20" s="36">
        <v>54854</v>
      </c>
      <c r="R20" s="36">
        <v>27209</v>
      </c>
      <c r="S20" s="31"/>
      <c r="T20" s="27" t="s">
        <v>46</v>
      </c>
      <c r="U20" s="4"/>
    </row>
    <row r="21" spans="1:21" ht="11.25" customHeight="1">
      <c r="A21" s="17" t="s">
        <v>25</v>
      </c>
      <c r="B21" s="18" t="s">
        <v>26</v>
      </c>
      <c r="C21" s="47" t="s">
        <v>33</v>
      </c>
      <c r="D21" s="35">
        <v>224921</v>
      </c>
      <c r="E21" s="35">
        <v>8356</v>
      </c>
      <c r="F21" s="35">
        <v>5343</v>
      </c>
      <c r="G21" s="35">
        <v>16495</v>
      </c>
      <c r="H21" s="35">
        <v>27482</v>
      </c>
      <c r="I21" s="35">
        <v>12820</v>
      </c>
      <c r="J21" s="35">
        <v>9993</v>
      </c>
      <c r="K21" s="35">
        <v>4148</v>
      </c>
      <c r="L21" s="35">
        <v>12236</v>
      </c>
      <c r="M21" s="35">
        <v>2325</v>
      </c>
      <c r="N21" s="35">
        <v>48530</v>
      </c>
      <c r="O21" s="35">
        <v>0</v>
      </c>
      <c r="P21" s="35">
        <v>77193</v>
      </c>
      <c r="Q21" s="33">
        <v>0</v>
      </c>
      <c r="R21" s="35">
        <v>11024</v>
      </c>
      <c r="S21" s="23" t="s">
        <v>18</v>
      </c>
      <c r="T21" s="17" t="s">
        <v>26</v>
      </c>
      <c r="U21" s="4"/>
    </row>
    <row r="22" spans="1:21" ht="9.75" customHeight="1">
      <c r="A22" s="34"/>
      <c r="B22" s="18" t="s">
        <v>27</v>
      </c>
      <c r="C22" s="47"/>
      <c r="D22" s="35">
        <v>232622</v>
      </c>
      <c r="E22" s="35">
        <v>8695</v>
      </c>
      <c r="F22" s="35">
        <v>5517</v>
      </c>
      <c r="G22" s="35">
        <v>17031</v>
      </c>
      <c r="H22" s="35">
        <v>28355</v>
      </c>
      <c r="I22" s="35">
        <v>13565</v>
      </c>
      <c r="J22" s="35">
        <v>10271</v>
      </c>
      <c r="K22" s="35">
        <v>4321</v>
      </c>
      <c r="L22" s="35">
        <v>12554</v>
      </c>
      <c r="M22" s="35">
        <v>2380</v>
      </c>
      <c r="N22" s="35">
        <v>50731</v>
      </c>
      <c r="O22" s="35">
        <v>0</v>
      </c>
      <c r="P22" s="35">
        <v>79202</v>
      </c>
      <c r="Q22" s="33">
        <v>0</v>
      </c>
      <c r="R22" s="35">
        <v>11615</v>
      </c>
      <c r="S22" s="23"/>
      <c r="T22" s="17" t="s">
        <v>27</v>
      </c>
      <c r="U22" s="4"/>
    </row>
    <row r="23" spans="1:21" ht="9.75" customHeight="1">
      <c r="A23" s="34"/>
      <c r="B23" s="18" t="s">
        <v>40</v>
      </c>
      <c r="C23" s="47"/>
      <c r="D23" s="35">
        <v>237666</v>
      </c>
      <c r="E23" s="35">
        <v>8680</v>
      </c>
      <c r="F23" s="35">
        <v>5685</v>
      </c>
      <c r="G23" s="35">
        <v>17556</v>
      </c>
      <c r="H23" s="35">
        <v>29027</v>
      </c>
      <c r="I23" s="35">
        <v>13623</v>
      </c>
      <c r="J23" s="35">
        <v>10472</v>
      </c>
      <c r="K23" s="35">
        <v>4390</v>
      </c>
      <c r="L23" s="35">
        <v>12726</v>
      </c>
      <c r="M23" s="35">
        <v>2282</v>
      </c>
      <c r="N23" s="35">
        <v>52903</v>
      </c>
      <c r="O23" s="33">
        <v>0</v>
      </c>
      <c r="P23" s="35">
        <v>80322</v>
      </c>
      <c r="Q23" s="33">
        <v>0</v>
      </c>
      <c r="R23" s="35">
        <v>11934</v>
      </c>
      <c r="S23" s="23"/>
      <c r="T23" s="17" t="s">
        <v>40</v>
      </c>
      <c r="U23" s="4"/>
    </row>
    <row r="24" spans="1:21" ht="9.75" customHeight="1">
      <c r="A24" s="34"/>
      <c r="B24" s="18" t="s">
        <v>41</v>
      </c>
      <c r="C24" s="47"/>
      <c r="D24" s="35">
        <v>238904</v>
      </c>
      <c r="E24" s="35">
        <v>8764</v>
      </c>
      <c r="F24" s="35">
        <v>5637</v>
      </c>
      <c r="G24" s="35">
        <v>18015</v>
      </c>
      <c r="H24" s="35">
        <v>29022</v>
      </c>
      <c r="I24" s="35">
        <v>13561</v>
      </c>
      <c r="J24" s="35">
        <v>10740</v>
      </c>
      <c r="K24" s="35">
        <v>4401</v>
      </c>
      <c r="L24" s="35">
        <v>12867</v>
      </c>
      <c r="M24" s="35">
        <v>2336</v>
      </c>
      <c r="N24" s="35">
        <v>52488</v>
      </c>
      <c r="O24" s="33">
        <v>0</v>
      </c>
      <c r="P24" s="35">
        <v>81073</v>
      </c>
      <c r="Q24" s="33">
        <v>0</v>
      </c>
      <c r="R24" s="35">
        <v>11945</v>
      </c>
      <c r="S24" s="23"/>
      <c r="T24" s="17" t="s">
        <v>41</v>
      </c>
      <c r="U24" s="4"/>
    </row>
    <row r="25" spans="1:21" ht="9.75" customHeight="1">
      <c r="A25" s="34"/>
      <c r="B25" s="28" t="s">
        <v>46</v>
      </c>
      <c r="C25" s="47"/>
      <c r="D25" s="36">
        <f>SUM(E25:P25)</f>
        <v>242911</v>
      </c>
      <c r="E25" s="36">
        <v>8903</v>
      </c>
      <c r="F25" s="36">
        <v>5818</v>
      </c>
      <c r="G25" s="36">
        <v>18322</v>
      </c>
      <c r="H25" s="36">
        <v>29615</v>
      </c>
      <c r="I25" s="36">
        <v>14138</v>
      </c>
      <c r="J25" s="36">
        <v>10999</v>
      </c>
      <c r="K25" s="36">
        <v>4549</v>
      </c>
      <c r="L25" s="36">
        <v>13173</v>
      </c>
      <c r="M25" s="36">
        <v>2443</v>
      </c>
      <c r="N25" s="36">
        <v>53789</v>
      </c>
      <c r="O25" s="37">
        <v>0</v>
      </c>
      <c r="P25" s="36">
        <v>81162</v>
      </c>
      <c r="Q25" s="37">
        <v>0</v>
      </c>
      <c r="R25" s="36">
        <v>12510</v>
      </c>
      <c r="S25" s="31"/>
      <c r="T25" s="27" t="s">
        <v>46</v>
      </c>
      <c r="U25" s="4"/>
    </row>
    <row r="26" spans="1:21" ht="11.25" customHeight="1">
      <c r="A26" s="17" t="s">
        <v>25</v>
      </c>
      <c r="B26" s="18" t="s">
        <v>26</v>
      </c>
      <c r="C26" s="47" t="s">
        <v>32</v>
      </c>
      <c r="D26" s="35">
        <v>224530</v>
      </c>
      <c r="E26" s="35">
        <v>7008</v>
      </c>
      <c r="F26" s="35">
        <v>6064</v>
      </c>
      <c r="G26" s="35">
        <v>15670</v>
      </c>
      <c r="H26" s="35">
        <v>28286</v>
      </c>
      <c r="I26" s="35">
        <v>10350</v>
      </c>
      <c r="J26" s="35">
        <v>11715</v>
      </c>
      <c r="K26" s="35">
        <v>4385</v>
      </c>
      <c r="L26" s="35">
        <v>13329</v>
      </c>
      <c r="M26" s="35">
        <v>3417</v>
      </c>
      <c r="N26" s="35">
        <v>62715</v>
      </c>
      <c r="O26" s="35">
        <v>10352</v>
      </c>
      <c r="P26" s="35">
        <v>51239</v>
      </c>
      <c r="Q26" s="35">
        <v>46994</v>
      </c>
      <c r="R26" s="35">
        <v>6961</v>
      </c>
      <c r="S26" s="23" t="s">
        <v>18</v>
      </c>
      <c r="T26" s="17" t="s">
        <v>26</v>
      </c>
      <c r="U26" s="4"/>
    </row>
    <row r="27" spans="1:21" ht="9.75" customHeight="1">
      <c r="A27" s="34"/>
      <c r="B27" s="18" t="s">
        <v>27</v>
      </c>
      <c r="C27" s="47"/>
      <c r="D27" s="35">
        <v>220470</v>
      </c>
      <c r="E27" s="35">
        <v>7154</v>
      </c>
      <c r="F27" s="35">
        <v>6087</v>
      </c>
      <c r="G27" s="35">
        <v>15876</v>
      </c>
      <c r="H27" s="35">
        <v>28070</v>
      </c>
      <c r="I27" s="35">
        <v>10044</v>
      </c>
      <c r="J27" s="35">
        <v>11385</v>
      </c>
      <c r="K27" s="35">
        <v>4444</v>
      </c>
      <c r="L27" s="35">
        <v>13053</v>
      </c>
      <c r="M27" s="35">
        <v>3436</v>
      </c>
      <c r="N27" s="35">
        <v>58826</v>
      </c>
      <c r="O27" s="35">
        <v>9538</v>
      </c>
      <c r="P27" s="35">
        <v>52557</v>
      </c>
      <c r="Q27" s="35">
        <v>40808</v>
      </c>
      <c r="R27" s="35">
        <v>7139</v>
      </c>
      <c r="S27" s="23"/>
      <c r="T27" s="17" t="s">
        <v>27</v>
      </c>
      <c r="U27" s="4"/>
    </row>
    <row r="28" spans="1:21" ht="9.75" customHeight="1">
      <c r="A28" s="34"/>
      <c r="B28" s="18" t="s">
        <v>40</v>
      </c>
      <c r="C28" s="47"/>
      <c r="D28" s="35">
        <v>224754</v>
      </c>
      <c r="E28" s="35">
        <v>7408</v>
      </c>
      <c r="F28" s="35">
        <v>6216</v>
      </c>
      <c r="G28" s="35">
        <v>15836</v>
      </c>
      <c r="H28" s="35">
        <v>29077</v>
      </c>
      <c r="I28" s="35">
        <v>10245</v>
      </c>
      <c r="J28" s="35">
        <v>11538</v>
      </c>
      <c r="K28" s="35">
        <v>4322</v>
      </c>
      <c r="L28" s="35">
        <v>13377</v>
      </c>
      <c r="M28" s="35">
        <v>3499</v>
      </c>
      <c r="N28" s="35">
        <v>60948</v>
      </c>
      <c r="O28" s="35">
        <v>9491</v>
      </c>
      <c r="P28" s="35">
        <v>52797</v>
      </c>
      <c r="Q28" s="35">
        <v>39436</v>
      </c>
      <c r="R28" s="35">
        <v>7190</v>
      </c>
      <c r="S28" s="23"/>
      <c r="T28" s="17" t="s">
        <v>40</v>
      </c>
      <c r="U28" s="4"/>
    </row>
    <row r="29" spans="1:21" ht="9.75" customHeight="1">
      <c r="A29" s="34"/>
      <c r="B29" s="18" t="s">
        <v>41</v>
      </c>
      <c r="C29" s="47"/>
      <c r="D29" s="35">
        <v>225624</v>
      </c>
      <c r="E29" s="35">
        <v>7279</v>
      </c>
      <c r="F29" s="35">
        <v>6098</v>
      </c>
      <c r="G29" s="35">
        <v>15990</v>
      </c>
      <c r="H29" s="35">
        <v>29164</v>
      </c>
      <c r="I29" s="35">
        <v>10181</v>
      </c>
      <c r="J29" s="35">
        <v>11627</v>
      </c>
      <c r="K29" s="35">
        <v>4442</v>
      </c>
      <c r="L29" s="35">
        <v>13518</v>
      </c>
      <c r="M29" s="35">
        <v>3491</v>
      </c>
      <c r="N29" s="35">
        <v>60854</v>
      </c>
      <c r="O29" s="35">
        <v>9359</v>
      </c>
      <c r="P29" s="35">
        <v>53621</v>
      </c>
      <c r="Q29" s="35">
        <v>38763</v>
      </c>
      <c r="R29" s="35">
        <v>7467</v>
      </c>
      <c r="S29" s="23"/>
      <c r="T29" s="17" t="s">
        <v>41</v>
      </c>
      <c r="U29" s="4"/>
    </row>
    <row r="30" spans="1:21" ht="9.75" customHeight="1">
      <c r="A30" s="34"/>
      <c r="B30" s="28" t="s">
        <v>46</v>
      </c>
      <c r="C30" s="47"/>
      <c r="D30" s="36">
        <f>SUM(E30:P30)</f>
        <v>220889</v>
      </c>
      <c r="E30" s="36">
        <f>6569+264</f>
        <v>6833</v>
      </c>
      <c r="F30" s="36">
        <f>5764+460</f>
        <v>6224</v>
      </c>
      <c r="G30" s="36">
        <f>14949+1086</f>
        <v>16035</v>
      </c>
      <c r="H30" s="36">
        <f>27033+958</f>
        <v>27991</v>
      </c>
      <c r="I30" s="36">
        <f>8092+2202</f>
        <v>10294</v>
      </c>
      <c r="J30" s="36">
        <f>8517+2339</f>
        <v>10856</v>
      </c>
      <c r="K30" s="36">
        <f>3781+442</f>
        <v>4223</v>
      </c>
      <c r="L30" s="36">
        <f>10743+2286</f>
        <v>13029</v>
      </c>
      <c r="M30" s="36">
        <f>3390+271</f>
        <v>3661</v>
      </c>
      <c r="N30" s="36">
        <f>43549+15012</f>
        <v>58561</v>
      </c>
      <c r="O30" s="36">
        <f>1+8683+463</f>
        <v>9147</v>
      </c>
      <c r="P30" s="36">
        <v>54035</v>
      </c>
      <c r="Q30" s="36">
        <v>34466</v>
      </c>
      <c r="R30" s="36">
        <v>7781</v>
      </c>
      <c r="S30" s="31"/>
      <c r="T30" s="27" t="s">
        <v>46</v>
      </c>
      <c r="U30" s="4"/>
    </row>
    <row r="31" spans="1:21" ht="11.25" customHeight="1">
      <c r="A31" s="17" t="s">
        <v>25</v>
      </c>
      <c r="B31" s="18" t="s">
        <v>26</v>
      </c>
      <c r="C31" s="47" t="s">
        <v>19</v>
      </c>
      <c r="D31" s="35">
        <v>181144</v>
      </c>
      <c r="E31" s="35">
        <v>7139</v>
      </c>
      <c r="F31" s="35">
        <v>5158</v>
      </c>
      <c r="G31" s="35">
        <v>16063</v>
      </c>
      <c r="H31" s="35">
        <v>25805</v>
      </c>
      <c r="I31" s="35">
        <v>8851</v>
      </c>
      <c r="J31" s="35">
        <v>9076</v>
      </c>
      <c r="K31" s="35">
        <v>4908</v>
      </c>
      <c r="L31" s="35">
        <v>11311</v>
      </c>
      <c r="M31" s="35">
        <v>2105</v>
      </c>
      <c r="N31" s="35">
        <v>53592</v>
      </c>
      <c r="O31" s="33">
        <v>0</v>
      </c>
      <c r="P31" s="35">
        <v>37136</v>
      </c>
      <c r="Q31" s="33">
        <v>0</v>
      </c>
      <c r="R31" s="35">
        <v>11437</v>
      </c>
      <c r="S31" s="23" t="s">
        <v>18</v>
      </c>
      <c r="T31" s="17" t="s">
        <v>26</v>
      </c>
      <c r="U31" s="4"/>
    </row>
    <row r="32" spans="1:21" ht="9.75" customHeight="1">
      <c r="A32" s="34"/>
      <c r="B32" s="18" t="s">
        <v>27</v>
      </c>
      <c r="C32" s="47"/>
      <c r="D32" s="35">
        <v>192557</v>
      </c>
      <c r="E32" s="35">
        <v>7548</v>
      </c>
      <c r="F32" s="35">
        <v>5417</v>
      </c>
      <c r="G32" s="35">
        <v>17053</v>
      </c>
      <c r="H32" s="35">
        <v>27083</v>
      </c>
      <c r="I32" s="35">
        <v>9250</v>
      </c>
      <c r="J32" s="35">
        <v>9569</v>
      </c>
      <c r="K32" s="35">
        <v>5144</v>
      </c>
      <c r="L32" s="35">
        <v>11711</v>
      </c>
      <c r="M32" s="35">
        <v>2104</v>
      </c>
      <c r="N32" s="35">
        <v>55931</v>
      </c>
      <c r="O32" s="33">
        <v>2402</v>
      </c>
      <c r="P32" s="35">
        <v>39345</v>
      </c>
      <c r="Q32" s="33">
        <v>0</v>
      </c>
      <c r="R32" s="35">
        <v>12156</v>
      </c>
      <c r="S32" s="23"/>
      <c r="T32" s="17" t="s">
        <v>27</v>
      </c>
      <c r="U32" s="4"/>
    </row>
    <row r="33" spans="1:21" ht="9.75" customHeight="1">
      <c r="A33" s="34"/>
      <c r="B33" s="18" t="s">
        <v>40</v>
      </c>
      <c r="C33" s="47"/>
      <c r="D33" s="35">
        <v>201157</v>
      </c>
      <c r="E33" s="35">
        <v>7756</v>
      </c>
      <c r="F33" s="35">
        <v>5692</v>
      </c>
      <c r="G33" s="35">
        <v>17764</v>
      </c>
      <c r="H33" s="35">
        <v>28471</v>
      </c>
      <c r="I33" s="35">
        <v>9720</v>
      </c>
      <c r="J33" s="35">
        <v>10103</v>
      </c>
      <c r="K33" s="35">
        <v>5393</v>
      </c>
      <c r="L33" s="35">
        <v>12217</v>
      </c>
      <c r="M33" s="35">
        <v>2177</v>
      </c>
      <c r="N33" s="35">
        <v>58442</v>
      </c>
      <c r="O33" s="33">
        <v>2545</v>
      </c>
      <c r="P33" s="35">
        <v>40877</v>
      </c>
      <c r="Q33" s="33">
        <v>0</v>
      </c>
      <c r="R33" s="35">
        <v>12968</v>
      </c>
      <c r="S33" s="23"/>
      <c r="T33" s="17" t="s">
        <v>40</v>
      </c>
      <c r="U33" s="4"/>
    </row>
    <row r="34" spans="1:21" ht="9.75" customHeight="1">
      <c r="A34" s="34"/>
      <c r="B34" s="18" t="s">
        <v>41</v>
      </c>
      <c r="C34" s="47"/>
      <c r="D34" s="35">
        <v>210421</v>
      </c>
      <c r="E34" s="35">
        <v>8058</v>
      </c>
      <c r="F34" s="35">
        <v>5727</v>
      </c>
      <c r="G34" s="35">
        <v>18286</v>
      </c>
      <c r="H34" s="35">
        <v>29181</v>
      </c>
      <c r="I34" s="35">
        <v>10153</v>
      </c>
      <c r="J34" s="35">
        <v>10584</v>
      </c>
      <c r="K34" s="35">
        <v>5635</v>
      </c>
      <c r="L34" s="35">
        <v>12394</v>
      </c>
      <c r="M34" s="35">
        <v>2207</v>
      </c>
      <c r="N34" s="35">
        <v>60287</v>
      </c>
      <c r="O34" s="33">
        <v>3438</v>
      </c>
      <c r="P34" s="35">
        <v>44471</v>
      </c>
      <c r="Q34" s="33">
        <v>0</v>
      </c>
      <c r="R34" s="35">
        <v>13706</v>
      </c>
      <c r="S34" s="23"/>
      <c r="T34" s="17" t="s">
        <v>41</v>
      </c>
      <c r="U34" s="4"/>
    </row>
    <row r="35" spans="1:21" ht="9.75" customHeight="1">
      <c r="A35" s="34"/>
      <c r="B35" s="28" t="s">
        <v>46</v>
      </c>
      <c r="C35" s="47"/>
      <c r="D35" s="36">
        <f>SUM(E35:P35)</f>
        <v>218266</v>
      </c>
      <c r="E35" s="36">
        <v>8418</v>
      </c>
      <c r="F35" s="36">
        <v>5898</v>
      </c>
      <c r="G35" s="36">
        <v>18590</v>
      </c>
      <c r="H35" s="36">
        <v>30352</v>
      </c>
      <c r="I35" s="36">
        <v>10568</v>
      </c>
      <c r="J35" s="36">
        <v>10585</v>
      </c>
      <c r="K35" s="36">
        <v>6081</v>
      </c>
      <c r="L35" s="36">
        <v>12779</v>
      </c>
      <c r="M35" s="36">
        <v>2193</v>
      </c>
      <c r="N35" s="36">
        <v>63000</v>
      </c>
      <c r="O35" s="37">
        <v>3636</v>
      </c>
      <c r="P35" s="36">
        <v>46166</v>
      </c>
      <c r="Q35" s="37">
        <v>0</v>
      </c>
      <c r="R35" s="36">
        <v>13908</v>
      </c>
      <c r="S35" s="31"/>
      <c r="T35" s="27" t="s">
        <v>46</v>
      </c>
      <c r="U35" s="4"/>
    </row>
    <row r="36" spans="1:21" ht="11.25" customHeight="1">
      <c r="A36" s="17" t="s">
        <v>25</v>
      </c>
      <c r="B36" s="18" t="s">
        <v>26</v>
      </c>
      <c r="C36" s="47" t="s">
        <v>20</v>
      </c>
      <c r="D36" s="35">
        <v>191823</v>
      </c>
      <c r="E36" s="35">
        <v>6325</v>
      </c>
      <c r="F36" s="35">
        <v>6142</v>
      </c>
      <c r="G36" s="35">
        <v>15382</v>
      </c>
      <c r="H36" s="35">
        <v>20700</v>
      </c>
      <c r="I36" s="35">
        <v>10591</v>
      </c>
      <c r="J36" s="35">
        <v>9847</v>
      </c>
      <c r="K36" s="35">
        <v>3921</v>
      </c>
      <c r="L36" s="35">
        <v>12049</v>
      </c>
      <c r="M36" s="35">
        <v>2090</v>
      </c>
      <c r="N36" s="35">
        <v>55359</v>
      </c>
      <c r="O36" s="35">
        <v>11485</v>
      </c>
      <c r="P36" s="35">
        <v>37932</v>
      </c>
      <c r="Q36" s="35">
        <v>47521</v>
      </c>
      <c r="R36" s="35">
        <v>7246</v>
      </c>
      <c r="S36" s="23" t="s">
        <v>18</v>
      </c>
      <c r="T36" s="17" t="s">
        <v>26</v>
      </c>
      <c r="U36" s="4"/>
    </row>
    <row r="37" spans="1:21" ht="9.75" customHeight="1">
      <c r="A37" s="34"/>
      <c r="B37" s="18" t="s">
        <v>27</v>
      </c>
      <c r="C37" s="47"/>
      <c r="D37" s="35">
        <v>197072</v>
      </c>
      <c r="E37" s="35">
        <v>6630</v>
      </c>
      <c r="F37" s="35">
        <v>6314</v>
      </c>
      <c r="G37" s="35">
        <v>15737</v>
      </c>
      <c r="H37" s="35">
        <v>21668</v>
      </c>
      <c r="I37" s="35">
        <v>10853</v>
      </c>
      <c r="J37" s="35">
        <v>10191</v>
      </c>
      <c r="K37" s="35">
        <v>4216</v>
      </c>
      <c r="L37" s="35">
        <v>12167</v>
      </c>
      <c r="M37" s="35">
        <v>2090</v>
      </c>
      <c r="N37" s="35">
        <v>57022</v>
      </c>
      <c r="O37" s="35">
        <v>10553</v>
      </c>
      <c r="P37" s="35">
        <v>39631</v>
      </c>
      <c r="Q37" s="35">
        <v>45343</v>
      </c>
      <c r="R37" s="35">
        <v>7791</v>
      </c>
      <c r="S37" s="23"/>
      <c r="T37" s="17" t="s">
        <v>27</v>
      </c>
      <c r="U37" s="4"/>
    </row>
    <row r="38" spans="1:21" ht="9.75" customHeight="1">
      <c r="A38" s="34"/>
      <c r="B38" s="18" t="s">
        <v>40</v>
      </c>
      <c r="C38" s="47"/>
      <c r="D38" s="35">
        <v>205633</v>
      </c>
      <c r="E38" s="35">
        <v>6986</v>
      </c>
      <c r="F38" s="35">
        <v>6624</v>
      </c>
      <c r="G38" s="35">
        <v>16410</v>
      </c>
      <c r="H38" s="35">
        <v>23122</v>
      </c>
      <c r="I38" s="35">
        <v>11210</v>
      </c>
      <c r="J38" s="35">
        <v>10961</v>
      </c>
      <c r="K38" s="35">
        <v>4408</v>
      </c>
      <c r="L38" s="35">
        <v>12967</v>
      </c>
      <c r="M38" s="35">
        <v>2190</v>
      </c>
      <c r="N38" s="35">
        <v>58861</v>
      </c>
      <c r="O38" s="35">
        <v>10221</v>
      </c>
      <c r="P38" s="35">
        <v>41673</v>
      </c>
      <c r="Q38" s="35">
        <v>43864</v>
      </c>
      <c r="R38" s="35">
        <v>8314</v>
      </c>
      <c r="S38" s="23"/>
      <c r="T38" s="17" t="s">
        <v>40</v>
      </c>
      <c r="U38" s="4"/>
    </row>
    <row r="39" spans="1:21" ht="9.75" customHeight="1">
      <c r="A39" s="34"/>
      <c r="B39" s="18" t="s">
        <v>41</v>
      </c>
      <c r="C39" s="47"/>
      <c r="D39" s="35">
        <v>209410</v>
      </c>
      <c r="E39" s="35">
        <v>7035</v>
      </c>
      <c r="F39" s="35">
        <v>6528</v>
      </c>
      <c r="G39" s="35">
        <v>15937</v>
      </c>
      <c r="H39" s="35">
        <v>23564</v>
      </c>
      <c r="I39" s="35">
        <v>9117</v>
      </c>
      <c r="J39" s="35">
        <v>10622</v>
      </c>
      <c r="K39" s="35">
        <v>4194</v>
      </c>
      <c r="L39" s="35">
        <v>12495</v>
      </c>
      <c r="M39" s="35">
        <v>2052</v>
      </c>
      <c r="N39" s="35">
        <v>48279</v>
      </c>
      <c r="O39" s="35">
        <v>0</v>
      </c>
      <c r="P39" s="35">
        <v>69587</v>
      </c>
      <c r="Q39" s="35">
        <v>0</v>
      </c>
      <c r="R39" s="35">
        <v>8843</v>
      </c>
      <c r="S39" s="23"/>
      <c r="T39" s="17" t="s">
        <v>41</v>
      </c>
      <c r="U39" s="4"/>
    </row>
    <row r="40" spans="1:21" ht="9.75" customHeight="1">
      <c r="A40" s="34"/>
      <c r="B40" s="28" t="s">
        <v>46</v>
      </c>
      <c r="C40" s="47"/>
      <c r="D40" s="36">
        <f>SUM(E40:P40)</f>
        <v>204272</v>
      </c>
      <c r="E40" s="36">
        <v>6860</v>
      </c>
      <c r="F40" s="36">
        <v>6740</v>
      </c>
      <c r="G40" s="36">
        <v>15742</v>
      </c>
      <c r="H40" s="36">
        <v>22529</v>
      </c>
      <c r="I40" s="36">
        <v>9053</v>
      </c>
      <c r="J40" s="36">
        <v>10805</v>
      </c>
      <c r="K40" s="36">
        <v>3949</v>
      </c>
      <c r="L40" s="36">
        <v>12686</v>
      </c>
      <c r="M40" s="36">
        <v>2109</v>
      </c>
      <c r="N40" s="36">
        <v>46467</v>
      </c>
      <c r="O40" s="36">
        <v>0</v>
      </c>
      <c r="P40" s="36">
        <v>67332</v>
      </c>
      <c r="Q40" s="36">
        <v>0</v>
      </c>
      <c r="R40" s="36">
        <v>8895</v>
      </c>
      <c r="S40" s="31"/>
      <c r="T40" s="27" t="s">
        <v>46</v>
      </c>
      <c r="U40" s="4"/>
    </row>
    <row r="41" spans="1:21" ht="11.25" customHeight="1">
      <c r="A41" s="17" t="s">
        <v>42</v>
      </c>
      <c r="B41" s="18" t="s">
        <v>26</v>
      </c>
      <c r="C41" s="47" t="s">
        <v>21</v>
      </c>
      <c r="D41" s="35">
        <v>31832</v>
      </c>
      <c r="E41" s="35">
        <v>496</v>
      </c>
      <c r="F41" s="35">
        <v>656</v>
      </c>
      <c r="G41" s="35">
        <v>2022</v>
      </c>
      <c r="H41" s="35">
        <v>2009</v>
      </c>
      <c r="I41" s="35">
        <v>1283</v>
      </c>
      <c r="J41" s="35">
        <v>1601</v>
      </c>
      <c r="K41" s="35">
        <v>564</v>
      </c>
      <c r="L41" s="35">
        <v>1552</v>
      </c>
      <c r="M41" s="35">
        <v>378</v>
      </c>
      <c r="N41" s="35">
        <v>9514</v>
      </c>
      <c r="O41" s="33">
        <v>0</v>
      </c>
      <c r="P41" s="35">
        <v>11757</v>
      </c>
      <c r="Q41" s="33">
        <v>0</v>
      </c>
      <c r="R41" s="35">
        <v>491</v>
      </c>
      <c r="S41" s="23" t="s">
        <v>18</v>
      </c>
      <c r="T41" s="17" t="s">
        <v>26</v>
      </c>
      <c r="U41" s="4"/>
    </row>
    <row r="42" spans="1:21" ht="9.75" customHeight="1">
      <c r="A42" s="17"/>
      <c r="B42" s="18" t="s">
        <v>27</v>
      </c>
      <c r="C42" s="47"/>
      <c r="D42" s="35">
        <v>36745</v>
      </c>
      <c r="E42" s="35">
        <v>651</v>
      </c>
      <c r="F42" s="35">
        <v>770</v>
      </c>
      <c r="G42" s="35">
        <v>2449</v>
      </c>
      <c r="H42" s="35">
        <v>2512</v>
      </c>
      <c r="I42" s="35">
        <v>1541</v>
      </c>
      <c r="J42" s="35">
        <v>1839</v>
      </c>
      <c r="K42" s="35">
        <v>652</v>
      </c>
      <c r="L42" s="35">
        <v>1877</v>
      </c>
      <c r="M42" s="35">
        <v>414</v>
      </c>
      <c r="N42" s="35">
        <v>11361</v>
      </c>
      <c r="O42" s="33">
        <v>0</v>
      </c>
      <c r="P42" s="35">
        <v>12679</v>
      </c>
      <c r="Q42" s="33">
        <v>0</v>
      </c>
      <c r="R42" s="35">
        <v>773</v>
      </c>
      <c r="S42" s="23"/>
      <c r="T42" s="17" t="s">
        <v>27</v>
      </c>
      <c r="U42" s="4"/>
    </row>
    <row r="43" spans="1:21" ht="9.75" customHeight="1">
      <c r="A43" s="17"/>
      <c r="B43" s="18" t="s">
        <v>40</v>
      </c>
      <c r="C43" s="47"/>
      <c r="D43" s="35">
        <v>40747</v>
      </c>
      <c r="E43" s="35">
        <v>689</v>
      </c>
      <c r="F43" s="35">
        <v>842</v>
      </c>
      <c r="G43" s="35">
        <v>2872</v>
      </c>
      <c r="H43" s="35">
        <v>2842</v>
      </c>
      <c r="I43" s="35">
        <v>1606</v>
      </c>
      <c r="J43" s="35">
        <v>2112</v>
      </c>
      <c r="K43" s="35">
        <v>691</v>
      </c>
      <c r="L43" s="35">
        <v>1964</v>
      </c>
      <c r="M43" s="35">
        <v>428</v>
      </c>
      <c r="N43" s="35">
        <v>12879</v>
      </c>
      <c r="O43" s="33">
        <v>0</v>
      </c>
      <c r="P43" s="35">
        <v>13822</v>
      </c>
      <c r="Q43" s="33">
        <v>0</v>
      </c>
      <c r="R43" s="35">
        <v>950</v>
      </c>
      <c r="S43" s="23"/>
      <c r="T43" s="17" t="s">
        <v>40</v>
      </c>
      <c r="U43" s="4"/>
    </row>
    <row r="44" spans="1:21" ht="9.75" customHeight="1">
      <c r="A44" s="27"/>
      <c r="B44" s="18" t="s">
        <v>41</v>
      </c>
      <c r="C44" s="47"/>
      <c r="D44" s="35">
        <v>44949</v>
      </c>
      <c r="E44" s="35">
        <v>768</v>
      </c>
      <c r="F44" s="35">
        <v>951</v>
      </c>
      <c r="G44" s="35">
        <v>3044</v>
      </c>
      <c r="H44" s="35">
        <v>3233</v>
      </c>
      <c r="I44" s="35">
        <v>1686</v>
      </c>
      <c r="J44" s="35">
        <v>2352</v>
      </c>
      <c r="K44" s="35">
        <v>748</v>
      </c>
      <c r="L44" s="35">
        <v>2114</v>
      </c>
      <c r="M44" s="35">
        <v>452</v>
      </c>
      <c r="N44" s="35">
        <v>14311</v>
      </c>
      <c r="O44" s="33">
        <v>0</v>
      </c>
      <c r="P44" s="35">
        <v>15290</v>
      </c>
      <c r="Q44" s="33">
        <v>0</v>
      </c>
      <c r="R44" s="35">
        <v>1123</v>
      </c>
      <c r="S44" s="23"/>
      <c r="T44" s="17" t="s">
        <v>41</v>
      </c>
      <c r="U44" s="4"/>
    </row>
    <row r="45" spans="1:21" ht="9.75" customHeight="1">
      <c r="A45" s="27"/>
      <c r="B45" s="28" t="s">
        <v>46</v>
      </c>
      <c r="C45" s="47"/>
      <c r="D45" s="36">
        <f>SUM(E45:P45)</f>
        <v>48038</v>
      </c>
      <c r="E45" s="36">
        <v>816</v>
      </c>
      <c r="F45" s="36">
        <v>1040</v>
      </c>
      <c r="G45" s="36">
        <v>3241</v>
      </c>
      <c r="H45" s="36">
        <v>3643</v>
      </c>
      <c r="I45" s="36">
        <v>1794</v>
      </c>
      <c r="J45" s="36">
        <v>2627</v>
      </c>
      <c r="K45" s="36">
        <v>801</v>
      </c>
      <c r="L45" s="36">
        <v>2246</v>
      </c>
      <c r="M45" s="36">
        <v>489</v>
      </c>
      <c r="N45" s="36">
        <v>15068</v>
      </c>
      <c r="O45" s="37">
        <v>0</v>
      </c>
      <c r="P45" s="36">
        <v>16273</v>
      </c>
      <c r="Q45" s="37">
        <v>0</v>
      </c>
      <c r="R45" s="36">
        <v>1326</v>
      </c>
      <c r="S45" s="31"/>
      <c r="T45" s="27" t="s">
        <v>46</v>
      </c>
      <c r="U45" s="4"/>
    </row>
    <row r="46" spans="1:21" ht="11.25" customHeight="1">
      <c r="A46" s="17" t="s">
        <v>25</v>
      </c>
      <c r="B46" s="18" t="s">
        <v>26</v>
      </c>
      <c r="C46" s="48" t="s">
        <v>22</v>
      </c>
      <c r="D46" s="35">
        <v>38352</v>
      </c>
      <c r="E46" s="35">
        <v>628</v>
      </c>
      <c r="F46" s="35">
        <v>619</v>
      </c>
      <c r="G46" s="35">
        <v>2161</v>
      </c>
      <c r="H46" s="35">
        <v>2377</v>
      </c>
      <c r="I46" s="35">
        <v>785</v>
      </c>
      <c r="J46" s="35">
        <v>1617</v>
      </c>
      <c r="K46" s="35">
        <v>489</v>
      </c>
      <c r="L46" s="35">
        <v>1495</v>
      </c>
      <c r="M46" s="35">
        <v>304</v>
      </c>
      <c r="N46" s="35">
        <v>11684</v>
      </c>
      <c r="O46" s="33">
        <v>0</v>
      </c>
      <c r="P46" s="35">
        <v>16193</v>
      </c>
      <c r="Q46" s="33">
        <v>0</v>
      </c>
      <c r="R46" s="35">
        <v>390</v>
      </c>
      <c r="S46" s="23" t="s">
        <v>18</v>
      </c>
      <c r="T46" s="17" t="s">
        <v>26</v>
      </c>
      <c r="U46" s="4"/>
    </row>
    <row r="47" spans="1:21" ht="9.75" customHeight="1">
      <c r="A47" s="34"/>
      <c r="B47" s="18" t="s">
        <v>27</v>
      </c>
      <c r="C47" s="48"/>
      <c r="D47" s="35">
        <v>39830</v>
      </c>
      <c r="E47" s="35">
        <v>706</v>
      </c>
      <c r="F47" s="35">
        <v>611</v>
      </c>
      <c r="G47" s="35">
        <v>2163</v>
      </c>
      <c r="H47" s="35">
        <v>2518</v>
      </c>
      <c r="I47" s="35">
        <v>885</v>
      </c>
      <c r="J47" s="35">
        <v>1637</v>
      </c>
      <c r="K47" s="35">
        <v>515</v>
      </c>
      <c r="L47" s="35">
        <v>1593</v>
      </c>
      <c r="M47" s="35">
        <v>297</v>
      </c>
      <c r="N47" s="35">
        <v>12023</v>
      </c>
      <c r="O47" s="33">
        <v>0</v>
      </c>
      <c r="P47" s="35">
        <v>16882</v>
      </c>
      <c r="Q47" s="33">
        <v>0</v>
      </c>
      <c r="R47" s="35">
        <v>401</v>
      </c>
      <c r="S47" s="23"/>
      <c r="T47" s="17" t="s">
        <v>27</v>
      </c>
      <c r="U47" s="4"/>
    </row>
    <row r="48" spans="1:21" ht="9.75" customHeight="1">
      <c r="A48" s="34"/>
      <c r="B48" s="18" t="s">
        <v>40</v>
      </c>
      <c r="C48" s="48"/>
      <c r="D48" s="35">
        <v>40575</v>
      </c>
      <c r="E48" s="35">
        <v>738</v>
      </c>
      <c r="F48" s="35">
        <v>638</v>
      </c>
      <c r="G48" s="35">
        <v>2267</v>
      </c>
      <c r="H48" s="35">
        <v>2580</v>
      </c>
      <c r="I48" s="35">
        <v>909</v>
      </c>
      <c r="J48" s="35">
        <v>1658</v>
      </c>
      <c r="K48" s="35">
        <v>518</v>
      </c>
      <c r="L48" s="35">
        <v>1698</v>
      </c>
      <c r="M48" s="35">
        <v>309</v>
      </c>
      <c r="N48" s="35">
        <v>12068</v>
      </c>
      <c r="O48" s="33">
        <v>0</v>
      </c>
      <c r="P48" s="35">
        <v>17192</v>
      </c>
      <c r="Q48" s="33">
        <v>0</v>
      </c>
      <c r="R48" s="35">
        <v>416</v>
      </c>
      <c r="S48" s="23"/>
      <c r="T48" s="17" t="s">
        <v>40</v>
      </c>
      <c r="U48" s="4"/>
    </row>
    <row r="49" spans="1:21" ht="9.75" customHeight="1">
      <c r="A49" s="34"/>
      <c r="B49" s="18" t="s">
        <v>41</v>
      </c>
      <c r="C49" s="48"/>
      <c r="D49" s="35">
        <v>41969</v>
      </c>
      <c r="E49" s="35">
        <v>777</v>
      </c>
      <c r="F49" s="35">
        <v>675</v>
      </c>
      <c r="G49" s="35">
        <v>2285</v>
      </c>
      <c r="H49" s="35">
        <v>2767</v>
      </c>
      <c r="I49" s="35">
        <v>1078</v>
      </c>
      <c r="J49" s="35">
        <v>1753</v>
      </c>
      <c r="K49" s="35">
        <v>539</v>
      </c>
      <c r="L49" s="35">
        <v>1775</v>
      </c>
      <c r="M49" s="35">
        <v>325</v>
      </c>
      <c r="N49" s="35">
        <v>12644</v>
      </c>
      <c r="O49" s="33">
        <v>0</v>
      </c>
      <c r="P49" s="35">
        <v>17351</v>
      </c>
      <c r="Q49" s="33">
        <v>0</v>
      </c>
      <c r="R49" s="35">
        <v>436</v>
      </c>
      <c r="S49" s="23"/>
      <c r="T49" s="17" t="s">
        <v>41</v>
      </c>
      <c r="U49" s="4"/>
    </row>
    <row r="50" spans="1:21" ht="9.75" customHeight="1">
      <c r="A50" s="34"/>
      <c r="B50" s="28" t="s">
        <v>46</v>
      </c>
      <c r="C50" s="48"/>
      <c r="D50" s="36">
        <f>SUM(E50:P50)</f>
        <v>43006</v>
      </c>
      <c r="E50" s="36">
        <v>766</v>
      </c>
      <c r="F50" s="36">
        <v>680</v>
      </c>
      <c r="G50" s="36">
        <v>2292</v>
      </c>
      <c r="H50" s="36">
        <v>2644</v>
      </c>
      <c r="I50" s="36">
        <v>1073</v>
      </c>
      <c r="J50" s="36">
        <v>1844</v>
      </c>
      <c r="K50" s="36">
        <v>535</v>
      </c>
      <c r="L50" s="36">
        <v>1790</v>
      </c>
      <c r="M50" s="36">
        <v>349</v>
      </c>
      <c r="N50" s="36">
        <v>13385</v>
      </c>
      <c r="O50" s="37">
        <v>0</v>
      </c>
      <c r="P50" s="36">
        <v>17648</v>
      </c>
      <c r="Q50" s="37">
        <v>0</v>
      </c>
      <c r="R50" s="36">
        <v>460</v>
      </c>
      <c r="S50" s="31"/>
      <c r="T50" s="27" t="s">
        <v>46</v>
      </c>
      <c r="U50" s="4"/>
    </row>
    <row r="51" spans="1:21" ht="11.25" customHeight="1">
      <c r="A51" s="17" t="s">
        <v>42</v>
      </c>
      <c r="B51" s="18" t="s">
        <v>26</v>
      </c>
      <c r="C51" s="48" t="s">
        <v>23</v>
      </c>
      <c r="D51" s="35">
        <v>34268</v>
      </c>
      <c r="E51" s="35">
        <v>582</v>
      </c>
      <c r="F51" s="35">
        <v>573</v>
      </c>
      <c r="G51" s="35">
        <v>1542</v>
      </c>
      <c r="H51" s="35">
        <v>2061</v>
      </c>
      <c r="I51" s="35">
        <v>1421</v>
      </c>
      <c r="J51" s="35">
        <v>2340</v>
      </c>
      <c r="K51" s="35">
        <v>488</v>
      </c>
      <c r="L51" s="35">
        <v>1596</v>
      </c>
      <c r="M51" s="35">
        <v>319</v>
      </c>
      <c r="N51" s="35">
        <v>9299</v>
      </c>
      <c r="O51" s="33">
        <v>0</v>
      </c>
      <c r="P51" s="35">
        <v>14047</v>
      </c>
      <c r="Q51" s="33">
        <v>0</v>
      </c>
      <c r="R51" s="35">
        <v>425</v>
      </c>
      <c r="S51" s="23" t="s">
        <v>18</v>
      </c>
      <c r="T51" s="17" t="s">
        <v>26</v>
      </c>
      <c r="U51" s="4"/>
    </row>
    <row r="52" spans="1:21" ht="9.75" customHeight="1">
      <c r="A52" s="34"/>
      <c r="B52" s="18" t="s">
        <v>27</v>
      </c>
      <c r="C52" s="48"/>
      <c r="D52" s="35">
        <v>35746</v>
      </c>
      <c r="E52" s="35">
        <v>602</v>
      </c>
      <c r="F52" s="35">
        <v>577</v>
      </c>
      <c r="G52" s="35">
        <v>1717</v>
      </c>
      <c r="H52" s="35">
        <v>2230</v>
      </c>
      <c r="I52" s="35">
        <v>1470</v>
      </c>
      <c r="J52" s="35">
        <v>2447</v>
      </c>
      <c r="K52" s="35">
        <v>524</v>
      </c>
      <c r="L52" s="35">
        <v>1621</v>
      </c>
      <c r="M52" s="35">
        <v>337</v>
      </c>
      <c r="N52" s="35">
        <v>9522</v>
      </c>
      <c r="O52" s="33">
        <v>0</v>
      </c>
      <c r="P52" s="35">
        <v>14699</v>
      </c>
      <c r="Q52" s="33">
        <v>0</v>
      </c>
      <c r="R52" s="35">
        <v>517</v>
      </c>
      <c r="S52" s="23"/>
      <c r="T52" s="17" t="s">
        <v>27</v>
      </c>
      <c r="U52" s="4"/>
    </row>
    <row r="53" spans="1:21" ht="9.75" customHeight="1">
      <c r="A53" s="34"/>
      <c r="B53" s="18" t="s">
        <v>40</v>
      </c>
      <c r="C53" s="48"/>
      <c r="D53" s="35">
        <v>36621</v>
      </c>
      <c r="E53" s="35">
        <v>623</v>
      </c>
      <c r="F53" s="35">
        <v>552</v>
      </c>
      <c r="G53" s="35">
        <v>1833</v>
      </c>
      <c r="H53" s="35">
        <v>2262</v>
      </c>
      <c r="I53" s="35">
        <v>1498</v>
      </c>
      <c r="J53" s="35">
        <v>2534</v>
      </c>
      <c r="K53" s="35">
        <v>570</v>
      </c>
      <c r="L53" s="35">
        <v>1651</v>
      </c>
      <c r="M53" s="35">
        <v>360</v>
      </c>
      <c r="N53" s="35">
        <v>9538</v>
      </c>
      <c r="O53" s="33">
        <v>0</v>
      </c>
      <c r="P53" s="35">
        <v>15200</v>
      </c>
      <c r="Q53" s="33">
        <v>0</v>
      </c>
      <c r="R53" s="35">
        <v>583</v>
      </c>
      <c r="S53" s="23"/>
      <c r="T53" s="17" t="s">
        <v>40</v>
      </c>
      <c r="U53" s="4"/>
    </row>
    <row r="54" spans="1:21" ht="9.75" customHeight="1">
      <c r="A54" s="34"/>
      <c r="B54" s="18" t="s">
        <v>41</v>
      </c>
      <c r="C54" s="48"/>
      <c r="D54" s="35">
        <v>37289</v>
      </c>
      <c r="E54" s="35">
        <v>629</v>
      </c>
      <c r="F54" s="35">
        <v>553</v>
      </c>
      <c r="G54" s="35">
        <v>1844</v>
      </c>
      <c r="H54" s="35">
        <v>2363</v>
      </c>
      <c r="I54" s="35">
        <v>1523</v>
      </c>
      <c r="J54" s="35">
        <v>2687</v>
      </c>
      <c r="K54" s="35">
        <v>605</v>
      </c>
      <c r="L54" s="35">
        <v>1743</v>
      </c>
      <c r="M54" s="35">
        <v>375</v>
      </c>
      <c r="N54" s="35">
        <v>9513</v>
      </c>
      <c r="O54" s="33">
        <v>0</v>
      </c>
      <c r="P54" s="35">
        <v>15454</v>
      </c>
      <c r="Q54" s="33">
        <v>0</v>
      </c>
      <c r="R54" s="35">
        <v>676</v>
      </c>
      <c r="S54" s="23"/>
      <c r="T54" s="17" t="s">
        <v>41</v>
      </c>
      <c r="U54" s="4"/>
    </row>
    <row r="55" spans="1:21" ht="9.75" customHeight="1">
      <c r="A55" s="34"/>
      <c r="B55" s="28" t="s">
        <v>46</v>
      </c>
      <c r="C55" s="48"/>
      <c r="D55" s="36">
        <f>SUM(E55:P55)</f>
        <v>37937</v>
      </c>
      <c r="E55" s="36">
        <v>684</v>
      </c>
      <c r="F55" s="36">
        <v>558</v>
      </c>
      <c r="G55" s="36">
        <v>1912</v>
      </c>
      <c r="H55" s="36">
        <v>2405</v>
      </c>
      <c r="I55" s="36">
        <v>1564</v>
      </c>
      <c r="J55" s="36">
        <v>2733</v>
      </c>
      <c r="K55" s="36">
        <v>617</v>
      </c>
      <c r="L55" s="36">
        <v>1767</v>
      </c>
      <c r="M55" s="36">
        <v>405</v>
      </c>
      <c r="N55" s="36">
        <v>9533</v>
      </c>
      <c r="O55" s="37">
        <v>0</v>
      </c>
      <c r="P55" s="36">
        <v>15759</v>
      </c>
      <c r="Q55" s="37">
        <v>0</v>
      </c>
      <c r="R55" s="36">
        <v>762</v>
      </c>
      <c r="S55" s="31"/>
      <c r="T55" s="27" t="s">
        <v>46</v>
      </c>
      <c r="U55" s="4"/>
    </row>
    <row r="56" spans="1:21" ht="11.25" customHeight="1">
      <c r="A56" s="17" t="s">
        <v>42</v>
      </c>
      <c r="B56" s="18" t="s">
        <v>26</v>
      </c>
      <c r="C56" s="48" t="s">
        <v>24</v>
      </c>
      <c r="D56" s="19">
        <v>242713</v>
      </c>
      <c r="E56" s="19">
        <v>12394</v>
      </c>
      <c r="F56" s="19">
        <v>1509</v>
      </c>
      <c r="G56" s="19">
        <v>9837</v>
      </c>
      <c r="H56" s="19">
        <v>27047</v>
      </c>
      <c r="I56" s="19">
        <v>35367</v>
      </c>
      <c r="J56" s="19">
        <v>76245</v>
      </c>
      <c r="K56" s="19">
        <v>11486</v>
      </c>
      <c r="L56" s="19">
        <v>3267</v>
      </c>
      <c r="M56" s="19">
        <v>1265</v>
      </c>
      <c r="N56" s="19">
        <v>17723</v>
      </c>
      <c r="O56" s="19">
        <v>18835</v>
      </c>
      <c r="P56" s="19">
        <v>27738</v>
      </c>
      <c r="Q56" s="22">
        <v>0</v>
      </c>
      <c r="R56" s="22">
        <v>0</v>
      </c>
      <c r="S56" s="23" t="s">
        <v>18</v>
      </c>
      <c r="T56" s="17" t="s">
        <v>26</v>
      </c>
      <c r="U56" s="4"/>
    </row>
    <row r="57" spans="1:21" ht="9.75" customHeight="1">
      <c r="A57" s="34"/>
      <c r="B57" s="18" t="s">
        <v>27</v>
      </c>
      <c r="C57" s="49"/>
      <c r="D57" s="19">
        <v>190111</v>
      </c>
      <c r="E57" s="19">
        <v>12273</v>
      </c>
      <c r="F57" s="19">
        <v>414</v>
      </c>
      <c r="G57" s="19">
        <v>6332</v>
      </c>
      <c r="H57" s="19">
        <v>18083</v>
      </c>
      <c r="I57" s="19">
        <v>34452</v>
      </c>
      <c r="J57" s="19">
        <v>76755</v>
      </c>
      <c r="K57" s="19">
        <v>11458</v>
      </c>
      <c r="L57" s="19">
        <v>430</v>
      </c>
      <c r="M57" s="19">
        <v>658</v>
      </c>
      <c r="N57" s="19">
        <v>2653</v>
      </c>
      <c r="O57" s="19">
        <v>18533</v>
      </c>
      <c r="P57" s="19">
        <v>8070</v>
      </c>
      <c r="Q57" s="22">
        <v>0</v>
      </c>
      <c r="R57" s="22">
        <v>0</v>
      </c>
      <c r="S57" s="23"/>
      <c r="T57" s="17" t="s">
        <v>27</v>
      </c>
      <c r="U57" s="4"/>
    </row>
    <row r="58" spans="1:21" ht="9.75" customHeight="1">
      <c r="A58" s="34"/>
      <c r="B58" s="18" t="s">
        <v>40</v>
      </c>
      <c r="C58" s="49"/>
      <c r="D58" s="19">
        <v>191949</v>
      </c>
      <c r="E58" s="19">
        <v>12996</v>
      </c>
      <c r="F58" s="19">
        <v>419</v>
      </c>
      <c r="G58" s="19">
        <v>6424</v>
      </c>
      <c r="H58" s="19">
        <v>18249</v>
      </c>
      <c r="I58" s="19">
        <v>35465</v>
      </c>
      <c r="J58" s="19">
        <v>78782</v>
      </c>
      <c r="K58" s="19">
        <v>11734</v>
      </c>
      <c r="L58" s="19">
        <v>443</v>
      </c>
      <c r="M58" s="19">
        <v>667</v>
      </c>
      <c r="N58" s="19">
        <v>2656</v>
      </c>
      <c r="O58" s="19">
        <v>15552</v>
      </c>
      <c r="P58" s="19">
        <v>8562</v>
      </c>
      <c r="Q58" s="22">
        <v>0</v>
      </c>
      <c r="R58" s="22">
        <v>0</v>
      </c>
      <c r="S58" s="23"/>
      <c r="T58" s="17" t="s">
        <v>40</v>
      </c>
      <c r="U58" s="4"/>
    </row>
    <row r="59" spans="1:21" ht="9.75" customHeight="1">
      <c r="A59" s="34"/>
      <c r="B59" s="18" t="s">
        <v>41</v>
      </c>
      <c r="C59" s="49"/>
      <c r="D59" s="19">
        <v>195731</v>
      </c>
      <c r="E59" s="19">
        <v>13246</v>
      </c>
      <c r="F59" s="19">
        <v>410</v>
      </c>
      <c r="G59" s="19">
        <v>6432</v>
      </c>
      <c r="H59" s="19">
        <v>18184</v>
      </c>
      <c r="I59" s="19">
        <v>36342</v>
      </c>
      <c r="J59" s="19">
        <v>80731</v>
      </c>
      <c r="K59" s="19">
        <v>11923</v>
      </c>
      <c r="L59" s="19">
        <v>444</v>
      </c>
      <c r="M59" s="19">
        <v>674</v>
      </c>
      <c r="N59" s="19">
        <v>2630</v>
      </c>
      <c r="O59" s="19">
        <v>15948</v>
      </c>
      <c r="P59" s="19">
        <v>8767</v>
      </c>
      <c r="Q59" s="22">
        <v>0</v>
      </c>
      <c r="R59" s="22">
        <v>0</v>
      </c>
      <c r="S59" s="23"/>
      <c r="T59" s="17" t="s">
        <v>41</v>
      </c>
      <c r="U59" s="4"/>
    </row>
    <row r="60" spans="1:21" ht="11.25" customHeight="1" thickBot="1">
      <c r="A60" s="38"/>
      <c r="B60" s="39" t="s">
        <v>46</v>
      </c>
      <c r="C60" s="50"/>
      <c r="D60" s="1">
        <f>SUM(E60:P60)</f>
        <v>201259</v>
      </c>
      <c r="E60" s="1">
        <v>13694</v>
      </c>
      <c r="F60" s="1">
        <v>411</v>
      </c>
      <c r="G60" s="1">
        <v>6507</v>
      </c>
      <c r="H60" s="1">
        <v>18428</v>
      </c>
      <c r="I60" s="1">
        <v>37356</v>
      </c>
      <c r="J60" s="1">
        <v>83172</v>
      </c>
      <c r="K60" s="1">
        <v>12376</v>
      </c>
      <c r="L60" s="1">
        <v>454</v>
      </c>
      <c r="M60" s="1">
        <v>688</v>
      </c>
      <c r="N60" s="1">
        <v>2618</v>
      </c>
      <c r="O60" s="1">
        <v>16570</v>
      </c>
      <c r="P60" s="1">
        <v>8985</v>
      </c>
      <c r="Q60" s="1">
        <v>0</v>
      </c>
      <c r="R60" s="1">
        <v>0</v>
      </c>
      <c r="S60" s="40"/>
      <c r="T60" s="41" t="s">
        <v>46</v>
      </c>
      <c r="U60" s="4"/>
    </row>
    <row r="61" spans="1:21" s="12" customFormat="1" ht="11.25" customHeight="1" thickTop="1">
      <c r="A61" s="42" t="s">
        <v>38</v>
      </c>
      <c r="B61" s="43"/>
      <c r="C61" s="44"/>
      <c r="D61" s="44"/>
      <c r="E61" s="44"/>
      <c r="F61" s="44"/>
      <c r="G61" s="44"/>
      <c r="H61" s="44"/>
      <c r="I61" s="44"/>
      <c r="J61" s="44"/>
      <c r="K61" s="11" t="s">
        <v>44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s="12" customFormat="1" ht="11.25" customHeight="1">
      <c r="A62" s="11" t="s">
        <v>43</v>
      </c>
      <c r="B62" s="11"/>
      <c r="C62" s="11"/>
      <c r="D62" s="11"/>
      <c r="E62" s="11"/>
      <c r="F62" s="11"/>
      <c r="G62" s="11"/>
      <c r="H62" s="11"/>
      <c r="I62" s="11"/>
      <c r="K62" s="45" t="s">
        <v>49</v>
      </c>
      <c r="L62" s="11"/>
      <c r="M62" s="11"/>
      <c r="N62" s="11"/>
      <c r="O62" s="11"/>
      <c r="P62" s="11"/>
      <c r="Q62" s="11"/>
      <c r="R62" s="11"/>
      <c r="S62" s="11"/>
      <c r="T62" s="11"/>
      <c r="U62" s="44"/>
    </row>
    <row r="63" spans="1:21" s="12" customFormat="1" ht="12.75" customHeight="1">
      <c r="A63" s="46" t="s">
        <v>30</v>
      </c>
      <c r="B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</sheetData>
  <mergeCells count="28">
    <mergeCell ref="S4:T5"/>
    <mergeCell ref="A4:B5"/>
    <mergeCell ref="Q4:R4"/>
    <mergeCell ref="J4:J5"/>
    <mergeCell ref="N4:N5"/>
    <mergeCell ref="O4:O5"/>
    <mergeCell ref="P4:P5"/>
    <mergeCell ref="K4:K5"/>
    <mergeCell ref="L4:L5"/>
    <mergeCell ref="F4:F5"/>
    <mergeCell ref="M4:M5"/>
    <mergeCell ref="C16:C20"/>
    <mergeCell ref="C11:C15"/>
    <mergeCell ref="I4:I5"/>
    <mergeCell ref="G4:G5"/>
    <mergeCell ref="H4:H5"/>
    <mergeCell ref="C4:C5"/>
    <mergeCell ref="D4:D5"/>
    <mergeCell ref="E4:E5"/>
    <mergeCell ref="C21:C25"/>
    <mergeCell ref="C26:C30"/>
    <mergeCell ref="C31:C35"/>
    <mergeCell ref="C6:C10"/>
    <mergeCell ref="C36:C40"/>
    <mergeCell ref="C46:C50"/>
    <mergeCell ref="C51:C55"/>
    <mergeCell ref="C56:C60"/>
    <mergeCell ref="C41:C45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2002-01-09T01:34:46Z</cp:lastPrinted>
  <dcterms:created xsi:type="dcterms:W3CDTF">1997-08-07T07:23:20Z</dcterms:created>
  <dcterms:modified xsi:type="dcterms:W3CDTF">2000-02-07T01:06:30Z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