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5371" windowWidth="25080" windowHeight="6315" activeTab="0"/>
  </bookViews>
  <sheets>
    <sheet name="ⅩⅥ-30その1" sheetId="1" r:id="rId1"/>
    <sheet name="ⅩⅥ-30その2" sheetId="2" r:id="rId2"/>
    <sheet name="ⅩⅥ-30その3" sheetId="3" r:id="rId3"/>
  </sheets>
  <definedNames>
    <definedName name="_xlfn.IFERROR" hidden="1">#NAME?</definedName>
    <definedName name="_xlnm.Print_Area" localSheetId="0">'ⅩⅥ-30その1'!$A$1:$X$25</definedName>
    <definedName name="_xlnm.Print_Area" localSheetId="1">'ⅩⅥ-30その2'!$A$1:$J$15</definedName>
    <definedName name="_xlnm.Print_Area" localSheetId="2">'ⅩⅥ-30その3'!$A$1:$H$22</definedName>
  </definedNames>
  <calcPr fullCalcOnLoad="1"/>
</workbook>
</file>

<file path=xl/sharedStrings.xml><?xml version="1.0" encoding="utf-8"?>
<sst xmlns="http://schemas.openxmlformats.org/spreadsheetml/2006/main" count="165" uniqueCount="106">
  <si>
    <t>年度・月別</t>
  </si>
  <si>
    <t>世　　　　　　　　帯　　　　　　　数　　</t>
  </si>
  <si>
    <t>総数</t>
  </si>
  <si>
    <t>川崎</t>
  </si>
  <si>
    <t>大師</t>
  </si>
  <si>
    <t>田島</t>
  </si>
  <si>
    <t>幸</t>
  </si>
  <si>
    <t>中原</t>
  </si>
  <si>
    <t>高津</t>
  </si>
  <si>
    <t>宮前</t>
  </si>
  <si>
    <t>多摩</t>
  </si>
  <si>
    <t>麻生</t>
  </si>
  <si>
    <t>地区別</t>
  </si>
  <si>
    <t>被保険者数</t>
  </si>
  <si>
    <t>その２　療　養　給　付　状　況</t>
  </si>
  <si>
    <t>他法負担分</t>
  </si>
  <si>
    <t>平成</t>
  </si>
  <si>
    <t>療養費</t>
  </si>
  <si>
    <t>移送費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</si>
  <si>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</si>
  <si>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</si>
  <si>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</si>
  <si>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</si>
  <si>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</si>
  <si>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</si>
  <si>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</si>
  <si>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</si>
  <si>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</si>
  <si>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</si>
  <si>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</si>
  <si>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</si>
  <si>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その３　　任　意　給　付　支　給　状　況</t>
  </si>
  <si>
    <t>年度・月別</t>
  </si>
  <si>
    <t>件数</t>
  </si>
  <si>
    <t>出生率（‰） 1)</t>
  </si>
  <si>
    <t>死亡率（‰） 1)</t>
  </si>
  <si>
    <t>療養費等</t>
  </si>
  <si>
    <t>食事療養・
生活療養</t>
  </si>
  <si>
    <t>療養の給付等</t>
  </si>
  <si>
    <t>世帯数及び被保険者数の各年度</t>
  </si>
  <si>
    <t>の加入状況は平均値である。</t>
  </si>
  <si>
    <t xml:space="preserve">その１　　加　入 </t>
  </si>
  <si>
    <t xml:space="preserve"> 状　況</t>
  </si>
  <si>
    <t>本表は国民健康保険の加入状況、</t>
  </si>
  <si>
    <t>給付金額等を表したものである。</t>
  </si>
  <si>
    <t xml:space="preserve">ⅩⅥ－３０　　国　　民　　健  　 康　 </t>
  </si>
  <si>
    <t>　 保　　険　　の　　概　　況　　　</t>
  </si>
  <si>
    <t>（注）「国民健康保険事業状況報告書（事業年報）」C表及びF表による。</t>
  </si>
  <si>
    <t>年度・種別</t>
  </si>
  <si>
    <t>件  数</t>
  </si>
  <si>
    <t>費　　　用　　　額　　　（1 000円）</t>
  </si>
  <si>
    <t>一件当たり
費用額(円)</t>
  </si>
  <si>
    <t>一人当たり
費用額(円)</t>
  </si>
  <si>
    <t>受診率
(100人
当たり)</t>
  </si>
  <si>
    <t>総額</t>
  </si>
  <si>
    <t>診療報酬支払金額（保険者負担分）</t>
  </si>
  <si>
    <t>一部負担金（被保険者
負担分）</t>
  </si>
  <si>
    <t>葬祭費</t>
  </si>
  <si>
    <t>出産育児一時金</t>
  </si>
  <si>
    <t>金　　額
（1 000円）</t>
  </si>
  <si>
    <t>27年度</t>
  </si>
  <si>
    <t>28年度</t>
  </si>
  <si>
    <t>29年度</t>
  </si>
  <si>
    <t>一般</t>
  </si>
  <si>
    <t>退職</t>
  </si>
  <si>
    <t>合計・費用額（x/1000）</t>
  </si>
  <si>
    <t>件数・療給</t>
  </si>
  <si>
    <t>件数・食事</t>
  </si>
  <si>
    <t>件数・療養</t>
  </si>
  <si>
    <t>件数・移送費</t>
  </si>
  <si>
    <t>費用</t>
  </si>
  <si>
    <t>療養給付費</t>
  </si>
  <si>
    <t>食事・生活</t>
  </si>
  <si>
    <t>療養費</t>
  </si>
  <si>
    <t>移送費</t>
  </si>
  <si>
    <t>保負</t>
  </si>
  <si>
    <t>被負</t>
  </si>
  <si>
    <t>他負</t>
  </si>
  <si>
    <t>（注）1)出生率及び死亡率は被保険者1,000人に対する割合である。</t>
  </si>
  <si>
    <t>30年度</t>
  </si>
  <si>
    <t>令和</t>
  </si>
  <si>
    <t>元年度</t>
  </si>
  <si>
    <t xml:space="preserve">  6月</t>
  </si>
  <si>
    <t xml:space="preserve">  7月</t>
  </si>
  <si>
    <t xml:space="preserve">  8月</t>
  </si>
  <si>
    <t xml:space="preserve">  9月</t>
  </si>
  <si>
    <t xml:space="preserve"> 10月</t>
  </si>
  <si>
    <t xml:space="preserve"> 11月</t>
  </si>
  <si>
    <t xml:space="preserve"> 12月</t>
  </si>
  <si>
    <t xml:space="preserve">  2月</t>
  </si>
  <si>
    <t xml:space="preserve">  3月</t>
  </si>
  <si>
    <r>
      <rPr>
        <sz val="9"/>
        <color indexed="10"/>
        <rFont val="ＭＳ 明朝"/>
        <family val="1"/>
      </rPr>
      <t>令和元年度</t>
    </r>
    <r>
      <rPr>
        <sz val="9"/>
        <rFont val="ＭＳ 明朝"/>
        <family val="1"/>
      </rPr>
      <t>平均被保険者数（一・退合計）</t>
    </r>
  </si>
  <si>
    <t>平成31年</t>
  </si>
  <si>
    <t>令和元年</t>
  </si>
  <si>
    <t>令和2年</t>
  </si>
  <si>
    <t xml:space="preserve"> 資料：健康福祉局医療保険部医療保険課</t>
  </si>
  <si>
    <t>資料：健康福祉局医療保険部医療保険課</t>
  </si>
  <si>
    <t>平成31年　4　月</t>
  </si>
  <si>
    <t>令和元年　5　月</t>
  </si>
  <si>
    <t>令和2年　1　月</t>
  </si>
  <si>
    <t>令和</t>
  </si>
  <si>
    <t>元年度</t>
  </si>
  <si>
    <t>平成31年　4　月</t>
  </si>
  <si>
    <t>令和元年　5　月</t>
  </si>
  <si>
    <t>令和2年　1　月</t>
  </si>
  <si>
    <t xml:space="preserve"> 資料：健康福祉局医療保険部医療保険課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</si>
</sst>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\ ###\ ###;"/>
    <numFmt numFmtId="177" formatCode="_ * #,##0.000000000_ ;_ * \-#,##0.000000000_ ;_ * &quot;-&quot;?????????_ ;_ @_ "/>
    <numFmt numFmtId="178" formatCode="\(_ * #\ ###\ ##0_ \);_ * \-#\ ###\ ##0_ ;_ * &quot;-&quot;_ ;_ @_ "/>
    <numFmt numFmtId="179" formatCode="* #\ ###\ ##0\ ;* \-#\ ###\ ##0_ ;_ * &quot;-&quot;_ ;_ @_ "/>
    <numFmt numFmtId="180" formatCode="#\ ##0.000\ ;\-#,##0.00_ ;_ * &quot;-&quot;??_ ;_ @_ "/>
    <numFmt numFmtId="181" formatCode="0.000_ "/>
    <numFmt numFmtId="182" formatCode="#,##0_ "/>
    <numFmt numFmtId="183" formatCode="* #.0\ ###\ ##0\ ;* \-#.0\ ###\ ##0_ ;_ * &quot;-&quot;_ ;_ @_ "/>
    <numFmt numFmtId="184" formatCode="* #.\ ###\ ##0\ ;* \-#.\ ###\ ##0_ ;_ * &quot;-&quot;_ ;_ @_ "/>
    <numFmt numFmtId="185" formatCode="* .\ ###\ ##0\ ;* \-.\ ###\ ##0_ ;_ * &quot;-&quot;_ ;_ @_ⴆ"/>
    <numFmt numFmtId="186" formatCode="* .\ ####\ ##0\ ;* \-.\ ####\ ##0_ ;_ * &quot;-&quot;_ ;_ @_ⴆ"/>
    <numFmt numFmtId="187" formatCode="* .\ #####\ ##0\ ;* \-.\ #####\ ##0_ ;_ * &quot;-&quot;_ ;_ @_ⴆ"/>
    <numFmt numFmtId="188" formatCode="* .\ ##\ ##0\ ;* \-.\ ##\ ##0_ ;_ * &quot;-&quot;_ ;_ @_ⴆ"/>
    <numFmt numFmtId="189" formatCode="* .\ #\ ##0\ ;* \-.\ #\ ##0_ ;_ * &quot;-&quot;_ ;_ @_ⴆ"/>
    <numFmt numFmtId="190" formatCode="* .\ \ ##0\ ;* \-.\ \ ##0_ ;_ * &quot;-&quot;_ ;_ @_ⴆ"/>
    <numFmt numFmtId="191" formatCode="0;&quot;△ &quot;0"/>
    <numFmt numFmtId="192" formatCode="0;&quot; △# ## &quot;0"/>
    <numFmt numFmtId="193" formatCode="* #\ ###\ ##0\ ;* &quot;△&quot;#\ ###\ ##0_ ;_ * &quot;-&quot;_ ;_ @_ "/>
    <numFmt numFmtId="194" formatCode="0.\ \ ##0\ ;* \-.\ \ ##0_ ;_ * &quot;-&quot;_ ;_ @_ⴆ"/>
    <numFmt numFmtId="195" formatCode="_ * #\ ###\ ##0_ ;_ * \-#\ ###\ ##0_ ;_ * &quot;-&quot;_ ;_ @_ "/>
    <numFmt numFmtId="196" formatCode="_ * #\ ###\ ##0.00_ ;_ * \-#\ ###\ ##0_ ;_ * &quot;-&quot;_ ;_ @_ "/>
    <numFmt numFmtId="197" formatCode="0.00_);[Red]\(0.00\)"/>
    <numFmt numFmtId="198" formatCode="_ * #.0\ ###\ ##0_ ;_ * \-#.0\ ###\ ##0_ ;_ * &quot;-&quot;_ ;_ @_ "/>
    <numFmt numFmtId="199" formatCode="_ * #.00\ ###\ ##0_ ;_ * \-#.00\ ###\ ##0_ ;_ * &quot;-&quot;_ ;_ @_ "/>
    <numFmt numFmtId="200" formatCode="_ * #.000\ ###\ ##0_ ;_ * \-#.000\ ###\ ##0_ ;_ * &quot;-&quot;_ ;_ @_ "/>
    <numFmt numFmtId="201" formatCode="_ * #.\ ###\ ##0_ ;_ * \-#.\ ###\ ##0_ ;_ * &quot;-&quot;_ ;_ @_ "/>
    <numFmt numFmtId="202" formatCode="_ * .\ ###\ ##0_ ;_ * \-.\ ###\ ##0_ ;_ * &quot;-&quot;_ ;_ @_ⴆ"/>
    <numFmt numFmtId="203" formatCode="_ * .\ ##\ ##0_ ;_ * \-.\ ##\ ##0_ ;_ * &quot;-&quot;_ ;_ @_ⴆ"/>
    <numFmt numFmtId="204" formatCode="_ * .\ #\ ##0_ ;_ * \-.\ #\ ##0_ ;_ * &quot;-&quot;_ ;_ @_ⴆ"/>
    <numFmt numFmtId="205" formatCode="_ * .\ \ ##0_ ;_ * \-.\ \ ##0_ ;_ * &quot;-&quot;_ ;_ @_ⴆ"/>
    <numFmt numFmtId="206" formatCode="_ * .\ \ ##_ ;_ * \-.\ \ ##_ ;_ * &quot;-&quot;_ ;_ @_ⴆ"/>
    <numFmt numFmtId="207" formatCode="_ * .\ \ #_ ;_ * \-.\ \ #_ ;_ * &quot;-&quot;_ ;_ @_ⴆ"/>
    <numFmt numFmtId="208" formatCode="0.00_ "/>
    <numFmt numFmtId="209" formatCode="0.0_ "/>
    <numFmt numFmtId="210" formatCode="0_ "/>
    <numFmt numFmtId="211" formatCode="0.0000"/>
    <numFmt numFmtId="212" formatCode="0.000"/>
    <numFmt numFmtId="213" formatCode="0.0"/>
    <numFmt numFmtId="214" formatCode="_ * #\ ###\ ##0.00_ ;_ * \-#.\ ###\ ##0_ ;_ * &quot;-&quot;_ ;_ @_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;\-0;;@"/>
    <numFmt numFmtId="220" formatCode="#,##0_);[Red]\(#,##0\)"/>
    <numFmt numFmtId="221" formatCode="0_);[Red]\(0\)"/>
  </numFmts>
  <fonts count="54"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Ｐ明朝"/>
      <family val="1"/>
    </font>
    <font>
      <b/>
      <sz val="9"/>
      <name val="ＭＳ Ｐゴシック"/>
      <family val="3"/>
    </font>
    <font>
      <sz val="9"/>
      <name val="ＭＳ 明朝"/>
      <family val="1"/>
    </font>
    <font>
      <b/>
      <sz val="9"/>
      <name val="ＭＳ Ｐ明朝"/>
      <family val="1"/>
    </font>
    <font>
      <sz val="11"/>
      <name val="ＭＳ Ｐ明朝"/>
      <family val="1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 horizontal="right" vertical="center"/>
    </xf>
    <xf numFmtId="0" fontId="7" fillId="33" borderId="0" xfId="0" applyFont="1" applyFill="1" applyAlignment="1">
      <alignment horizontal="left" vertical="center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62" applyFont="1" applyFill="1" applyAlignment="1">
      <alignment horizontal="right"/>
      <protection/>
    </xf>
    <xf numFmtId="0" fontId="9" fillId="33" borderId="0" xfId="62" applyFont="1" applyFill="1" applyAlignment="1">
      <alignment horizontal="left"/>
      <protection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horizontal="right"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 horizontal="right"/>
    </xf>
    <xf numFmtId="176" fontId="9" fillId="33" borderId="0" xfId="62" applyNumberFormat="1" applyFont="1" applyFill="1" applyAlignment="1">
      <alignment horizontal="right" vertical="center"/>
      <protection/>
    </xf>
    <xf numFmtId="0" fontId="12" fillId="33" borderId="0" xfId="62" applyFont="1" applyFill="1" applyAlignment="1">
      <alignment vertical="center"/>
      <protection/>
    </xf>
    <xf numFmtId="0" fontId="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8" fillId="33" borderId="10" xfId="0" applyFont="1" applyFill="1" applyBorder="1" applyAlignment="1">
      <alignment horizontal="distributed" vertical="center"/>
    </xf>
    <xf numFmtId="0" fontId="8" fillId="33" borderId="10" xfId="0" applyFont="1" applyFill="1" applyBorder="1" applyAlignment="1">
      <alignment horizontal="distributed" vertical="center" wrapText="1"/>
    </xf>
    <xf numFmtId="0" fontId="8" fillId="33" borderId="10" xfId="0" applyFont="1" applyFill="1" applyBorder="1" applyAlignment="1">
      <alignment horizontal="distributed" vertical="center" shrinkToFit="1"/>
    </xf>
    <xf numFmtId="176" fontId="8" fillId="33" borderId="0" xfId="0" applyNumberFormat="1" applyFont="1" applyFill="1" applyAlignment="1">
      <alignment/>
    </xf>
    <xf numFmtId="176" fontId="8" fillId="33" borderId="0" xfId="62" applyNumberFormat="1" applyFont="1" applyFill="1" applyBorder="1" applyAlignment="1">
      <alignment horizontal="right"/>
      <protection/>
    </xf>
    <xf numFmtId="176" fontId="8" fillId="33" borderId="11" xfId="62" applyNumberFormat="1" applyFont="1" applyFill="1" applyBorder="1" applyAlignment="1">
      <alignment horizontal="right"/>
      <protection/>
    </xf>
    <xf numFmtId="0" fontId="14" fillId="33" borderId="0" xfId="0" applyFont="1" applyFill="1" applyAlignment="1">
      <alignment/>
    </xf>
    <xf numFmtId="176" fontId="14" fillId="33" borderId="0" xfId="0" applyNumberFormat="1" applyFont="1" applyFill="1" applyAlignment="1">
      <alignment/>
    </xf>
    <xf numFmtId="176" fontId="0" fillId="33" borderId="0" xfId="0" applyNumberFormat="1" applyFont="1" applyFill="1" applyAlignment="1">
      <alignment shrinkToFit="1"/>
    </xf>
    <xf numFmtId="195" fontId="11" fillId="0" borderId="0" xfId="65" applyNumberFormat="1" applyFont="1" applyAlignment="1">
      <alignment horizontal="centerContinuous" vertical="center"/>
      <protection/>
    </xf>
    <xf numFmtId="195" fontId="10" fillId="0" borderId="0" xfId="65" applyNumberFormat="1" applyFont="1" applyAlignment="1">
      <alignment horizontal="centerContinuous"/>
      <protection/>
    </xf>
    <xf numFmtId="195" fontId="8" fillId="0" borderId="0" xfId="65" applyNumberFormat="1" applyFont="1" applyAlignment="1">
      <alignment horizontal="centerContinuous"/>
      <protection/>
    </xf>
    <xf numFmtId="195" fontId="8" fillId="0" borderId="0" xfId="65" applyNumberFormat="1" applyFont="1">
      <alignment/>
      <protection/>
    </xf>
    <xf numFmtId="0" fontId="8" fillId="0" borderId="12" xfId="65" applyNumberFormat="1" applyFont="1" applyBorder="1" applyAlignment="1">
      <alignment horizontal="distributed" vertical="center"/>
      <protection/>
    </xf>
    <xf numFmtId="0" fontId="8" fillId="0" borderId="10" xfId="61" applyNumberFormat="1" applyFont="1" applyBorder="1" applyAlignment="1">
      <alignment horizontal="center" vertical="center" wrapText="1"/>
      <protection/>
    </xf>
    <xf numFmtId="0" fontId="8" fillId="0" borderId="10" xfId="65" applyNumberFormat="1" applyFont="1" applyBorder="1" applyAlignment="1">
      <alignment horizontal="distributed" vertical="center"/>
      <protection/>
    </xf>
    <xf numFmtId="0" fontId="8" fillId="0" borderId="13" xfId="65" applyNumberFormat="1" applyFont="1" applyBorder="1" applyAlignment="1">
      <alignment horizontal="distributed" vertical="center"/>
      <protection/>
    </xf>
    <xf numFmtId="195" fontId="8" fillId="0" borderId="0" xfId="65" applyNumberFormat="1" applyFont="1" applyBorder="1">
      <alignment/>
      <protection/>
    </xf>
    <xf numFmtId="195" fontId="8" fillId="0" borderId="14" xfId="65" applyNumberFormat="1" applyFont="1" applyBorder="1" applyAlignment="1">
      <alignment horizontal="distributed"/>
      <protection/>
    </xf>
    <xf numFmtId="196" fontId="8" fillId="0" borderId="0" xfId="65" applyNumberFormat="1" applyFont="1">
      <alignment/>
      <protection/>
    </xf>
    <xf numFmtId="195" fontId="8" fillId="0" borderId="0" xfId="65" applyNumberFormat="1" applyFont="1" applyFill="1" applyBorder="1">
      <alignment/>
      <protection/>
    </xf>
    <xf numFmtId="196" fontId="8" fillId="0" borderId="0" xfId="65" applyNumberFormat="1" applyFont="1" applyFill="1">
      <alignment/>
      <protection/>
    </xf>
    <xf numFmtId="196" fontId="8" fillId="0" borderId="0" xfId="65" applyNumberFormat="1" applyFont="1" applyFill="1" applyBorder="1">
      <alignment/>
      <protection/>
    </xf>
    <xf numFmtId="195" fontId="8" fillId="0" borderId="11" xfId="65" applyNumberFormat="1" applyFont="1" applyBorder="1">
      <alignment/>
      <protection/>
    </xf>
    <xf numFmtId="195" fontId="8" fillId="0" borderId="15" xfId="65" applyNumberFormat="1" applyFont="1" applyBorder="1" applyAlignment="1">
      <alignment horizontal="distributed"/>
      <protection/>
    </xf>
    <xf numFmtId="195" fontId="9" fillId="0" borderId="0" xfId="65" applyNumberFormat="1" applyFont="1">
      <alignment/>
      <protection/>
    </xf>
    <xf numFmtId="195" fontId="12" fillId="0" borderId="0" xfId="65" applyNumberFormat="1" applyFont="1">
      <alignment/>
      <protection/>
    </xf>
    <xf numFmtId="195" fontId="14" fillId="0" borderId="0" xfId="65" applyNumberFormat="1" applyFont="1">
      <alignment/>
      <protection/>
    </xf>
    <xf numFmtId="0" fontId="11" fillId="0" borderId="0" xfId="64" applyFont="1" applyAlignment="1">
      <alignment horizontal="centerContinuous" vertical="center"/>
      <protection/>
    </xf>
    <xf numFmtId="0" fontId="0" fillId="0" borderId="0" xfId="0" applyFont="1" applyAlignment="1">
      <alignment horizontal="centerContinuous" vertical="center"/>
    </xf>
    <xf numFmtId="0" fontId="8" fillId="0" borderId="0" xfId="64" applyFont="1">
      <alignment/>
      <protection/>
    </xf>
    <xf numFmtId="0" fontId="8" fillId="0" borderId="10" xfId="64" applyFont="1" applyBorder="1" applyAlignment="1">
      <alignment horizontal="distributed" vertical="center" wrapText="1"/>
      <protection/>
    </xf>
    <xf numFmtId="179" fontId="8" fillId="0" borderId="16" xfId="64" applyNumberFormat="1" applyFont="1" applyFill="1" applyBorder="1" applyAlignment="1">
      <alignment horizontal="right" shrinkToFit="1"/>
      <protection/>
    </xf>
    <xf numFmtId="179" fontId="8" fillId="0" borderId="0" xfId="64" applyNumberFormat="1" applyFont="1" applyFill="1" applyBorder="1" applyAlignment="1">
      <alignment horizontal="right" shrinkToFit="1"/>
      <protection/>
    </xf>
    <xf numFmtId="180" fontId="8" fillId="0" borderId="0" xfId="64" applyNumberFormat="1" applyFont="1" applyFill="1" applyBorder="1" applyAlignment="1">
      <alignment horizontal="right" shrinkToFit="1"/>
      <protection/>
    </xf>
    <xf numFmtId="179" fontId="8" fillId="0" borderId="0" xfId="64" applyNumberFormat="1" applyFont="1" applyAlignment="1">
      <alignment shrinkToFit="1"/>
      <protection/>
    </xf>
    <xf numFmtId="0" fontId="15" fillId="0" borderId="0" xfId="64" applyFont="1">
      <alignment/>
      <protection/>
    </xf>
    <xf numFmtId="0" fontId="8" fillId="0" borderId="0" xfId="64" applyFont="1" applyBorder="1" applyAlignment="1">
      <alignment horizontal="distributed"/>
      <protection/>
    </xf>
    <xf numFmtId="0" fontId="12" fillId="0" borderId="0" xfId="64" applyFont="1" applyBorder="1" applyAlignment="1">
      <alignment horizontal="distributed"/>
      <protection/>
    </xf>
    <xf numFmtId="0" fontId="12" fillId="0" borderId="0" xfId="64" applyFont="1" applyBorder="1" applyAlignment="1">
      <alignment horizontal="distributed" wrapText="1"/>
      <protection/>
    </xf>
    <xf numFmtId="0" fontId="8" fillId="0" borderId="11" xfId="64" applyFont="1" applyBorder="1" applyAlignment="1">
      <alignment horizontal="distributed"/>
      <protection/>
    </xf>
    <xf numFmtId="0" fontId="9" fillId="0" borderId="0" xfId="64" applyFont="1">
      <alignment/>
      <protection/>
    </xf>
    <xf numFmtId="0" fontId="12" fillId="0" borderId="0" xfId="64" applyFont="1">
      <alignment/>
      <protection/>
    </xf>
    <xf numFmtId="0" fontId="14" fillId="0" borderId="0" xfId="64" applyFont="1">
      <alignment/>
      <protection/>
    </xf>
    <xf numFmtId="179" fontId="8" fillId="0" borderId="0" xfId="64" applyNumberFormat="1" applyFont="1">
      <alignment/>
      <protection/>
    </xf>
    <xf numFmtId="0" fontId="8" fillId="34" borderId="0" xfId="64" applyFont="1" applyFill="1">
      <alignment/>
      <protection/>
    </xf>
    <xf numFmtId="176" fontId="0" fillId="33" borderId="0" xfId="0" applyNumberFormat="1" applyFont="1" applyFill="1" applyAlignment="1">
      <alignment/>
    </xf>
    <xf numFmtId="179" fontId="8" fillId="0" borderId="11" xfId="64" applyNumberFormat="1" applyFont="1" applyFill="1" applyBorder="1" applyAlignment="1">
      <alignment horizontal="right" shrinkToFit="1"/>
      <protection/>
    </xf>
    <xf numFmtId="180" fontId="13" fillId="0" borderId="0" xfId="64" applyNumberFormat="1" applyFont="1" applyFill="1" applyBorder="1" applyAlignment="1">
      <alignment horizontal="right" shrinkToFit="1"/>
      <protection/>
    </xf>
    <xf numFmtId="180" fontId="8" fillId="0" borderId="11" xfId="64" applyNumberFormat="1" applyFont="1" applyFill="1" applyBorder="1" applyAlignment="1">
      <alignment horizontal="right" shrinkToFit="1"/>
      <protection/>
    </xf>
    <xf numFmtId="195" fontId="8" fillId="0" borderId="11" xfId="65" applyNumberFormat="1" applyFont="1" applyFill="1" applyBorder="1">
      <alignment/>
      <protection/>
    </xf>
    <xf numFmtId="196" fontId="8" fillId="0" borderId="11" xfId="65" applyNumberFormat="1" applyFont="1" applyFill="1" applyBorder="1">
      <alignment/>
      <protection/>
    </xf>
    <xf numFmtId="220" fontId="8" fillId="0" borderId="0" xfId="64" applyNumberFormat="1" applyFont="1">
      <alignment/>
      <protection/>
    </xf>
    <xf numFmtId="0" fontId="53" fillId="0" borderId="0" xfId="64" applyFont="1">
      <alignment/>
      <protection/>
    </xf>
    <xf numFmtId="0" fontId="8" fillId="33" borderId="0" xfId="63" applyFont="1" applyFill="1" applyBorder="1" applyAlignment="1">
      <alignment horizontal="distributed" vertical="center"/>
      <protection/>
    </xf>
    <xf numFmtId="0" fontId="8" fillId="33" borderId="14" xfId="63" applyFont="1" applyFill="1" applyBorder="1" applyAlignment="1">
      <alignment horizontal="distributed" vertical="center"/>
      <protection/>
    </xf>
    <xf numFmtId="0" fontId="8" fillId="33" borderId="0" xfId="63" applyFont="1" applyFill="1" applyBorder="1" applyAlignment="1">
      <alignment horizontal="distributed" vertical="center"/>
      <protection/>
    </xf>
    <xf numFmtId="0" fontId="13" fillId="33" borderId="0" xfId="63" applyFont="1" applyFill="1" applyBorder="1" applyAlignment="1">
      <alignment horizontal="distributed"/>
      <protection/>
    </xf>
    <xf numFmtId="0" fontId="8" fillId="33" borderId="14" xfId="63" applyFont="1" applyFill="1" applyBorder="1" applyAlignment="1">
      <alignment horizontal="distributed"/>
      <protection/>
    </xf>
    <xf numFmtId="0" fontId="8" fillId="33" borderId="0" xfId="63" applyFont="1" applyFill="1" applyBorder="1">
      <alignment/>
      <protection/>
    </xf>
    <xf numFmtId="0" fontId="8" fillId="33" borderId="11" xfId="63" applyFont="1" applyFill="1" applyBorder="1">
      <alignment/>
      <protection/>
    </xf>
    <xf numFmtId="0" fontId="8" fillId="33" borderId="15" xfId="63" applyFont="1" applyFill="1" applyBorder="1" applyAlignment="1">
      <alignment horizontal="distributed"/>
      <protection/>
    </xf>
    <xf numFmtId="0" fontId="13" fillId="33" borderId="0" xfId="63" applyFont="1" applyFill="1" applyBorder="1" applyAlignment="1">
      <alignment horizontal="distributed" vertical="center"/>
      <protection/>
    </xf>
    <xf numFmtId="0" fontId="8" fillId="33" borderId="0" xfId="63" applyFont="1" applyFill="1" applyBorder="1" applyAlignment="1">
      <alignment horizontal="distributed"/>
      <protection/>
    </xf>
    <xf numFmtId="0" fontId="8" fillId="33" borderId="0" xfId="63" applyFont="1" applyFill="1" applyBorder="1" applyAlignment="1">
      <alignment horizontal="distributed"/>
      <protection/>
    </xf>
    <xf numFmtId="0" fontId="13" fillId="0" borderId="14" xfId="63" applyFont="1" applyFill="1" applyBorder="1" applyAlignment="1">
      <alignment horizontal="distributed"/>
      <protection/>
    </xf>
    <xf numFmtId="179" fontId="8" fillId="35" borderId="0" xfId="64" applyNumberFormat="1" applyFont="1" applyFill="1">
      <alignment/>
      <protection/>
    </xf>
    <xf numFmtId="210" fontId="8" fillId="35" borderId="0" xfId="64" applyNumberFormat="1" applyFont="1" applyFill="1">
      <alignment/>
      <protection/>
    </xf>
    <xf numFmtId="0" fontId="8" fillId="35" borderId="0" xfId="64" applyFont="1" applyFill="1">
      <alignment/>
      <protection/>
    </xf>
    <xf numFmtId="221" fontId="8" fillId="35" borderId="0" xfId="64" applyNumberFormat="1" applyFont="1" applyFill="1">
      <alignment/>
      <protection/>
    </xf>
    <xf numFmtId="195" fontId="8" fillId="0" borderId="0" xfId="65" applyNumberFormat="1" applyFont="1" applyBorder="1" applyAlignment="1">
      <alignment horizontal="distributed"/>
      <protection/>
    </xf>
    <xf numFmtId="195" fontId="12" fillId="0" borderId="0" xfId="65" applyNumberFormat="1" applyFont="1" applyBorder="1" applyAlignment="1">
      <alignment horizontal="left"/>
      <protection/>
    </xf>
    <xf numFmtId="195" fontId="12" fillId="0" borderId="0" xfId="65" applyNumberFormat="1" applyFont="1" applyBorder="1">
      <alignment/>
      <protection/>
    </xf>
    <xf numFmtId="1" fontId="13" fillId="0" borderId="0" xfId="64" applyNumberFormat="1" applyFont="1" applyFill="1" applyBorder="1" applyAlignment="1">
      <alignment horizontal="right" shrinkToFit="1"/>
      <protection/>
    </xf>
    <xf numFmtId="219" fontId="8" fillId="33" borderId="16" xfId="0" applyNumberFormat="1" applyFont="1" applyFill="1" applyBorder="1" applyAlignment="1">
      <alignment shrinkToFit="1"/>
    </xf>
    <xf numFmtId="0" fontId="8" fillId="33" borderId="0" xfId="62" applyFont="1" applyFill="1" applyBorder="1" applyAlignment="1">
      <alignment horizontal="distributed"/>
      <protection/>
    </xf>
    <xf numFmtId="219" fontId="8" fillId="33" borderId="16" xfId="0" applyNumberFormat="1" applyFont="1" applyFill="1" applyBorder="1" applyAlignment="1">
      <alignment/>
    </xf>
    <xf numFmtId="0" fontId="13" fillId="33" borderId="14" xfId="63" applyFont="1" applyFill="1" applyBorder="1" applyAlignment="1">
      <alignment horizontal="distributed" vertical="center"/>
      <protection/>
    </xf>
    <xf numFmtId="176" fontId="13" fillId="33" borderId="0" xfId="0" applyNumberFormat="1" applyFont="1" applyFill="1" applyAlignment="1">
      <alignment/>
    </xf>
    <xf numFmtId="219" fontId="13" fillId="33" borderId="16" xfId="0" applyNumberFormat="1" applyFont="1" applyFill="1" applyBorder="1" applyAlignment="1">
      <alignment/>
    </xf>
    <xf numFmtId="0" fontId="13" fillId="33" borderId="0" xfId="62" applyFont="1" applyFill="1" applyBorder="1" applyAlignment="1">
      <alignment horizontal="distributed"/>
      <protection/>
    </xf>
    <xf numFmtId="176" fontId="8" fillId="33" borderId="0" xfId="0" applyNumberFormat="1" applyFont="1" applyFill="1" applyAlignment="1">
      <alignment horizontal="right"/>
    </xf>
    <xf numFmtId="176" fontId="8" fillId="33" borderId="16" xfId="0" applyNumberFormat="1" applyFont="1" applyFill="1" applyBorder="1" applyAlignment="1">
      <alignment horizontal="right"/>
    </xf>
    <xf numFmtId="176" fontId="8" fillId="33" borderId="11" xfId="0" applyNumberFormat="1" applyFont="1" applyFill="1" applyBorder="1" applyAlignment="1">
      <alignment/>
    </xf>
    <xf numFmtId="176" fontId="8" fillId="33" borderId="11" xfId="0" applyNumberFormat="1" applyFont="1" applyFill="1" applyBorder="1" applyAlignment="1">
      <alignment horizontal="right"/>
    </xf>
    <xf numFmtId="176" fontId="8" fillId="33" borderId="17" xfId="0" applyNumberFormat="1" applyFont="1" applyFill="1" applyBorder="1" applyAlignment="1">
      <alignment horizontal="right"/>
    </xf>
    <xf numFmtId="179" fontId="13" fillId="33" borderId="16" xfId="64" applyNumberFormat="1" applyFont="1" applyFill="1" applyBorder="1" applyAlignment="1">
      <alignment horizontal="right" shrinkToFit="1"/>
      <protection/>
    </xf>
    <xf numFmtId="179" fontId="13" fillId="33" borderId="0" xfId="64" applyNumberFormat="1" applyFont="1" applyFill="1" applyBorder="1" applyAlignment="1">
      <alignment horizontal="right" shrinkToFit="1"/>
      <protection/>
    </xf>
    <xf numFmtId="179" fontId="8" fillId="33" borderId="16" xfId="64" applyNumberFormat="1" applyFont="1" applyFill="1" applyBorder="1" applyAlignment="1">
      <alignment horizontal="right" shrinkToFit="1"/>
      <protection/>
    </xf>
    <xf numFmtId="179" fontId="8" fillId="33" borderId="0" xfId="64" applyNumberFormat="1" applyFont="1" applyFill="1" applyBorder="1" applyAlignment="1">
      <alignment horizontal="right" shrinkToFit="1"/>
      <protection/>
    </xf>
    <xf numFmtId="193" fontId="8" fillId="33" borderId="0" xfId="64" applyNumberFormat="1" applyFont="1" applyFill="1" applyBorder="1" applyAlignment="1">
      <alignment horizontal="right" shrinkToFit="1"/>
      <protection/>
    </xf>
    <xf numFmtId="179" fontId="8" fillId="33" borderId="17" xfId="64" applyNumberFormat="1" applyFont="1" applyFill="1" applyBorder="1" applyAlignment="1">
      <alignment horizontal="right" shrinkToFit="1"/>
      <protection/>
    </xf>
    <xf numFmtId="179" fontId="8" fillId="33" borderId="11" xfId="64" applyNumberFormat="1" applyFont="1" applyFill="1" applyBorder="1" applyAlignment="1">
      <alignment horizontal="right" shrinkToFit="1"/>
      <protection/>
    </xf>
    <xf numFmtId="195" fontId="13" fillId="33" borderId="0" xfId="65" applyNumberFormat="1" applyFont="1" applyFill="1" applyBorder="1" applyAlignment="1">
      <alignment horizontal="distributed"/>
      <protection/>
    </xf>
    <xf numFmtId="195" fontId="13" fillId="33" borderId="14" xfId="65" applyNumberFormat="1" applyFont="1" applyFill="1" applyBorder="1" applyAlignment="1">
      <alignment horizontal="distributed"/>
      <protection/>
    </xf>
    <xf numFmtId="195" fontId="13" fillId="33" borderId="0" xfId="65" applyNumberFormat="1" applyFont="1" applyFill="1" applyBorder="1">
      <alignment/>
      <protection/>
    </xf>
    <xf numFmtId="196" fontId="13" fillId="33" borderId="0" xfId="65" applyNumberFormat="1" applyFont="1" applyFill="1">
      <alignment/>
      <protection/>
    </xf>
    <xf numFmtId="196" fontId="13" fillId="33" borderId="0" xfId="65" applyNumberFormat="1" applyFont="1" applyFill="1" applyBorder="1">
      <alignment/>
      <protection/>
    </xf>
    <xf numFmtId="195" fontId="15" fillId="33" borderId="0" xfId="65" applyNumberFormat="1" applyFont="1" applyFill="1">
      <alignment/>
      <protection/>
    </xf>
    <xf numFmtId="0" fontId="8" fillId="33" borderId="18" xfId="0" applyFont="1" applyFill="1" applyBorder="1" applyAlignment="1">
      <alignment horizontal="distributed" vertical="center"/>
    </xf>
    <xf numFmtId="0" fontId="8" fillId="33" borderId="19" xfId="0" applyFont="1" applyFill="1" applyBorder="1" applyAlignment="1">
      <alignment horizontal="distributed" vertical="center"/>
    </xf>
    <xf numFmtId="0" fontId="8" fillId="33" borderId="0" xfId="0" applyFont="1" applyFill="1" applyBorder="1" applyAlignment="1">
      <alignment horizontal="distributed" vertical="center"/>
    </xf>
    <xf numFmtId="0" fontId="8" fillId="33" borderId="14" xfId="0" applyFont="1" applyFill="1" applyBorder="1" applyAlignment="1">
      <alignment horizontal="distributed" vertical="center"/>
    </xf>
    <xf numFmtId="0" fontId="8" fillId="33" borderId="20" xfId="0" applyFont="1" applyFill="1" applyBorder="1" applyAlignment="1">
      <alignment horizontal="distributed" vertical="center"/>
    </xf>
    <xf numFmtId="0" fontId="8" fillId="33" borderId="21" xfId="0" applyFont="1" applyFill="1" applyBorder="1" applyAlignment="1">
      <alignment horizontal="distributed" vertical="center"/>
    </xf>
    <xf numFmtId="0" fontId="8" fillId="33" borderId="22" xfId="0" applyFont="1" applyFill="1" applyBorder="1" applyAlignment="1">
      <alignment horizontal="distributed" vertical="center"/>
    </xf>
    <xf numFmtId="0" fontId="8" fillId="33" borderId="16" xfId="0" applyFont="1" applyFill="1" applyBorder="1" applyAlignment="1">
      <alignment horizontal="distributed" vertical="center"/>
    </xf>
    <xf numFmtId="0" fontId="8" fillId="33" borderId="23" xfId="0" applyFont="1" applyFill="1" applyBorder="1" applyAlignment="1">
      <alignment horizontal="distributed" vertical="center"/>
    </xf>
    <xf numFmtId="0" fontId="8" fillId="33" borderId="24" xfId="0" applyFont="1" applyFill="1" applyBorder="1" applyAlignment="1">
      <alignment horizontal="distributed" vertical="center"/>
    </xf>
    <xf numFmtId="0" fontId="8" fillId="33" borderId="25" xfId="0" applyFont="1" applyFill="1" applyBorder="1" applyAlignment="1">
      <alignment horizontal="distributed" vertical="center"/>
    </xf>
    <xf numFmtId="0" fontId="8" fillId="33" borderId="26" xfId="0" applyFont="1" applyFill="1" applyBorder="1" applyAlignment="1">
      <alignment horizontal="distributed" vertical="center"/>
    </xf>
    <xf numFmtId="0" fontId="8" fillId="33" borderId="27" xfId="0" applyFont="1" applyFill="1" applyBorder="1" applyAlignment="1">
      <alignment horizontal="distributed" vertical="center"/>
    </xf>
    <xf numFmtId="0" fontId="0" fillId="33" borderId="23" xfId="0" applyFont="1" applyFill="1" applyBorder="1" applyAlignment="1">
      <alignment horizontal="distributed" vertical="center"/>
    </xf>
    <xf numFmtId="0" fontId="8" fillId="33" borderId="13" xfId="0" applyFont="1" applyFill="1" applyBorder="1" applyAlignment="1">
      <alignment horizontal="distributed" vertical="center"/>
    </xf>
    <xf numFmtId="0" fontId="0" fillId="33" borderId="28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distributed" vertical="center"/>
    </xf>
    <xf numFmtId="0" fontId="8" fillId="33" borderId="29" xfId="0" applyFont="1" applyFill="1" applyBorder="1" applyAlignment="1">
      <alignment horizontal="distributed" vertical="center"/>
    </xf>
    <xf numFmtId="0" fontId="0" fillId="33" borderId="20" xfId="0" applyFont="1" applyFill="1" applyBorder="1" applyAlignment="1">
      <alignment horizontal="distributed" vertical="center"/>
    </xf>
    <xf numFmtId="0" fontId="12" fillId="33" borderId="0" xfId="63" applyNumberFormat="1" applyFont="1" applyFill="1" applyBorder="1" applyAlignment="1">
      <alignment horizontal="right" wrapText="1"/>
      <protection/>
    </xf>
    <xf numFmtId="0" fontId="9" fillId="33" borderId="14" xfId="0" applyFont="1" applyFill="1" applyBorder="1" applyAlignment="1">
      <alignment/>
    </xf>
    <xf numFmtId="176" fontId="12" fillId="33" borderId="16" xfId="62" applyNumberFormat="1" applyFont="1" applyFill="1" applyBorder="1" applyAlignment="1">
      <alignment horizontal="right" wrapText="1"/>
      <protection/>
    </xf>
    <xf numFmtId="0" fontId="9" fillId="33" borderId="0" xfId="0" applyFont="1" applyFill="1" applyAlignment="1">
      <alignment horizontal="right"/>
    </xf>
    <xf numFmtId="176" fontId="12" fillId="33" borderId="16" xfId="62" applyNumberFormat="1" applyFont="1" applyFill="1" applyBorder="1" applyAlignment="1">
      <alignment horizontal="right"/>
      <protection/>
    </xf>
    <xf numFmtId="0" fontId="12" fillId="33" borderId="0" xfId="0" applyFont="1" applyFill="1" applyAlignment="1">
      <alignment horizontal="right"/>
    </xf>
    <xf numFmtId="0" fontId="8" fillId="0" borderId="22" xfId="64" applyFont="1" applyBorder="1" applyAlignment="1">
      <alignment horizontal="distributed" vertical="center" wrapText="1"/>
      <protection/>
    </xf>
    <xf numFmtId="0" fontId="0" fillId="0" borderId="23" xfId="62" applyFont="1" applyBorder="1" applyAlignment="1">
      <alignment horizontal="distributed" vertical="center"/>
      <protection/>
    </xf>
    <xf numFmtId="0" fontId="8" fillId="0" borderId="0" xfId="64" applyFont="1" applyBorder="1" applyAlignment="1">
      <alignment horizontal="distributed"/>
      <protection/>
    </xf>
    <xf numFmtId="0" fontId="8" fillId="0" borderId="14" xfId="64" applyFont="1" applyBorder="1" applyAlignment="1">
      <alignment horizontal="distributed"/>
      <protection/>
    </xf>
    <xf numFmtId="0" fontId="8" fillId="0" borderId="18" xfId="64" applyFont="1" applyBorder="1" applyAlignment="1">
      <alignment horizontal="distributed" vertical="center"/>
      <protection/>
    </xf>
    <xf numFmtId="0" fontId="0" fillId="0" borderId="18" xfId="62" applyFont="1" applyBorder="1" applyAlignment="1">
      <alignment horizontal="distributed" vertical="center"/>
      <protection/>
    </xf>
    <xf numFmtId="0" fontId="0" fillId="0" borderId="20" xfId="62" applyFont="1" applyBorder="1" applyAlignment="1">
      <alignment horizontal="distributed" vertical="center"/>
      <protection/>
    </xf>
    <xf numFmtId="0" fontId="8" fillId="0" borderId="30" xfId="64" applyFont="1" applyBorder="1" applyAlignment="1">
      <alignment horizontal="distributed" vertical="center" wrapText="1"/>
      <protection/>
    </xf>
    <xf numFmtId="0" fontId="0" fillId="0" borderId="31" xfId="62" applyFont="1" applyBorder="1" applyAlignment="1">
      <alignment horizontal="distributed" vertical="center"/>
      <protection/>
    </xf>
    <xf numFmtId="0" fontId="8" fillId="0" borderId="24" xfId="64" applyFont="1" applyBorder="1" applyAlignment="1">
      <alignment horizontal="center" vertical="center" wrapText="1"/>
      <protection/>
    </xf>
    <xf numFmtId="0" fontId="0" fillId="0" borderId="25" xfId="62" applyFont="1" applyBorder="1" applyAlignment="1">
      <alignment horizontal="center" vertical="center"/>
      <protection/>
    </xf>
    <xf numFmtId="0" fontId="0" fillId="0" borderId="26" xfId="62" applyFont="1" applyBorder="1" applyAlignment="1">
      <alignment horizontal="center" vertical="center"/>
      <protection/>
    </xf>
    <xf numFmtId="220" fontId="8" fillId="35" borderId="0" xfId="64" applyNumberFormat="1" applyFont="1" applyFill="1" applyAlignment="1">
      <alignment horizontal="center"/>
      <protection/>
    </xf>
    <xf numFmtId="0" fontId="8" fillId="35" borderId="0" xfId="64" applyFont="1" applyFill="1" applyAlignment="1">
      <alignment horizontal="center"/>
      <protection/>
    </xf>
    <xf numFmtId="0" fontId="8" fillId="0" borderId="18" xfId="65" applyNumberFormat="1" applyFont="1" applyBorder="1" applyAlignment="1">
      <alignment horizontal="distributed" vertical="center"/>
      <protection/>
    </xf>
    <xf numFmtId="0" fontId="8" fillId="0" borderId="19" xfId="65" applyNumberFormat="1" applyFont="1" applyBorder="1" applyAlignment="1">
      <alignment horizontal="distributed" vertical="center"/>
      <protection/>
    </xf>
    <xf numFmtId="0" fontId="8" fillId="0" borderId="20" xfId="65" applyNumberFormat="1" applyFont="1" applyBorder="1" applyAlignment="1">
      <alignment horizontal="distributed" vertical="center"/>
      <protection/>
    </xf>
    <xf numFmtId="0" fontId="8" fillId="0" borderId="21" xfId="65" applyNumberFormat="1" applyFont="1" applyBorder="1" applyAlignment="1">
      <alignment horizontal="distributed" vertical="center"/>
      <protection/>
    </xf>
    <xf numFmtId="0" fontId="8" fillId="0" borderId="24" xfId="65" applyNumberFormat="1" applyFont="1" applyBorder="1" applyAlignment="1">
      <alignment horizontal="distributed" vertical="center"/>
      <protection/>
    </xf>
    <xf numFmtId="0" fontId="8" fillId="0" borderId="25" xfId="65" applyNumberFormat="1" applyFont="1" applyBorder="1" applyAlignment="1">
      <alignment horizontal="distributed" vertical="center"/>
      <protection/>
    </xf>
    <xf numFmtId="0" fontId="8" fillId="0" borderId="26" xfId="65" applyNumberFormat="1" applyFont="1" applyBorder="1" applyAlignment="1">
      <alignment horizontal="distributed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hyo16-29-3" xfId="63"/>
    <cellStyle name="標準_hyo16-30-2" xfId="64"/>
    <cellStyle name="標準_hyo16-30-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2" customWidth="1"/>
    <col min="2" max="2" width="6.5" style="2" customWidth="1"/>
    <col min="3" max="3" width="8.8984375" style="2" customWidth="1"/>
    <col min="4" max="12" width="8" style="2" customWidth="1"/>
    <col min="13" max="13" width="9.5" style="2" customWidth="1"/>
    <col min="14" max="22" width="8" style="2" customWidth="1"/>
    <col min="23" max="23" width="4.09765625" style="2" customWidth="1"/>
    <col min="24" max="24" width="6.5" style="2" customWidth="1"/>
    <col min="25" max="16384" width="9" style="2" customWidth="1"/>
  </cols>
  <sheetData>
    <row r="1" spans="1:25" ht="19.5" customHeight="1">
      <c r="A1" s="1"/>
      <c r="B1" s="1"/>
      <c r="C1" s="1"/>
      <c r="D1" s="1"/>
      <c r="E1" s="1"/>
      <c r="F1" s="1"/>
      <c r="G1" s="1"/>
      <c r="H1" s="1"/>
      <c r="I1" s="1"/>
      <c r="K1" s="1"/>
      <c r="L1" s="3" t="s">
        <v>45</v>
      </c>
      <c r="M1" s="4" t="s">
        <v>46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5"/>
    </row>
    <row r="2" spans="1:25" ht="15" customHeight="1">
      <c r="A2" s="6"/>
      <c r="B2" s="6"/>
      <c r="C2" s="6"/>
      <c r="D2" s="6"/>
      <c r="E2" s="6"/>
      <c r="F2" s="6"/>
      <c r="G2" s="6"/>
      <c r="H2" s="6"/>
      <c r="I2" s="6"/>
      <c r="K2" s="6"/>
      <c r="L2" s="7" t="s">
        <v>43</v>
      </c>
      <c r="M2" s="8" t="s">
        <v>44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5"/>
    </row>
    <row r="3" spans="1:25" ht="19.5" customHeight="1">
      <c r="A3" s="9"/>
      <c r="B3" s="9"/>
      <c r="C3" s="9"/>
      <c r="D3" s="9"/>
      <c r="E3" s="9"/>
      <c r="F3" s="9"/>
      <c r="G3" s="9"/>
      <c r="H3" s="9"/>
      <c r="I3" s="9"/>
      <c r="K3" s="9"/>
      <c r="L3" s="10" t="s">
        <v>41</v>
      </c>
      <c r="M3" s="11" t="s">
        <v>42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5"/>
    </row>
    <row r="4" spans="1:25" ht="1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12"/>
      <c r="L4" s="13" t="s">
        <v>39</v>
      </c>
      <c r="M4" s="14" t="s">
        <v>40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16" customFormat="1" ht="16.5" customHeight="1" thickTop="1">
      <c r="A5" s="116" t="s">
        <v>0</v>
      </c>
      <c r="B5" s="117"/>
      <c r="C5" s="125" t="s">
        <v>1</v>
      </c>
      <c r="D5" s="126"/>
      <c r="E5" s="126"/>
      <c r="F5" s="126"/>
      <c r="G5" s="126"/>
      <c r="H5" s="126"/>
      <c r="I5" s="126"/>
      <c r="J5" s="126"/>
      <c r="K5" s="126"/>
      <c r="L5" s="127"/>
      <c r="M5" s="126" t="s">
        <v>13</v>
      </c>
      <c r="N5" s="126"/>
      <c r="O5" s="126"/>
      <c r="P5" s="126"/>
      <c r="Q5" s="126"/>
      <c r="R5" s="126"/>
      <c r="S5" s="126"/>
      <c r="T5" s="126"/>
      <c r="U5" s="126"/>
      <c r="V5" s="127"/>
      <c r="W5" s="122" t="s">
        <v>0</v>
      </c>
      <c r="X5" s="116"/>
      <c r="Y5" s="15"/>
    </row>
    <row r="6" spans="1:25" s="16" customFormat="1" ht="16.5" customHeight="1">
      <c r="A6" s="118"/>
      <c r="B6" s="119"/>
      <c r="C6" s="128" t="s">
        <v>2</v>
      </c>
      <c r="D6" s="130" t="s">
        <v>12</v>
      </c>
      <c r="E6" s="131"/>
      <c r="F6" s="131"/>
      <c r="G6" s="131"/>
      <c r="H6" s="131"/>
      <c r="I6" s="131"/>
      <c r="J6" s="131"/>
      <c r="K6" s="131"/>
      <c r="L6" s="132"/>
      <c r="M6" s="133" t="s">
        <v>2</v>
      </c>
      <c r="N6" s="130" t="s">
        <v>12</v>
      </c>
      <c r="O6" s="131"/>
      <c r="P6" s="131"/>
      <c r="Q6" s="131"/>
      <c r="R6" s="131"/>
      <c r="S6" s="131"/>
      <c r="T6" s="131"/>
      <c r="U6" s="131"/>
      <c r="V6" s="132"/>
      <c r="W6" s="123"/>
      <c r="X6" s="118"/>
      <c r="Y6" s="15"/>
    </row>
    <row r="7" spans="1:25" s="16" customFormat="1" ht="16.5" customHeight="1">
      <c r="A7" s="120"/>
      <c r="B7" s="121"/>
      <c r="C7" s="129"/>
      <c r="D7" s="17" t="s">
        <v>3</v>
      </c>
      <c r="E7" s="17" t="s">
        <v>4</v>
      </c>
      <c r="F7" s="17" t="s">
        <v>5</v>
      </c>
      <c r="G7" s="18" t="s">
        <v>6</v>
      </c>
      <c r="H7" s="19" t="s">
        <v>7</v>
      </c>
      <c r="I7" s="17" t="s">
        <v>8</v>
      </c>
      <c r="J7" s="19" t="s">
        <v>9</v>
      </c>
      <c r="K7" s="17" t="s">
        <v>10</v>
      </c>
      <c r="L7" s="19" t="s">
        <v>11</v>
      </c>
      <c r="M7" s="134"/>
      <c r="N7" s="17" t="s">
        <v>3</v>
      </c>
      <c r="O7" s="17" t="s">
        <v>4</v>
      </c>
      <c r="P7" s="17" t="s">
        <v>5</v>
      </c>
      <c r="Q7" s="18" t="s">
        <v>6</v>
      </c>
      <c r="R7" s="19" t="s">
        <v>7</v>
      </c>
      <c r="S7" s="17" t="s">
        <v>8</v>
      </c>
      <c r="T7" s="19" t="s">
        <v>9</v>
      </c>
      <c r="U7" s="17" t="s">
        <v>10</v>
      </c>
      <c r="V7" s="19" t="s">
        <v>11</v>
      </c>
      <c r="W7" s="124"/>
      <c r="X7" s="120"/>
      <c r="Y7" s="15"/>
    </row>
    <row r="8" spans="1:25" ht="16.5" customHeight="1">
      <c r="A8" s="71" t="s">
        <v>16</v>
      </c>
      <c r="B8" s="72" t="s">
        <v>60</v>
      </c>
      <c r="C8" s="20">
        <v>202767.41666666666</v>
      </c>
      <c r="D8" s="20">
        <v>17052.833333333332</v>
      </c>
      <c r="E8" s="20">
        <v>11239.916666666666</v>
      </c>
      <c r="F8" s="20">
        <v>8838.166666666666</v>
      </c>
      <c r="G8" s="20">
        <v>22662.75</v>
      </c>
      <c r="H8" s="20">
        <v>29041.666666666668</v>
      </c>
      <c r="I8" s="20">
        <v>30900</v>
      </c>
      <c r="J8" s="20">
        <v>30088.166666666668</v>
      </c>
      <c r="K8" s="20">
        <v>30069.75</v>
      </c>
      <c r="L8" s="20">
        <v>22874.166666666668</v>
      </c>
      <c r="M8" s="20">
        <v>320463.3333333333</v>
      </c>
      <c r="N8" s="20">
        <v>26045.75</v>
      </c>
      <c r="O8" s="20">
        <v>17554.5</v>
      </c>
      <c r="P8" s="20">
        <v>14052.333333333334</v>
      </c>
      <c r="Q8" s="20">
        <v>35985.666666666664</v>
      </c>
      <c r="R8" s="20">
        <v>44510.5</v>
      </c>
      <c r="S8" s="20">
        <v>48952.416666666664</v>
      </c>
      <c r="T8" s="20">
        <v>49633.5</v>
      </c>
      <c r="U8" s="20">
        <v>46973.916666666664</v>
      </c>
      <c r="V8" s="20">
        <v>36754.75</v>
      </c>
      <c r="W8" s="91" t="s">
        <v>16</v>
      </c>
      <c r="X8" s="92" t="s">
        <v>60</v>
      </c>
      <c r="Y8" s="5"/>
    </row>
    <row r="9" spans="1:25" ht="16.5" customHeight="1">
      <c r="A9" s="73"/>
      <c r="B9" s="72" t="s">
        <v>61</v>
      </c>
      <c r="C9" s="20">
        <v>196903.66666666666</v>
      </c>
      <c r="D9" s="20">
        <v>16633.583333333332</v>
      </c>
      <c r="E9" s="20">
        <v>10821.5</v>
      </c>
      <c r="F9" s="20">
        <v>8444.583333333334</v>
      </c>
      <c r="G9" s="20">
        <v>21972.5</v>
      </c>
      <c r="H9" s="20">
        <v>28252</v>
      </c>
      <c r="I9" s="20">
        <v>29814.916666666668</v>
      </c>
      <c r="J9" s="20">
        <v>29079</v>
      </c>
      <c r="K9" s="20">
        <v>29411.583333333332</v>
      </c>
      <c r="L9" s="20">
        <v>22474</v>
      </c>
      <c r="M9" s="20">
        <v>304752.8333333333</v>
      </c>
      <c r="N9" s="20">
        <v>24921.75</v>
      </c>
      <c r="O9" s="20">
        <v>16573.083333333332</v>
      </c>
      <c r="P9" s="20">
        <v>13211.75</v>
      </c>
      <c r="Q9" s="20">
        <v>34146.583333333336</v>
      </c>
      <c r="R9" s="20">
        <v>42398.75</v>
      </c>
      <c r="S9" s="20">
        <v>46247.916666666664</v>
      </c>
      <c r="T9" s="20">
        <v>46973.25</v>
      </c>
      <c r="U9" s="20">
        <v>44901</v>
      </c>
      <c r="V9" s="20">
        <v>35378.75</v>
      </c>
      <c r="W9" s="93">
        <v>0</v>
      </c>
      <c r="X9" s="92" t="s">
        <v>61</v>
      </c>
      <c r="Y9" s="5"/>
    </row>
    <row r="10" spans="1:25" ht="16.5" customHeight="1">
      <c r="A10" s="73"/>
      <c r="B10" s="72" t="s">
        <v>62</v>
      </c>
      <c r="C10" s="20">
        <v>188474.4166666667</v>
      </c>
      <c r="D10" s="20">
        <v>16058.5</v>
      </c>
      <c r="E10" s="20">
        <v>10043.5</v>
      </c>
      <c r="F10" s="20">
        <v>7777.5</v>
      </c>
      <c r="G10" s="20">
        <v>20968</v>
      </c>
      <c r="H10" s="20">
        <v>27346.416666666668</v>
      </c>
      <c r="I10" s="20">
        <v>28376.333333333332</v>
      </c>
      <c r="J10" s="20">
        <v>27950.083333333332</v>
      </c>
      <c r="K10" s="20">
        <v>28261.5</v>
      </c>
      <c r="L10" s="20">
        <v>21692.583333333332</v>
      </c>
      <c r="M10" s="20">
        <v>284859.3333333334</v>
      </c>
      <c r="N10" s="20">
        <v>23407.416666666668</v>
      </c>
      <c r="O10" s="20">
        <v>14966.333333333334</v>
      </c>
      <c r="P10" s="20">
        <v>11798.333333333334</v>
      </c>
      <c r="Q10" s="20">
        <v>31809.333333333332</v>
      </c>
      <c r="R10" s="20">
        <v>40176.666666666664</v>
      </c>
      <c r="S10" s="20">
        <v>43061.833333333336</v>
      </c>
      <c r="T10" s="20">
        <v>44046</v>
      </c>
      <c r="U10" s="20">
        <v>42182.083333333336</v>
      </c>
      <c r="V10" s="20">
        <v>33411.333333333336</v>
      </c>
      <c r="W10" s="93">
        <v>0</v>
      </c>
      <c r="X10" s="92" t="s">
        <v>62</v>
      </c>
      <c r="Y10" s="5"/>
    </row>
    <row r="11" spans="1:25" ht="16.5" customHeight="1">
      <c r="A11" s="73"/>
      <c r="B11" s="72" t="s">
        <v>79</v>
      </c>
      <c r="C11" s="20">
        <v>183889.16666666666</v>
      </c>
      <c r="D11" s="20">
        <v>15790.916666666666</v>
      </c>
      <c r="E11" s="20">
        <v>9687.416666666666</v>
      </c>
      <c r="F11" s="20">
        <v>7472.166666666667</v>
      </c>
      <c r="G11" s="20">
        <v>20312.083333333332</v>
      </c>
      <c r="H11" s="20">
        <v>26796.666666666668</v>
      </c>
      <c r="I11" s="20">
        <v>27499.666666666668</v>
      </c>
      <c r="J11" s="20">
        <v>27166.833333333332</v>
      </c>
      <c r="K11" s="20">
        <v>27717</v>
      </c>
      <c r="L11" s="20">
        <v>21446.416666666668</v>
      </c>
      <c r="M11" s="20">
        <v>272846</v>
      </c>
      <c r="N11" s="20">
        <v>22655.916666666668</v>
      </c>
      <c r="O11" s="20">
        <v>14171.583333333334</v>
      </c>
      <c r="P11" s="20">
        <v>11050.75</v>
      </c>
      <c r="Q11" s="20">
        <v>30327.75</v>
      </c>
      <c r="R11" s="20">
        <v>38651.416666666664</v>
      </c>
      <c r="S11" s="20">
        <v>41016.083333333336</v>
      </c>
      <c r="T11" s="20">
        <v>41934.75</v>
      </c>
      <c r="U11" s="20">
        <v>40579.916666666664</v>
      </c>
      <c r="V11" s="20">
        <v>32457.833333333332</v>
      </c>
      <c r="W11" s="93">
        <v>0</v>
      </c>
      <c r="X11" s="92" t="s">
        <v>79</v>
      </c>
      <c r="Y11" s="5"/>
    </row>
    <row r="12" spans="1:25" ht="16.5" customHeight="1">
      <c r="A12" s="79" t="s">
        <v>80</v>
      </c>
      <c r="B12" s="94" t="s">
        <v>81</v>
      </c>
      <c r="C12" s="95">
        <v>180812.0833333333</v>
      </c>
      <c r="D12" s="95">
        <v>15376.416666666666</v>
      </c>
      <c r="E12" s="95">
        <v>9450.75</v>
      </c>
      <c r="F12" s="95">
        <v>7331</v>
      </c>
      <c r="G12" s="95">
        <v>19840.916666666668</v>
      </c>
      <c r="H12" s="95">
        <v>26570.75</v>
      </c>
      <c r="I12" s="95">
        <v>27003.333333333332</v>
      </c>
      <c r="J12" s="95">
        <v>26691.166666666668</v>
      </c>
      <c r="K12" s="95">
        <v>27337.75</v>
      </c>
      <c r="L12" s="95">
        <v>21210</v>
      </c>
      <c r="M12" s="95">
        <v>263372.9166666667</v>
      </c>
      <c r="N12" s="95">
        <v>21733.416666666668</v>
      </c>
      <c r="O12" s="95">
        <v>13632.166666666666</v>
      </c>
      <c r="P12" s="95">
        <v>10632.666666666666</v>
      </c>
      <c r="Q12" s="95">
        <v>29121.833333333332</v>
      </c>
      <c r="R12" s="95">
        <v>37661.166666666664</v>
      </c>
      <c r="S12" s="95">
        <v>39449.166666666664</v>
      </c>
      <c r="T12" s="95">
        <v>40318.833333333336</v>
      </c>
      <c r="U12" s="95">
        <v>39276</v>
      </c>
      <c r="V12" s="95">
        <v>31547.666666666668</v>
      </c>
      <c r="W12" s="96" t="s">
        <v>100</v>
      </c>
      <c r="X12" s="97" t="s">
        <v>101</v>
      </c>
      <c r="Y12" s="5"/>
    </row>
    <row r="13" spans="1:25" ht="16.5" customHeight="1">
      <c r="A13" s="135" t="s">
        <v>97</v>
      </c>
      <c r="B13" s="136"/>
      <c r="C13" s="20">
        <v>184064</v>
      </c>
      <c r="D13" s="20">
        <v>15724</v>
      </c>
      <c r="E13" s="20">
        <v>9624</v>
      </c>
      <c r="F13" s="20">
        <v>7489</v>
      </c>
      <c r="G13" s="20">
        <v>20277</v>
      </c>
      <c r="H13" s="98">
        <v>27015</v>
      </c>
      <c r="I13" s="98">
        <v>27429</v>
      </c>
      <c r="J13" s="98">
        <v>27085</v>
      </c>
      <c r="K13" s="98">
        <v>27868</v>
      </c>
      <c r="L13" s="98">
        <v>21553</v>
      </c>
      <c r="M13" s="20">
        <v>270142</v>
      </c>
      <c r="N13" s="20">
        <v>22419</v>
      </c>
      <c r="O13" s="20">
        <v>13977</v>
      </c>
      <c r="P13" s="20">
        <v>10927</v>
      </c>
      <c r="Q13" s="20">
        <v>29966</v>
      </c>
      <c r="R13" s="98">
        <v>38519</v>
      </c>
      <c r="S13" s="98">
        <v>40365</v>
      </c>
      <c r="T13" s="98">
        <v>41295</v>
      </c>
      <c r="U13" s="98">
        <v>40374</v>
      </c>
      <c r="V13" s="98">
        <v>32300</v>
      </c>
      <c r="W13" s="137" t="s">
        <v>102</v>
      </c>
      <c r="X13" s="138"/>
      <c r="Y13" s="5"/>
    </row>
    <row r="14" spans="1:25" ht="16.5" customHeight="1">
      <c r="A14" s="135" t="s">
        <v>98</v>
      </c>
      <c r="B14" s="136"/>
      <c r="C14" s="20">
        <v>183509</v>
      </c>
      <c r="D14" s="20">
        <v>15657</v>
      </c>
      <c r="E14" s="20">
        <v>9571</v>
      </c>
      <c r="F14" s="20">
        <v>7468</v>
      </c>
      <c r="G14" s="20">
        <v>20195</v>
      </c>
      <c r="H14" s="98">
        <v>26922</v>
      </c>
      <c r="I14" s="98">
        <v>27386</v>
      </c>
      <c r="J14" s="98">
        <v>27003</v>
      </c>
      <c r="K14" s="98">
        <v>27818</v>
      </c>
      <c r="L14" s="98">
        <v>21489</v>
      </c>
      <c r="M14" s="20">
        <v>268935</v>
      </c>
      <c r="N14" s="20">
        <v>22290</v>
      </c>
      <c r="O14" s="20">
        <v>13889</v>
      </c>
      <c r="P14" s="20">
        <v>10879</v>
      </c>
      <c r="Q14" s="20">
        <v>29837</v>
      </c>
      <c r="R14" s="98">
        <v>38366</v>
      </c>
      <c r="S14" s="98">
        <v>40247</v>
      </c>
      <c r="T14" s="98">
        <v>41085</v>
      </c>
      <c r="U14" s="98">
        <v>40207</v>
      </c>
      <c r="V14" s="98">
        <v>32135</v>
      </c>
      <c r="W14" s="137" t="s">
        <v>103</v>
      </c>
      <c r="X14" s="138"/>
      <c r="Y14" s="5"/>
    </row>
    <row r="15" spans="1:25" ht="16.5" customHeight="1">
      <c r="A15" s="76"/>
      <c r="B15" s="75" t="s">
        <v>82</v>
      </c>
      <c r="C15" s="20">
        <v>182173</v>
      </c>
      <c r="D15" s="20">
        <v>15510</v>
      </c>
      <c r="E15" s="20">
        <v>9517</v>
      </c>
      <c r="F15" s="20">
        <v>7396</v>
      </c>
      <c r="G15" s="20">
        <v>20074</v>
      </c>
      <c r="H15" s="98">
        <v>26673</v>
      </c>
      <c r="I15" s="98">
        <v>27174</v>
      </c>
      <c r="J15" s="98">
        <v>26914</v>
      </c>
      <c r="K15" s="98">
        <v>27558</v>
      </c>
      <c r="L15" s="98">
        <v>21357</v>
      </c>
      <c r="M15" s="20">
        <v>266598</v>
      </c>
      <c r="N15" s="20">
        <v>22061</v>
      </c>
      <c r="O15" s="20">
        <v>13787</v>
      </c>
      <c r="P15" s="20">
        <v>10759</v>
      </c>
      <c r="Q15" s="20">
        <v>29596</v>
      </c>
      <c r="R15" s="98">
        <v>38008</v>
      </c>
      <c r="S15" s="98">
        <v>39879</v>
      </c>
      <c r="T15" s="98">
        <v>40861</v>
      </c>
      <c r="U15" s="98">
        <v>39744</v>
      </c>
      <c r="V15" s="98">
        <v>31903</v>
      </c>
      <c r="W15" s="99">
        <v>0</v>
      </c>
      <c r="X15" s="21" t="s">
        <v>21</v>
      </c>
      <c r="Y15" s="5"/>
    </row>
    <row r="16" spans="1:25" ht="16.5" customHeight="1">
      <c r="A16" s="76"/>
      <c r="B16" s="75" t="s">
        <v>83</v>
      </c>
      <c r="C16" s="20">
        <v>181340</v>
      </c>
      <c r="D16" s="20">
        <v>15396</v>
      </c>
      <c r="E16" s="20">
        <v>9462</v>
      </c>
      <c r="F16" s="20">
        <v>7387</v>
      </c>
      <c r="G16" s="20">
        <v>19985</v>
      </c>
      <c r="H16" s="98">
        <v>26513</v>
      </c>
      <c r="I16" s="98">
        <v>27072</v>
      </c>
      <c r="J16" s="98">
        <v>26817</v>
      </c>
      <c r="K16" s="98">
        <v>27412</v>
      </c>
      <c r="L16" s="98">
        <v>21296</v>
      </c>
      <c r="M16" s="20">
        <v>265045</v>
      </c>
      <c r="N16" s="20">
        <v>21877</v>
      </c>
      <c r="O16" s="20">
        <v>13682</v>
      </c>
      <c r="P16" s="20">
        <v>10729</v>
      </c>
      <c r="Q16" s="20">
        <v>29421</v>
      </c>
      <c r="R16" s="98">
        <v>37775</v>
      </c>
      <c r="S16" s="98">
        <v>39652</v>
      </c>
      <c r="T16" s="98">
        <v>40619</v>
      </c>
      <c r="U16" s="98">
        <v>39507</v>
      </c>
      <c r="V16" s="98">
        <v>31783</v>
      </c>
      <c r="W16" s="99">
        <v>0</v>
      </c>
      <c r="X16" s="21" t="s">
        <v>22</v>
      </c>
      <c r="Y16" s="5"/>
    </row>
    <row r="17" spans="1:25" ht="16.5" customHeight="1">
      <c r="A17" s="76"/>
      <c r="B17" s="75" t="s">
        <v>84</v>
      </c>
      <c r="C17" s="20">
        <v>180802</v>
      </c>
      <c r="D17" s="20">
        <v>15373</v>
      </c>
      <c r="E17" s="20">
        <v>9460</v>
      </c>
      <c r="F17" s="20">
        <v>7348</v>
      </c>
      <c r="G17" s="20">
        <v>19849</v>
      </c>
      <c r="H17" s="98">
        <v>26521</v>
      </c>
      <c r="I17" s="98">
        <v>26998</v>
      </c>
      <c r="J17" s="98">
        <v>26723</v>
      </c>
      <c r="K17" s="98">
        <v>27327</v>
      </c>
      <c r="L17" s="98">
        <v>21203</v>
      </c>
      <c r="M17" s="20">
        <v>263910</v>
      </c>
      <c r="N17" s="20">
        <v>21816</v>
      </c>
      <c r="O17" s="20">
        <v>13651</v>
      </c>
      <c r="P17" s="20">
        <v>10685</v>
      </c>
      <c r="Q17" s="20">
        <v>29155</v>
      </c>
      <c r="R17" s="98">
        <v>37740</v>
      </c>
      <c r="S17" s="98">
        <v>39492</v>
      </c>
      <c r="T17" s="98">
        <v>40418</v>
      </c>
      <c r="U17" s="98">
        <v>39334</v>
      </c>
      <c r="V17" s="98">
        <v>31619</v>
      </c>
      <c r="W17" s="99">
        <v>0</v>
      </c>
      <c r="X17" s="21" t="s">
        <v>23</v>
      </c>
      <c r="Y17" s="5"/>
    </row>
    <row r="18" spans="1:25" ht="16.5" customHeight="1">
      <c r="A18" s="76"/>
      <c r="B18" s="75" t="s">
        <v>85</v>
      </c>
      <c r="C18" s="20">
        <v>180561</v>
      </c>
      <c r="D18" s="20">
        <v>15308</v>
      </c>
      <c r="E18" s="20">
        <v>9445</v>
      </c>
      <c r="F18" s="20">
        <v>7309</v>
      </c>
      <c r="G18" s="20">
        <v>19814</v>
      </c>
      <c r="H18" s="98">
        <v>26583</v>
      </c>
      <c r="I18" s="98">
        <v>26937</v>
      </c>
      <c r="J18" s="98">
        <v>26675</v>
      </c>
      <c r="K18" s="98">
        <v>27318</v>
      </c>
      <c r="L18" s="98">
        <v>21172</v>
      </c>
      <c r="M18" s="20">
        <v>263104</v>
      </c>
      <c r="N18" s="20">
        <v>21702</v>
      </c>
      <c r="O18" s="20">
        <v>13635</v>
      </c>
      <c r="P18" s="20">
        <v>10630</v>
      </c>
      <c r="Q18" s="20">
        <v>29085</v>
      </c>
      <c r="R18" s="98">
        <v>37669</v>
      </c>
      <c r="S18" s="98">
        <v>39373</v>
      </c>
      <c r="T18" s="98">
        <v>40251</v>
      </c>
      <c r="U18" s="98">
        <v>39246</v>
      </c>
      <c r="V18" s="98">
        <v>31513</v>
      </c>
      <c r="W18" s="99">
        <v>0</v>
      </c>
      <c r="X18" s="21" t="s">
        <v>24</v>
      </c>
      <c r="Y18" s="5"/>
    </row>
    <row r="19" spans="1:25" ht="23.25" customHeight="1">
      <c r="A19" s="76"/>
      <c r="B19" s="75" t="s">
        <v>86</v>
      </c>
      <c r="C19" s="20">
        <v>180361</v>
      </c>
      <c r="D19" s="20">
        <v>15385</v>
      </c>
      <c r="E19" s="20">
        <v>9416</v>
      </c>
      <c r="F19" s="20">
        <v>7310</v>
      </c>
      <c r="G19" s="20">
        <v>19771</v>
      </c>
      <c r="H19" s="98">
        <v>26510</v>
      </c>
      <c r="I19" s="98">
        <v>26961</v>
      </c>
      <c r="J19" s="98">
        <v>26615</v>
      </c>
      <c r="K19" s="98">
        <v>27260</v>
      </c>
      <c r="L19" s="98">
        <v>21133</v>
      </c>
      <c r="M19" s="20">
        <v>262569</v>
      </c>
      <c r="N19" s="20">
        <v>21718</v>
      </c>
      <c r="O19" s="20">
        <v>13590</v>
      </c>
      <c r="P19" s="20">
        <v>10607</v>
      </c>
      <c r="Q19" s="20">
        <v>29002</v>
      </c>
      <c r="R19" s="98">
        <v>37543</v>
      </c>
      <c r="S19" s="98">
        <v>39348</v>
      </c>
      <c r="T19" s="98">
        <v>40155</v>
      </c>
      <c r="U19" s="98">
        <v>39153</v>
      </c>
      <c r="V19" s="98">
        <v>31453</v>
      </c>
      <c r="W19" s="99">
        <v>0</v>
      </c>
      <c r="X19" s="21" t="s">
        <v>25</v>
      </c>
      <c r="Y19" s="5"/>
    </row>
    <row r="20" spans="1:25" ht="16.5" customHeight="1">
      <c r="A20" s="76"/>
      <c r="B20" s="75" t="s">
        <v>87</v>
      </c>
      <c r="C20" s="20">
        <v>180163</v>
      </c>
      <c r="D20" s="20">
        <v>15346</v>
      </c>
      <c r="E20" s="20">
        <v>9403</v>
      </c>
      <c r="F20" s="20">
        <v>7288</v>
      </c>
      <c r="G20" s="20">
        <v>19739</v>
      </c>
      <c r="H20" s="98">
        <v>26521</v>
      </c>
      <c r="I20" s="98">
        <v>26879</v>
      </c>
      <c r="J20" s="98">
        <v>26645</v>
      </c>
      <c r="K20" s="98">
        <v>27228</v>
      </c>
      <c r="L20" s="98">
        <v>21114</v>
      </c>
      <c r="M20" s="20">
        <v>261770</v>
      </c>
      <c r="N20" s="20">
        <v>21598</v>
      </c>
      <c r="O20" s="20">
        <v>13529</v>
      </c>
      <c r="P20" s="20">
        <v>10543</v>
      </c>
      <c r="Q20" s="20">
        <v>28907</v>
      </c>
      <c r="R20" s="98">
        <v>37480</v>
      </c>
      <c r="S20" s="98">
        <v>39183</v>
      </c>
      <c r="T20" s="98">
        <v>40146</v>
      </c>
      <c r="U20" s="98">
        <v>39036</v>
      </c>
      <c r="V20" s="98">
        <v>31348</v>
      </c>
      <c r="W20" s="99">
        <v>0</v>
      </c>
      <c r="X20" s="21" t="s">
        <v>26</v>
      </c>
      <c r="Y20" s="5"/>
    </row>
    <row r="21" spans="1:25" ht="16.5" customHeight="1">
      <c r="A21" s="76"/>
      <c r="B21" s="75" t="s">
        <v>88</v>
      </c>
      <c r="C21" s="20">
        <v>179577</v>
      </c>
      <c r="D21" s="20">
        <v>15255</v>
      </c>
      <c r="E21" s="20">
        <v>9391</v>
      </c>
      <c r="F21" s="20">
        <v>7241</v>
      </c>
      <c r="G21" s="20">
        <v>19661</v>
      </c>
      <c r="H21" s="98">
        <v>26405</v>
      </c>
      <c r="I21" s="98">
        <v>26812</v>
      </c>
      <c r="J21" s="98">
        <v>26604</v>
      </c>
      <c r="K21" s="98">
        <v>27119</v>
      </c>
      <c r="L21" s="98">
        <v>21089</v>
      </c>
      <c r="M21" s="20">
        <v>260697</v>
      </c>
      <c r="N21" s="20">
        <v>21467</v>
      </c>
      <c r="O21" s="20">
        <v>13497</v>
      </c>
      <c r="P21" s="20">
        <v>10470</v>
      </c>
      <c r="Q21" s="20">
        <v>28737</v>
      </c>
      <c r="R21" s="98">
        <v>37285</v>
      </c>
      <c r="S21" s="98">
        <v>39083</v>
      </c>
      <c r="T21" s="98">
        <v>40030</v>
      </c>
      <c r="U21" s="98">
        <v>38841</v>
      </c>
      <c r="V21" s="98">
        <v>31287</v>
      </c>
      <c r="W21" s="99">
        <v>0</v>
      </c>
      <c r="X21" s="21" t="s">
        <v>27</v>
      </c>
      <c r="Y21" s="5"/>
    </row>
    <row r="22" spans="1:25" ht="16.5" customHeight="1">
      <c r="A22" s="135" t="s">
        <v>99</v>
      </c>
      <c r="B22" s="136"/>
      <c r="C22" s="20">
        <v>179179</v>
      </c>
      <c r="D22" s="20">
        <v>15218</v>
      </c>
      <c r="E22" s="20">
        <v>9388</v>
      </c>
      <c r="F22" s="20">
        <v>7240</v>
      </c>
      <c r="G22" s="20">
        <v>19630</v>
      </c>
      <c r="H22" s="98">
        <v>26441</v>
      </c>
      <c r="I22" s="98">
        <v>26767</v>
      </c>
      <c r="J22" s="98">
        <v>26418</v>
      </c>
      <c r="K22" s="98">
        <v>27072</v>
      </c>
      <c r="L22" s="98">
        <v>21005</v>
      </c>
      <c r="M22" s="20">
        <v>259897</v>
      </c>
      <c r="N22" s="20">
        <v>21361</v>
      </c>
      <c r="O22" s="20">
        <v>13504</v>
      </c>
      <c r="P22" s="20">
        <v>10460</v>
      </c>
      <c r="Q22" s="20">
        <v>28701</v>
      </c>
      <c r="R22" s="98">
        <v>37297</v>
      </c>
      <c r="S22" s="98">
        <v>38975</v>
      </c>
      <c r="T22" s="98">
        <v>39763</v>
      </c>
      <c r="U22" s="98">
        <v>38720</v>
      </c>
      <c r="V22" s="98">
        <v>31116</v>
      </c>
      <c r="W22" s="139" t="s">
        <v>104</v>
      </c>
      <c r="X22" s="140"/>
      <c r="Y22" s="5"/>
    </row>
    <row r="23" spans="1:25" ht="16.5" customHeight="1">
      <c r="A23" s="76"/>
      <c r="B23" s="75" t="s">
        <v>89</v>
      </c>
      <c r="C23" s="20">
        <v>178897</v>
      </c>
      <c r="D23" s="20">
        <v>15199</v>
      </c>
      <c r="E23" s="20">
        <v>9358</v>
      </c>
      <c r="F23" s="20">
        <v>7258</v>
      </c>
      <c r="G23" s="20">
        <v>19566</v>
      </c>
      <c r="H23" s="98">
        <v>26322</v>
      </c>
      <c r="I23" s="98">
        <v>26766</v>
      </c>
      <c r="J23" s="98">
        <v>26418</v>
      </c>
      <c r="K23" s="98">
        <v>27003</v>
      </c>
      <c r="L23" s="98">
        <v>21007</v>
      </c>
      <c r="M23" s="20">
        <v>259088</v>
      </c>
      <c r="N23" s="20">
        <v>21307</v>
      </c>
      <c r="O23" s="20">
        <v>13421</v>
      </c>
      <c r="P23" s="20">
        <v>10465</v>
      </c>
      <c r="Q23" s="20">
        <v>28575</v>
      </c>
      <c r="R23" s="98">
        <v>37102</v>
      </c>
      <c r="S23" s="98">
        <v>38895</v>
      </c>
      <c r="T23" s="98">
        <v>39689</v>
      </c>
      <c r="U23" s="98">
        <v>38586</v>
      </c>
      <c r="V23" s="98">
        <v>31048</v>
      </c>
      <c r="W23" s="99">
        <v>0</v>
      </c>
      <c r="X23" s="21" t="s">
        <v>29</v>
      </c>
      <c r="Y23" s="5"/>
    </row>
    <row r="24" spans="1:25" ht="16.5" customHeight="1" thickBot="1">
      <c r="A24" s="77"/>
      <c r="B24" s="78" t="s">
        <v>90</v>
      </c>
      <c r="C24" s="100">
        <v>179119</v>
      </c>
      <c r="D24" s="100">
        <v>15146</v>
      </c>
      <c r="E24" s="100">
        <v>9374</v>
      </c>
      <c r="F24" s="100">
        <v>7238</v>
      </c>
      <c r="G24" s="100">
        <v>19530</v>
      </c>
      <c r="H24" s="101">
        <v>26423</v>
      </c>
      <c r="I24" s="101">
        <v>26859</v>
      </c>
      <c r="J24" s="101">
        <v>26377</v>
      </c>
      <c r="K24" s="101">
        <v>27070</v>
      </c>
      <c r="L24" s="101">
        <v>21102</v>
      </c>
      <c r="M24" s="100">
        <v>258720</v>
      </c>
      <c r="N24" s="100">
        <v>21185</v>
      </c>
      <c r="O24" s="100">
        <v>13424</v>
      </c>
      <c r="P24" s="100">
        <v>10438</v>
      </c>
      <c r="Q24" s="100">
        <v>28480</v>
      </c>
      <c r="R24" s="101">
        <v>37150</v>
      </c>
      <c r="S24" s="101">
        <v>38898</v>
      </c>
      <c r="T24" s="101">
        <v>39514</v>
      </c>
      <c r="U24" s="101">
        <v>38564</v>
      </c>
      <c r="V24" s="101">
        <v>31067</v>
      </c>
      <c r="W24" s="102">
        <v>0</v>
      </c>
      <c r="X24" s="22" t="s">
        <v>30</v>
      </c>
      <c r="Y24" s="5"/>
    </row>
    <row r="25" spans="1:25" ht="12" customHeight="1" thickTop="1">
      <c r="A25" s="23" t="s">
        <v>95</v>
      </c>
      <c r="C25" s="24"/>
      <c r="D25" s="24"/>
      <c r="E25" s="24"/>
      <c r="F25" s="24"/>
      <c r="G25" s="20"/>
      <c r="H25" s="20"/>
      <c r="I25" s="20"/>
      <c r="J25" s="20"/>
      <c r="K25" s="20"/>
      <c r="L25" s="20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7" ht="13.5">
      <c r="C27" s="25"/>
    </row>
    <row r="28" ht="13.5">
      <c r="C28" s="25"/>
    </row>
    <row r="29" ht="13.5">
      <c r="C29" s="25"/>
    </row>
    <row r="30" ht="13.5">
      <c r="C30" s="25"/>
    </row>
    <row r="40" spans="3:22" ht="13.5">
      <c r="C40" s="63">
        <f aca="true" t="shared" si="0" ref="C40:C52">C27-C12</f>
        <v>-180812.0833333333</v>
      </c>
      <c r="D40" s="63">
        <f aca="true" t="shared" si="1" ref="D40:V52">D27-D12</f>
        <v>-15376.416666666666</v>
      </c>
      <c r="E40" s="63">
        <f t="shared" si="1"/>
        <v>-9450.75</v>
      </c>
      <c r="F40" s="63">
        <f t="shared" si="1"/>
        <v>-7331</v>
      </c>
      <c r="G40" s="63">
        <f t="shared" si="1"/>
        <v>-19840.916666666668</v>
      </c>
      <c r="H40" s="63">
        <f t="shared" si="1"/>
        <v>-26570.75</v>
      </c>
      <c r="I40" s="63">
        <f t="shared" si="1"/>
        <v>-27003.333333333332</v>
      </c>
      <c r="J40" s="63">
        <f t="shared" si="1"/>
        <v>-26691.166666666668</v>
      </c>
      <c r="K40" s="63">
        <f t="shared" si="1"/>
        <v>-27337.75</v>
      </c>
      <c r="L40" s="63">
        <f t="shared" si="1"/>
        <v>-21210</v>
      </c>
      <c r="M40" s="63">
        <f t="shared" si="1"/>
        <v>-263372.9166666667</v>
      </c>
      <c r="N40" s="63">
        <f t="shared" si="1"/>
        <v>-21733.416666666668</v>
      </c>
      <c r="O40" s="63">
        <f t="shared" si="1"/>
        <v>-13632.166666666666</v>
      </c>
      <c r="P40" s="63">
        <f t="shared" si="1"/>
        <v>-10632.666666666666</v>
      </c>
      <c r="Q40" s="63">
        <f t="shared" si="1"/>
        <v>-29121.833333333332</v>
      </c>
      <c r="R40" s="63">
        <f t="shared" si="1"/>
        <v>-37661.166666666664</v>
      </c>
      <c r="S40" s="63">
        <f t="shared" si="1"/>
        <v>-39449.166666666664</v>
      </c>
      <c r="T40" s="63">
        <f t="shared" si="1"/>
        <v>-40318.833333333336</v>
      </c>
      <c r="U40" s="63">
        <f t="shared" si="1"/>
        <v>-39276</v>
      </c>
      <c r="V40" s="63">
        <f t="shared" si="1"/>
        <v>-31547.666666666668</v>
      </c>
    </row>
    <row r="41" spans="3:22" ht="13.5">
      <c r="C41" s="63">
        <f t="shared" si="0"/>
        <v>-184064</v>
      </c>
      <c r="D41" s="63">
        <f aca="true" t="shared" si="2" ref="D41:R41">D28-D13</f>
        <v>-15724</v>
      </c>
      <c r="E41" s="63">
        <f t="shared" si="2"/>
        <v>-9624</v>
      </c>
      <c r="F41" s="63">
        <f t="shared" si="2"/>
        <v>-7489</v>
      </c>
      <c r="G41" s="63">
        <f t="shared" si="2"/>
        <v>-20277</v>
      </c>
      <c r="H41" s="63">
        <f t="shared" si="2"/>
        <v>-27015</v>
      </c>
      <c r="I41" s="63">
        <f t="shared" si="2"/>
        <v>-27429</v>
      </c>
      <c r="J41" s="63">
        <f t="shared" si="2"/>
        <v>-27085</v>
      </c>
      <c r="K41" s="63">
        <f t="shared" si="2"/>
        <v>-27868</v>
      </c>
      <c r="L41" s="63">
        <f t="shared" si="2"/>
        <v>-21553</v>
      </c>
      <c r="M41" s="63">
        <f t="shared" si="2"/>
        <v>-270142</v>
      </c>
      <c r="N41" s="63">
        <f t="shared" si="2"/>
        <v>-22419</v>
      </c>
      <c r="O41" s="63">
        <f t="shared" si="2"/>
        <v>-13977</v>
      </c>
      <c r="P41" s="63">
        <f t="shared" si="2"/>
        <v>-10927</v>
      </c>
      <c r="Q41" s="63">
        <f t="shared" si="2"/>
        <v>-29966</v>
      </c>
      <c r="R41" s="63">
        <f t="shared" si="2"/>
        <v>-38519</v>
      </c>
      <c r="S41" s="63">
        <f t="shared" si="1"/>
        <v>-40365</v>
      </c>
      <c r="T41" s="63">
        <f t="shared" si="1"/>
        <v>-41295</v>
      </c>
      <c r="U41" s="63">
        <f t="shared" si="1"/>
        <v>-40374</v>
      </c>
      <c r="V41" s="63">
        <f t="shared" si="1"/>
        <v>-32300</v>
      </c>
    </row>
    <row r="42" spans="3:22" ht="13.5">
      <c r="C42" s="63">
        <f t="shared" si="0"/>
        <v>-183509</v>
      </c>
      <c r="D42" s="63">
        <f t="shared" si="1"/>
        <v>-15657</v>
      </c>
      <c r="E42" s="63">
        <f t="shared" si="1"/>
        <v>-9571</v>
      </c>
      <c r="F42" s="63">
        <f t="shared" si="1"/>
        <v>-7468</v>
      </c>
      <c r="G42" s="63">
        <f t="shared" si="1"/>
        <v>-20195</v>
      </c>
      <c r="H42" s="63">
        <f t="shared" si="1"/>
        <v>-26922</v>
      </c>
      <c r="I42" s="63">
        <f t="shared" si="1"/>
        <v>-27386</v>
      </c>
      <c r="J42" s="63">
        <f t="shared" si="1"/>
        <v>-27003</v>
      </c>
      <c r="K42" s="63">
        <f t="shared" si="1"/>
        <v>-27818</v>
      </c>
      <c r="L42" s="63">
        <f t="shared" si="1"/>
        <v>-21489</v>
      </c>
      <c r="M42" s="63">
        <f t="shared" si="1"/>
        <v>-268935</v>
      </c>
      <c r="N42" s="63">
        <f t="shared" si="1"/>
        <v>-22290</v>
      </c>
      <c r="O42" s="63">
        <f t="shared" si="1"/>
        <v>-13889</v>
      </c>
      <c r="P42" s="63">
        <f t="shared" si="1"/>
        <v>-10879</v>
      </c>
      <c r="Q42" s="63">
        <f t="shared" si="1"/>
        <v>-29837</v>
      </c>
      <c r="R42" s="63">
        <f t="shared" si="1"/>
        <v>-38366</v>
      </c>
      <c r="S42" s="63">
        <f t="shared" si="1"/>
        <v>-40247</v>
      </c>
      <c r="T42" s="63">
        <f t="shared" si="1"/>
        <v>-41085</v>
      </c>
      <c r="U42" s="63">
        <f t="shared" si="1"/>
        <v>-40207</v>
      </c>
      <c r="V42" s="63">
        <f t="shared" si="1"/>
        <v>-32135</v>
      </c>
    </row>
    <row r="43" spans="3:22" ht="13.5">
      <c r="C43" s="63">
        <f t="shared" si="0"/>
        <v>-182173</v>
      </c>
      <c r="D43" s="63">
        <f t="shared" si="1"/>
        <v>-15510</v>
      </c>
      <c r="E43" s="63">
        <f t="shared" si="1"/>
        <v>-9517</v>
      </c>
      <c r="F43" s="63">
        <f t="shared" si="1"/>
        <v>-7396</v>
      </c>
      <c r="G43" s="63">
        <f t="shared" si="1"/>
        <v>-20074</v>
      </c>
      <c r="H43" s="63">
        <f t="shared" si="1"/>
        <v>-26673</v>
      </c>
      <c r="I43" s="63">
        <f t="shared" si="1"/>
        <v>-27174</v>
      </c>
      <c r="J43" s="63">
        <f t="shared" si="1"/>
        <v>-26914</v>
      </c>
      <c r="K43" s="63">
        <f t="shared" si="1"/>
        <v>-27558</v>
      </c>
      <c r="L43" s="63">
        <f t="shared" si="1"/>
        <v>-21357</v>
      </c>
      <c r="M43" s="63">
        <f t="shared" si="1"/>
        <v>-266598</v>
      </c>
      <c r="N43" s="63">
        <f t="shared" si="1"/>
        <v>-22061</v>
      </c>
      <c r="O43" s="63">
        <f t="shared" si="1"/>
        <v>-13787</v>
      </c>
      <c r="P43" s="63">
        <f t="shared" si="1"/>
        <v>-10759</v>
      </c>
      <c r="Q43" s="63">
        <f t="shared" si="1"/>
        <v>-29596</v>
      </c>
      <c r="R43" s="63">
        <f t="shared" si="1"/>
        <v>-38008</v>
      </c>
      <c r="S43" s="63">
        <f t="shared" si="1"/>
        <v>-39879</v>
      </c>
      <c r="T43" s="63">
        <f t="shared" si="1"/>
        <v>-40861</v>
      </c>
      <c r="U43" s="63">
        <f t="shared" si="1"/>
        <v>-39744</v>
      </c>
      <c r="V43" s="63">
        <f t="shared" si="1"/>
        <v>-31903</v>
      </c>
    </row>
    <row r="44" spans="3:22" ht="13.5">
      <c r="C44" s="63">
        <f t="shared" si="0"/>
        <v>-181340</v>
      </c>
      <c r="D44" s="63">
        <f t="shared" si="1"/>
        <v>-15396</v>
      </c>
      <c r="E44" s="63">
        <f t="shared" si="1"/>
        <v>-9462</v>
      </c>
      <c r="F44" s="63">
        <f t="shared" si="1"/>
        <v>-7387</v>
      </c>
      <c r="G44" s="63">
        <f t="shared" si="1"/>
        <v>-19985</v>
      </c>
      <c r="H44" s="63">
        <f t="shared" si="1"/>
        <v>-26513</v>
      </c>
      <c r="I44" s="63">
        <f t="shared" si="1"/>
        <v>-27072</v>
      </c>
      <c r="J44" s="63">
        <f t="shared" si="1"/>
        <v>-26817</v>
      </c>
      <c r="K44" s="63">
        <f t="shared" si="1"/>
        <v>-27412</v>
      </c>
      <c r="L44" s="63">
        <f t="shared" si="1"/>
        <v>-21296</v>
      </c>
      <c r="M44" s="63">
        <f t="shared" si="1"/>
        <v>-265045</v>
      </c>
      <c r="N44" s="63">
        <f t="shared" si="1"/>
        <v>-21877</v>
      </c>
      <c r="O44" s="63">
        <f t="shared" si="1"/>
        <v>-13682</v>
      </c>
      <c r="P44" s="63">
        <f t="shared" si="1"/>
        <v>-10729</v>
      </c>
      <c r="Q44" s="63">
        <f t="shared" si="1"/>
        <v>-29421</v>
      </c>
      <c r="R44" s="63">
        <f t="shared" si="1"/>
        <v>-37775</v>
      </c>
      <c r="S44" s="63">
        <f t="shared" si="1"/>
        <v>-39652</v>
      </c>
      <c r="T44" s="63">
        <f t="shared" si="1"/>
        <v>-40619</v>
      </c>
      <c r="U44" s="63">
        <f t="shared" si="1"/>
        <v>-39507</v>
      </c>
      <c r="V44" s="63">
        <f t="shared" si="1"/>
        <v>-31783</v>
      </c>
    </row>
    <row r="45" spans="3:22" ht="13.5">
      <c r="C45" s="63">
        <f t="shared" si="0"/>
        <v>-180802</v>
      </c>
      <c r="D45" s="63">
        <f t="shared" si="1"/>
        <v>-15373</v>
      </c>
      <c r="E45" s="63">
        <f t="shared" si="1"/>
        <v>-9460</v>
      </c>
      <c r="F45" s="63">
        <f t="shared" si="1"/>
        <v>-7348</v>
      </c>
      <c r="G45" s="63">
        <f t="shared" si="1"/>
        <v>-19849</v>
      </c>
      <c r="H45" s="63">
        <f t="shared" si="1"/>
        <v>-26521</v>
      </c>
      <c r="I45" s="63">
        <f t="shared" si="1"/>
        <v>-26998</v>
      </c>
      <c r="J45" s="63">
        <f t="shared" si="1"/>
        <v>-26723</v>
      </c>
      <c r="K45" s="63">
        <f t="shared" si="1"/>
        <v>-27327</v>
      </c>
      <c r="L45" s="63">
        <f t="shared" si="1"/>
        <v>-21203</v>
      </c>
      <c r="M45" s="63">
        <f t="shared" si="1"/>
        <v>-263910</v>
      </c>
      <c r="N45" s="63">
        <f t="shared" si="1"/>
        <v>-21816</v>
      </c>
      <c r="O45" s="63">
        <f t="shared" si="1"/>
        <v>-13651</v>
      </c>
      <c r="P45" s="63">
        <f t="shared" si="1"/>
        <v>-10685</v>
      </c>
      <c r="Q45" s="63">
        <f t="shared" si="1"/>
        <v>-29155</v>
      </c>
      <c r="R45" s="63">
        <f t="shared" si="1"/>
        <v>-37740</v>
      </c>
      <c r="S45" s="63">
        <f t="shared" si="1"/>
        <v>-39492</v>
      </c>
      <c r="T45" s="63">
        <f t="shared" si="1"/>
        <v>-40418</v>
      </c>
      <c r="U45" s="63">
        <f t="shared" si="1"/>
        <v>-39334</v>
      </c>
      <c r="V45" s="63">
        <f t="shared" si="1"/>
        <v>-31619</v>
      </c>
    </row>
    <row r="46" spans="3:22" ht="13.5">
      <c r="C46" s="63">
        <f t="shared" si="0"/>
        <v>-180561</v>
      </c>
      <c r="D46" s="63">
        <f t="shared" si="1"/>
        <v>-15308</v>
      </c>
      <c r="E46" s="63">
        <f t="shared" si="1"/>
        <v>-9445</v>
      </c>
      <c r="F46" s="63">
        <f t="shared" si="1"/>
        <v>-7309</v>
      </c>
      <c r="G46" s="63">
        <f t="shared" si="1"/>
        <v>-19814</v>
      </c>
      <c r="H46" s="63">
        <f t="shared" si="1"/>
        <v>-26583</v>
      </c>
      <c r="I46" s="63">
        <f t="shared" si="1"/>
        <v>-26937</v>
      </c>
      <c r="J46" s="63">
        <f t="shared" si="1"/>
        <v>-26675</v>
      </c>
      <c r="K46" s="63">
        <f t="shared" si="1"/>
        <v>-27318</v>
      </c>
      <c r="L46" s="63">
        <f t="shared" si="1"/>
        <v>-21172</v>
      </c>
      <c r="M46" s="63">
        <f t="shared" si="1"/>
        <v>-263104</v>
      </c>
      <c r="N46" s="63">
        <f t="shared" si="1"/>
        <v>-21702</v>
      </c>
      <c r="O46" s="63">
        <f t="shared" si="1"/>
        <v>-13635</v>
      </c>
      <c r="P46" s="63">
        <f t="shared" si="1"/>
        <v>-10630</v>
      </c>
      <c r="Q46" s="63">
        <f t="shared" si="1"/>
        <v>-29085</v>
      </c>
      <c r="R46" s="63">
        <f t="shared" si="1"/>
        <v>-37669</v>
      </c>
      <c r="S46" s="63">
        <f t="shared" si="1"/>
        <v>-39373</v>
      </c>
      <c r="T46" s="63">
        <f t="shared" si="1"/>
        <v>-40251</v>
      </c>
      <c r="U46" s="63">
        <f t="shared" si="1"/>
        <v>-39246</v>
      </c>
      <c r="V46" s="63">
        <f t="shared" si="1"/>
        <v>-31513</v>
      </c>
    </row>
    <row r="47" spans="3:23" ht="13.5">
      <c r="C47" s="63">
        <f t="shared" si="0"/>
        <v>-180361</v>
      </c>
      <c r="D47" s="63">
        <f t="shared" si="1"/>
        <v>-15385</v>
      </c>
      <c r="E47" s="63">
        <f t="shared" si="1"/>
        <v>-9416</v>
      </c>
      <c r="F47" s="63">
        <f t="shared" si="1"/>
        <v>-7310</v>
      </c>
      <c r="G47" s="63">
        <f t="shared" si="1"/>
        <v>-19771</v>
      </c>
      <c r="H47" s="63">
        <f t="shared" si="1"/>
        <v>-26510</v>
      </c>
      <c r="I47" s="63">
        <f t="shared" si="1"/>
        <v>-26961</v>
      </c>
      <c r="J47" s="63">
        <f t="shared" si="1"/>
        <v>-26615</v>
      </c>
      <c r="K47" s="63">
        <f t="shared" si="1"/>
        <v>-27260</v>
      </c>
      <c r="L47" s="63">
        <f t="shared" si="1"/>
        <v>-21133</v>
      </c>
      <c r="M47" s="63">
        <f t="shared" si="1"/>
        <v>-262569</v>
      </c>
      <c r="N47" s="63">
        <f t="shared" si="1"/>
        <v>-21718</v>
      </c>
      <c r="O47" s="63">
        <f t="shared" si="1"/>
        <v>-13590</v>
      </c>
      <c r="P47" s="63">
        <f t="shared" si="1"/>
        <v>-10607</v>
      </c>
      <c r="Q47" s="63">
        <f t="shared" si="1"/>
        <v>-29002</v>
      </c>
      <c r="R47" s="63">
        <f t="shared" si="1"/>
        <v>-37543</v>
      </c>
      <c r="S47" s="63">
        <f t="shared" si="1"/>
        <v>-39348</v>
      </c>
      <c r="T47" s="63">
        <f t="shared" si="1"/>
        <v>-40155</v>
      </c>
      <c r="U47" s="63">
        <f t="shared" si="1"/>
        <v>-39153</v>
      </c>
      <c r="V47" s="63">
        <f t="shared" si="1"/>
        <v>-31453</v>
      </c>
      <c r="W47" s="63"/>
    </row>
    <row r="48" spans="3:23" ht="13.5">
      <c r="C48" s="63">
        <f t="shared" si="0"/>
        <v>-180163</v>
      </c>
      <c r="D48" s="63">
        <f t="shared" si="1"/>
        <v>-15346</v>
      </c>
      <c r="E48" s="63">
        <f t="shared" si="1"/>
        <v>-9403</v>
      </c>
      <c r="F48" s="63">
        <f t="shared" si="1"/>
        <v>-7288</v>
      </c>
      <c r="G48" s="63">
        <f t="shared" si="1"/>
        <v>-19739</v>
      </c>
      <c r="H48" s="63">
        <f t="shared" si="1"/>
        <v>-26521</v>
      </c>
      <c r="I48" s="63">
        <f t="shared" si="1"/>
        <v>-26879</v>
      </c>
      <c r="J48" s="63">
        <f t="shared" si="1"/>
        <v>-26645</v>
      </c>
      <c r="K48" s="63">
        <f t="shared" si="1"/>
        <v>-27228</v>
      </c>
      <c r="L48" s="63">
        <f t="shared" si="1"/>
        <v>-21114</v>
      </c>
      <c r="M48" s="63">
        <f t="shared" si="1"/>
        <v>-261770</v>
      </c>
      <c r="N48" s="63">
        <f t="shared" si="1"/>
        <v>-21598</v>
      </c>
      <c r="O48" s="63">
        <f t="shared" si="1"/>
        <v>-13529</v>
      </c>
      <c r="P48" s="63">
        <f t="shared" si="1"/>
        <v>-10543</v>
      </c>
      <c r="Q48" s="63">
        <f t="shared" si="1"/>
        <v>-28907</v>
      </c>
      <c r="R48" s="63">
        <f t="shared" si="1"/>
        <v>-37480</v>
      </c>
      <c r="S48" s="63">
        <f t="shared" si="1"/>
        <v>-39183</v>
      </c>
      <c r="T48" s="63">
        <f t="shared" si="1"/>
        <v>-40146</v>
      </c>
      <c r="U48" s="63">
        <f t="shared" si="1"/>
        <v>-39036</v>
      </c>
      <c r="V48" s="63">
        <f t="shared" si="1"/>
        <v>-31348</v>
      </c>
      <c r="W48" s="63"/>
    </row>
    <row r="49" spans="3:23" ht="13.5">
      <c r="C49" s="63">
        <f t="shared" si="0"/>
        <v>-179577</v>
      </c>
      <c r="D49" s="63">
        <f t="shared" si="1"/>
        <v>-15255</v>
      </c>
      <c r="E49" s="63">
        <f t="shared" si="1"/>
        <v>-9391</v>
      </c>
      <c r="F49" s="63">
        <f t="shared" si="1"/>
        <v>-7241</v>
      </c>
      <c r="G49" s="63">
        <f t="shared" si="1"/>
        <v>-19661</v>
      </c>
      <c r="H49" s="63">
        <f t="shared" si="1"/>
        <v>-26405</v>
      </c>
      <c r="I49" s="63">
        <f t="shared" si="1"/>
        <v>-26812</v>
      </c>
      <c r="J49" s="63">
        <f t="shared" si="1"/>
        <v>-26604</v>
      </c>
      <c r="K49" s="63">
        <f t="shared" si="1"/>
        <v>-27119</v>
      </c>
      <c r="L49" s="63">
        <f t="shared" si="1"/>
        <v>-21089</v>
      </c>
      <c r="M49" s="63">
        <f t="shared" si="1"/>
        <v>-260697</v>
      </c>
      <c r="N49" s="63">
        <f t="shared" si="1"/>
        <v>-21467</v>
      </c>
      <c r="O49" s="63">
        <f t="shared" si="1"/>
        <v>-13497</v>
      </c>
      <c r="P49" s="63">
        <f t="shared" si="1"/>
        <v>-10470</v>
      </c>
      <c r="Q49" s="63">
        <f t="shared" si="1"/>
        <v>-28737</v>
      </c>
      <c r="R49" s="63">
        <f t="shared" si="1"/>
        <v>-37285</v>
      </c>
      <c r="S49" s="63">
        <f t="shared" si="1"/>
        <v>-39083</v>
      </c>
      <c r="T49" s="63">
        <f t="shared" si="1"/>
        <v>-40030</v>
      </c>
      <c r="U49" s="63">
        <f t="shared" si="1"/>
        <v>-38841</v>
      </c>
      <c r="V49" s="63">
        <f t="shared" si="1"/>
        <v>-31287</v>
      </c>
      <c r="W49" s="63"/>
    </row>
    <row r="50" spans="3:23" ht="13.5">
      <c r="C50" s="63">
        <f t="shared" si="0"/>
        <v>-179179</v>
      </c>
      <c r="D50" s="63">
        <f t="shared" si="1"/>
        <v>-15218</v>
      </c>
      <c r="E50" s="63">
        <f t="shared" si="1"/>
        <v>-9388</v>
      </c>
      <c r="F50" s="63">
        <f t="shared" si="1"/>
        <v>-7240</v>
      </c>
      <c r="G50" s="63">
        <f t="shared" si="1"/>
        <v>-19630</v>
      </c>
      <c r="H50" s="63">
        <f t="shared" si="1"/>
        <v>-26441</v>
      </c>
      <c r="I50" s="63">
        <f t="shared" si="1"/>
        <v>-26767</v>
      </c>
      <c r="J50" s="63">
        <f t="shared" si="1"/>
        <v>-26418</v>
      </c>
      <c r="K50" s="63">
        <f t="shared" si="1"/>
        <v>-27072</v>
      </c>
      <c r="L50" s="63">
        <f t="shared" si="1"/>
        <v>-21005</v>
      </c>
      <c r="M50" s="63">
        <f t="shared" si="1"/>
        <v>-259897</v>
      </c>
      <c r="N50" s="63">
        <f t="shared" si="1"/>
        <v>-21361</v>
      </c>
      <c r="O50" s="63">
        <f t="shared" si="1"/>
        <v>-13504</v>
      </c>
      <c r="P50" s="63">
        <f t="shared" si="1"/>
        <v>-10460</v>
      </c>
      <c r="Q50" s="63">
        <f t="shared" si="1"/>
        <v>-28701</v>
      </c>
      <c r="R50" s="63">
        <f t="shared" si="1"/>
        <v>-37297</v>
      </c>
      <c r="S50" s="63">
        <f t="shared" si="1"/>
        <v>-38975</v>
      </c>
      <c r="T50" s="63">
        <f t="shared" si="1"/>
        <v>-39763</v>
      </c>
      <c r="U50" s="63">
        <f t="shared" si="1"/>
        <v>-38720</v>
      </c>
      <c r="V50" s="63">
        <f t="shared" si="1"/>
        <v>-31116</v>
      </c>
      <c r="W50" s="63"/>
    </row>
    <row r="51" spans="3:23" ht="13.5">
      <c r="C51" s="63">
        <f t="shared" si="0"/>
        <v>-178897</v>
      </c>
      <c r="D51" s="63">
        <f t="shared" si="1"/>
        <v>-15199</v>
      </c>
      <c r="E51" s="63">
        <f t="shared" si="1"/>
        <v>-9358</v>
      </c>
      <c r="F51" s="63">
        <f t="shared" si="1"/>
        <v>-7258</v>
      </c>
      <c r="G51" s="63">
        <f t="shared" si="1"/>
        <v>-19566</v>
      </c>
      <c r="H51" s="63">
        <f t="shared" si="1"/>
        <v>-26322</v>
      </c>
      <c r="I51" s="63">
        <f t="shared" si="1"/>
        <v>-26766</v>
      </c>
      <c r="J51" s="63">
        <f t="shared" si="1"/>
        <v>-26418</v>
      </c>
      <c r="K51" s="63">
        <f t="shared" si="1"/>
        <v>-27003</v>
      </c>
      <c r="L51" s="63">
        <f t="shared" si="1"/>
        <v>-21007</v>
      </c>
      <c r="M51" s="63">
        <f t="shared" si="1"/>
        <v>-259088</v>
      </c>
      <c r="N51" s="63">
        <f t="shared" si="1"/>
        <v>-21307</v>
      </c>
      <c r="O51" s="63">
        <f t="shared" si="1"/>
        <v>-13421</v>
      </c>
      <c r="P51" s="63">
        <f t="shared" si="1"/>
        <v>-10465</v>
      </c>
      <c r="Q51" s="63">
        <f t="shared" si="1"/>
        <v>-28575</v>
      </c>
      <c r="R51" s="63">
        <f t="shared" si="1"/>
        <v>-37102</v>
      </c>
      <c r="S51" s="63">
        <f t="shared" si="1"/>
        <v>-38895</v>
      </c>
      <c r="T51" s="63">
        <f t="shared" si="1"/>
        <v>-39689</v>
      </c>
      <c r="U51" s="63">
        <f t="shared" si="1"/>
        <v>-38586</v>
      </c>
      <c r="V51" s="63">
        <f t="shared" si="1"/>
        <v>-31048</v>
      </c>
      <c r="W51" s="63"/>
    </row>
    <row r="52" spans="3:23" ht="13.5">
      <c r="C52" s="63">
        <f t="shared" si="0"/>
        <v>-179119</v>
      </c>
      <c r="D52" s="63">
        <f t="shared" si="1"/>
        <v>-15146</v>
      </c>
      <c r="E52" s="63">
        <f t="shared" si="1"/>
        <v>-9374</v>
      </c>
      <c r="F52" s="63">
        <f t="shared" si="1"/>
        <v>-7238</v>
      </c>
      <c r="G52" s="63">
        <f t="shared" si="1"/>
        <v>-19530</v>
      </c>
      <c r="H52" s="63">
        <f t="shared" si="1"/>
        <v>-26423</v>
      </c>
      <c r="I52" s="63">
        <f t="shared" si="1"/>
        <v>-26859</v>
      </c>
      <c r="J52" s="63">
        <f t="shared" si="1"/>
        <v>-26377</v>
      </c>
      <c r="K52" s="63">
        <f t="shared" si="1"/>
        <v>-27070</v>
      </c>
      <c r="L52" s="63">
        <f t="shared" si="1"/>
        <v>-21102</v>
      </c>
      <c r="M52" s="63">
        <f t="shared" si="1"/>
        <v>-258720</v>
      </c>
      <c r="N52" s="63">
        <f t="shared" si="1"/>
        <v>-21185</v>
      </c>
      <c r="O52" s="63">
        <f t="shared" si="1"/>
        <v>-13424</v>
      </c>
      <c r="P52" s="63">
        <f t="shared" si="1"/>
        <v>-10438</v>
      </c>
      <c r="Q52" s="63">
        <f t="shared" si="1"/>
        <v>-28480</v>
      </c>
      <c r="R52" s="63">
        <f t="shared" si="1"/>
        <v>-37150</v>
      </c>
      <c r="S52" s="63">
        <f t="shared" si="1"/>
        <v>-38898</v>
      </c>
      <c r="T52" s="63">
        <f t="shared" si="1"/>
        <v>-39514</v>
      </c>
      <c r="U52" s="63">
        <f t="shared" si="1"/>
        <v>-38564</v>
      </c>
      <c r="V52" s="63">
        <f t="shared" si="1"/>
        <v>-31067</v>
      </c>
      <c r="W52" s="63"/>
    </row>
    <row r="53" spans="3:23" ht="13.5"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</row>
    <row r="54" spans="3:23" ht="13.5"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</row>
    <row r="55" spans="3:23" ht="13.5"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</row>
    <row r="56" spans="3:23" ht="13.5"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</row>
    <row r="57" spans="3:23" ht="13.5"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</row>
    <row r="58" spans="3:23" ht="13.5"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</row>
    <row r="59" spans="3:23" ht="13.5"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</row>
    <row r="60" spans="3:23" ht="13.5"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</row>
    <row r="61" spans="3:23" ht="13.5"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</row>
    <row r="62" spans="3:23" ht="13.5"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</row>
    <row r="63" spans="3:23" ht="13.5"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</row>
  </sheetData>
  <sheetProtection/>
  <mergeCells count="14">
    <mergeCell ref="A13:B13"/>
    <mergeCell ref="A14:B14"/>
    <mergeCell ref="A22:B22"/>
    <mergeCell ref="W13:X13"/>
    <mergeCell ref="W14:X14"/>
    <mergeCell ref="W22:X22"/>
    <mergeCell ref="A5:B7"/>
    <mergeCell ref="W5:X7"/>
    <mergeCell ref="C5:L5"/>
    <mergeCell ref="M5:V5"/>
    <mergeCell ref="C6:C7"/>
    <mergeCell ref="D6:L6"/>
    <mergeCell ref="M6:M7"/>
    <mergeCell ref="N6:V6"/>
  </mergeCells>
  <printOptions horizontalCentered="1"/>
  <pageMargins left="0.5905511811023623" right="0.5905511811023623" top="0.984251968503937" bottom="0.5905511811023623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showGridLines="0" zoomScaleSheetLayoutView="100" zoomScalePageLayoutView="0" workbookViewId="0" topLeftCell="A1">
      <selection activeCell="E17" sqref="E17"/>
    </sheetView>
  </sheetViews>
  <sheetFormatPr defaultColWidth="8.796875" defaultRowHeight="14.25"/>
  <cols>
    <col min="1" max="1" width="4.69921875" style="47" customWidth="1"/>
    <col min="2" max="2" width="8.3984375" style="47" customWidth="1"/>
    <col min="3" max="7" width="10.5" style="47" customWidth="1"/>
    <col min="8" max="9" width="8.69921875" style="47" customWidth="1"/>
    <col min="10" max="10" width="9.3984375" style="47" customWidth="1"/>
    <col min="11" max="11" width="10.09765625" style="47" bestFit="1" customWidth="1"/>
    <col min="12" max="16384" width="9" style="47" customWidth="1"/>
  </cols>
  <sheetData>
    <row r="1" spans="1:10" ht="30" customHeight="1" thickBot="1">
      <c r="A1" s="45" t="s">
        <v>14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6.5" customHeight="1" thickTop="1">
      <c r="A2" s="145" t="s">
        <v>48</v>
      </c>
      <c r="B2" s="146"/>
      <c r="C2" s="148" t="s">
        <v>49</v>
      </c>
      <c r="D2" s="150" t="s">
        <v>50</v>
      </c>
      <c r="E2" s="151"/>
      <c r="F2" s="151"/>
      <c r="G2" s="152"/>
      <c r="H2" s="148" t="s">
        <v>51</v>
      </c>
      <c r="I2" s="148" t="s">
        <v>52</v>
      </c>
      <c r="J2" s="141" t="s">
        <v>53</v>
      </c>
    </row>
    <row r="3" spans="1:10" ht="33.75" customHeight="1">
      <c r="A3" s="147"/>
      <c r="B3" s="147"/>
      <c r="C3" s="149"/>
      <c r="D3" s="48" t="s">
        <v>54</v>
      </c>
      <c r="E3" s="48" t="s">
        <v>55</v>
      </c>
      <c r="F3" s="48" t="s">
        <v>56</v>
      </c>
      <c r="G3" s="48" t="s">
        <v>15</v>
      </c>
      <c r="H3" s="149"/>
      <c r="I3" s="149"/>
      <c r="J3" s="142"/>
    </row>
    <row r="4" spans="1:11" ht="18" customHeight="1">
      <c r="A4" s="80" t="s">
        <v>16</v>
      </c>
      <c r="B4" s="75" t="s">
        <v>60</v>
      </c>
      <c r="C4" s="49">
        <v>5274109</v>
      </c>
      <c r="D4" s="50">
        <v>104717446</v>
      </c>
      <c r="E4" s="50">
        <v>76356893</v>
      </c>
      <c r="F4" s="50">
        <v>24107022</v>
      </c>
      <c r="G4" s="50">
        <v>4253531</v>
      </c>
      <c r="H4" s="50">
        <v>19855.002238292764</v>
      </c>
      <c r="I4" s="50">
        <v>325707</v>
      </c>
      <c r="J4" s="51">
        <v>1640.4285</v>
      </c>
      <c r="K4" s="52"/>
    </row>
    <row r="5" spans="1:11" ht="18" customHeight="1">
      <c r="A5" s="81"/>
      <c r="B5" s="75" t="s">
        <v>61</v>
      </c>
      <c r="C5" s="49">
        <v>5080606</v>
      </c>
      <c r="D5" s="50">
        <v>100809946.38599999</v>
      </c>
      <c r="E5" s="50">
        <v>73309422.412</v>
      </c>
      <c r="F5" s="50">
        <v>23594307.086</v>
      </c>
      <c r="G5" s="50">
        <v>3906216.888</v>
      </c>
      <c r="H5" s="50">
        <v>19842.11064310045</v>
      </c>
      <c r="I5" s="50">
        <v>329029.21930505964</v>
      </c>
      <c r="J5" s="51">
        <v>1658.2369951629644</v>
      </c>
      <c r="K5" s="52"/>
    </row>
    <row r="6" spans="1:11" ht="18" customHeight="1">
      <c r="A6" s="81"/>
      <c r="B6" s="75" t="s">
        <v>62</v>
      </c>
      <c r="C6" s="49">
        <v>4805537</v>
      </c>
      <c r="D6" s="50">
        <v>96787613</v>
      </c>
      <c r="E6" s="50">
        <v>70449560</v>
      </c>
      <c r="F6" s="50">
        <v>22764903</v>
      </c>
      <c r="G6" s="50">
        <v>3573150</v>
      </c>
      <c r="H6" s="50">
        <v>20140.85272884175</v>
      </c>
      <c r="I6" s="50">
        <v>338187.6447876448</v>
      </c>
      <c r="J6" s="51">
        <v>1679.1128426422547</v>
      </c>
      <c r="K6" s="52"/>
    </row>
    <row r="7" spans="1:11" ht="18" customHeight="1">
      <c r="A7" s="81"/>
      <c r="B7" s="75" t="s">
        <v>79</v>
      </c>
      <c r="C7" s="49">
        <v>4649489</v>
      </c>
      <c r="D7" s="50">
        <v>93752197.81299998</v>
      </c>
      <c r="E7" s="50">
        <v>68251661.71499999</v>
      </c>
      <c r="F7" s="50">
        <v>22345647.726</v>
      </c>
      <c r="G7" s="50">
        <v>3154888.372</v>
      </c>
      <c r="H7" s="50">
        <v>20163.97884004027</v>
      </c>
      <c r="I7" s="50">
        <v>342463.77389153925</v>
      </c>
      <c r="J7" s="51">
        <v>1698.3938368924378</v>
      </c>
      <c r="K7" s="52"/>
    </row>
    <row r="8" spans="1:12" s="53" customFormat="1" ht="21" customHeight="1">
      <c r="A8" s="74" t="s">
        <v>80</v>
      </c>
      <c r="B8" s="82" t="s">
        <v>81</v>
      </c>
      <c r="C8" s="103">
        <v>4502998</v>
      </c>
      <c r="D8" s="104">
        <v>92513572.259</v>
      </c>
      <c r="E8" s="104">
        <v>67483956.205</v>
      </c>
      <c r="F8" s="104">
        <v>22081556.889000002</v>
      </c>
      <c r="G8" s="104">
        <v>2948059.165</v>
      </c>
      <c r="H8" s="104">
        <v>20544.884154734245</v>
      </c>
      <c r="I8" s="90">
        <f>D8*1000/E21</f>
        <v>350394.3621637181</v>
      </c>
      <c r="J8" s="65">
        <f>C8/$E$21*100</f>
        <v>1705.506633791241</v>
      </c>
      <c r="K8" s="52"/>
      <c r="L8" s="61"/>
    </row>
    <row r="9" spans="1:11" ht="21" customHeight="1">
      <c r="A9" s="143" t="s">
        <v>38</v>
      </c>
      <c r="B9" s="144"/>
      <c r="C9" s="105">
        <v>4384332</v>
      </c>
      <c r="D9" s="106">
        <v>91276025.737</v>
      </c>
      <c r="E9" s="106">
        <v>66569607.151</v>
      </c>
      <c r="F9" s="106">
        <v>21837058.624</v>
      </c>
      <c r="G9" s="106">
        <v>2869359.962</v>
      </c>
      <c r="H9" s="106">
        <v>20818.684747642284</v>
      </c>
      <c r="I9" s="50">
        <v>345707.16531642596</v>
      </c>
      <c r="J9" s="51">
        <v>1660.561987978502</v>
      </c>
      <c r="K9" s="52"/>
    </row>
    <row r="10" spans="1:11" ht="21" customHeight="1">
      <c r="A10" s="143" t="s">
        <v>36</v>
      </c>
      <c r="B10" s="144"/>
      <c r="C10" s="105">
        <v>118666</v>
      </c>
      <c r="D10" s="106">
        <v>1237546.522</v>
      </c>
      <c r="E10" s="106">
        <v>914349.054</v>
      </c>
      <c r="F10" s="106">
        <v>244498.265</v>
      </c>
      <c r="G10" s="106">
        <v>78699.203</v>
      </c>
      <c r="H10" s="106">
        <v>10428.821414727048</v>
      </c>
      <c r="I10" s="50">
        <v>4687.196847292133</v>
      </c>
      <c r="J10" s="51">
        <v>44.94464581273885</v>
      </c>
      <c r="K10" s="52"/>
    </row>
    <row r="11" spans="1:11" ht="21" customHeight="1">
      <c r="A11" s="55"/>
      <c r="B11" s="56" t="s">
        <v>37</v>
      </c>
      <c r="C11" s="105">
        <v>1617</v>
      </c>
      <c r="D11" s="106">
        <v>0</v>
      </c>
      <c r="E11" s="106">
        <v>10853</v>
      </c>
      <c r="F11" s="107">
        <v>-10853</v>
      </c>
      <c r="G11" s="106">
        <v>0</v>
      </c>
      <c r="H11" s="106">
        <v>0</v>
      </c>
      <c r="I11" s="50">
        <v>0</v>
      </c>
      <c r="J11" s="51">
        <v>0.6124373643604631</v>
      </c>
      <c r="K11" s="52"/>
    </row>
    <row r="12" spans="1:11" ht="21" customHeight="1">
      <c r="A12" s="54"/>
      <c r="B12" s="54" t="s">
        <v>17</v>
      </c>
      <c r="C12" s="105">
        <v>117040</v>
      </c>
      <c r="D12" s="106">
        <v>1237070.526</v>
      </c>
      <c r="E12" s="106">
        <v>903095.642</v>
      </c>
      <c r="F12" s="106">
        <v>255282.575</v>
      </c>
      <c r="G12" s="106">
        <v>78692.309</v>
      </c>
      <c r="H12" s="106">
        <v>10569.638807245386</v>
      </c>
      <c r="I12" s="50">
        <v>213.4292220619926</v>
      </c>
      <c r="J12" s="51">
        <v>44.32879970609066</v>
      </c>
      <c r="K12" s="52"/>
    </row>
    <row r="13" spans="1:11" ht="21" customHeight="1" thickBot="1">
      <c r="A13" s="57"/>
      <c r="B13" s="57" t="s">
        <v>18</v>
      </c>
      <c r="C13" s="108">
        <v>9</v>
      </c>
      <c r="D13" s="109">
        <v>475.996</v>
      </c>
      <c r="E13" s="109">
        <v>400.412</v>
      </c>
      <c r="F13" s="109">
        <v>68.69</v>
      </c>
      <c r="G13" s="109">
        <v>6.894</v>
      </c>
      <c r="H13" s="109">
        <v>52888.444444444445</v>
      </c>
      <c r="I13" s="64">
        <v>1.8028307710953804</v>
      </c>
      <c r="J13" s="66">
        <v>0.003408742287720574</v>
      </c>
      <c r="K13" s="52"/>
    </row>
    <row r="14" spans="1:11" ht="12" customHeight="1" thickTop="1">
      <c r="A14" s="58" t="s">
        <v>47</v>
      </c>
      <c r="C14" s="59"/>
      <c r="D14" s="59"/>
      <c r="E14" s="59"/>
      <c r="F14" s="59"/>
      <c r="G14" s="59"/>
      <c r="H14" s="59"/>
      <c r="I14" s="59"/>
      <c r="J14" s="59"/>
      <c r="K14" s="52"/>
    </row>
    <row r="15" ht="12" customHeight="1">
      <c r="A15" s="60" t="s">
        <v>105</v>
      </c>
    </row>
    <row r="16" ht="11.25">
      <c r="A16" s="60"/>
    </row>
    <row r="17" spans="1:10" ht="11.25">
      <c r="A17" s="60"/>
      <c r="C17" s="61"/>
      <c r="D17" s="61"/>
      <c r="E17" s="61"/>
      <c r="F17" s="61"/>
      <c r="G17" s="61"/>
      <c r="H17" s="61"/>
      <c r="I17" s="61"/>
      <c r="J17" s="61"/>
    </row>
    <row r="19" spans="3:7" ht="11.25">
      <c r="C19" s="61"/>
      <c r="D19" s="61"/>
      <c r="E19" s="61"/>
      <c r="F19" s="61"/>
      <c r="G19" s="61"/>
    </row>
    <row r="20" ht="11.25">
      <c r="A20" s="60"/>
    </row>
    <row r="21" spans="1:6" ht="11.25">
      <c r="A21" s="60" t="s">
        <v>91</v>
      </c>
      <c r="C21" s="61"/>
      <c r="D21" s="61"/>
      <c r="E21" s="61">
        <v>264027</v>
      </c>
      <c r="F21" s="61"/>
    </row>
    <row r="22" spans="3:10" ht="11.25">
      <c r="C22" s="47" t="s">
        <v>63</v>
      </c>
      <c r="D22" s="47" t="s">
        <v>64</v>
      </c>
      <c r="E22" s="47" t="s">
        <v>65</v>
      </c>
      <c r="G22" s="61"/>
      <c r="I22" s="61"/>
      <c r="J22" s="61"/>
    </row>
    <row r="23" spans="2:7" ht="11.25">
      <c r="B23" s="47" t="s">
        <v>66</v>
      </c>
      <c r="C23" s="61">
        <v>4380946</v>
      </c>
      <c r="D23" s="61">
        <v>3386</v>
      </c>
      <c r="E23" s="83">
        <f>SUM(C23:D23)</f>
        <v>4384332</v>
      </c>
      <c r="F23" s="61"/>
      <c r="G23" s="69"/>
    </row>
    <row r="24" spans="1:16" ht="11.25">
      <c r="A24" s="60"/>
      <c r="B24" s="47" t="s">
        <v>67</v>
      </c>
      <c r="C24" s="47">
        <v>1617</v>
      </c>
      <c r="D24" s="47">
        <v>0</v>
      </c>
      <c r="E24" s="83">
        <f>SUM(C24:D24)</f>
        <v>1617</v>
      </c>
      <c r="G24" s="69"/>
      <c r="H24" s="153">
        <f>SUM(G24:G26)</f>
        <v>0</v>
      </c>
      <c r="K24" s="61"/>
      <c r="L24" s="61"/>
      <c r="M24" s="61"/>
      <c r="N24" s="61"/>
      <c r="O24" s="61"/>
      <c r="P24" s="61"/>
    </row>
    <row r="25" spans="2:16" ht="11.25">
      <c r="B25" s="47" t="s">
        <v>68</v>
      </c>
      <c r="C25" s="47">
        <v>116938</v>
      </c>
      <c r="D25" s="47">
        <v>102</v>
      </c>
      <c r="E25" s="83">
        <f>SUM(C25:D25)</f>
        <v>117040</v>
      </c>
      <c r="G25" s="69"/>
      <c r="H25" s="154"/>
      <c r="K25" s="61"/>
      <c r="L25" s="61"/>
      <c r="M25" s="61"/>
      <c r="N25" s="61"/>
      <c r="O25" s="61"/>
      <c r="P25" s="61"/>
    </row>
    <row r="26" spans="1:16" ht="11.25">
      <c r="A26" s="62"/>
      <c r="B26" s="47" t="s">
        <v>69</v>
      </c>
      <c r="C26" s="47">
        <v>9</v>
      </c>
      <c r="D26" s="47">
        <v>0</v>
      </c>
      <c r="E26" s="83">
        <f>SUM(C26:D26)</f>
        <v>9</v>
      </c>
      <c r="F26" s="61"/>
      <c r="G26" s="69"/>
      <c r="H26" s="154"/>
      <c r="K26" s="61"/>
      <c r="L26" s="61"/>
      <c r="M26" s="61"/>
      <c r="N26" s="61"/>
      <c r="O26" s="61"/>
      <c r="P26" s="61"/>
    </row>
    <row r="27" spans="1:16" ht="11.25">
      <c r="A27" s="47" t="s">
        <v>70</v>
      </c>
      <c r="B27" s="47" t="s">
        <v>71</v>
      </c>
      <c r="C27" s="47">
        <v>91196544519</v>
      </c>
      <c r="D27" s="47">
        <v>79481218</v>
      </c>
      <c r="E27" s="83">
        <f>SUM(C27:D27)/1000</f>
        <v>91276025.737</v>
      </c>
      <c r="G27" s="69"/>
      <c r="K27" s="61"/>
      <c r="L27" s="61"/>
      <c r="M27" s="61"/>
      <c r="N27" s="61"/>
      <c r="O27" s="61"/>
      <c r="P27" s="61"/>
    </row>
    <row r="28" spans="2:16" ht="11.25">
      <c r="B28" s="47" t="s">
        <v>72</v>
      </c>
      <c r="C28" s="47">
        <v>0</v>
      </c>
      <c r="D28" s="47">
        <v>0</v>
      </c>
      <c r="E28" s="83">
        <f>SUM(C28:D28)/1000</f>
        <v>0</v>
      </c>
      <c r="G28" s="69"/>
      <c r="H28" s="153">
        <f>SUM(G28:G30)</f>
        <v>0</v>
      </c>
      <c r="K28" s="61"/>
      <c r="L28" s="61"/>
      <c r="M28" s="61"/>
      <c r="N28" s="61"/>
      <c r="O28" s="61"/>
      <c r="P28" s="61"/>
    </row>
    <row r="29" spans="2:16" ht="11.25">
      <c r="B29" s="47" t="s">
        <v>73</v>
      </c>
      <c r="C29" s="61">
        <v>1236391395</v>
      </c>
      <c r="D29" s="61">
        <v>679131</v>
      </c>
      <c r="E29" s="83">
        <f>SUM(C29:D29)/1000</f>
        <v>1237070.526</v>
      </c>
      <c r="G29" s="69"/>
      <c r="H29" s="154"/>
      <c r="K29" s="61"/>
      <c r="L29" s="61"/>
      <c r="M29" s="61"/>
      <c r="N29" s="61"/>
      <c r="O29" s="61"/>
      <c r="P29" s="61"/>
    </row>
    <row r="30" spans="2:8" ht="11.25">
      <c r="B30" s="47" t="s">
        <v>74</v>
      </c>
      <c r="C30" s="47">
        <v>475996</v>
      </c>
      <c r="D30" s="47">
        <v>0</v>
      </c>
      <c r="E30" s="83">
        <f>SUM(C30:D30)/1000</f>
        <v>475.996</v>
      </c>
      <c r="G30" s="69"/>
      <c r="H30" s="154"/>
    </row>
    <row r="31" spans="1:7" ht="11.25">
      <c r="A31" s="47" t="s">
        <v>75</v>
      </c>
      <c r="B31" s="47" t="s">
        <v>71</v>
      </c>
      <c r="C31" s="47">
        <v>66514173585</v>
      </c>
      <c r="D31" s="47">
        <v>55433566</v>
      </c>
      <c r="E31" s="84">
        <f>SUM(C31:D31)/1000</f>
        <v>66569607.151</v>
      </c>
      <c r="G31" s="69"/>
    </row>
    <row r="32" spans="2:10" ht="11.25">
      <c r="B32" s="47" t="s">
        <v>72</v>
      </c>
      <c r="C32" s="47">
        <v>10852700</v>
      </c>
      <c r="D32" s="47">
        <v>0</v>
      </c>
      <c r="E32" s="85">
        <f>ROUND(SUM(C32:D32)/1000,0)</f>
        <v>10853</v>
      </c>
      <c r="G32" s="69"/>
      <c r="H32" s="153">
        <f>SUM(G32:G34)</f>
        <v>0</v>
      </c>
      <c r="I32" s="61"/>
      <c r="J32" s="61"/>
    </row>
    <row r="33" spans="2:10" ht="11.25">
      <c r="B33" s="47" t="s">
        <v>73</v>
      </c>
      <c r="C33" s="47">
        <v>902620262</v>
      </c>
      <c r="D33" s="47">
        <v>475380</v>
      </c>
      <c r="E33" s="84">
        <f aca="true" t="shared" si="0" ref="E33:E38">SUM(C33:D33)/1000</f>
        <v>903095.642</v>
      </c>
      <c r="G33" s="69"/>
      <c r="H33" s="154"/>
      <c r="I33" s="61"/>
      <c r="J33" s="61"/>
    </row>
    <row r="34" spans="2:10" ht="11.25">
      <c r="B34" s="47" t="s">
        <v>74</v>
      </c>
      <c r="C34" s="47">
        <v>400412</v>
      </c>
      <c r="D34" s="47">
        <v>0</v>
      </c>
      <c r="E34" s="84">
        <f t="shared" si="0"/>
        <v>400.412</v>
      </c>
      <c r="G34" s="69"/>
      <c r="H34" s="154"/>
      <c r="I34" s="61"/>
      <c r="J34" s="61"/>
    </row>
    <row r="35" spans="1:10" ht="11.25">
      <c r="A35" s="47" t="s">
        <v>76</v>
      </c>
      <c r="B35" s="47" t="s">
        <v>71</v>
      </c>
      <c r="C35" s="47">
        <v>21815556820</v>
      </c>
      <c r="D35" s="47">
        <v>21501804</v>
      </c>
      <c r="E35" s="84">
        <f t="shared" si="0"/>
        <v>21837058.624</v>
      </c>
      <c r="G35" s="69"/>
      <c r="I35" s="61"/>
      <c r="J35" s="61"/>
    </row>
    <row r="36" spans="2:10" ht="11.25">
      <c r="B36" s="47" t="s">
        <v>72</v>
      </c>
      <c r="C36" s="47">
        <v>-10852700</v>
      </c>
      <c r="D36" s="47">
        <v>0</v>
      </c>
      <c r="E36" s="85">
        <f>ROUND(SUM(C36:D36)/1000,0)</f>
        <v>-10853</v>
      </c>
      <c r="G36" s="69"/>
      <c r="H36" s="153">
        <f>SUM(G36:G38)</f>
        <v>0</v>
      </c>
      <c r="I36" s="61"/>
      <c r="J36" s="61"/>
    </row>
    <row r="37" spans="2:10" ht="11.25">
      <c r="B37" s="47" t="s">
        <v>73</v>
      </c>
      <c r="C37" s="47">
        <v>255078148</v>
      </c>
      <c r="D37" s="47">
        <v>204427</v>
      </c>
      <c r="E37" s="84">
        <f t="shared" si="0"/>
        <v>255282.575</v>
      </c>
      <c r="G37" s="69"/>
      <c r="H37" s="154"/>
      <c r="I37" s="61"/>
      <c r="J37" s="61"/>
    </row>
    <row r="38" spans="2:10" ht="11.25">
      <c r="B38" s="47" t="s">
        <v>74</v>
      </c>
      <c r="C38" s="47">
        <v>68690</v>
      </c>
      <c r="D38" s="47">
        <v>0</v>
      </c>
      <c r="E38" s="84">
        <f t="shared" si="0"/>
        <v>68.69</v>
      </c>
      <c r="G38" s="69"/>
      <c r="H38" s="154"/>
      <c r="I38" s="61"/>
      <c r="J38" s="61"/>
    </row>
    <row r="39" spans="1:10" ht="11.25">
      <c r="A39" s="47" t="s">
        <v>77</v>
      </c>
      <c r="B39" s="47" t="s">
        <v>71</v>
      </c>
      <c r="C39" s="47">
        <v>2866814114</v>
      </c>
      <c r="D39" s="47">
        <v>2545848</v>
      </c>
      <c r="E39" s="84">
        <f>SUM(C39:D39)/1000</f>
        <v>2869359.962</v>
      </c>
      <c r="G39" s="69"/>
      <c r="I39" s="61"/>
      <c r="J39" s="61"/>
    </row>
    <row r="40" spans="2:10" ht="11.25">
      <c r="B40" s="47" t="s">
        <v>72</v>
      </c>
      <c r="C40" s="47">
        <v>0</v>
      </c>
      <c r="D40" s="47">
        <v>0</v>
      </c>
      <c r="E40" s="85">
        <f>SUM(C40:D40)/1000</f>
        <v>0</v>
      </c>
      <c r="G40" s="69"/>
      <c r="H40" s="153">
        <f>SUM(G40:G42)</f>
        <v>0</v>
      </c>
      <c r="I40" s="61"/>
      <c r="J40" s="61"/>
    </row>
    <row r="41" spans="2:10" ht="11.25">
      <c r="B41" s="47" t="s">
        <v>73</v>
      </c>
      <c r="C41" s="47">
        <v>78692985</v>
      </c>
      <c r="D41" s="47">
        <v>-676</v>
      </c>
      <c r="E41" s="84">
        <f>SUM(C41:D41)/1000</f>
        <v>78692.309</v>
      </c>
      <c r="G41" s="69"/>
      <c r="H41" s="154"/>
      <c r="I41" s="61"/>
      <c r="J41" s="61"/>
    </row>
    <row r="42" spans="2:8" ht="11.25">
      <c r="B42" s="47" t="s">
        <v>74</v>
      </c>
      <c r="C42" s="47">
        <v>6894</v>
      </c>
      <c r="D42" s="47">
        <v>0</v>
      </c>
      <c r="E42" s="85">
        <f>SUM(C42:D42)/1000</f>
        <v>6.894</v>
      </c>
      <c r="H42" s="154"/>
    </row>
    <row r="43" ht="11.25">
      <c r="E43" s="85"/>
    </row>
    <row r="44" spans="1:6" ht="11.25">
      <c r="A44" s="70"/>
      <c r="B44" s="47" t="s">
        <v>33</v>
      </c>
      <c r="C44" s="83">
        <f>SUM(C23:C26)</f>
        <v>4499510</v>
      </c>
      <c r="D44" s="83">
        <f>SUM(D23:D26)</f>
        <v>3488</v>
      </c>
      <c r="E44" s="86">
        <f>SUM(E23:E26)</f>
        <v>4502998</v>
      </c>
      <c r="F44" s="70"/>
    </row>
    <row r="45" spans="2:5" ht="11.25">
      <c r="B45" s="47" t="s">
        <v>54</v>
      </c>
      <c r="C45" s="83">
        <f>SUM(C27:C30)</f>
        <v>92433411910</v>
      </c>
      <c r="D45" s="83">
        <f>SUM(D27:D30)</f>
        <v>80160349</v>
      </c>
      <c r="E45" s="86">
        <f>SUM(E27:E30)</f>
        <v>92513572.259</v>
      </c>
    </row>
    <row r="46" spans="2:5" ht="11.25">
      <c r="B46" s="47" t="s">
        <v>75</v>
      </c>
      <c r="C46" s="83">
        <f>SUM(C31:C34)</f>
        <v>67428046959</v>
      </c>
      <c r="D46" s="83">
        <f>SUM(D31:D34)</f>
        <v>55908946</v>
      </c>
      <c r="E46" s="86">
        <f>SUM(E31:E34)</f>
        <v>67483956.205</v>
      </c>
    </row>
    <row r="47" spans="2:5" ht="11.25">
      <c r="B47" s="47" t="s">
        <v>76</v>
      </c>
      <c r="C47" s="83">
        <f>SUM(C35:C38)</f>
        <v>22059850958</v>
      </c>
      <c r="D47" s="83">
        <f>SUM(D35:D38)</f>
        <v>21706231</v>
      </c>
      <c r="E47" s="86">
        <f>SUM(E35:E38)</f>
        <v>22081556.889000002</v>
      </c>
    </row>
    <row r="48" spans="2:5" ht="11.25">
      <c r="B48" s="47" t="s">
        <v>77</v>
      </c>
      <c r="C48" s="85">
        <f>SUM(C39:C42)</f>
        <v>2945513993</v>
      </c>
      <c r="D48" s="85">
        <f>SUM(D39:D42)</f>
        <v>2545172</v>
      </c>
      <c r="E48" s="86">
        <f>SUM(E39:E42)</f>
        <v>2948059.1649999996</v>
      </c>
    </row>
  </sheetData>
  <sheetProtection/>
  <mergeCells count="13">
    <mergeCell ref="H24:H26"/>
    <mergeCell ref="H28:H30"/>
    <mergeCell ref="H32:H34"/>
    <mergeCell ref="H36:H38"/>
    <mergeCell ref="H40:H42"/>
    <mergeCell ref="I2:I3"/>
    <mergeCell ref="J2:J3"/>
    <mergeCell ref="A10:B10"/>
    <mergeCell ref="A9:B9"/>
    <mergeCell ref="A2:B3"/>
    <mergeCell ref="C2:C3"/>
    <mergeCell ref="D2:G2"/>
    <mergeCell ref="H2:H3"/>
  </mergeCells>
  <printOptions horizontalCentered="1"/>
  <pageMargins left="0.5905511811023623" right="0.5905511811023623" top="0.984251968503937" bottom="0.5905511811023623" header="0" footer="0"/>
  <pageSetup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showGridLines="0" zoomScaleSheetLayoutView="100" workbookViewId="0" topLeftCell="A1">
      <selection activeCell="E15" sqref="E15"/>
    </sheetView>
  </sheetViews>
  <sheetFormatPr defaultColWidth="8.796875" defaultRowHeight="14.25"/>
  <cols>
    <col min="1" max="1" width="7.19921875" style="29" customWidth="1"/>
    <col min="2" max="2" width="8.09765625" style="29" customWidth="1"/>
    <col min="3" max="4" width="12.19921875" style="29" customWidth="1"/>
    <col min="5" max="5" width="13.59765625" style="29" customWidth="1"/>
    <col min="6" max="7" width="12.19921875" style="29" customWidth="1"/>
    <col min="8" max="8" width="13.59765625" style="29" customWidth="1"/>
    <col min="9" max="16384" width="9" style="29" customWidth="1"/>
  </cols>
  <sheetData>
    <row r="1" spans="1:8" ht="30" customHeight="1" thickBot="1">
      <c r="A1" s="26" t="s">
        <v>31</v>
      </c>
      <c r="B1" s="27"/>
      <c r="C1" s="27"/>
      <c r="D1" s="28"/>
      <c r="E1" s="27"/>
      <c r="F1" s="27"/>
      <c r="G1" s="27"/>
      <c r="H1" s="27"/>
    </row>
    <row r="2" spans="1:8" ht="18.75" customHeight="1" thickTop="1">
      <c r="A2" s="155" t="s">
        <v>32</v>
      </c>
      <c r="B2" s="156"/>
      <c r="C2" s="159" t="s">
        <v>58</v>
      </c>
      <c r="D2" s="160"/>
      <c r="E2" s="161"/>
      <c r="F2" s="159" t="s">
        <v>57</v>
      </c>
      <c r="G2" s="160"/>
      <c r="H2" s="160"/>
    </row>
    <row r="3" spans="1:8" ht="24.75" customHeight="1">
      <c r="A3" s="157"/>
      <c r="B3" s="158"/>
      <c r="C3" s="30" t="s">
        <v>33</v>
      </c>
      <c r="D3" s="31" t="s">
        <v>59</v>
      </c>
      <c r="E3" s="32" t="s">
        <v>34</v>
      </c>
      <c r="F3" s="32" t="s">
        <v>33</v>
      </c>
      <c r="G3" s="31" t="s">
        <v>59</v>
      </c>
      <c r="H3" s="33" t="s">
        <v>35</v>
      </c>
    </row>
    <row r="4" spans="1:8" ht="15" customHeight="1">
      <c r="A4" s="87" t="s">
        <v>16</v>
      </c>
      <c r="B4" s="35" t="s">
        <v>60</v>
      </c>
      <c r="C4" s="29">
        <v>1610</v>
      </c>
      <c r="D4" s="29">
        <v>675308.044</v>
      </c>
      <c r="E4" s="36">
        <v>5.023975701848366</v>
      </c>
      <c r="F4" s="29">
        <v>1575</v>
      </c>
      <c r="G4" s="29">
        <v>78750</v>
      </c>
      <c r="H4" s="36">
        <v>4.914758838764706</v>
      </c>
    </row>
    <row r="5" spans="1:8" ht="15" customHeight="1">
      <c r="A5" s="34"/>
      <c r="B5" s="35" t="s">
        <v>61</v>
      </c>
      <c r="C5" s="29">
        <v>1486</v>
      </c>
      <c r="D5" s="29">
        <v>619013</v>
      </c>
      <c r="E5" s="36">
        <v>4.876079972961709</v>
      </c>
      <c r="F5" s="29">
        <v>1472</v>
      </c>
      <c r="G5" s="29">
        <v>73600</v>
      </c>
      <c r="H5" s="36">
        <v>4.830141130686162</v>
      </c>
    </row>
    <row r="6" spans="1:8" ht="15" customHeight="1">
      <c r="A6" s="34"/>
      <c r="B6" s="35" t="s">
        <v>62</v>
      </c>
      <c r="C6" s="29">
        <v>1214</v>
      </c>
      <c r="D6" s="29">
        <v>496362</v>
      </c>
      <c r="E6" s="36">
        <v>4.261757571289656</v>
      </c>
      <c r="F6" s="29">
        <v>1436</v>
      </c>
      <c r="G6" s="29">
        <v>71800</v>
      </c>
      <c r="H6" s="36">
        <v>5.0410905044249965</v>
      </c>
    </row>
    <row r="7" spans="1:8" ht="15" customHeight="1">
      <c r="A7" s="34"/>
      <c r="B7" s="35" t="s">
        <v>79</v>
      </c>
      <c r="C7" s="37">
        <v>1164</v>
      </c>
      <c r="D7" s="37">
        <v>488158</v>
      </c>
      <c r="E7" s="38">
        <v>4.262383186006397</v>
      </c>
      <c r="F7" s="37">
        <v>1440</v>
      </c>
      <c r="G7" s="37">
        <v>72000</v>
      </c>
      <c r="H7" s="39">
        <v>5.27979506149345</v>
      </c>
    </row>
    <row r="8" spans="1:13" s="115" customFormat="1" ht="15" customHeight="1">
      <c r="A8" s="110" t="s">
        <v>80</v>
      </c>
      <c r="B8" s="111" t="s">
        <v>81</v>
      </c>
      <c r="C8" s="112">
        <v>1072</v>
      </c>
      <c r="D8" s="112">
        <v>451280</v>
      </c>
      <c r="E8" s="113">
        <v>4.069043106062805</v>
      </c>
      <c r="F8" s="112">
        <v>1308</v>
      </c>
      <c r="G8" s="112">
        <v>65400</v>
      </c>
      <c r="H8" s="114">
        <v>4.967483563106628</v>
      </c>
      <c r="K8" s="113"/>
      <c r="M8" s="114"/>
    </row>
    <row r="9" spans="1:13" ht="20.25" customHeight="1">
      <c r="A9" s="88" t="s">
        <v>92</v>
      </c>
      <c r="B9" s="35" t="s">
        <v>19</v>
      </c>
      <c r="C9" s="37">
        <v>81</v>
      </c>
      <c r="D9" s="37">
        <v>34701</v>
      </c>
      <c r="E9" s="39">
        <v>0.299842305158028</v>
      </c>
      <c r="F9" s="37">
        <v>120</v>
      </c>
      <c r="G9" s="37">
        <v>6000</v>
      </c>
      <c r="H9" s="39">
        <v>0.4442108224563378</v>
      </c>
      <c r="K9" s="39"/>
      <c r="M9" s="39"/>
    </row>
    <row r="10" spans="1:13" ht="14.25" customHeight="1">
      <c r="A10" s="89" t="s">
        <v>93</v>
      </c>
      <c r="B10" s="35" t="s">
        <v>20</v>
      </c>
      <c r="C10" s="37">
        <v>101</v>
      </c>
      <c r="D10" s="37">
        <v>41995</v>
      </c>
      <c r="E10" s="39">
        <v>0.3755554316098686</v>
      </c>
      <c r="F10" s="37">
        <v>110</v>
      </c>
      <c r="G10" s="37">
        <v>5500</v>
      </c>
      <c r="H10" s="39">
        <v>0.40902076709985685</v>
      </c>
      <c r="K10" s="39"/>
      <c r="M10" s="39"/>
    </row>
    <row r="11" spans="1:13" ht="14.25" customHeight="1">
      <c r="A11" s="34"/>
      <c r="B11" s="35" t="s">
        <v>21</v>
      </c>
      <c r="C11" s="37">
        <v>87</v>
      </c>
      <c r="D11" s="37">
        <v>36906</v>
      </c>
      <c r="E11" s="39">
        <v>0.32633403101298586</v>
      </c>
      <c r="F11" s="37">
        <v>113</v>
      </c>
      <c r="G11" s="37">
        <v>5650</v>
      </c>
      <c r="H11" s="39">
        <v>0.42385914372951033</v>
      </c>
      <c r="K11" s="39"/>
      <c r="M11" s="39"/>
    </row>
    <row r="12" spans="1:13" ht="14.25" customHeight="1">
      <c r="A12" s="34"/>
      <c r="B12" s="35" t="s">
        <v>22</v>
      </c>
      <c r="C12" s="37">
        <v>86</v>
      </c>
      <c r="D12" s="37">
        <v>36241</v>
      </c>
      <c r="E12" s="39">
        <v>0.3244732026636986</v>
      </c>
      <c r="F12" s="37">
        <v>103</v>
      </c>
      <c r="G12" s="37">
        <v>5150</v>
      </c>
      <c r="H12" s="39">
        <v>0.3886132543530344</v>
      </c>
      <c r="K12" s="39"/>
      <c r="M12" s="39"/>
    </row>
    <row r="13" spans="1:13" ht="14.25" customHeight="1">
      <c r="A13" s="34"/>
      <c r="B13" s="35" t="s">
        <v>23</v>
      </c>
      <c r="C13" s="37">
        <v>111</v>
      </c>
      <c r="D13" s="37">
        <v>46316</v>
      </c>
      <c r="E13" s="39">
        <v>0.4205979311128794</v>
      </c>
      <c r="F13" s="37">
        <v>105</v>
      </c>
      <c r="G13" s="37">
        <v>5250</v>
      </c>
      <c r="H13" s="39">
        <v>0.39786290780948047</v>
      </c>
      <c r="K13" s="39"/>
      <c r="M13" s="39"/>
    </row>
    <row r="14" spans="1:13" ht="14.25" customHeight="1">
      <c r="A14" s="34"/>
      <c r="B14" s="35" t="s">
        <v>24</v>
      </c>
      <c r="C14" s="37">
        <v>100</v>
      </c>
      <c r="D14" s="37">
        <v>41230</v>
      </c>
      <c r="E14" s="39">
        <v>0.38007783994162003</v>
      </c>
      <c r="F14" s="37">
        <v>101</v>
      </c>
      <c r="G14" s="37">
        <v>5050</v>
      </c>
      <c r="H14" s="39">
        <v>0.38387861834103626</v>
      </c>
      <c r="K14" s="39"/>
      <c r="M14" s="39"/>
    </row>
    <row r="15" spans="1:13" ht="19.5" customHeight="1">
      <c r="A15" s="34"/>
      <c r="B15" s="35" t="s">
        <v>25</v>
      </c>
      <c r="C15" s="37">
        <v>97</v>
      </c>
      <c r="D15" s="37">
        <v>41016</v>
      </c>
      <c r="E15" s="39">
        <v>0.36942670307614384</v>
      </c>
      <c r="F15" s="37">
        <v>99</v>
      </c>
      <c r="G15" s="37">
        <v>4950</v>
      </c>
      <c r="H15" s="39">
        <v>0.3770437485003942</v>
      </c>
      <c r="K15" s="39"/>
      <c r="M15" s="39"/>
    </row>
    <row r="16" spans="1:13" ht="14.25" customHeight="1">
      <c r="A16" s="34"/>
      <c r="B16" s="35" t="s">
        <v>26</v>
      </c>
      <c r="C16" s="37">
        <v>87</v>
      </c>
      <c r="D16" s="37">
        <v>36706</v>
      </c>
      <c r="E16" s="39">
        <v>0.3323528288191924</v>
      </c>
      <c r="F16" s="37">
        <v>97</v>
      </c>
      <c r="G16" s="37">
        <v>4850</v>
      </c>
      <c r="H16" s="39">
        <v>0.37055430339611106</v>
      </c>
      <c r="K16" s="39"/>
      <c r="M16" s="39"/>
    </row>
    <row r="17" spans="1:13" ht="14.25" customHeight="1">
      <c r="A17" s="34"/>
      <c r="B17" s="35" t="s">
        <v>27</v>
      </c>
      <c r="C17" s="37">
        <v>86</v>
      </c>
      <c r="D17" s="37">
        <v>36216</v>
      </c>
      <c r="E17" s="39">
        <v>0.32988488551843714</v>
      </c>
      <c r="F17" s="37">
        <v>105</v>
      </c>
      <c r="G17" s="37">
        <v>5250</v>
      </c>
      <c r="H17" s="39">
        <v>0.4027664299934407</v>
      </c>
      <c r="K17" s="39"/>
      <c r="M17" s="39"/>
    </row>
    <row r="18" spans="1:13" ht="14.25" customHeight="1">
      <c r="A18" s="89" t="s">
        <v>94</v>
      </c>
      <c r="B18" s="35" t="s">
        <v>28</v>
      </c>
      <c r="C18" s="37">
        <v>74</v>
      </c>
      <c r="D18" s="37">
        <v>31227</v>
      </c>
      <c r="E18" s="39">
        <v>0.2847281807793087</v>
      </c>
      <c r="F18" s="37">
        <v>102</v>
      </c>
      <c r="G18" s="37">
        <v>5100</v>
      </c>
      <c r="H18" s="39">
        <v>0.39246316810120935</v>
      </c>
      <c r="K18" s="39"/>
      <c r="M18" s="39"/>
    </row>
    <row r="19" spans="1:13" ht="14.25" customHeight="1">
      <c r="A19" s="34"/>
      <c r="B19" s="35" t="s">
        <v>29</v>
      </c>
      <c r="C19" s="37">
        <v>71</v>
      </c>
      <c r="D19" s="37">
        <v>30493</v>
      </c>
      <c r="E19" s="39">
        <v>0.27403816463904157</v>
      </c>
      <c r="F19" s="37">
        <v>124</v>
      </c>
      <c r="G19" s="37">
        <v>6200</v>
      </c>
      <c r="H19" s="39">
        <v>0.4786018650033965</v>
      </c>
      <c r="K19" s="39"/>
      <c r="M19" s="39"/>
    </row>
    <row r="20" spans="1:13" ht="14.25" customHeight="1" thickBot="1">
      <c r="A20" s="40"/>
      <c r="B20" s="41" t="s">
        <v>30</v>
      </c>
      <c r="C20" s="67">
        <v>91</v>
      </c>
      <c r="D20" s="67">
        <v>38233</v>
      </c>
      <c r="E20" s="68">
        <v>0.3517316017316018</v>
      </c>
      <c r="F20" s="67">
        <v>129</v>
      </c>
      <c r="G20" s="67">
        <v>6450</v>
      </c>
      <c r="H20" s="68">
        <v>0.49860853432282004</v>
      </c>
      <c r="K20" s="39"/>
      <c r="L20" s="34"/>
      <c r="M20" s="39"/>
    </row>
    <row r="21" spans="1:8" ht="12" customHeight="1" thickTop="1">
      <c r="A21" s="42" t="s">
        <v>78</v>
      </c>
      <c r="B21" s="43"/>
      <c r="C21" s="43"/>
      <c r="D21" s="43"/>
      <c r="E21" s="43"/>
      <c r="F21" s="43"/>
      <c r="G21" s="43"/>
      <c r="H21" s="43"/>
    </row>
    <row r="22" ht="12" customHeight="1">
      <c r="A22" s="44" t="s">
        <v>96</v>
      </c>
    </row>
  </sheetData>
  <sheetProtection/>
  <mergeCells count="3">
    <mergeCell ref="A2:B3"/>
    <mergeCell ref="C2:E2"/>
    <mergeCell ref="F2:H2"/>
  </mergeCells>
  <printOptions horizontalCentered="1"/>
  <pageMargins left="0.5905511811023623" right="0.5905511811023623" top="0.984251968503937" bottom="0.590551181102362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2015-03-19T05:35:30Z</dcterms:created>
  <dcterms:modified xsi:type="dcterms:W3CDTF">2021-03-15T00:15:44Z</dcterms:modified>
  <cp:category/>
  <cp:version/>
  <cp:contentType/>
  <cp:contentStatus/>
</cp:coreProperties>
</file>