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sei0dom-pc2\d\財政課共通フォルダ\70各種調査\500財政比較分析表\令和３年度財政状況資料集の作成等について（都道府県・指定都市）\08 公会計の反映（8～9月）\04国・県への回答\"/>
    </mc:Choice>
  </mc:AlternateContent>
  <bookViews>
    <workbookView xWindow="0" yWindow="0" windowWidth="15360" windowHeight="7635" tabRatio="897"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BW39" i="10"/>
  <c r="BE39" i="10"/>
  <c r="AM39" i="10"/>
  <c r="U39" i="10"/>
  <c r="BW38" i="10"/>
  <c r="BE38" i="10"/>
  <c r="U38" i="10"/>
  <c r="BE37" i="10"/>
  <c r="C34" i="10"/>
  <c r="C35" i="10" s="1"/>
  <c r="C36" i="10" s="1"/>
  <c r="C37" i="10" s="1"/>
  <c r="C38" i="10" s="1"/>
  <c r="C39" i="10" s="1"/>
  <c r="C40" i="10" s="1"/>
  <c r="U34" i="10" l="1"/>
  <c r="U35" i="10" s="1"/>
  <c r="U36" i="10" s="1"/>
  <c r="U37" i="10" s="1"/>
  <c r="AM34" i="10"/>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<sst xmlns="http://schemas.openxmlformats.org/spreadsheetml/2006/main" count="1011" uniqueCount="643">
  <si>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</si>
  <si>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</si>
  <si>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</si>
  <si>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</si>
  <si>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</si>
  <si>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</si>
  <si>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</si>
  <si>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</si>
  <si>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</si>
  <si>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</si>
  <si>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</si>
  <si>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</si>
  <si>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</si>
  <si>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</si>
  <si>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</si>
  <si>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</si>
  <si>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</si>
  <si>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</si>
  <si>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</si>
  <si>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</si>
  <si>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</si>
  <si>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</si>
  <si>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</si>
  <si>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</si>
  <si>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</si>
  <si>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</si>
  <si>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</si>
  <si>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</si>
  <si>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</si>
  <si>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</si>
  <si>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</si>
  <si>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</si>
  <si>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</si>
  <si>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</si>
  <si>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</si>
  <si>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</si>
  <si>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</si>
  <si>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</si>
  <si>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</si>
  <si>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</si>
  <si>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</si>
  <si>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</si>
  <si>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</si>
  <si>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</si>
  <si>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</si>
  <si>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</si>
  <si>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</si>
  <si>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</si>
  <si>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</si>
  <si>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</si>
  <si>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</si>
  <si>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</si>
  <si>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</si>
  <si>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</si>
  <si>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</si>
  <si>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</si>
  <si>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</si>
  <si>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</si>
  <si>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</si>
  <si>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</si>
  <si>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</si>
  <si>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</si>
  <si>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</si>
  <si>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</si>
  <si>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</si>
  <si>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</si>
  <si>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</si>
  <si>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</si>
  <si>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</si>
  <si>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</si>
  <si>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</si>
  <si>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</si>
  <si>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</si>
  <si>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</si>
  <si>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</si>
  <si>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</si>
  <si>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</si>
  <si>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</si>
  <si>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</si>
  <si>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</si>
  <si>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</si>
  <si>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</si>
  <si>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</si>
  <si>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</si>
  <si>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</si>
  <si>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</si>
  <si>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</si>
  <si>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</si>
  <si>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</si>
  <si>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</si>
  <si>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</si>
  <si>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</si>
  <si>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</si>
  <si>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</si>
  <si>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</si>
  <si>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</si>
  <si>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</si>
  <si>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</si>
  <si>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川崎市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</si>
  <si>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</si>
  <si>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</si>
  <si>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</si>
  <si>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</si>
  <si>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</si>
  <si>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</si>
  <si>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</si>
  <si>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</si>
  <si>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</si>
  <si>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</si>
  <si>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</si>
  <si>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</si>
  <si>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</si>
  <si>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</si>
  <si>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</si>
  <si>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</si>
  <si>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</si>
  <si>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</si>
  <si>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</si>
  <si>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</si>
  <si>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</si>
  <si>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</si>
  <si>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</si>
  <si>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</si>
  <si>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</si>
  <si>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</si>
  <si>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</si>
  <si>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</si>
  <si>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</si>
  <si>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</si>
  <si>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</si>
  <si>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</si>
  <si>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</si>
  <si>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</si>
  <si>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</si>
  <si>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</si>
  <si>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</si>
  <si>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</si>
  <si>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</si>
  <si>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</si>
  <si>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</si>
  <si>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</si>
  <si>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</si>
  <si>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</si>
  <si>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</si>
  <si>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</si>
  <si>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</si>
  <si>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</si>
  <si>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</si>
  <si>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</si>
  <si>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</si>
  <si>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</si>
  <si>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</si>
  <si>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</si>
  <si>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</si>
  <si>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</si>
  <si>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</si>
  <si>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</si>
  <si>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</si>
  <si>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</si>
  <si>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</si>
  <si>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</si>
  <si>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</si>
  <si>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</si>
  <si>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</si>
  <si>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</si>
  <si>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</si>
  <si>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</si>
  <si>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</si>
  <si>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</si>
  <si>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</si>
  <si>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</si>
  <si>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</si>
  <si>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</si>
  <si>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</si>
  <si>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</si>
  <si>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</si>
  <si>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</si>
  <si>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</si>
  <si>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</si>
  <si>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</si>
  <si>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</si>
  <si>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</si>
  <si>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</si>
  <si>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</si>
  <si>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</si>
  <si>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</si>
  <si>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</si>
  <si>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</si>
  <si>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</si>
  <si>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</si>
  <si>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</si>
  <si>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</si>
  <si>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</si>
  <si>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</si>
  <si>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</si>
  <si>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</si>
  <si>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</si>
  <si>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</si>
  <si>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</si>
  <si>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</si>
  <si>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</si>
  <si>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</si>
  <si>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</si>
  <si>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</si>
  <si>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</si>
  <si>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</si>
  <si>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</si>
  <si>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</si>
  <si>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</si>
  <si>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</si>
  <si>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</si>
  <si>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</si>
  <si>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神奈川県川崎市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</si>
  <si>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</si>
  <si>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</si>
  <si>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</si>
  <si>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</si>
  <si>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</si>
  <si>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</si>
  <si>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</si>
  <si>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</si>
  <si>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</si>
  <si>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</si>
  <si>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</si>
  <si>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</si>
  <si>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</si>
  <si>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</si>
  <si>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</si>
  <si>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</si>
  <si>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</si>
  <si>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</si>
  <si>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</si>
  <si>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</si>
  <si>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</si>
  <si>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</si>
  <si>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</si>
  <si>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</si>
  <si>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</si>
  <si>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</si>
  <si>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</si>
  <si>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</si>
  <si>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</si>
  <si>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</si>
  <si>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</si>
  <si>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</si>
  <si>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</si>
  <si>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</si>
  <si>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</si>
  <si>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</si>
  <si>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</si>
  <si>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</si>
  <si>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</si>
  <si>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</si>
  <si>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</si>
  <si>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</si>
  <si>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</si>
  <si>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</si>
  <si>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</si>
  <si>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</si>
  <si>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</si>
  <si>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</si>
  <si>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</si>
  <si>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</si>
  <si>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</si>
  <si>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</si>
  <si>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</si>
  <si>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</si>
  <si>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</si>
  <si>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</si>
  <si>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</si>
  <si>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</si>
  <si>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</si>
  <si>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</si>
  <si>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</si>
  <si>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</si>
  <si>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</si>
  <si>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</si>
  <si>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</si>
  <si>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</si>
  <si>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</si>
  <si>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</si>
  <si>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</si>
  <si>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</si>
  <si>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</si>
  <si>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</si>
  <si>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</si>
  <si>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</si>
  <si>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</si>
  <si>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</si>
  <si>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</si>
  <si>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</si>
  <si>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</si>
  <si>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</si>
  <si>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</si>
  <si>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</si>
  <si>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</si>
  <si>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</si>
  <si>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</si>
  <si>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</si>
  <si>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</si>
  <si>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</si>
  <si>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</si>
  <si>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</si>
  <si>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</si>
  <si>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</si>
  <si>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</si>
  <si>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</si>
  <si>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</si>
  <si>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</si>
  <si>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</si>
  <si>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</si>
  <si>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</si>
  <si>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</si>
  <si>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</si>
  <si>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</si>
  <si>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</si>
  <si>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</si>
  <si>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</si>
  <si>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</si>
  <si>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</si>
  <si>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</si>
  <si>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</si>
  <si>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</si>
  <si>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</si>
  <si>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</si>
  <si>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</si>
  <si>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</si>
  <si>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</si>
  <si>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</si>
  <si>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</si>
  <si>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</si>
  <si>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</si>
  <si>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</si>
  <si>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</si>
  <si>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</si>
  <si>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</si>
  <si>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</si>
  <si>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</si>
  <si>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</si>
  <si>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</si>
  <si>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交通</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</si>
  <si>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</si>
  <si>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</si>
  <si>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</si>
  <si>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</si>
  <si>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</si>
  <si>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</si>
  <si>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</si>
  <si>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</si>
  <si>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</si>
  <si>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</si>
  <si>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</si>
  <si>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</si>
  <si>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</si>
  <si>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</si>
  <si>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</si>
  <si>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</si>
  <si>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</si>
  <si>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</si>
  <si>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</si>
  <si>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</si>
  <si>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</si>
  <si>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</si>
  <si>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</si>
  <si>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</si>
  <si>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</si>
  <si>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</si>
  <si>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</si>
  <si>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</si>
  <si>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</si>
  <si>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神奈川県川崎市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</si>
  <si>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</si>
  <si>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</si>
  <si>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</si>
  <si>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</si>
  <si>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</si>
  <si>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</si>
  <si>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</si>
  <si>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</si>
  <si>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</si>
  <si>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</si>
  <si>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</si>
  <si>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</si>
  <si>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</si>
  <si>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</si>
  <si>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</si>
  <si>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</si>
  <si>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</si>
  <si>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</si>
  <si>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</si>
  <si>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</si>
  <si>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</si>
  <si>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公害健康被害補償事業特別会計</t>
    <phoneticPr fontId="5"/>
  </si>
  <si>
    <t>勤労者福祉共済事業特別会計</t>
    <phoneticPr fontId="5"/>
  </si>
  <si>
    <t>墓地整備事業特別会計</t>
    <phoneticPr fontId="5"/>
  </si>
  <si>
    <t>公共用地先行取得等事業特別会計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</si>
  <si>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</si>
  <si>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</si>
  <si>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</si>
  <si>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</si>
  <si>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</si>
  <si>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</si>
  <si>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</si>
  <si>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</si>
  <si>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</si>
  <si>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</si>
  <si>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</si>
  <si>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</si>
  <si>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</si>
  <si>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</si>
  <si>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</si>
  <si>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</si>
  <si>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</si>
  <si>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t>
    <phoneticPr fontId="5"/>
  </si>
  <si>
    <t>後期高齢者医療事業特別会計</t>
    <phoneticPr fontId="5"/>
  </si>
  <si>
    <t>介護保険事業特別会計</t>
    <phoneticPr fontId="5"/>
  </si>
  <si>
    <t>病院事業会計</t>
    <phoneticPr fontId="5"/>
  </si>
  <si>
    <t>法適用企業</t>
    <phoneticPr fontId="5"/>
  </si>
  <si>
    <t>下水道事業会計</t>
    <phoneticPr fontId="5"/>
  </si>
  <si>
    <t>法適用企業</t>
    <phoneticPr fontId="5"/>
  </si>
  <si>
    <t>水道事業会計</t>
    <phoneticPr fontId="5"/>
  </si>
  <si>
    <t>法適用企業</t>
    <phoneticPr fontId="5"/>
  </si>
  <si>
    <t>工業用水道事業会計</t>
    <phoneticPr fontId="5"/>
  </si>
  <si>
    <t>自動車運送事業会計</t>
    <phoneticPr fontId="5"/>
  </si>
  <si>
    <t>法適用企業</t>
    <phoneticPr fontId="5"/>
  </si>
  <si>
    <t>卸売市場事業特別会計</t>
    <phoneticPr fontId="5"/>
  </si>
  <si>
    <t>法非適用企業</t>
    <phoneticPr fontId="5"/>
  </si>
  <si>
    <t>港湾整備事業特別会計</t>
    <phoneticPr fontId="5"/>
  </si>
  <si>
    <t>法非適用企業</t>
    <phoneticPr fontId="5"/>
  </si>
  <si>
    <t>生田緑地ゴルフ場事業特別会計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</si>
  <si>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</si>
  <si>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</si>
  <si>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</si>
  <si>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</si>
  <si>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</si>
  <si>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</si>
  <si>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</si>
  <si>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</si>
  <si>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</si>
  <si>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</si>
  <si>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</si>
  <si>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</si>
  <si>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</si>
  <si>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</si>
  <si>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</si>
  <si>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</si>
  <si>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</si>
  <si>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</si>
  <si>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</si>
  <si>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</si>
  <si>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</si>
  <si>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</si>
  <si>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</si>
  <si>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</si>
  <si>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</si>
  <si>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</si>
  <si>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</si>
  <si>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</si>
  <si>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</si>
  <si>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</si>
  <si>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</si>
  <si>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</si>
  <si>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</si>
  <si>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</si>
  <si>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</si>
  <si>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</si>
  <si>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</si>
  <si>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</si>
  <si>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</si>
  <si>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</si>
  <si>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</si>
  <si>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</si>
  <si>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</si>
  <si>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</si>
  <si>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</si>
  <si>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</si>
  <si>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</si>
  <si>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</si>
  <si>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</si>
  <si>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</si>
  <si>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</si>
  <si>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</si>
  <si>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</si>
  <si>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</si>
  <si>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</si>
  <si>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</si>
  <si>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</si>
  <si>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</si>
  <si>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</si>
  <si>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</si>
  <si>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</si>
  <si>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</si>
  <si>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</si>
  <si>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</si>
  <si>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</si>
  <si>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卸売市場事業特別会計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</si>
  <si>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</si>
  <si>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</si>
  <si>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</si>
  <si>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</si>
  <si>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</si>
  <si>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</si>
  <si>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</si>
  <si>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</si>
  <si>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</si>
  <si>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</si>
  <si>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</si>
  <si>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</si>
  <si>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</si>
  <si>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</si>
  <si>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</si>
  <si>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</si>
  <si>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</si>
  <si>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</si>
  <si>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</si>
  <si>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</si>
  <si>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</si>
  <si>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</si>
  <si>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</si>
  <si>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</si>
  <si>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</si>
  <si>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</si>
  <si>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</si>
  <si>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</si>
  <si>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</si>
  <si>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</si>
  <si>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</si>
  <si>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</si>
  <si>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</si>
  <si>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</si>
  <si>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</si>
  <si>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</si>
  <si>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</si>
  <si>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</si>
  <si>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</si>
  <si>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</si>
  <si>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</si>
  <si>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</si>
  <si>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</si>
  <si>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</si>
  <si>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</si>
  <si>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</si>
  <si>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</si>
  <si>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</si>
  <si>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</si>
  <si>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</si>
  <si>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</si>
  <si>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</si>
  <si>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</si>
  <si>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</si>
  <si>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</si>
  <si>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</si>
  <si>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</si>
  <si>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</si>
  <si>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</si>
  <si>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</si>
  <si>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</si>
  <si>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</si>
  <si>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</si>
  <si>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</si>
  <si>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</si>
  <si>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</si>
  <si>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</si>
  <si>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</si>
  <si>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</si>
  <si>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</si>
  <si>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</si>
  <si>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</si>
  <si>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</si>
  <si>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</si>
  <si>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</si>
  <si>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</si>
  <si>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</si>
  <si>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</si>
  <si>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</si>
  <si>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</si>
  <si>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</si>
  <si>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</si>
  <si>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</si>
  <si>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</si>
  <si>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</si>
  <si>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</si>
  <si>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0.00</t>
  </si>
  <si>
    <t>水道事業会計</t>
  </si>
  <si>
    <t>下水道事業会計</t>
  </si>
  <si>
    <t>工業用水道事業会計</t>
  </si>
  <si>
    <t>病院事業会計</t>
  </si>
  <si>
    <t>一般会計</t>
  </si>
  <si>
    <t>介護保険事業特別会計</t>
  </si>
  <si>
    <t>公害健康被害補償事業特別会計</t>
  </si>
  <si>
    <t>墓地整備事業特別会計</t>
  </si>
  <si>
    <t>その他会計（赤字）</t>
  </si>
  <si>
    <t>▲ 0.06</t>
  </si>
  <si>
    <t>その他会計（黒字）</t>
  </si>
  <si>
    <t>（百万円）</t>
    <phoneticPr fontId="5"/>
  </si>
  <si>
    <t>H28末</t>
    <phoneticPr fontId="5"/>
  </si>
  <si>
    <t>H29末</t>
    <phoneticPr fontId="5"/>
  </si>
  <si>
    <t>H30末</t>
    <phoneticPr fontId="5"/>
  </si>
  <si>
    <t>R01末</t>
    <phoneticPr fontId="5"/>
  </si>
  <si>
    <t>R02末</t>
    <phoneticPr fontId="5"/>
  </si>
  <si>
    <t>かわさき市民放送</t>
    <rPh sb="4" eb="6">
      <t>シミン</t>
    </rPh>
    <rPh sb="6" eb="8">
      <t>ホウソウ</t>
    </rPh>
    <phoneticPr fontId="3"/>
  </si>
  <si>
    <t>川崎市土地開発公社</t>
    <rPh sb="0" eb="3">
      <t>カワサキシ</t>
    </rPh>
    <rPh sb="3" eb="5">
      <t>トチ</t>
    </rPh>
    <rPh sb="5" eb="7">
      <t>カイハツ</t>
    </rPh>
    <rPh sb="7" eb="9">
      <t>コウシャ</t>
    </rPh>
    <phoneticPr fontId="3"/>
  </si>
  <si>
    <t>川崎市文化財団</t>
    <rPh sb="0" eb="3">
      <t>カワサキシ</t>
    </rPh>
    <rPh sb="3" eb="5">
      <t>ブンカ</t>
    </rPh>
    <rPh sb="5" eb="7">
      <t>ザイダン</t>
    </rPh>
    <phoneticPr fontId="3"/>
  </si>
  <si>
    <t>川崎市国際交流協会</t>
    <rPh sb="0" eb="3">
      <t>カワサキシ</t>
    </rPh>
    <rPh sb="3" eb="5">
      <t>コクサイ</t>
    </rPh>
    <rPh sb="5" eb="7">
      <t>コウリュウ</t>
    </rPh>
    <rPh sb="7" eb="9">
      <t>キョウカイ</t>
    </rPh>
    <phoneticPr fontId="3"/>
  </si>
  <si>
    <t>川崎市スポーツ協会</t>
    <rPh sb="0" eb="3">
      <t>カワサキシ</t>
    </rPh>
    <rPh sb="7" eb="9">
      <t>キョウカイ</t>
    </rPh>
    <phoneticPr fontId="3"/>
  </si>
  <si>
    <t>川崎アゼリア</t>
    <rPh sb="0" eb="2">
      <t>カワサキ</t>
    </rPh>
    <phoneticPr fontId="3"/>
  </si>
  <si>
    <t>川崎冷蔵</t>
    <rPh sb="0" eb="2">
      <t>カワサキ</t>
    </rPh>
    <rPh sb="2" eb="4">
      <t>レイゾウ</t>
    </rPh>
    <phoneticPr fontId="3"/>
  </si>
  <si>
    <t>川崎市産業振興財団</t>
    <rPh sb="0" eb="3">
      <t>カワサキシ</t>
    </rPh>
    <rPh sb="3" eb="5">
      <t>サンギョウ</t>
    </rPh>
    <rPh sb="5" eb="7">
      <t>シンコウ</t>
    </rPh>
    <rPh sb="7" eb="9">
      <t>ザイダン</t>
    </rPh>
    <phoneticPr fontId="3"/>
  </si>
  <si>
    <t>川崎・横浜公害保健センター</t>
    <rPh sb="0" eb="2">
      <t>カワサキ</t>
    </rPh>
    <rPh sb="3" eb="5">
      <t>ヨコハマ</t>
    </rPh>
    <rPh sb="5" eb="7">
      <t>コウガイ</t>
    </rPh>
    <rPh sb="7" eb="9">
      <t>ホケン</t>
    </rPh>
    <phoneticPr fontId="3"/>
  </si>
  <si>
    <t>川崎市シルバー人材センター</t>
    <rPh sb="0" eb="3">
      <t>カワサキシ</t>
    </rPh>
    <rPh sb="7" eb="9">
      <t>ジンザイ</t>
    </rPh>
    <phoneticPr fontId="3"/>
  </si>
  <si>
    <t>川崎市身体障害者協会</t>
    <rPh sb="0" eb="3">
      <t>カワサキシ</t>
    </rPh>
    <rPh sb="3" eb="5">
      <t>シンタイ</t>
    </rPh>
    <rPh sb="5" eb="8">
      <t>ショウガイシャ</t>
    </rPh>
    <rPh sb="8" eb="10">
      <t>キョウカイ</t>
    </rPh>
    <phoneticPr fontId="3"/>
  </si>
  <si>
    <t>川崎市母子寡婦福祉協議会</t>
    <rPh sb="0" eb="3">
      <t>カワサキシ</t>
    </rPh>
    <rPh sb="3" eb="5">
      <t>ボシ</t>
    </rPh>
    <rPh sb="5" eb="7">
      <t>カフ</t>
    </rPh>
    <rPh sb="7" eb="9">
      <t>フクシ</t>
    </rPh>
    <rPh sb="9" eb="12">
      <t>キョウギカイ</t>
    </rPh>
    <phoneticPr fontId="3"/>
  </si>
  <si>
    <t>神奈川県住宅供給公社</t>
    <rPh sb="0" eb="4">
      <t>カナガワケン</t>
    </rPh>
    <rPh sb="4" eb="6">
      <t>ジュウタク</t>
    </rPh>
    <rPh sb="6" eb="8">
      <t>キョウキュウ</t>
    </rPh>
    <rPh sb="8" eb="10">
      <t>コウシャ</t>
    </rPh>
    <phoneticPr fontId="3"/>
  </si>
  <si>
    <t>川崎市まちづくり公社</t>
    <rPh sb="0" eb="3">
      <t>カワサキシ</t>
    </rPh>
    <rPh sb="8" eb="10">
      <t>コウシャ</t>
    </rPh>
    <phoneticPr fontId="3"/>
  </si>
  <si>
    <t>川崎市住宅供給公社</t>
    <rPh sb="0" eb="3">
      <t>カワサキシ</t>
    </rPh>
    <rPh sb="3" eb="5">
      <t>ジュウタク</t>
    </rPh>
    <rPh sb="5" eb="7">
      <t>キョウキュウ</t>
    </rPh>
    <rPh sb="7" eb="9">
      <t>コウシャ</t>
    </rPh>
    <phoneticPr fontId="3"/>
  </si>
  <si>
    <t>みぞのくち新都市</t>
    <rPh sb="5" eb="8">
      <t>シントシ</t>
    </rPh>
    <phoneticPr fontId="3"/>
  </si>
  <si>
    <t>川崎市公園緑地協会</t>
    <rPh sb="0" eb="3">
      <t>カワサキシ</t>
    </rPh>
    <rPh sb="3" eb="5">
      <t>コウエン</t>
    </rPh>
    <rPh sb="5" eb="7">
      <t>リョクチ</t>
    </rPh>
    <rPh sb="7" eb="9">
      <t>キョウカイ</t>
    </rPh>
    <phoneticPr fontId="3"/>
  </si>
  <si>
    <t>川崎臨港倉庫埠頭</t>
    <rPh sb="0" eb="2">
      <t>カワサキ</t>
    </rPh>
    <rPh sb="2" eb="4">
      <t>リンコウ</t>
    </rPh>
    <rPh sb="4" eb="6">
      <t>ソウコ</t>
    </rPh>
    <rPh sb="6" eb="8">
      <t>フトウ</t>
    </rPh>
    <phoneticPr fontId="3"/>
  </si>
  <si>
    <t>かわさきファズ</t>
  </si>
  <si>
    <t>川崎市消防防災指導公社</t>
    <rPh sb="0" eb="3">
      <t>カワサキシ</t>
    </rPh>
    <rPh sb="3" eb="5">
      <t>ショウボウ</t>
    </rPh>
    <rPh sb="5" eb="7">
      <t>ボウサイ</t>
    </rPh>
    <rPh sb="7" eb="9">
      <t>シドウ</t>
    </rPh>
    <rPh sb="9" eb="11">
      <t>コウシャ</t>
    </rPh>
    <phoneticPr fontId="3"/>
  </si>
  <si>
    <t>川崎市学校給食会</t>
    <rPh sb="0" eb="3">
      <t>カワサキシ</t>
    </rPh>
    <rPh sb="3" eb="5">
      <t>ガッコウ</t>
    </rPh>
    <rPh sb="5" eb="7">
      <t>キュウショク</t>
    </rPh>
    <rPh sb="7" eb="8">
      <t>カイ</t>
    </rPh>
    <phoneticPr fontId="3"/>
  </si>
  <si>
    <t>川崎市生涯学習財団</t>
  </si>
  <si>
    <t>神奈川県川崎競馬組合</t>
    <rPh sb="0" eb="4">
      <t>カナガワケン</t>
    </rPh>
    <rPh sb="4" eb="6">
      <t>カワサキ</t>
    </rPh>
    <rPh sb="6" eb="8">
      <t>ケイバ</t>
    </rPh>
    <rPh sb="8" eb="10">
      <t>クミアイ</t>
    </rPh>
    <phoneticPr fontId="17"/>
  </si>
  <si>
    <t>神奈川県内広域水道企業団</t>
  </si>
  <si>
    <t>神奈川県後期高齢者医療広域連合
（一般会計）</t>
  </si>
  <si>
    <t>神奈川県後期高齢者医療広域連合
（後期高齢者医療特別会計）</t>
  </si>
  <si>
    <t>鉄道整備事業基金</t>
    <rPh sb="0" eb="2">
      <t>テツドウ</t>
    </rPh>
    <rPh sb="2" eb="4">
      <t>セイビ</t>
    </rPh>
    <rPh sb="4" eb="6">
      <t>ジギョウ</t>
    </rPh>
    <rPh sb="6" eb="8">
      <t>キキン</t>
    </rPh>
    <phoneticPr fontId="5"/>
  </si>
  <si>
    <t>都市整備事業基金</t>
    <rPh sb="0" eb="2">
      <t>トシ</t>
    </rPh>
    <rPh sb="2" eb="4">
      <t>セイビ</t>
    </rPh>
    <rPh sb="4" eb="6">
      <t>ジギョウ</t>
    </rPh>
    <rPh sb="6" eb="8">
      <t>キキン</t>
    </rPh>
    <phoneticPr fontId="5"/>
  </si>
  <si>
    <t>緑化基金</t>
    <rPh sb="0" eb="2">
      <t>リョッカ</t>
    </rPh>
    <rPh sb="2" eb="4">
      <t>キキン</t>
    </rPh>
    <phoneticPr fontId="5"/>
  </si>
  <si>
    <t>資源再生化基金</t>
    <rPh sb="0" eb="2">
      <t>シゲン</t>
    </rPh>
    <rPh sb="2" eb="5">
      <t>サイセイカ</t>
    </rPh>
    <rPh sb="5" eb="7">
      <t>キキン</t>
    </rPh>
    <phoneticPr fontId="2"/>
  </si>
  <si>
    <t>市営住宅等修繕基金</t>
    <rPh sb="0" eb="2">
      <t>シエイ</t>
    </rPh>
    <rPh sb="2" eb="4">
      <t>ジュウタク</t>
    </rPh>
    <rPh sb="4" eb="5">
      <t>トウ</t>
    </rPh>
    <rPh sb="5" eb="7">
      <t>シュウゼン</t>
    </rPh>
    <rPh sb="7" eb="9">
      <t>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</si>
  <si>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</si>
  <si>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</si>
  <si>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</si>
  <si>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将来負担比率は類似団体の平均を上回った水準となっており、令和３年度に策定した「資産マネジメント第３期実施方針」に基づき、将来世代の負担が重くならないよう、公共施設の保有総量を適切に管理することが必要となる。本方針の取組期間（令和４年度～令和13年度）においては、「機能重視」の考え方に基づく取組と、資産保有の最適化を重点的に推進するとともに、これまで長寿命化の対象としていた施設に対しても、資産保有の最適化を踏まえた上で取組を継続していく。</t>
    <rPh sb="107" eb="110">
      <t>ホンホウシン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</si>
  <si>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</si>
  <si>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</si>
  <si>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</si>
  <si>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</si>
  <si>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</si>
  <si>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</si>
  <si>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</si>
  <si>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本市の実質公債費比率は、繰替運用額の増等により上昇している。将来負担比率については、税収減により標準財政規模が減少した一方で、将来負担額の地方債現在高が増加したことにより上昇している。
　本市では、令和４年３月に「今後の財政運営の基本的な考え方」を改定し、その１つに「将来負担の抑制」として、市債を適切に活用しながらも、若い世代や子どもたちにとって過度な将来負担とならないように、中長期的にプライマリーバランス（基礎的財政収支：過去の債務に関わる元利払いを除いた歳出と、市債発行などを除いた歳入との収支）の安定的な黒字の確保に努め、市債残高を適正に管理することを位置付けている。今後も、これらの考え方に基づき、「必要な施策・事業の着実な推進」と「持続可能な行財政基盤の構築」の両立に向けた財政運営を進める。</t>
    <rPh sb="19" eb="20">
      <t>ゾウ</t>
    </rPh>
    <rPh sb="43" eb="46">
      <t>ゼイシュウゲン</t>
    </rPh>
    <rPh sb="56" eb="58">
      <t>ゲンショウ</t>
    </rPh>
    <rPh sb="60" eb="62">
      <t>イッポウ</t>
    </rPh>
    <rPh sb="86" eb="88">
      <t>ジョウショウ</t>
    </rPh>
    <rPh sb="100" eb="10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</si>
</sst>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EF29-47E4-BE2E-CA89155DF6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64969</c:v>
                </c:pt>
                <c:pt idx="1">
                  <c:v>61625</c:v>
                </c:pt>
                <c:pt idx="2">
                  <c:v>57934</c:v>
                </c:pt>
                <c:pt idx="3">
                  <c:v>71795</c:v>
                </c:pt>
                <c:pt idx="4">
                  <c:v>64255</c:v>
                </c:pt>
              </c:numCache>
            </c:numRef>
          </c:val>
          <c:smooth val="0"/>
          <c:extLst>
            <c:ext xmlns:c16="http://schemas.microsoft.com/office/drawing/2014/chart" uri="{C3380CC4-5D6E-409C-BE32-E72D297353CC}">
              <c16:uniqueId val="{00000001-EF29-47E4-BE2E-CA89155DF6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0.2</c:v>
                </c:pt>
                <c:pt idx="1">
                  <c:v>0.17</c:v>
                </c:pt>
                <c:pt idx="2">
                  <c:v>0.12</c:v>
                </c:pt>
                <c:pt idx="3">
                  <c:v>0.14000000000000001</c:v>
                </c:pt>
                <c:pt idx="4">
                  <c:v>1.63</c:v>
                </c:pt>
              </c:numCache>
            </c:numRef>
          </c:val>
          <c:extLst>
            <c:ext xmlns:c16="http://schemas.microsoft.com/office/drawing/2014/chart" uri="{C3380CC4-5D6E-409C-BE32-E72D297353CC}">
              <c16:uniqueId val="{00000000-DB80-4FCB-BCE1-1BBA79CE9C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1.57</c:v>
                </c:pt>
                <c:pt idx="1">
                  <c:v>1.66</c:v>
                </c:pt>
                <c:pt idx="2">
                  <c:v>1.71</c:v>
                </c:pt>
                <c:pt idx="3">
                  <c:v>1.7</c:v>
                </c:pt>
                <c:pt idx="4">
                  <c:v>1.97</c:v>
                </c:pt>
              </c:numCache>
            </c:numRef>
          </c:val>
          <c:extLst>
            <c:ext xmlns:c16="http://schemas.microsoft.com/office/drawing/2014/chart" uri="{C3380CC4-5D6E-409C-BE32-E72D297353CC}">
              <c16:uniqueId val="{00000001-DB80-4FCB-BCE1-1BBA79CE9C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7.0000000000000007E-2</c:v>
                </c:pt>
                <c:pt idx="1">
                  <c:v>7.0000000000000007E-2</c:v>
                </c:pt>
                <c:pt idx="2">
                  <c:v>0</c:v>
                </c:pt>
                <c:pt idx="3">
                  <c:v>0.04</c:v>
                </c:pt>
                <c:pt idx="4">
                  <c:v>1.73</c:v>
                </c:pt>
              </c:numCache>
            </c:numRef>
          </c:val>
          <c:smooth val="0"/>
          <c:extLst>
            <c:ext xmlns:c16="http://schemas.microsoft.com/office/drawing/2014/chart" uri="{C3380CC4-5D6E-409C-BE32-E72D297353CC}">
              <c16:uniqueId val="{00000002-DB80-4FCB-BCE1-1BBA79CE9C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0.54</c:v>
                </c:pt>
                <c:pt idx="4">
                  <c:v>#N/A</c:v>
                </c:pt>
                <c:pt idx="5">
                  <c:v>0.02</c:v>
                </c:pt>
                <c:pt idx="6">
                  <c:v>#N/A</c:v>
                </c:pt>
                <c:pt idx="7">
                  <c:v>7.0000000000000007E-2</c:v>
                </c:pt>
                <c:pt idx="8">
                  <c:v>#N/A</c:v>
                </c:pt>
                <c:pt idx="9">
                  <c:v>0.03</c:v>
                </c:pt>
              </c:numCache>
            </c:numRef>
          </c:val>
          <c:extLst>
            <c:ext xmlns:c16="http://schemas.microsoft.com/office/drawing/2014/chart" uri="{C3380CC4-5D6E-409C-BE32-E72D297353CC}">
              <c16:uniqueId val="{00000000-3B5A-4173-845F-037CDFDDBB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0.06</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5A-4173-845F-037CDFDDBB7A}"/>
            </c:ext>
          </c:extLst>
        </c:ser>
        <c:ser>
          <c:idx val="2"/>
          <c:order val="2"/>
          <c:tx>
            <c:strRef>
              <c:f>データシート!$A$29</c:f>
              <c:strCache>
                <c:ptCount val="1"/>
                <c:pt idx="0">
                  <c:v>墓地整備事業特別会計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c:v>
                </c:pt>
                <c:pt idx="2">
                  <c:v>#N/A</c:v>
                </c:pt>
                <c:pt idx="3">
                  <c:v>7.0000000000000007E-2</c:v>
                </c:pt>
                <c:pt idx="4">
                  <c:v>#N/A</c:v>
                </c:pt>
                <c:pt idx="5">
                  <c:v>0.03</c:v>
                </c:pt>
                <c:pt idx="6">
                  <c:v>#N/A</c:v>
                </c:pt>
                <c:pt idx="7">
                  <c:v>0.05</c:v>
                </c:pt>
                <c:pt idx="8">
                  <c:v>#N/A</c:v>
                </c:pt>
                <c:pt idx="9">
                  <c:v>0.01</c:v>
                </c:pt>
              </c:numCache>
            </c:numRef>
          </c:val>
          <c:extLst>
            <c:ext xmlns:c16="http://schemas.microsoft.com/office/drawing/2014/chart" uri="{C3380CC4-5D6E-409C-BE32-E72D297353CC}">
              <c16:uniqueId val="{00000002-3B5A-4173-845F-037CDFDDBB7A}"/>
            </c:ext>
          </c:extLst>
        </c:ser>
        <c:ser>
          <c:idx val="3"/>
          <c:order val="3"/>
          <c:tx>
            <c:strRef>
              <c:f>データシート!$A$30</c:f>
              <c:strCache>
                <c:ptCount val="1"/>
                <c:pt idx="0">
                  <c:v>公害健康被害補償事業特別会計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3-3B5A-4173-845F-037CDFDDBB7A}"/>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0.19</c:v>
                </c:pt>
                <c:pt idx="4">
                  <c:v>#N/A</c:v>
                </c:pt>
                <c:pt idx="5">
                  <c:v>0.28000000000000003</c:v>
                </c:pt>
                <c:pt idx="6">
                  <c:v>#N/A</c:v>
                </c:pt>
                <c:pt idx="7">
                  <c:v>0.28999999999999998</c:v>
                </c:pt>
                <c:pt idx="8">
                  <c:v>#N/A</c:v>
                </c:pt>
                <c:pt idx="9">
                  <c:v>0.35</c:v>
                </c:pt>
              </c:numCache>
            </c:numRef>
          </c:val>
          <c:extLst>
            <c:ext xmlns:c16="http://schemas.microsoft.com/office/drawing/2014/chart" uri="{C3380CC4-5D6E-409C-BE32-E72D297353CC}">
              <c16:uniqueId val="{00000004-3B5A-4173-845F-037CDFDDBB7A}"/>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0.05</c:v>
                </c:pt>
                <c:pt idx="4">
                  <c:v>#N/A</c:v>
                </c:pt>
                <c:pt idx="5">
                  <c:v>0.04</c:v>
                </c:pt>
                <c:pt idx="6">
                  <c:v>#N/A</c:v>
                </c:pt>
                <c:pt idx="7">
                  <c:v>0.04</c:v>
                </c:pt>
                <c:pt idx="8">
                  <c:v>#N/A</c:v>
                </c:pt>
                <c:pt idx="9">
                  <c:v>1.57</c:v>
                </c:pt>
              </c:numCache>
            </c:numRef>
          </c:val>
          <c:extLst>
            <c:ext xmlns:c16="http://schemas.microsoft.com/office/drawing/2014/chart" uri="{C3380CC4-5D6E-409C-BE32-E72D297353CC}">
              <c16:uniqueId val="{00000005-3B5A-4173-845F-037CDFDDBB7A}"/>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0.51</c:v>
                </c:pt>
                <c:pt idx="2">
                  <c:v>#N/A</c:v>
                </c:pt>
                <c:pt idx="3">
                  <c:v>0.5</c:v>
                </c:pt>
                <c:pt idx="4">
                  <c:v>#N/A</c:v>
                </c:pt>
                <c:pt idx="5">
                  <c:v>0.35</c:v>
                </c:pt>
                <c:pt idx="6">
                  <c:v>#N/A</c:v>
                </c:pt>
                <c:pt idx="7">
                  <c:v>0.98</c:v>
                </c:pt>
                <c:pt idx="8">
                  <c:v>#N/A</c:v>
                </c:pt>
                <c:pt idx="9">
                  <c:v>2.14</c:v>
                </c:pt>
              </c:numCache>
            </c:numRef>
          </c:val>
          <c:extLst>
            <c:ext xmlns:c16="http://schemas.microsoft.com/office/drawing/2014/chart" uri="{C3380CC4-5D6E-409C-BE32-E72D297353CC}">
              <c16:uniqueId val="{00000006-3B5A-4173-845F-037CDFDDBB7A}"/>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2.08</c:v>
                </c:pt>
                <c:pt idx="2">
                  <c:v>#N/A</c:v>
                </c:pt>
                <c:pt idx="3">
                  <c:v>2.27</c:v>
                </c:pt>
                <c:pt idx="4">
                  <c:v>#N/A</c:v>
                </c:pt>
                <c:pt idx="5">
                  <c:v>2.37</c:v>
                </c:pt>
                <c:pt idx="6">
                  <c:v>#N/A</c:v>
                </c:pt>
                <c:pt idx="7">
                  <c:v>2.35</c:v>
                </c:pt>
                <c:pt idx="8">
                  <c:v>#N/A</c:v>
                </c:pt>
                <c:pt idx="9">
                  <c:v>2.56</c:v>
                </c:pt>
              </c:numCache>
            </c:numRef>
          </c:val>
          <c:extLst>
            <c:ext xmlns:c16="http://schemas.microsoft.com/office/drawing/2014/chart" uri="{C3380CC4-5D6E-409C-BE32-E72D297353CC}">
              <c16:uniqueId val="{00000007-3B5A-4173-845F-037CDFDDBB7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2.5</c:v>
                </c:pt>
                <c:pt idx="2">
                  <c:v>#N/A</c:v>
                </c:pt>
                <c:pt idx="3">
                  <c:v>3.07</c:v>
                </c:pt>
                <c:pt idx="4">
                  <c:v>#N/A</c:v>
                </c:pt>
                <c:pt idx="5">
                  <c:v>3.55</c:v>
                </c:pt>
                <c:pt idx="6">
                  <c:v>#N/A</c:v>
                </c:pt>
                <c:pt idx="7">
                  <c:v>4.2300000000000004</c:v>
                </c:pt>
                <c:pt idx="8">
                  <c:v>#N/A</c:v>
                </c:pt>
                <c:pt idx="9">
                  <c:v>3.36</c:v>
                </c:pt>
              </c:numCache>
            </c:numRef>
          </c:val>
          <c:extLst>
            <c:ext xmlns:c16="http://schemas.microsoft.com/office/drawing/2014/chart" uri="{C3380CC4-5D6E-409C-BE32-E72D297353CC}">
              <c16:uniqueId val="{00000008-3B5A-4173-845F-037CDFDDBB7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3.08</c:v>
                </c:pt>
                <c:pt idx="2">
                  <c:v>#N/A</c:v>
                </c:pt>
                <c:pt idx="3">
                  <c:v>3.87</c:v>
                </c:pt>
                <c:pt idx="4">
                  <c:v>#N/A</c:v>
                </c:pt>
                <c:pt idx="5">
                  <c:v>4.8</c:v>
                </c:pt>
                <c:pt idx="6">
                  <c:v>#N/A</c:v>
                </c:pt>
                <c:pt idx="7">
                  <c:v>5.35</c:v>
                </c:pt>
                <c:pt idx="8">
                  <c:v>#N/A</c:v>
                </c:pt>
                <c:pt idx="9">
                  <c:v>5.31</c:v>
                </c:pt>
              </c:numCache>
            </c:numRef>
          </c:val>
          <c:extLst>
            <c:ext xmlns:c16="http://schemas.microsoft.com/office/drawing/2014/chart" uri="{C3380CC4-5D6E-409C-BE32-E72D297353CC}">
              <c16:uniqueId val="{00000009-3B5A-4173-845F-037CDFDDBB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62722</c:v>
                </c:pt>
                <c:pt idx="5">
                  <c:v>61001</c:v>
                </c:pt>
                <c:pt idx="8">
                  <c:v>62458</c:v>
                </c:pt>
                <c:pt idx="11">
                  <c:v>59781</c:v>
                </c:pt>
                <c:pt idx="14">
                  <c:v>59030</c:v>
                </c:pt>
              </c:numCache>
            </c:numRef>
          </c:val>
          <c:extLst>
            <c:ext xmlns:c16="http://schemas.microsoft.com/office/drawing/2014/chart" uri="{C3380CC4-5D6E-409C-BE32-E72D297353CC}">
              <c16:uniqueId val="{00000000-AD9C-4C66-A5A3-AD4F76152E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9C-4C66-A5A3-AD4F76152E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1124</c:v>
                </c:pt>
                <c:pt idx="3">
                  <c:v>1779</c:v>
                </c:pt>
                <c:pt idx="6">
                  <c:v>1840</c:v>
                </c:pt>
                <c:pt idx="9">
                  <c:v>1721</c:v>
                </c:pt>
                <c:pt idx="12">
                  <c:v>1507</c:v>
                </c:pt>
              </c:numCache>
            </c:numRef>
          </c:val>
          <c:extLst>
            <c:ext xmlns:c16="http://schemas.microsoft.com/office/drawing/2014/chart" uri="{C3380CC4-5D6E-409C-BE32-E72D297353CC}">
              <c16:uniqueId val="{00000002-AD9C-4C66-A5A3-AD4F76152E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9C-4C66-A5A3-AD4F76152E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13192</c:v>
                </c:pt>
                <c:pt idx="3">
                  <c:v>12613</c:v>
                </c:pt>
                <c:pt idx="6">
                  <c:v>12783</c:v>
                </c:pt>
                <c:pt idx="9">
                  <c:v>12856</c:v>
                </c:pt>
                <c:pt idx="12">
                  <c:v>12217</c:v>
                </c:pt>
              </c:numCache>
            </c:numRef>
          </c:val>
          <c:extLst>
            <c:ext xmlns:c16="http://schemas.microsoft.com/office/drawing/2014/chart" uri="{C3380CC4-5D6E-409C-BE32-E72D297353CC}">
              <c16:uniqueId val="{00000004-AD9C-4C66-A5A3-AD4F76152E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42112</c:v>
                </c:pt>
                <c:pt idx="3">
                  <c:v>43035</c:v>
                </c:pt>
                <c:pt idx="6">
                  <c:v>43724</c:v>
                </c:pt>
                <c:pt idx="9">
                  <c:v>42506</c:v>
                </c:pt>
                <c:pt idx="12">
                  <c:v>42756</c:v>
                </c:pt>
              </c:numCache>
            </c:numRef>
          </c:val>
          <c:extLst>
            <c:ext xmlns:c16="http://schemas.microsoft.com/office/drawing/2014/chart" uri="{C3380CC4-5D6E-409C-BE32-E72D297353CC}">
              <c16:uniqueId val="{00000005-AD9C-4C66-A5A3-AD4F76152E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831</c:v>
                </c:pt>
                <c:pt idx="3">
                  <c:v>3071</c:v>
                </c:pt>
                <c:pt idx="6">
                  <c:v>5896</c:v>
                </c:pt>
                <c:pt idx="9">
                  <c:v>7984</c:v>
                </c:pt>
                <c:pt idx="12">
                  <c:v>7667</c:v>
                </c:pt>
              </c:numCache>
            </c:numRef>
          </c:val>
          <c:extLst>
            <c:ext xmlns:c16="http://schemas.microsoft.com/office/drawing/2014/chart" uri="{C3380CC4-5D6E-409C-BE32-E72D297353CC}">
              <c16:uniqueId val="{00000006-AD9C-4C66-A5A3-AD4F76152E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26574</c:v>
                </c:pt>
                <c:pt idx="3">
                  <c:v>26386</c:v>
                </c:pt>
                <c:pt idx="6">
                  <c:v>24926</c:v>
                </c:pt>
                <c:pt idx="9">
                  <c:v>25286</c:v>
                </c:pt>
                <c:pt idx="12">
                  <c:v>25074</c:v>
                </c:pt>
              </c:numCache>
            </c:numRef>
          </c:val>
          <c:extLst>
            <c:ext xmlns:c16="http://schemas.microsoft.com/office/drawing/2014/chart" uri="{C3380CC4-5D6E-409C-BE32-E72D297353CC}">
              <c16:uniqueId val="{00000007-AD9C-4C66-A5A3-AD4F76152E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21111</c:v>
                </c:pt>
                <c:pt idx="2">
                  <c:v>#N/A</c:v>
                </c:pt>
                <c:pt idx="3">
                  <c:v>#N/A</c:v>
                </c:pt>
                <c:pt idx="4">
                  <c:v>25883</c:v>
                </c:pt>
                <c:pt idx="5">
                  <c:v>#N/A</c:v>
                </c:pt>
                <c:pt idx="6">
                  <c:v>#N/A</c:v>
                </c:pt>
                <c:pt idx="7">
                  <c:v>26711</c:v>
                </c:pt>
                <c:pt idx="8">
                  <c:v>#N/A</c:v>
                </c:pt>
                <c:pt idx="9">
                  <c:v>#N/A</c:v>
                </c:pt>
                <c:pt idx="10">
                  <c:v>30572</c:v>
                </c:pt>
                <c:pt idx="11">
                  <c:v>#N/A</c:v>
                </c:pt>
                <c:pt idx="12">
                  <c:v>#N/A</c:v>
                </c:pt>
                <c:pt idx="13">
                  <c:v>30191</c:v>
                </c:pt>
                <c:pt idx="14">
                  <c:v>#N/A</c:v>
                </c:pt>
              </c:numCache>
            </c:numRef>
          </c:val>
          <c:smooth val="0"/>
          <c:extLst>
            <c:ext xmlns:c16="http://schemas.microsoft.com/office/drawing/2014/chart" uri="{C3380CC4-5D6E-409C-BE32-E72D297353CC}">
              <c16:uniqueId val="{00000008-AD9C-4C66-A5A3-AD4F76152E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459442</c:v>
                </c:pt>
                <c:pt idx="5">
                  <c:v>437760</c:v>
                </c:pt>
                <c:pt idx="8">
                  <c:v>417670</c:v>
                </c:pt>
                <c:pt idx="11">
                  <c:v>396619</c:v>
                </c:pt>
                <c:pt idx="14">
                  <c:v>384700</c:v>
                </c:pt>
              </c:numCache>
            </c:numRef>
          </c:val>
          <c:extLst>
            <c:ext xmlns:c16="http://schemas.microsoft.com/office/drawing/2014/chart" uri="{C3380CC4-5D6E-409C-BE32-E72D297353CC}">
              <c16:uniqueId val="{00000000-B6F5-44A4-90A6-F56881ACC7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250365</c:v>
                </c:pt>
                <c:pt idx="5">
                  <c:v>247958</c:v>
                </c:pt>
                <c:pt idx="8">
                  <c:v>244740</c:v>
                </c:pt>
                <c:pt idx="11">
                  <c:v>265157</c:v>
                </c:pt>
                <c:pt idx="14">
                  <c:v>260368</c:v>
                </c:pt>
              </c:numCache>
            </c:numRef>
          </c:val>
          <c:extLst>
            <c:ext xmlns:c16="http://schemas.microsoft.com/office/drawing/2014/chart" uri="{C3380CC4-5D6E-409C-BE32-E72D297353CC}">
              <c16:uniqueId val="{00000001-B6F5-44A4-90A6-F56881ACC7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234155</c:v>
                </c:pt>
                <c:pt idx="5">
                  <c:v>238846</c:v>
                </c:pt>
                <c:pt idx="8">
                  <c:v>221716</c:v>
                </c:pt>
                <c:pt idx="11">
                  <c:v>220192</c:v>
                </c:pt>
                <c:pt idx="14">
                  <c:v>236916</c:v>
                </c:pt>
              </c:numCache>
            </c:numRef>
          </c:val>
          <c:extLst>
            <c:ext xmlns:c16="http://schemas.microsoft.com/office/drawing/2014/chart" uri="{C3380CC4-5D6E-409C-BE32-E72D297353CC}">
              <c16:uniqueId val="{00000002-B6F5-44A4-90A6-F56881ACC7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F5-44A4-90A6-F56881ACC7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F5-44A4-90A6-F56881ACC7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130</c:v>
                </c:pt>
                <c:pt idx="3">
                  <c:v>93</c:v>
                </c:pt>
                <c:pt idx="6">
                  <c:v>67</c:v>
                </c:pt>
                <c:pt idx="9">
                  <c:v>37</c:v>
                </c:pt>
                <c:pt idx="12">
                  <c:v>26</c:v>
                </c:pt>
              </c:numCache>
            </c:numRef>
          </c:val>
          <c:extLst>
            <c:ext xmlns:c16="http://schemas.microsoft.com/office/drawing/2014/chart" uri="{C3380CC4-5D6E-409C-BE32-E72D297353CC}">
              <c16:uniqueId val="{00000005-B6F5-44A4-90A6-F56881ACC7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105548</c:v>
                </c:pt>
                <c:pt idx="3">
                  <c:v>101660</c:v>
                </c:pt>
                <c:pt idx="6">
                  <c:v>101461</c:v>
                </c:pt>
                <c:pt idx="9">
                  <c:v>101065</c:v>
                </c:pt>
                <c:pt idx="12">
                  <c:v>102440</c:v>
                </c:pt>
              </c:numCache>
            </c:numRef>
          </c:val>
          <c:extLst>
            <c:ext xmlns:c16="http://schemas.microsoft.com/office/drawing/2014/chart" uri="{C3380CC4-5D6E-409C-BE32-E72D297353CC}">
              <c16:uniqueId val="{00000006-B6F5-44A4-90A6-F56881ACC7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6F5-44A4-90A6-F56881ACC7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142358</c:v>
                </c:pt>
                <c:pt idx="3">
                  <c:v>141684</c:v>
                </c:pt>
                <c:pt idx="6">
                  <c:v>142593</c:v>
                </c:pt>
                <c:pt idx="9">
                  <c:v>149402</c:v>
                </c:pt>
                <c:pt idx="12">
                  <c:v>146905</c:v>
                </c:pt>
              </c:numCache>
            </c:numRef>
          </c:val>
          <c:extLst>
            <c:ext xmlns:c16="http://schemas.microsoft.com/office/drawing/2014/chart" uri="{C3380CC4-5D6E-409C-BE32-E72D297353CC}">
              <c16:uniqueId val="{00000008-B6F5-44A4-90A6-F56881ACC7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29343</c:v>
                </c:pt>
                <c:pt idx="3">
                  <c:v>26270</c:v>
                </c:pt>
                <c:pt idx="6">
                  <c:v>23683</c:v>
                </c:pt>
                <c:pt idx="9">
                  <c:v>21078</c:v>
                </c:pt>
                <c:pt idx="12">
                  <c:v>18613</c:v>
                </c:pt>
              </c:numCache>
            </c:numRef>
          </c:val>
          <c:extLst>
            <c:ext xmlns:c16="http://schemas.microsoft.com/office/drawing/2014/chart" uri="{C3380CC4-5D6E-409C-BE32-E72D297353CC}">
              <c16:uniqueId val="{00000009-B6F5-44A4-90A6-F56881ACC7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1053471</c:v>
                </c:pt>
                <c:pt idx="3">
                  <c:v>1049364</c:v>
                </c:pt>
                <c:pt idx="6">
                  <c:v>1028266</c:v>
                </c:pt>
                <c:pt idx="9">
                  <c:v>1031630</c:v>
                </c:pt>
                <c:pt idx="12">
                  <c:v>1037830</c:v>
                </c:pt>
              </c:numCache>
            </c:numRef>
          </c:val>
          <c:extLst>
            <c:ext xmlns:c16="http://schemas.microsoft.com/office/drawing/2014/chart" uri="{C3380CC4-5D6E-409C-BE32-E72D297353CC}">
              <c16:uniqueId val="{0000000A-B6F5-44A4-90A6-F56881ACC7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386888</c:v>
                </c:pt>
                <c:pt idx="2">
                  <c:v>#N/A</c:v>
                </c:pt>
                <c:pt idx="3">
                  <c:v>#N/A</c:v>
                </c:pt>
                <c:pt idx="4">
                  <c:v>394508</c:v>
                </c:pt>
                <c:pt idx="5">
                  <c:v>#N/A</c:v>
                </c:pt>
                <c:pt idx="6">
                  <c:v>#N/A</c:v>
                </c:pt>
                <c:pt idx="7">
                  <c:v>411946</c:v>
                </c:pt>
                <c:pt idx="8">
                  <c:v>#N/A</c:v>
                </c:pt>
                <c:pt idx="9">
                  <c:v>#N/A</c:v>
                </c:pt>
                <c:pt idx="10">
                  <c:v>421244</c:v>
                </c:pt>
                <c:pt idx="11">
                  <c:v>#N/A</c:v>
                </c:pt>
                <c:pt idx="12">
                  <c:v>#N/A</c:v>
                </c:pt>
                <c:pt idx="13">
                  <c:v>423831</c:v>
                </c:pt>
                <c:pt idx="14">
                  <c:v>#N/A</c:v>
                </c:pt>
              </c:numCache>
            </c:numRef>
          </c:val>
          <c:smooth val="0"/>
          <c:extLst>
            <c:ext xmlns:c16="http://schemas.microsoft.com/office/drawing/2014/chart" uri="{C3380CC4-5D6E-409C-BE32-E72D297353CC}">
              <c16:uniqueId val="{0000000B-B6F5-44A4-90A6-F56881ACC7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6384</c:v>
                </c:pt>
                <c:pt idx="1">
                  <c:v>6524</c:v>
                </c:pt>
                <c:pt idx="2">
                  <c:v>7511</c:v>
                </c:pt>
              </c:numCache>
            </c:numRef>
          </c:val>
          <c:extLst>
            <c:ext xmlns:c16="http://schemas.microsoft.com/office/drawing/2014/chart" uri="{C3380CC4-5D6E-409C-BE32-E72D297353CC}">
              <c16:uniqueId val="{00000000-DC13-4EA6-86B4-BB579BD4B2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1124</c:v>
                </c:pt>
                <c:pt idx="1">
                  <c:v>1460</c:v>
                </c:pt>
                <c:pt idx="2">
                  <c:v>1672</c:v>
                </c:pt>
              </c:numCache>
            </c:numRef>
          </c:val>
          <c:extLst>
            <c:ext xmlns:c16="http://schemas.microsoft.com/office/drawing/2014/chart" uri="{C3380CC4-5D6E-409C-BE32-E72D297353CC}">
              <c16:uniqueId val="{00000001-DC13-4EA6-86B4-BB579BD4B2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23206</c:v>
                </c:pt>
                <c:pt idx="1">
                  <c:v>23320</c:v>
                </c:pt>
                <c:pt idx="2">
                  <c:v>24156</c:v>
                </c:pt>
              </c:numCache>
            </c:numRef>
          </c:val>
          <c:extLst>
            <c:ext xmlns:c16="http://schemas.microsoft.com/office/drawing/2014/chart" uri="{C3380CC4-5D6E-409C-BE32-E72D297353CC}">
              <c16:uniqueId val="{00000002-DC13-4EA6-86B4-BB579BD4B2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746589091908791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{BC78CB80-5371-413A-AE91-F280D2B2476A}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0D3-4CBF-B924-75AA76B57F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{D8932C7F-78EE-4997-917E-07C618B572F5}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D3-4CBF-B924-75AA76B57F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{A1C969A6-E1F4-4C84-AE25-0724FAB22859}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D3-4CBF-B924-75AA76B57F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{973B266D-81E1-418C-9A8D-D6CDBDC583A6}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D3-4CBF-B924-75AA76B57F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{17B44AD4-9D3C-4D0E-B4E9-656082259B80}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D3-4CBF-B924-75AA76B57FEA}"/>
                </c:ext>
              </c:extLst>
            </c:dLbl>
            <c:dLbl>
              <c:idx val="8"/>
              <c:layout>
                <c:manualLayout>
                  <c:x val="-3.35438118472358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{7AEF2845-E72C-490F-94AB-77A544E2E66C}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0D3-4CBF-B924-75AA76B57FE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{BBB9A5EB-D9FA-44E9-A599-25682E271415}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0D3-4CBF-B924-75AA76B57FE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{5104F1CF-45BC-411F-A1C2-C126FF0896A7}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0D3-4CBF-B924-75AA76B57FE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{041EA84C-D06C-4018-9B21-915306411DB7}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0D3-4CBF-B924-75AA76B57F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60.3</c:v>
                </c:pt>
                <c:pt idx="16">
                  <c:v>60.7</c:v>
                </c:pt>
                <c:pt idx="24">
                  <c:v>61.4</c:v>
                </c:pt>
                <c:pt idx="32">
                  <c:v>62.2</c:v>
                </c:pt>
              </c:numCache>
            </c:numRef>
          </c:xVal>
          <c:yVal>
            <c:numRef>
              <c:f>公会計指標分析・財政指標組合せ分析表!$BP$51:$DC$51</c:f>
              <c:numCache>
                <c:formatCode>#,##0.0;"▲ "#,##0.0</c:formatCode>
                <c:ptCount val="40"/>
                <c:pt idx="0">
                  <c:v>121.7</c:v>
                </c:pt>
                <c:pt idx="8">
                  <c:v>120.4</c:v>
                </c:pt>
                <c:pt idx="16">
                  <c:v>123.7</c:v>
                </c:pt>
                <c:pt idx="24">
                  <c:v>122</c:v>
                </c:pt>
                <c:pt idx="32">
                  <c:v>123.4</c:v>
                </c:pt>
              </c:numCache>
            </c:numRef>
          </c:yVal>
          <c:smooth val="0"/>
          <c:extLst>
            <c:ext xmlns:c16="http://schemas.microsoft.com/office/drawing/2014/chart" uri="{C3380CC4-5D6E-409C-BE32-E72D297353CC}">
              <c16:uniqueId val="{00000009-D0D3-4CBF-B924-75AA76B57F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{3EA44034-2F4B-4EA8-AFF2-B1F0DB6833C8}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0D3-4CBF-B924-75AA76B57F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{55D3BD4B-AC5E-40E1-B2CA-D253B2B03585}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D3-4CBF-B924-75AA76B57F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{69D63527-EFE1-48DF-AC6A-9CE4371969EB}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D3-4CBF-B924-75AA76B57F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{F487A079-8A15-4B48-99BE-97E2182AF159}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D3-4CBF-B924-75AA76B57F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{23A82DC5-3FC7-4F3D-8477-2E4EBC2901AD}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D3-4CBF-B924-75AA76B57FE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{2C807B0B-2BC2-4A6B-8C6F-F376901A0723}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0D3-4CBF-B924-75AA76B57FE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{529F860F-0E67-4EB9-8A20-DF3228DDB76A}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0D3-4CBF-B924-75AA76B57FE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{42D49DCE-0D9C-4E48-8FCE-04076F44EC8A}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0D3-4CBF-B924-75AA76B57FE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{BD9A0B5D-E44B-44EC-AE28-5E72BEC37948}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0D3-4CBF-B924-75AA76B57F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D0D3-4CBF-B924-75AA76B57FEA}"/>
            </c:ext>
          </c:extLst>
        </c:ser>
        <c:dLbls>
          <c:showLegendKey val="0"/>
          <c:showVal val="1"/>
          <c:showCatName val="0"/>
          <c:showSerName val="0"/>
          <c:showPercent val="0"/>
          <c:showBubbleSize val="0"/>
        </c:dLbls>
        <c:axId val="46179840"/>
        <c:axId val="46181760"/>
      </c:scatterChart>
      <c:valAx>
        <c:axId val="46179840"/>
        <c:scaling>
          <c:orientation val="maxMin"/>
          <c:max val="66"/>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{43E327CA-4FD6-402B-A28A-E00AD5DE791F}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340-4E48-AA0D-EC1424FE9A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{C0930A7A-D162-4E7F-B815-D06BE126ACF0}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40-4E48-AA0D-EC1424FE9A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{18087410-8A22-49D4-94A4-EDC1A1B1EE65}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40-4E48-AA0D-EC1424FE9A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{14CF948E-35C7-45C6-8D62-C9F53A484AF8}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40-4E48-AA0D-EC1424FE9A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{498C6053-AC13-4F56-A76D-D11D58099D11}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40-4E48-AA0D-EC1424FE9A9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{C4901FCB-52E7-4FC4-B203-6CD6FC3474E7}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340-4E48-AA0D-EC1424FE9A9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{51CC814B-7ACB-4FEB-BF97-6900429A5533}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340-4E48-AA0D-EC1424FE9A9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{20482EE8-4180-421D-BB60-EDDD4EF1DEAD}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340-4E48-AA0D-EC1424FE9A9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{3E98724C-58BA-4FC8-B57C-53D53E2D61BD}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340-4E48-AA0D-EC1424FE9A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7.3</c:v>
                </c:pt>
                <c:pt idx="16">
                  <c:v>7.5</c:v>
                </c:pt>
                <c:pt idx="24">
                  <c:v>8.1999999999999993</c:v>
                </c:pt>
                <c:pt idx="32">
                  <c:v>8.5</c:v>
                </c:pt>
              </c:numCache>
            </c:numRef>
          </c:xVal>
          <c:yVal>
            <c:numRef>
              <c:f>公会計指標分析・財政指標組合せ分析表!$BP$73:$DC$73</c:f>
              <c:numCache>
                <c:formatCode>#,##0.0;"▲ "#,##0.0</c:formatCode>
                <c:ptCount val="40"/>
                <c:pt idx="0">
                  <c:v>121.7</c:v>
                </c:pt>
                <c:pt idx="8">
                  <c:v>120.4</c:v>
                </c:pt>
                <c:pt idx="16">
                  <c:v>123.7</c:v>
                </c:pt>
                <c:pt idx="24">
                  <c:v>122</c:v>
                </c:pt>
                <c:pt idx="32">
                  <c:v>123.4</c:v>
                </c:pt>
              </c:numCache>
            </c:numRef>
          </c:yVal>
          <c:smooth val="0"/>
          <c:extLst>
            <c:ext xmlns:c16="http://schemas.microsoft.com/office/drawing/2014/chart" uri="{C3380CC4-5D6E-409C-BE32-E72D297353CC}">
              <c16:uniqueId val="{00000009-8340-4E48-AA0D-EC1424FE9A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{748D81AE-CC44-4E95-B56F-10BD6576A88E}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340-4E48-AA0D-EC1424FE9A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{95BDEC39-0DD2-4E6C-9573-486B775E65B1}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40-4E48-AA0D-EC1424FE9A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{094A4B2A-FDDA-4A64-8BED-BB8A1EE8E354}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40-4E48-AA0D-EC1424FE9A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{EE7E937F-8444-4726-85D3-49E0DF7DCACE}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40-4E48-AA0D-EC1424FE9A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{D14D5350-3896-4142-A0B8-5080C2235C85}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40-4E48-AA0D-EC1424FE9A9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{D24B8CCB-AAC9-4105-A4B6-3D6778087F00}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340-4E48-AA0D-EC1424FE9A9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{514DC710-4144-44F8-8066-66DAEB37D383}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340-4E48-AA0D-EC1424FE9A9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{E7CDBC98-F46B-449C-A8F5-ED390EBF49BF}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340-4E48-AA0D-EC1424FE9A9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{9D784366-CA45-44C7-8982-D1EEDB40C8A7}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340-4E48-AA0D-EC1424FE9A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8340-4E48-AA0D-EC1424FE9A9E}"/>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年度は、地方債の元利償還金は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したものの、控除額（特定財源及び元利償還金・準元利償還金に係る基準財政需要額算入額）が減と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年度は、準元利償還金等の増に加え、控除額（特定財源及び元利償還金・準元利償還金に係る基準財政需要額算入額）の減により、実質公債費比率の分子は増加した。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令和元年度は、準元利償還金等の増により、実質公債費比率の分子が増加した。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令和２年度は、元利償還金の増により、実質公債費比率の分子は増加した。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減に加え、控除額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（特定財源及び元利償還金・準元利償還金に係る基準財政需要額算入額）</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の増加により実質公債費比率の分子は減少した。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減債基金の積立はルールどおり行っているが、財源対策として減債基金から借入を行っていることにより積立不足が生じている。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控除額（地方債現在高に係る基準財政需要額算入見込額）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が増となったものの、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庁舎建替え事業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に係る市債発行等により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加したことや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退職手当負担見込み額の増により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、将来負担比率の分子は増加した。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神奈川県川崎市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987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歳計剰余金の処分、運用益金の収入等による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減債基金運用利子分の増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836</a:t>
          </a:r>
        </a:p>
        <a:p>
          <a:pPr eaLnBrk="1" fontAlgn="auto" latinLnBrk="0" hangingPunct="1"/>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鉄道整備事業基金　：運用益金の積立による増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都市整備事業基金　：登戸地区土地区画整理事業等への充当による減</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緑化基金　　　　　：緑化推進事業補助金等への充当による減</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市営住宅等修繕基金：市営住宅使用料の積立による増</a:t>
          </a:r>
          <a:endParaRPr kumimoji="0"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0"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財政調整基金については、今後も年度途中で発生した新たな課題に機動的に対応する補正予算の財源などとして活用するため、各年度の決算剰余金等の積立を行っていく。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については、各基金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の目的に沿った積立や取崩を計画的に行っていく。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・鉄道整備</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　　　：鉄道及び軌道整備事業並びに新駅設置及び駅改良の資金に充当</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・都市整備基金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：都市計画事業及び都市施設の整備事業の資金に充当</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・緑化基金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：都市緑化推進事業の資金に充当</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・資源再生化基金　　：資源再生化事業の資金に充当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・市営住宅等修繕基金：市営住宅及び特定公共賃貸住宅の修繕の資金に充当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・鉄道整備事業基金　：運用益金の積立による増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・都市整備事業基金　：登戸地区土地区画整理事業等への充当による減</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・緑化基金　　　　　：緑化推進事業補助金等への充当による減</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・市営住宅等修繕基金：市営住宅使用料の積立による増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基金の目的に沿った積立や取崩を計画的に行っていく。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財政調整基金については、補正予算の財源として活用している。平成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年度は市税の増収や執行段階の精査による予算執行の抑制などにより最終的には取崩しを回避したため、剰余金処分等の積立てにより残高が増加した。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今後も年度途中で発生した新たな課題に機動的に対応する補正予算の財源などとして活用するため、各年度の決算剰余金等の積立を行っていく。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減債基金運用利子分の増による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今後も世代間の公平を図るために、市債の満期一括償還に備えて積み立てルール（発行額の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分の１）どおり計画的に積立を行っていく。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1,522,390
1,478,496
142.96
795,373,552
786,995,809
6,217,150
380,864,071
804,739,323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本市は類似団体の平均より下回った水準となっている。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本市の公共建築物は、約</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年後には約</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76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％が築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以上になることが想定されており、施設機能の低下や修繕費用の増大など、老朽化に伴う問題が懸念されている。また、将来的な人口減少による税収減の懸念等から、現状の公共施設をそのまま維持し続けることは非常に困難であると考えられる。以上を踏まえ、令和３年度に策定した「資産マネジメント第３期実施方針」に基づき、中長期的視点から、施設の多目的化・複合化等の資産保有の最適化を推進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5" name="直線コネクタ 64"/>
        <xdr:cNvCxnSpPr/>
      </xdr:nvCxnSpPr>
      <xdr:spPr>
        <a:xfrm flipV="1">
          <a:off x="4760595" y="546396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59495</xdr:rowOff>
    </xdr:from>
    <xdr:ext cx="405111" cy="259045"/>
    <xdr:sp macro="" textlink="">
      <xdr:nvSpPr>
        <xdr:cNvPr id="70" name="有形固定資産減価償却率平均値テキスト"/>
        <xdr:cNvSpPr txBox="1"/>
      </xdr:nvSpPr>
      <xdr:spPr>
        <a:xfrm>
          <a:off x="4813300" y="5974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1" name="フローチャート: 判断 70"/>
        <xdr:cNvSpPr/>
      </xdr:nvSpPr>
      <xdr:spPr>
        <a:xfrm>
          <a:off x="47117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2" name="フローチャート: 判断 71"/>
        <xdr:cNvSpPr/>
      </xdr:nvSpPr>
      <xdr:spPr>
        <a:xfrm>
          <a:off x="4000500" y="593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3" name="フローチャート: 判断 72"/>
        <xdr:cNvSpPr/>
      </xdr:nvSpPr>
      <xdr:spPr>
        <a:xfrm>
          <a:off x="3238500" y="58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4" name="フローチャート: 判断 73"/>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5" name="フローチャート: 判断 74"/>
        <xdr:cNvSpPr/>
      </xdr:nvSpPr>
      <xdr:spPr>
        <a:xfrm>
          <a:off x="1714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36618</xdr:rowOff>
    </xdr:from>
    <xdr:to>
      <xdr:col>23</xdr:col>
      <xdr:colOff>136525</xdr:colOff>
      <xdr:row>29</xdr:row>
      <xdr:rowOff>138218</xdr:rowOff>
    </xdr:to>
    <xdr:sp macro="" textlink="">
      <xdr:nvSpPr>
        <xdr:cNvPr id="81" name="楕円 80"/>
        <xdr:cNvSpPr/>
      </xdr:nvSpPr>
      <xdr:spPr>
        <a:xfrm>
          <a:off x="47117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59495</xdr:rowOff>
    </xdr:from>
    <xdr:ext cx="405111" cy="259045"/>
    <xdr:sp macro="" textlink="">
      <xdr:nvSpPr>
        <xdr:cNvPr id="82" name="有形固定資産減価償却率該当値テキスト"/>
        <xdr:cNvSpPr txBox="1"/>
      </xdr:nvSpPr>
      <xdr:spPr>
        <a:xfrm>
          <a:off x="4813300" y="56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3" name="楕円 82"/>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87418</xdr:rowOff>
    </xdr:to>
    <xdr:cxnSp macro="">
      <xdr:nvCxnSpPr>
        <xdr:cNvPr id="84" name="直線コネクタ 83"/>
        <xdr:cNvCxnSpPr/>
      </xdr:nvCxnSpPr>
      <xdr:spPr>
        <a:xfrm>
          <a:off x="4051300" y="5773420"/>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100118</xdr:rowOff>
    </xdr:from>
    <xdr:to>
      <xdr:col>15</xdr:col>
      <xdr:colOff>187325</xdr:colOff>
      <xdr:row>29</xdr:row>
      <xdr:rowOff>30268</xdr:rowOff>
    </xdr:to>
    <xdr:sp macro="" textlink="">
      <xdr:nvSpPr>
        <xdr:cNvPr id="85" name="楕円 84"/>
        <xdr:cNvSpPr/>
      </xdr:nvSpPr>
      <xdr:spPr>
        <a:xfrm>
          <a:off x="3238500" y="56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150918</xdr:rowOff>
    </xdr:from>
    <xdr:to>
      <xdr:col>19</xdr:col>
      <xdr:colOff>136525</xdr:colOff>
      <xdr:row>29</xdr:row>
      <xdr:rowOff>29845</xdr:rowOff>
    </xdr:to>
    <xdr:cxnSp macro="">
      <xdr:nvCxnSpPr>
        <xdr:cNvPr id="86" name="直線コネクタ 85"/>
        <xdr:cNvCxnSpPr/>
      </xdr:nvCxnSpPr>
      <xdr:spPr>
        <a:xfrm>
          <a:off x="3289300" y="572304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71332</xdr:rowOff>
    </xdr:from>
    <xdr:to>
      <xdr:col>11</xdr:col>
      <xdr:colOff>187325</xdr:colOff>
      <xdr:row>29</xdr:row>
      <xdr:rowOff>1482</xdr:rowOff>
    </xdr:to>
    <xdr:sp macro="" textlink="">
      <xdr:nvSpPr>
        <xdr:cNvPr id="87" name="楕円 86"/>
        <xdr:cNvSpPr/>
      </xdr:nvSpPr>
      <xdr:spPr>
        <a:xfrm>
          <a:off x="2476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122132</xdr:rowOff>
    </xdr:from>
    <xdr:to>
      <xdr:col>15</xdr:col>
      <xdr:colOff>136525</xdr:colOff>
      <xdr:row>28</xdr:row>
      <xdr:rowOff>150918</xdr:rowOff>
    </xdr:to>
    <xdr:cxnSp macro="">
      <xdr:nvCxnSpPr>
        <xdr:cNvPr id="88" name="直線コネクタ 87"/>
        <xdr:cNvCxnSpPr/>
      </xdr:nvCxnSpPr>
      <xdr:spPr>
        <a:xfrm>
          <a:off x="2527300" y="569425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56938</xdr:rowOff>
    </xdr:from>
    <xdr:to>
      <xdr:col>7</xdr:col>
      <xdr:colOff>187325</xdr:colOff>
      <xdr:row>28</xdr:row>
      <xdr:rowOff>158538</xdr:rowOff>
    </xdr:to>
    <xdr:sp macro="" textlink="">
      <xdr:nvSpPr>
        <xdr:cNvPr id="89" name="楕円 88"/>
        <xdr:cNvSpPr/>
      </xdr:nvSpPr>
      <xdr:spPr>
        <a:xfrm>
          <a:off x="17145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107738</xdr:rowOff>
    </xdr:from>
    <xdr:to>
      <xdr:col>11</xdr:col>
      <xdr:colOff>136525</xdr:colOff>
      <xdr:row>28</xdr:row>
      <xdr:rowOff>122132</xdr:rowOff>
    </xdr:to>
    <xdr:cxnSp macro="">
      <xdr:nvCxnSpPr>
        <xdr:cNvPr id="90" name="直線コネクタ 89"/>
        <xdr:cNvCxnSpPr/>
      </xdr:nvCxnSpPr>
      <xdr:spPr>
        <a:xfrm>
          <a:off x="1765300" y="5679863"/>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109025</xdr:rowOff>
    </xdr:from>
    <xdr:ext cx="405111" cy="259045"/>
    <xdr:sp macro="" textlink="">
      <xdr:nvSpPr>
        <xdr:cNvPr id="91" name="n_1aveValue有形固定資産減価償却率"/>
        <xdr:cNvSpPr txBox="1"/>
      </xdr:nvSpPr>
      <xdr:spPr>
        <a:xfrm>
          <a:off x="3836044" y="602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44255</xdr:rowOff>
    </xdr:from>
    <xdr:ext cx="405111" cy="259045"/>
    <xdr:sp macro="" textlink="">
      <xdr:nvSpPr>
        <xdr:cNvPr id="92" name="n_2aveValue有形固定資産減価償却率"/>
        <xdr:cNvSpPr txBox="1"/>
      </xdr:nvSpPr>
      <xdr:spPr>
        <a:xfrm>
          <a:off x="3086744" y="595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3" name="n_3aveValue有形固定資産減価償却率"/>
        <xdr:cNvSpPr txBox="1"/>
      </xdr:nvSpPr>
      <xdr:spPr>
        <a:xfrm>
          <a:off x="2324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114952</xdr:rowOff>
    </xdr:from>
    <xdr:ext cx="405111" cy="259045"/>
    <xdr:sp macro="" textlink="">
      <xdr:nvSpPr>
        <xdr:cNvPr id="94" name="n_4aveValue有形固定資産減価償却率"/>
        <xdr:cNvSpPr txBox="1"/>
      </xdr:nvSpPr>
      <xdr:spPr>
        <a:xfrm>
          <a:off x="1562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95" name="n_1mainValue有形固定資産減価償却率"/>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46795</xdr:rowOff>
    </xdr:from>
    <xdr:ext cx="405111" cy="259045"/>
    <xdr:sp macro="" textlink="">
      <xdr:nvSpPr>
        <xdr:cNvPr id="96" name="n_2mainValue有形固定資産減価償却率"/>
        <xdr:cNvSpPr txBox="1"/>
      </xdr:nvSpPr>
      <xdr:spPr>
        <a:xfrm>
          <a:off x="30867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18009</xdr:rowOff>
    </xdr:from>
    <xdr:ext cx="405111" cy="259045"/>
    <xdr:sp macro="" textlink="">
      <xdr:nvSpPr>
        <xdr:cNvPr id="97" name="n_3mainValue有形固定資産減価償却率"/>
        <xdr:cNvSpPr txBox="1"/>
      </xdr:nvSpPr>
      <xdr:spPr>
        <a:xfrm>
          <a:off x="23247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3615</xdr:rowOff>
    </xdr:from>
    <xdr:ext cx="405111" cy="259045"/>
    <xdr:sp macro="" textlink="">
      <xdr:nvSpPr>
        <xdr:cNvPr id="98" name="n_4mainValue有形固定資産減価償却率"/>
        <xdr:cNvSpPr txBox="1"/>
      </xdr:nvSpPr>
      <xdr:spPr>
        <a:xfrm>
          <a:off x="1562744" y="540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本市は類似団体の平均を上回った水準となっている。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将来負担額は地方債現在高の増により増加し、充当可能財源についても減債基金現在高の増等により増加した。一方で、経常一般財源等</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歳入</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、経常経費充当財源等がともに増加した。その結果、債務償還比率は前年度と比較して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38.8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％下降したものの、類似団体の平均を上回った。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庁舎建替え事業や、連続立体交差事業等により投資的経費が増加する見込みであるが、市債発行にあたっては、実質公債費比率や市債現在高に留意し適正な活用に努め、将来負担額の縮減に向け取り組んでいく。</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6424</xdr:rowOff>
    </xdr:from>
    <xdr:to>
      <xdr:col>76</xdr:col>
      <xdr:colOff>21589</xdr:colOff>
      <xdr:row>34</xdr:row>
      <xdr:rowOff>61383</xdr:rowOff>
    </xdr:to>
    <xdr:cxnSp macro="">
      <xdr:nvCxnSpPr>
        <xdr:cNvPr id="128" name="直線コネクタ 127"/>
        <xdr:cNvCxnSpPr/>
      </xdr:nvCxnSpPr>
      <xdr:spPr>
        <a:xfrm flipV="1">
          <a:off x="14793595" y="5235649"/>
          <a:ext cx="1269" cy="142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65210</xdr:rowOff>
    </xdr:from>
    <xdr:ext cx="560923" cy="259045"/>
    <xdr:sp macro="" textlink="">
      <xdr:nvSpPr>
        <xdr:cNvPr id="129" name="債務償還比率最小値テキスト"/>
        <xdr:cNvSpPr txBox="1"/>
      </xdr:nvSpPr>
      <xdr:spPr>
        <a:xfrm>
          <a:off x="14846300" y="66660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61383</xdr:rowOff>
    </xdr:from>
    <xdr:to>
      <xdr:col>76</xdr:col>
      <xdr:colOff>111125</xdr:colOff>
      <xdr:row>34</xdr:row>
      <xdr:rowOff>61383</xdr:rowOff>
    </xdr:to>
    <xdr:cxnSp macro="">
      <xdr:nvCxnSpPr>
        <xdr:cNvPr id="130" name="直線コネクタ 129"/>
        <xdr:cNvCxnSpPr/>
      </xdr:nvCxnSpPr>
      <xdr:spPr>
        <a:xfrm>
          <a:off x="14706600" y="6662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124551</xdr:rowOff>
    </xdr:from>
    <xdr:ext cx="469744" cy="259045"/>
    <xdr:sp macro="" textlink="">
      <xdr:nvSpPr>
        <xdr:cNvPr id="131" name="債務償還比率最大値テキスト"/>
        <xdr:cNvSpPr txBox="1"/>
      </xdr:nvSpPr>
      <xdr:spPr>
        <a:xfrm>
          <a:off x="14846300" y="50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6424</xdr:rowOff>
    </xdr:from>
    <xdr:to>
      <xdr:col>76</xdr:col>
      <xdr:colOff>111125</xdr:colOff>
      <xdr:row>26</xdr:row>
      <xdr:rowOff>6424</xdr:rowOff>
    </xdr:to>
    <xdr:cxnSp macro="">
      <xdr:nvCxnSpPr>
        <xdr:cNvPr id="132" name="直線コネクタ 131"/>
        <xdr:cNvCxnSpPr/>
      </xdr:nvCxnSpPr>
      <xdr:spPr>
        <a:xfrm>
          <a:off x="14706600" y="5235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143336</xdr:rowOff>
    </xdr:from>
    <xdr:ext cx="469744" cy="259045"/>
    <xdr:sp macro="" textlink="">
      <xdr:nvSpPr>
        <xdr:cNvPr id="133" name="債務償還比率平均値テキスト"/>
        <xdr:cNvSpPr txBox="1"/>
      </xdr:nvSpPr>
      <xdr:spPr>
        <a:xfrm>
          <a:off x="14846300" y="5715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120459</xdr:rowOff>
    </xdr:from>
    <xdr:to>
      <xdr:col>76</xdr:col>
      <xdr:colOff>73025</xdr:colOff>
      <xdr:row>30</xdr:row>
      <xdr:rowOff>50609</xdr:rowOff>
    </xdr:to>
    <xdr:sp macro="" textlink="">
      <xdr:nvSpPr>
        <xdr:cNvPr id="134" name="フローチャート: 判断 133"/>
        <xdr:cNvSpPr/>
      </xdr:nvSpPr>
      <xdr:spPr>
        <a:xfrm>
          <a:off x="14744700" y="58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124449</xdr:rowOff>
    </xdr:from>
    <xdr:to>
      <xdr:col>72</xdr:col>
      <xdr:colOff>123825</xdr:colOff>
      <xdr:row>33</xdr:row>
      <xdr:rowOff>54599</xdr:rowOff>
    </xdr:to>
    <xdr:sp macro="" textlink="">
      <xdr:nvSpPr>
        <xdr:cNvPr id="135" name="フローチャート: 判断 134"/>
        <xdr:cNvSpPr/>
      </xdr:nvSpPr>
      <xdr:spPr>
        <a:xfrm>
          <a:off x="14033500" y="638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150717</xdr:rowOff>
    </xdr:from>
    <xdr:to>
      <xdr:col>68</xdr:col>
      <xdr:colOff>123825</xdr:colOff>
      <xdr:row>33</xdr:row>
      <xdr:rowOff>80867</xdr:rowOff>
    </xdr:to>
    <xdr:sp macro="" textlink="">
      <xdr:nvSpPr>
        <xdr:cNvPr id="136" name="フローチャート: 判断 135"/>
        <xdr:cNvSpPr/>
      </xdr:nvSpPr>
      <xdr:spPr>
        <a:xfrm>
          <a:off x="13271500" y="64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126069</xdr:rowOff>
    </xdr:from>
    <xdr:to>
      <xdr:col>64</xdr:col>
      <xdr:colOff>123825</xdr:colOff>
      <xdr:row>33</xdr:row>
      <xdr:rowOff>56219</xdr:rowOff>
    </xdr:to>
    <xdr:sp macro="" textlink="">
      <xdr:nvSpPr>
        <xdr:cNvPr id="137" name="フローチャート: 判断 136"/>
        <xdr:cNvSpPr/>
      </xdr:nvSpPr>
      <xdr:spPr>
        <a:xfrm>
          <a:off x="12509500" y="63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151977</xdr:rowOff>
    </xdr:from>
    <xdr:to>
      <xdr:col>60</xdr:col>
      <xdr:colOff>123825</xdr:colOff>
      <xdr:row>33</xdr:row>
      <xdr:rowOff>82127</xdr:rowOff>
    </xdr:to>
    <xdr:sp macro="" textlink="">
      <xdr:nvSpPr>
        <xdr:cNvPr id="138" name="フローチャート: 判断 137"/>
        <xdr:cNvSpPr/>
      </xdr:nvSpPr>
      <xdr:spPr>
        <a:xfrm>
          <a:off x="11747500" y="640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29273</xdr:rowOff>
    </xdr:from>
    <xdr:to>
      <xdr:col>76</xdr:col>
      <xdr:colOff>73025</xdr:colOff>
      <xdr:row>32</xdr:row>
      <xdr:rowOff>130873</xdr:rowOff>
    </xdr:to>
    <xdr:sp macro="" textlink="">
      <xdr:nvSpPr>
        <xdr:cNvPr id="144" name="楕円 143"/>
        <xdr:cNvSpPr/>
      </xdr:nvSpPr>
      <xdr:spPr>
        <a:xfrm>
          <a:off x="14744700" y="62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7700</xdr:rowOff>
    </xdr:from>
    <xdr:ext cx="469744" cy="259045"/>
    <xdr:sp macro="" textlink="">
      <xdr:nvSpPr>
        <xdr:cNvPr id="145" name="債務償還比率該当値テキスト"/>
        <xdr:cNvSpPr txBox="1"/>
      </xdr:nvSpPr>
      <xdr:spPr>
        <a:xfrm>
          <a:off x="14846300" y="626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99081</xdr:rowOff>
    </xdr:from>
    <xdr:to>
      <xdr:col>72</xdr:col>
      <xdr:colOff>123825</xdr:colOff>
      <xdr:row>33</xdr:row>
      <xdr:rowOff>29231</xdr:rowOff>
    </xdr:to>
    <xdr:sp macro="" textlink="">
      <xdr:nvSpPr>
        <xdr:cNvPr id="146" name="楕円 145"/>
        <xdr:cNvSpPr/>
      </xdr:nvSpPr>
      <xdr:spPr>
        <a:xfrm>
          <a:off x="14033500" y="635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80073</xdr:rowOff>
    </xdr:from>
    <xdr:to>
      <xdr:col>76</xdr:col>
      <xdr:colOff>22225</xdr:colOff>
      <xdr:row>32</xdr:row>
      <xdr:rowOff>149881</xdr:rowOff>
    </xdr:to>
    <xdr:cxnSp macro="">
      <xdr:nvCxnSpPr>
        <xdr:cNvPr id="147" name="直線コネクタ 146"/>
        <xdr:cNvCxnSpPr/>
      </xdr:nvCxnSpPr>
      <xdr:spPr>
        <a:xfrm flipV="1">
          <a:off x="14084300" y="6337998"/>
          <a:ext cx="711200" cy="6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83810</xdr:rowOff>
    </xdr:from>
    <xdr:to>
      <xdr:col>68</xdr:col>
      <xdr:colOff>123825</xdr:colOff>
      <xdr:row>35</xdr:row>
      <xdr:rowOff>13960</xdr:rowOff>
    </xdr:to>
    <xdr:sp macro="" textlink="">
      <xdr:nvSpPr>
        <xdr:cNvPr id="148" name="楕円 147"/>
        <xdr:cNvSpPr/>
      </xdr:nvSpPr>
      <xdr:spPr>
        <a:xfrm>
          <a:off x="13271500" y="668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149881</xdr:rowOff>
    </xdr:from>
    <xdr:to>
      <xdr:col>72</xdr:col>
      <xdr:colOff>73025</xdr:colOff>
      <xdr:row>34</xdr:row>
      <xdr:rowOff>134610</xdr:rowOff>
    </xdr:to>
    <xdr:cxnSp macro="">
      <xdr:nvCxnSpPr>
        <xdr:cNvPr id="149" name="直線コネクタ 148"/>
        <xdr:cNvCxnSpPr/>
      </xdr:nvCxnSpPr>
      <xdr:spPr>
        <a:xfrm flipV="1">
          <a:off x="13322300" y="6407806"/>
          <a:ext cx="762000" cy="32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31454</xdr:rowOff>
    </xdr:from>
    <xdr:to>
      <xdr:col>64</xdr:col>
      <xdr:colOff>123825</xdr:colOff>
      <xdr:row>34</xdr:row>
      <xdr:rowOff>133054</xdr:rowOff>
    </xdr:to>
    <xdr:sp macro="" textlink="">
      <xdr:nvSpPr>
        <xdr:cNvPr id="150" name="楕円 149"/>
        <xdr:cNvSpPr/>
      </xdr:nvSpPr>
      <xdr:spPr>
        <a:xfrm>
          <a:off x="12509500" y="66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82254</xdr:rowOff>
    </xdr:from>
    <xdr:to>
      <xdr:col>68</xdr:col>
      <xdr:colOff>73025</xdr:colOff>
      <xdr:row>34</xdr:row>
      <xdr:rowOff>134610</xdr:rowOff>
    </xdr:to>
    <xdr:cxnSp macro="">
      <xdr:nvCxnSpPr>
        <xdr:cNvPr id="151" name="直線コネクタ 150"/>
        <xdr:cNvCxnSpPr/>
      </xdr:nvCxnSpPr>
      <xdr:spPr>
        <a:xfrm>
          <a:off x="12560300" y="6683079"/>
          <a:ext cx="762000" cy="5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166931</xdr:rowOff>
    </xdr:from>
    <xdr:to>
      <xdr:col>60</xdr:col>
      <xdr:colOff>123825</xdr:colOff>
      <xdr:row>35</xdr:row>
      <xdr:rowOff>97081</xdr:rowOff>
    </xdr:to>
    <xdr:sp macro="" textlink="">
      <xdr:nvSpPr>
        <xdr:cNvPr id="152" name="楕円 151"/>
        <xdr:cNvSpPr/>
      </xdr:nvSpPr>
      <xdr:spPr>
        <a:xfrm>
          <a:off x="11747500" y="67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82254</xdr:rowOff>
    </xdr:from>
    <xdr:to>
      <xdr:col>64</xdr:col>
      <xdr:colOff>73025</xdr:colOff>
      <xdr:row>35</xdr:row>
      <xdr:rowOff>46281</xdr:rowOff>
    </xdr:to>
    <xdr:cxnSp macro="">
      <xdr:nvCxnSpPr>
        <xdr:cNvPr id="153" name="直線コネクタ 152"/>
        <xdr:cNvCxnSpPr/>
      </xdr:nvCxnSpPr>
      <xdr:spPr>
        <a:xfrm flipV="1">
          <a:off x="11798300" y="6683079"/>
          <a:ext cx="762000" cy="13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33</xdr:row>
      <xdr:rowOff>45727</xdr:rowOff>
    </xdr:from>
    <xdr:ext cx="560923" cy="259045"/>
    <xdr:sp macro="" textlink="">
      <xdr:nvSpPr>
        <xdr:cNvPr id="154" name="n_1aveValue債務償還比率"/>
        <xdr:cNvSpPr txBox="1"/>
      </xdr:nvSpPr>
      <xdr:spPr>
        <a:xfrm>
          <a:off x="13791138" y="64751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97394</xdr:rowOff>
    </xdr:from>
    <xdr:ext cx="560923" cy="259045"/>
    <xdr:sp macro="" textlink="">
      <xdr:nvSpPr>
        <xdr:cNvPr id="155" name="n_2aveValue債務償還比率"/>
        <xdr:cNvSpPr txBox="1"/>
      </xdr:nvSpPr>
      <xdr:spPr>
        <a:xfrm>
          <a:off x="13041838" y="61838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72746</xdr:rowOff>
    </xdr:from>
    <xdr:ext cx="560923" cy="259045"/>
    <xdr:sp macro="" textlink="">
      <xdr:nvSpPr>
        <xdr:cNvPr id="156" name="n_3aveValue債務償還比率"/>
        <xdr:cNvSpPr txBox="1"/>
      </xdr:nvSpPr>
      <xdr:spPr>
        <a:xfrm>
          <a:off x="12279838" y="61592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98654</xdr:rowOff>
    </xdr:from>
    <xdr:ext cx="560923" cy="259045"/>
    <xdr:sp macro="" textlink="">
      <xdr:nvSpPr>
        <xdr:cNvPr id="157" name="n_4aveValue債務償還比率"/>
        <xdr:cNvSpPr txBox="1"/>
      </xdr:nvSpPr>
      <xdr:spPr>
        <a:xfrm>
          <a:off x="11517838" y="61851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45758</xdr:rowOff>
    </xdr:from>
    <xdr:ext cx="560923" cy="259045"/>
    <xdr:sp macro="" textlink="">
      <xdr:nvSpPr>
        <xdr:cNvPr id="158" name="n_1mainValue債務償還比率"/>
        <xdr:cNvSpPr txBox="1"/>
      </xdr:nvSpPr>
      <xdr:spPr>
        <a:xfrm>
          <a:off x="13791138" y="6132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5087</xdr:rowOff>
    </xdr:from>
    <xdr:ext cx="560923" cy="259045"/>
    <xdr:sp macro="" textlink="">
      <xdr:nvSpPr>
        <xdr:cNvPr id="159" name="n_2mainValue債務償還比率"/>
        <xdr:cNvSpPr txBox="1"/>
      </xdr:nvSpPr>
      <xdr:spPr>
        <a:xfrm>
          <a:off x="13041838" y="67773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124181</xdr:rowOff>
    </xdr:from>
    <xdr:ext cx="560923" cy="259045"/>
    <xdr:sp macro="" textlink="">
      <xdr:nvSpPr>
        <xdr:cNvPr id="160" name="n_3mainValue債務償還比率"/>
        <xdr:cNvSpPr txBox="1"/>
      </xdr:nvSpPr>
      <xdr:spPr>
        <a:xfrm>
          <a:off x="12279838" y="67250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88208</xdr:rowOff>
    </xdr:from>
    <xdr:ext cx="560923" cy="259045"/>
    <xdr:sp macro="" textlink="">
      <xdr:nvSpPr>
        <xdr:cNvPr id="161" name="n_4mainValue債務償還比率"/>
        <xdr:cNvSpPr txBox="1"/>
      </xdr:nvSpPr>
      <xdr:spPr>
        <a:xfrm>
          <a:off x="11517838" y="68604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1,522,390
1,478,496
142.96
795,373,552
786,995,809
6,217,150
380,864,071
804,739,323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xdr:cNvCxnSpPr/>
      </xdr:nvCxnSpPr>
      <xdr:spPr>
        <a:xfrm flipV="1">
          <a:off x="4634865" y="597865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xdr:cNvSpPr txBox="1"/>
      </xdr:nvSpPr>
      <xdr:spPr>
        <a:xfrm>
          <a:off x="4673600" y="720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xdr:cNvCxnSpPr/>
      </xdr:nvCxnSpPr>
      <xdr:spPr>
        <a:xfrm>
          <a:off x="4546600" y="720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xdr:cNvSpPr txBox="1"/>
      </xdr:nvSpPr>
      <xdr:spPr>
        <a:xfrm>
          <a:off x="4673600" y="575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xdr:cNvCxnSpPr/>
      </xdr:nvCxnSpPr>
      <xdr:spPr>
        <a:xfrm>
          <a:off x="4546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xdr:cNvSpPr/>
      </xdr:nvSpPr>
      <xdr:spPr>
        <a:xfrm>
          <a:off x="3746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xdr:cNvSpPr/>
      </xdr:nvSpPr>
      <xdr:spPr>
        <a:xfrm>
          <a:off x="2857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xdr:cNvSpPr/>
      </xdr:nvSpPr>
      <xdr:spPr>
        <a:xfrm>
          <a:off x="196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xdr:cNvSpPr/>
      </xdr:nvSpPr>
      <xdr:spPr>
        <a:xfrm>
          <a:off x="107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4826</xdr:rowOff>
    </xdr:from>
    <xdr:to>
      <xdr:col>24</xdr:col>
      <xdr:colOff>114300</xdr:colOff>
      <xdr:row>39</xdr:row>
      <xdr:rowOff>106426</xdr:rowOff>
    </xdr:to>
    <xdr:sp macro="" textlink="">
      <xdr:nvSpPr>
        <xdr:cNvPr id="71" name="楕円 70"/>
        <xdr:cNvSpPr/>
      </xdr:nvSpPr>
      <xdr:spPr>
        <a:xfrm>
          <a:off x="45847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27703</xdr:rowOff>
    </xdr:from>
    <xdr:ext cx="405111" cy="259045"/>
    <xdr:sp macro="" textlink="">
      <xdr:nvSpPr>
        <xdr:cNvPr id="72" name="【道路】&#10;有形固定資産減価償却率該当値テキスト"/>
        <xdr:cNvSpPr txBox="1"/>
      </xdr:nvSpPr>
      <xdr:spPr>
        <a:xfrm>
          <a:off x="4673600" y="654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167132</xdr:rowOff>
    </xdr:from>
    <xdr:to>
      <xdr:col>20</xdr:col>
      <xdr:colOff>38100</xdr:colOff>
      <xdr:row>39</xdr:row>
      <xdr:rowOff>97282</xdr:rowOff>
    </xdr:to>
    <xdr:sp macro="" textlink="">
      <xdr:nvSpPr>
        <xdr:cNvPr id="73" name="楕円 72"/>
        <xdr:cNvSpPr/>
      </xdr:nvSpPr>
      <xdr:spPr>
        <a:xfrm>
          <a:off x="3746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46482</xdr:rowOff>
    </xdr:from>
    <xdr:to>
      <xdr:col>24</xdr:col>
      <xdr:colOff>63500</xdr:colOff>
      <xdr:row>39</xdr:row>
      <xdr:rowOff>55626</xdr:rowOff>
    </xdr:to>
    <xdr:cxnSp macro="">
      <xdr:nvCxnSpPr>
        <xdr:cNvPr id="74" name="直線コネクタ 73"/>
        <xdr:cNvCxnSpPr/>
      </xdr:nvCxnSpPr>
      <xdr:spPr>
        <a:xfrm>
          <a:off x="3797300" y="6733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121412</xdr:rowOff>
    </xdr:from>
    <xdr:to>
      <xdr:col>15</xdr:col>
      <xdr:colOff>101600</xdr:colOff>
      <xdr:row>39</xdr:row>
      <xdr:rowOff>51562</xdr:rowOff>
    </xdr:to>
    <xdr:sp macro="" textlink="">
      <xdr:nvSpPr>
        <xdr:cNvPr id="75" name="楕円 74"/>
        <xdr:cNvSpPr/>
      </xdr:nvSpPr>
      <xdr:spPr>
        <a:xfrm>
          <a:off x="2857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xdr:rowOff>
    </xdr:from>
    <xdr:to>
      <xdr:col>19</xdr:col>
      <xdr:colOff>177800</xdr:colOff>
      <xdr:row>39</xdr:row>
      <xdr:rowOff>46482</xdr:rowOff>
    </xdr:to>
    <xdr:cxnSp macro="">
      <xdr:nvCxnSpPr>
        <xdr:cNvPr id="76" name="直線コネクタ 75"/>
        <xdr:cNvCxnSpPr/>
      </xdr:nvCxnSpPr>
      <xdr:spPr>
        <a:xfrm>
          <a:off x="2908300" y="66873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123698</xdr:rowOff>
    </xdr:from>
    <xdr:to>
      <xdr:col>10</xdr:col>
      <xdr:colOff>165100</xdr:colOff>
      <xdr:row>39</xdr:row>
      <xdr:rowOff>53848</xdr:rowOff>
    </xdr:to>
    <xdr:sp macro="" textlink="">
      <xdr:nvSpPr>
        <xdr:cNvPr id="77" name="楕円 76"/>
        <xdr:cNvSpPr/>
      </xdr:nvSpPr>
      <xdr:spPr>
        <a:xfrm>
          <a:off x="1968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xdr:rowOff>
    </xdr:from>
    <xdr:to>
      <xdr:col>15</xdr:col>
      <xdr:colOff>50800</xdr:colOff>
      <xdr:row>39</xdr:row>
      <xdr:rowOff>3048</xdr:rowOff>
    </xdr:to>
    <xdr:cxnSp macro="">
      <xdr:nvCxnSpPr>
        <xdr:cNvPr id="78" name="直線コネクタ 77"/>
        <xdr:cNvCxnSpPr/>
      </xdr:nvCxnSpPr>
      <xdr:spPr>
        <a:xfrm flipV="1">
          <a:off x="2019300" y="66873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130556</xdr:rowOff>
    </xdr:from>
    <xdr:to>
      <xdr:col>6</xdr:col>
      <xdr:colOff>38100</xdr:colOff>
      <xdr:row>39</xdr:row>
      <xdr:rowOff>60706</xdr:rowOff>
    </xdr:to>
    <xdr:sp macro="" textlink="">
      <xdr:nvSpPr>
        <xdr:cNvPr id="79" name="楕円 78"/>
        <xdr:cNvSpPr/>
      </xdr:nvSpPr>
      <xdr:spPr>
        <a:xfrm>
          <a:off x="1079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3048</xdr:rowOff>
    </xdr:from>
    <xdr:to>
      <xdr:col>10</xdr:col>
      <xdr:colOff>114300</xdr:colOff>
      <xdr:row>39</xdr:row>
      <xdr:rowOff>9906</xdr:rowOff>
    </xdr:to>
    <xdr:cxnSp macro="">
      <xdr:nvCxnSpPr>
        <xdr:cNvPr id="80" name="直線コネクタ 79"/>
        <xdr:cNvCxnSpPr/>
      </xdr:nvCxnSpPr>
      <xdr:spPr>
        <a:xfrm flipV="1">
          <a:off x="1130300" y="66895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106697</xdr:rowOff>
    </xdr:from>
    <xdr:ext cx="405111" cy="259045"/>
    <xdr:sp macro="" textlink="">
      <xdr:nvSpPr>
        <xdr:cNvPr id="81" name="n_1aveValue【道路】&#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2" name="n_2aveValue【道路】&#10;有形固定資産減価償却率"/>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3" name="n_3aveValue【道路】&#10;有形固定資産減価償却率"/>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56405</xdr:rowOff>
    </xdr:from>
    <xdr:ext cx="405111" cy="259045"/>
    <xdr:sp macro="" textlink="">
      <xdr:nvSpPr>
        <xdr:cNvPr id="84" name="n_4aveValue【道路】&#10;有形固定資産減価償却率"/>
        <xdr:cNvSpPr txBox="1"/>
      </xdr:nvSpPr>
      <xdr:spPr>
        <a:xfrm>
          <a:off x="927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113809</xdr:rowOff>
    </xdr:from>
    <xdr:ext cx="405111" cy="259045"/>
    <xdr:sp macro="" textlink="">
      <xdr:nvSpPr>
        <xdr:cNvPr id="85" name="n_1main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68089</xdr:rowOff>
    </xdr:from>
    <xdr:ext cx="405111" cy="259045"/>
    <xdr:sp macro="" textlink="">
      <xdr:nvSpPr>
        <xdr:cNvPr id="86" name="n_2mainValue【道路】&#10;有形固定資産減価償却率"/>
        <xdr:cNvSpPr txBox="1"/>
      </xdr:nvSpPr>
      <xdr:spPr>
        <a:xfrm>
          <a:off x="2705744" y="641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70375</xdr:rowOff>
    </xdr:from>
    <xdr:ext cx="405111" cy="259045"/>
    <xdr:sp macro="" textlink="">
      <xdr:nvSpPr>
        <xdr:cNvPr id="87" name="n_3mainValue【道路】&#10;有形固定資産減価償却率"/>
        <xdr:cNvSpPr txBox="1"/>
      </xdr:nvSpPr>
      <xdr:spPr>
        <a:xfrm>
          <a:off x="1816744" y="641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77233</xdr:rowOff>
    </xdr:from>
    <xdr:ext cx="405111" cy="259045"/>
    <xdr:sp macro="" textlink="">
      <xdr:nvSpPr>
        <xdr:cNvPr id="88" name="n_4mainValue【道路】&#10;有形固定資産減価償却率"/>
        <xdr:cNvSpPr txBox="1"/>
      </xdr:nvSpPr>
      <xdr:spPr>
        <a:xfrm>
          <a:off x="927744" y="642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xdr:cNvCxnSpPr/>
      </xdr:nvCxnSpPr>
      <xdr:spPr>
        <a:xfrm flipV="1">
          <a:off x="10476865" y="5725668"/>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xdr:cNvSpPr txBox="1"/>
      </xdr:nvSpPr>
      <xdr:spPr>
        <a:xfrm>
          <a:off x="10515600" y="70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xdr:cNvCxnSpPr/>
      </xdr:nvCxnSpPr>
      <xdr:spPr>
        <a:xfrm>
          <a:off x="10388600" y="707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xdr:cNvSpPr txBox="1"/>
      </xdr:nvSpPr>
      <xdr:spPr>
        <a:xfrm>
          <a:off x="10515600" y="550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xdr:cNvCxnSpPr/>
      </xdr:nvCxnSpPr>
      <xdr:spPr>
        <a:xfrm>
          <a:off x="10388600" y="5725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112285</xdr:rowOff>
    </xdr:from>
    <xdr:ext cx="469744" cy="259045"/>
    <xdr:sp macro="" textlink="">
      <xdr:nvSpPr>
        <xdr:cNvPr id="117" name="【道路】&#10;一人当たり延長平均値テキスト"/>
        <xdr:cNvSpPr txBox="1"/>
      </xdr:nvSpPr>
      <xdr:spPr>
        <a:xfrm>
          <a:off x="10515600" y="662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xdr:cNvSpPr/>
      </xdr:nvSpPr>
      <xdr:spPr>
        <a:xfrm>
          <a:off x="104267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xdr:cNvSpPr/>
      </xdr:nvSpPr>
      <xdr:spPr>
        <a:xfrm>
          <a:off x="9588500" y="67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xdr:cNvSpPr/>
      </xdr:nvSpPr>
      <xdr:spPr>
        <a:xfrm>
          <a:off x="8699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xdr:cNvSpPr/>
      </xdr:nvSpPr>
      <xdr:spPr>
        <a:xfrm>
          <a:off x="7810500" y="67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xdr:cNvSpPr/>
      </xdr:nvSpPr>
      <xdr:spPr>
        <a:xfrm>
          <a:off x="69215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131953</xdr:rowOff>
    </xdr:from>
    <xdr:to>
      <xdr:col>55</xdr:col>
      <xdr:colOff>50800</xdr:colOff>
      <xdr:row>41</xdr:row>
      <xdr:rowOff>62103</xdr:rowOff>
    </xdr:to>
    <xdr:sp macro="" textlink="">
      <xdr:nvSpPr>
        <xdr:cNvPr id="128" name="楕円 127"/>
        <xdr:cNvSpPr/>
      </xdr:nvSpPr>
      <xdr:spPr>
        <a:xfrm>
          <a:off x="10426700" y="69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46880</xdr:rowOff>
    </xdr:from>
    <xdr:ext cx="469744" cy="259045"/>
    <xdr:sp macro="" textlink="">
      <xdr:nvSpPr>
        <xdr:cNvPr id="129" name="【道路】&#10;一人当たり延長該当値テキスト"/>
        <xdr:cNvSpPr txBox="1"/>
      </xdr:nvSpPr>
      <xdr:spPr>
        <a:xfrm>
          <a:off x="10515600" y="690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131953</xdr:rowOff>
    </xdr:from>
    <xdr:to>
      <xdr:col>50</xdr:col>
      <xdr:colOff>165100</xdr:colOff>
      <xdr:row>41</xdr:row>
      <xdr:rowOff>62103</xdr:rowOff>
    </xdr:to>
    <xdr:sp macro="" textlink="">
      <xdr:nvSpPr>
        <xdr:cNvPr id="130" name="楕円 129"/>
        <xdr:cNvSpPr/>
      </xdr:nvSpPr>
      <xdr:spPr>
        <a:xfrm>
          <a:off x="9588500" y="69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11303</xdr:rowOff>
    </xdr:from>
    <xdr:to>
      <xdr:col>55</xdr:col>
      <xdr:colOff>0</xdr:colOff>
      <xdr:row>41</xdr:row>
      <xdr:rowOff>11303</xdr:rowOff>
    </xdr:to>
    <xdr:cxnSp macro="">
      <xdr:nvCxnSpPr>
        <xdr:cNvPr id="131" name="直線コネクタ 130"/>
        <xdr:cNvCxnSpPr/>
      </xdr:nvCxnSpPr>
      <xdr:spPr>
        <a:xfrm>
          <a:off x="9639300" y="70407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130937</xdr:rowOff>
    </xdr:from>
    <xdr:to>
      <xdr:col>46</xdr:col>
      <xdr:colOff>38100</xdr:colOff>
      <xdr:row>41</xdr:row>
      <xdr:rowOff>61087</xdr:rowOff>
    </xdr:to>
    <xdr:sp macro="" textlink="">
      <xdr:nvSpPr>
        <xdr:cNvPr id="132" name="楕円 131"/>
        <xdr:cNvSpPr/>
      </xdr:nvSpPr>
      <xdr:spPr>
        <a:xfrm>
          <a:off x="8699500" y="698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10287</xdr:rowOff>
    </xdr:from>
    <xdr:to>
      <xdr:col>50</xdr:col>
      <xdr:colOff>114300</xdr:colOff>
      <xdr:row>41</xdr:row>
      <xdr:rowOff>11303</xdr:rowOff>
    </xdr:to>
    <xdr:cxnSp macro="">
      <xdr:nvCxnSpPr>
        <xdr:cNvPr id="133" name="直線コネクタ 132"/>
        <xdr:cNvCxnSpPr/>
      </xdr:nvCxnSpPr>
      <xdr:spPr>
        <a:xfrm>
          <a:off x="8750300" y="7039737"/>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129159</xdr:rowOff>
    </xdr:from>
    <xdr:to>
      <xdr:col>41</xdr:col>
      <xdr:colOff>101600</xdr:colOff>
      <xdr:row>41</xdr:row>
      <xdr:rowOff>59309</xdr:rowOff>
    </xdr:to>
    <xdr:sp macro="" textlink="">
      <xdr:nvSpPr>
        <xdr:cNvPr id="134" name="楕円 133"/>
        <xdr:cNvSpPr/>
      </xdr:nvSpPr>
      <xdr:spPr>
        <a:xfrm>
          <a:off x="7810500" y="69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8509</xdr:rowOff>
    </xdr:from>
    <xdr:to>
      <xdr:col>45</xdr:col>
      <xdr:colOff>177800</xdr:colOff>
      <xdr:row>41</xdr:row>
      <xdr:rowOff>10287</xdr:rowOff>
    </xdr:to>
    <xdr:cxnSp macro="">
      <xdr:nvCxnSpPr>
        <xdr:cNvPr id="135" name="直線コネクタ 134"/>
        <xdr:cNvCxnSpPr/>
      </xdr:nvCxnSpPr>
      <xdr:spPr>
        <a:xfrm>
          <a:off x="7861300" y="7037959"/>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127635</xdr:rowOff>
    </xdr:from>
    <xdr:to>
      <xdr:col>36</xdr:col>
      <xdr:colOff>165100</xdr:colOff>
      <xdr:row>41</xdr:row>
      <xdr:rowOff>57785</xdr:rowOff>
    </xdr:to>
    <xdr:sp macro="" textlink="">
      <xdr:nvSpPr>
        <xdr:cNvPr id="136" name="楕円 135"/>
        <xdr:cNvSpPr/>
      </xdr:nvSpPr>
      <xdr:spPr>
        <a:xfrm>
          <a:off x="6921500" y="69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6985</xdr:rowOff>
    </xdr:from>
    <xdr:to>
      <xdr:col>41</xdr:col>
      <xdr:colOff>50800</xdr:colOff>
      <xdr:row>41</xdr:row>
      <xdr:rowOff>8509</xdr:rowOff>
    </xdr:to>
    <xdr:cxnSp macro="">
      <xdr:nvCxnSpPr>
        <xdr:cNvPr id="137" name="直線コネクタ 136"/>
        <xdr:cNvCxnSpPr/>
      </xdr:nvCxnSpPr>
      <xdr:spPr>
        <a:xfrm>
          <a:off x="6972300" y="703643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37736</xdr:rowOff>
    </xdr:from>
    <xdr:ext cx="469744" cy="259045"/>
    <xdr:sp macro="" textlink="">
      <xdr:nvSpPr>
        <xdr:cNvPr id="138" name="n_1aveValue【道路】&#10;一人当たり延長"/>
        <xdr:cNvSpPr txBox="1"/>
      </xdr:nvSpPr>
      <xdr:spPr>
        <a:xfrm>
          <a:off x="9391727" y="655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36212</xdr:rowOff>
    </xdr:from>
    <xdr:ext cx="469744" cy="259045"/>
    <xdr:sp macro="" textlink="">
      <xdr:nvSpPr>
        <xdr:cNvPr id="139" name="n_2aveValue【道路】&#10;一人当たり延長"/>
        <xdr:cNvSpPr txBox="1"/>
      </xdr:nvSpPr>
      <xdr:spPr>
        <a:xfrm>
          <a:off x="8515427" y="655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37609</xdr:rowOff>
    </xdr:from>
    <xdr:ext cx="469744" cy="259045"/>
    <xdr:sp macro="" textlink="">
      <xdr:nvSpPr>
        <xdr:cNvPr id="140" name="n_3aveValue【道路】&#10;一人当たり延長"/>
        <xdr:cNvSpPr txBox="1"/>
      </xdr:nvSpPr>
      <xdr:spPr>
        <a:xfrm>
          <a:off x="7626427" y="65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37482</xdr:rowOff>
    </xdr:from>
    <xdr:ext cx="469744" cy="259045"/>
    <xdr:sp macro="" textlink="">
      <xdr:nvSpPr>
        <xdr:cNvPr id="141" name="n_4aveValue【道路】&#10;一人当たり延長"/>
        <xdr:cNvSpPr txBox="1"/>
      </xdr:nvSpPr>
      <xdr:spPr>
        <a:xfrm>
          <a:off x="6737427" y="655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53230</xdr:rowOff>
    </xdr:from>
    <xdr:ext cx="469744" cy="259045"/>
    <xdr:sp macro="" textlink="">
      <xdr:nvSpPr>
        <xdr:cNvPr id="142" name="n_1mainValue【道路】&#10;一人当たり延長"/>
        <xdr:cNvSpPr txBox="1"/>
      </xdr:nvSpPr>
      <xdr:spPr>
        <a:xfrm>
          <a:off x="9391727" y="70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52214</xdr:rowOff>
    </xdr:from>
    <xdr:ext cx="469744" cy="259045"/>
    <xdr:sp macro="" textlink="">
      <xdr:nvSpPr>
        <xdr:cNvPr id="143" name="n_2mainValue【道路】&#10;一人当たり延長"/>
        <xdr:cNvSpPr txBox="1"/>
      </xdr:nvSpPr>
      <xdr:spPr>
        <a:xfrm>
          <a:off x="8515427" y="7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50436</xdr:rowOff>
    </xdr:from>
    <xdr:ext cx="469744" cy="259045"/>
    <xdr:sp macro="" textlink="">
      <xdr:nvSpPr>
        <xdr:cNvPr id="144" name="n_3mainValue【道路】&#10;一人当たり延長"/>
        <xdr:cNvSpPr txBox="1"/>
      </xdr:nvSpPr>
      <xdr:spPr>
        <a:xfrm>
          <a:off x="7626427" y="707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48912</xdr:rowOff>
    </xdr:from>
    <xdr:ext cx="469744" cy="259045"/>
    <xdr:sp macro="" textlink="">
      <xdr:nvSpPr>
        <xdr:cNvPr id="145" name="n_4mainValue【道路】&#10;一人当たり延長"/>
        <xdr:cNvSpPr txBox="1"/>
      </xdr:nvSpPr>
      <xdr:spPr>
        <a:xfrm>
          <a:off x="6737427" y="707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xdr:cNvCxnSpPr/>
      </xdr:nvCxnSpPr>
      <xdr:spPr>
        <a:xfrm flipV="1">
          <a:off x="4634865" y="96335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xdr:cNvSpPr txBox="1"/>
      </xdr:nvSpPr>
      <xdr:spPr>
        <a:xfrm>
          <a:off x="46736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xdr:cNvCxnSpPr/>
      </xdr:nvCxnSpPr>
      <xdr:spPr>
        <a:xfrm>
          <a:off x="4546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xdr:cNvSpPr txBox="1"/>
      </xdr:nvSpPr>
      <xdr:spPr>
        <a:xfrm>
          <a:off x="4673600" y="9408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xdr:cNvCxnSpPr/>
      </xdr:nvCxnSpPr>
      <xdr:spPr>
        <a:xfrm>
          <a:off x="4546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4" name="【橋りょう・トンネル】&#10;有形固定資産減価償却率平均値テキスト"/>
        <xdr:cNvSpPr txBox="1"/>
      </xdr:nvSpPr>
      <xdr:spPr>
        <a:xfrm>
          <a:off x="4673600" y="10501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xdr:cNvSpPr/>
      </xdr:nvSpPr>
      <xdr:spPr>
        <a:xfrm>
          <a:off x="37465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xdr:cNvSpPr/>
      </xdr:nvSpPr>
      <xdr:spPr>
        <a:xfrm>
          <a:off x="2857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xdr:cNvSpPr/>
      </xdr:nvSpPr>
      <xdr:spPr>
        <a:xfrm>
          <a:off x="19685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xdr:cNvSpPr/>
      </xdr:nvSpPr>
      <xdr:spPr>
        <a:xfrm>
          <a:off x="107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31115</xdr:rowOff>
    </xdr:from>
    <xdr:to>
      <xdr:col>24</xdr:col>
      <xdr:colOff>114300</xdr:colOff>
      <xdr:row>62</xdr:row>
      <xdr:rowOff>132715</xdr:rowOff>
    </xdr:to>
    <xdr:sp macro="" textlink="">
      <xdr:nvSpPr>
        <xdr:cNvPr id="185" name="楕円 184"/>
        <xdr:cNvSpPr/>
      </xdr:nvSpPr>
      <xdr:spPr>
        <a:xfrm>
          <a:off x="4584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9542</xdr:rowOff>
    </xdr:from>
    <xdr:ext cx="405111" cy="259045"/>
    <xdr:sp macro="" textlink="">
      <xdr:nvSpPr>
        <xdr:cNvPr id="186" name="【橋りょう・トンネル】&#10;有形固定資産減価償却率該当値テキスト"/>
        <xdr:cNvSpPr txBox="1"/>
      </xdr:nvSpPr>
      <xdr:spPr>
        <a:xfrm>
          <a:off x="4673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187" name="楕円 186"/>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80010</xdr:rowOff>
    </xdr:from>
    <xdr:to>
      <xdr:col>24</xdr:col>
      <xdr:colOff>63500</xdr:colOff>
      <xdr:row>62</xdr:row>
      <xdr:rowOff>81915</xdr:rowOff>
    </xdr:to>
    <xdr:cxnSp macro="">
      <xdr:nvCxnSpPr>
        <xdr:cNvPr id="188" name="直線コネクタ 187"/>
        <xdr:cNvCxnSpPr/>
      </xdr:nvCxnSpPr>
      <xdr:spPr>
        <a:xfrm>
          <a:off x="3797300" y="107099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25400</xdr:rowOff>
    </xdr:from>
    <xdr:to>
      <xdr:col>15</xdr:col>
      <xdr:colOff>101600</xdr:colOff>
      <xdr:row>62</xdr:row>
      <xdr:rowOff>127000</xdr:rowOff>
    </xdr:to>
    <xdr:sp macro="" textlink="">
      <xdr:nvSpPr>
        <xdr:cNvPr id="189" name="楕円 188"/>
        <xdr:cNvSpPr/>
      </xdr:nvSpPr>
      <xdr:spPr>
        <a:xfrm>
          <a:off x="2857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76200</xdr:rowOff>
    </xdr:from>
    <xdr:to>
      <xdr:col>19</xdr:col>
      <xdr:colOff>177800</xdr:colOff>
      <xdr:row>62</xdr:row>
      <xdr:rowOff>80010</xdr:rowOff>
    </xdr:to>
    <xdr:cxnSp macro="">
      <xdr:nvCxnSpPr>
        <xdr:cNvPr id="190" name="直線コネクタ 189"/>
        <xdr:cNvCxnSpPr/>
      </xdr:nvCxnSpPr>
      <xdr:spPr>
        <a:xfrm>
          <a:off x="2908300" y="10706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23495</xdr:rowOff>
    </xdr:from>
    <xdr:to>
      <xdr:col>10</xdr:col>
      <xdr:colOff>165100</xdr:colOff>
      <xdr:row>62</xdr:row>
      <xdr:rowOff>125095</xdr:rowOff>
    </xdr:to>
    <xdr:sp macro="" textlink="">
      <xdr:nvSpPr>
        <xdr:cNvPr id="191" name="楕円 190"/>
        <xdr:cNvSpPr/>
      </xdr:nvSpPr>
      <xdr:spPr>
        <a:xfrm>
          <a:off x="1968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74295</xdr:rowOff>
    </xdr:from>
    <xdr:to>
      <xdr:col>15</xdr:col>
      <xdr:colOff>50800</xdr:colOff>
      <xdr:row>62</xdr:row>
      <xdr:rowOff>76200</xdr:rowOff>
    </xdr:to>
    <xdr:cxnSp macro="">
      <xdr:nvCxnSpPr>
        <xdr:cNvPr id="192" name="直線コネクタ 191"/>
        <xdr:cNvCxnSpPr/>
      </xdr:nvCxnSpPr>
      <xdr:spPr>
        <a:xfrm>
          <a:off x="2019300" y="107041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12065</xdr:rowOff>
    </xdr:from>
    <xdr:to>
      <xdr:col>6</xdr:col>
      <xdr:colOff>38100</xdr:colOff>
      <xdr:row>62</xdr:row>
      <xdr:rowOff>113665</xdr:rowOff>
    </xdr:to>
    <xdr:sp macro="" textlink="">
      <xdr:nvSpPr>
        <xdr:cNvPr id="193" name="楕円 192"/>
        <xdr:cNvSpPr/>
      </xdr:nvSpPr>
      <xdr:spPr>
        <a:xfrm>
          <a:off x="1079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62865</xdr:rowOff>
    </xdr:from>
    <xdr:to>
      <xdr:col>10</xdr:col>
      <xdr:colOff>114300</xdr:colOff>
      <xdr:row>62</xdr:row>
      <xdr:rowOff>74295</xdr:rowOff>
    </xdr:to>
    <xdr:cxnSp macro="">
      <xdr:nvCxnSpPr>
        <xdr:cNvPr id="194" name="直線コネクタ 193"/>
        <xdr:cNvCxnSpPr/>
      </xdr:nvCxnSpPr>
      <xdr:spPr>
        <a:xfrm>
          <a:off x="1130300" y="106927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118762</xdr:rowOff>
    </xdr:from>
    <xdr:ext cx="405111" cy="259045"/>
    <xdr:sp macro="" textlink="">
      <xdr:nvSpPr>
        <xdr:cNvPr id="195" name="n_1aveValue【橋りょう・トンネル】&#10;有形固定資産減価償却率"/>
        <xdr:cNvSpPr txBox="1"/>
      </xdr:nvSpPr>
      <xdr:spPr>
        <a:xfrm>
          <a:off x="3582044" y="1040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95902</xdr:rowOff>
    </xdr:from>
    <xdr:ext cx="405111" cy="259045"/>
    <xdr:sp macro="" textlink="">
      <xdr:nvSpPr>
        <xdr:cNvPr id="196" name="n_2aveValue【橋りょう・トンネル】&#10;有形固定資産減価償却率"/>
        <xdr:cNvSpPr txBox="1"/>
      </xdr:nvSpPr>
      <xdr:spPr>
        <a:xfrm>
          <a:off x="2705744"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73042</xdr:rowOff>
    </xdr:from>
    <xdr:ext cx="405111" cy="259045"/>
    <xdr:sp macro="" textlink="">
      <xdr:nvSpPr>
        <xdr:cNvPr id="197" name="n_3aveValue【橋りょう・トンネル】&#10;有形固定資産減価償却率"/>
        <xdr:cNvSpPr txBox="1"/>
      </xdr:nvSpPr>
      <xdr:spPr>
        <a:xfrm>
          <a:off x="1816744" y="1036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50182</xdr:rowOff>
    </xdr:from>
    <xdr:ext cx="405111" cy="259045"/>
    <xdr:sp macro="" textlink="">
      <xdr:nvSpPr>
        <xdr:cNvPr id="198" name="n_4aveValue【橋りょう・トンネル】&#10;有形固定資産減価償却率"/>
        <xdr:cNvSpPr txBox="1"/>
      </xdr:nvSpPr>
      <xdr:spPr>
        <a:xfrm>
          <a:off x="927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121937</xdr:rowOff>
    </xdr:from>
    <xdr:ext cx="405111" cy="259045"/>
    <xdr:sp macro="" textlink="">
      <xdr:nvSpPr>
        <xdr:cNvPr id="199" name="n_1mainValue【橋りょう・トンネル】&#10;有形固定資産減価償却率"/>
        <xdr:cNvSpPr txBox="1"/>
      </xdr:nvSpPr>
      <xdr:spPr>
        <a:xfrm>
          <a:off x="3582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200" name="n_2mainValue【橋りょう・トンネル】&#10;有形固定資産減価償却率"/>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116222</xdr:rowOff>
    </xdr:from>
    <xdr:ext cx="405111" cy="259045"/>
    <xdr:sp macro="" textlink="">
      <xdr:nvSpPr>
        <xdr:cNvPr id="201" name="n_3mainValue【橋りょう・トンネル】&#10;有形固定資産減価償却率"/>
        <xdr:cNvSpPr txBox="1"/>
      </xdr:nvSpPr>
      <xdr:spPr>
        <a:xfrm>
          <a:off x="1816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104792</xdr:rowOff>
    </xdr:from>
    <xdr:ext cx="405111" cy="259045"/>
    <xdr:sp macro="" textlink="">
      <xdr:nvSpPr>
        <xdr:cNvPr id="202" name="n_4mainValue【橋りょう・トンネル】&#10;有形固定資産減価償却率"/>
        <xdr:cNvSpPr txBox="1"/>
      </xdr:nvSpPr>
      <xdr:spPr>
        <a:xfrm>
          <a:off x="927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xdr:cNvCxnSpPr/>
      </xdr:nvCxnSpPr>
      <xdr:spPr>
        <a:xfrm flipV="1">
          <a:off x="10476865" y="9702405"/>
          <a:ext cx="0" cy="1300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7" name="【橋りょう・トンネル】&#10;一人当たり有形固定資産（償却資産）額最小値テキスト"/>
        <xdr:cNvSpPr txBox="1"/>
      </xdr:nvSpPr>
      <xdr:spPr>
        <a:xfrm>
          <a:off x="10515600" y="1100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xdr:cNvCxnSpPr/>
      </xdr:nvCxnSpPr>
      <xdr:spPr>
        <a:xfrm>
          <a:off x="10388600" y="1100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9" name="【橋りょう・トンネル】&#10;一人当たり有形固定資産（償却資産）額最大値テキスト"/>
        <xdr:cNvSpPr txBox="1"/>
      </xdr:nvSpPr>
      <xdr:spPr>
        <a:xfrm>
          <a:off x="10515600" y="947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xdr:cNvCxnSpPr/>
      </xdr:nvCxnSpPr>
      <xdr:spPr>
        <a:xfrm>
          <a:off x="10388600" y="970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102288</xdr:rowOff>
    </xdr:from>
    <xdr:ext cx="599010" cy="259045"/>
    <xdr:sp macro="" textlink="">
      <xdr:nvSpPr>
        <xdr:cNvPr id="231" name="【橋りょう・トンネル】&#10;一人当たり有形固定資産（償却資産）額平均値テキスト"/>
        <xdr:cNvSpPr txBox="1"/>
      </xdr:nvSpPr>
      <xdr:spPr>
        <a:xfrm>
          <a:off x="10515600" y="103892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32" name="フローチャート: 判断 231"/>
        <xdr:cNvSpPr/>
      </xdr:nvSpPr>
      <xdr:spPr>
        <a:xfrm>
          <a:off x="10426700" y="1053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3" name="フローチャート: 判断 232"/>
        <xdr:cNvSpPr/>
      </xdr:nvSpPr>
      <xdr:spPr>
        <a:xfrm>
          <a:off x="9588500" y="1054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4" name="フローチャート: 判断 233"/>
        <xdr:cNvSpPr/>
      </xdr:nvSpPr>
      <xdr:spPr>
        <a:xfrm>
          <a:off x="8699500" y="105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5" name="フローチャート: 判断 234"/>
        <xdr:cNvSpPr/>
      </xdr:nvSpPr>
      <xdr:spPr>
        <a:xfrm>
          <a:off x="7810500" y="1054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6" name="フローチャート: 判断 235"/>
        <xdr:cNvSpPr/>
      </xdr:nvSpPr>
      <xdr:spPr>
        <a:xfrm>
          <a:off x="6921500" y="105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75905</xdr:rowOff>
    </xdr:from>
    <xdr:to>
      <xdr:col>55</xdr:col>
      <xdr:colOff>50800</xdr:colOff>
      <xdr:row>63</xdr:row>
      <xdr:rowOff>6055</xdr:rowOff>
    </xdr:to>
    <xdr:sp macro="" textlink="">
      <xdr:nvSpPr>
        <xdr:cNvPr id="242" name="楕円 241"/>
        <xdr:cNvSpPr/>
      </xdr:nvSpPr>
      <xdr:spPr>
        <a:xfrm>
          <a:off x="10426700" y="107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54332</xdr:rowOff>
    </xdr:from>
    <xdr:ext cx="534377" cy="259045"/>
    <xdr:sp macro="" textlink="">
      <xdr:nvSpPr>
        <xdr:cNvPr id="243" name="【橋りょう・トンネル】&#10;一人当たり有形固定資産（償却資産）額該当値テキスト"/>
        <xdr:cNvSpPr txBox="1"/>
      </xdr:nvSpPr>
      <xdr:spPr>
        <a:xfrm>
          <a:off x="10515600" y="106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83258</xdr:rowOff>
    </xdr:from>
    <xdr:to>
      <xdr:col>50</xdr:col>
      <xdr:colOff>165100</xdr:colOff>
      <xdr:row>63</xdr:row>
      <xdr:rowOff>13408</xdr:rowOff>
    </xdr:to>
    <xdr:sp macro="" textlink="">
      <xdr:nvSpPr>
        <xdr:cNvPr id="244" name="楕円 243"/>
        <xdr:cNvSpPr/>
      </xdr:nvSpPr>
      <xdr:spPr>
        <a:xfrm>
          <a:off x="9588500" y="107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126705</xdr:rowOff>
    </xdr:from>
    <xdr:to>
      <xdr:col>55</xdr:col>
      <xdr:colOff>0</xdr:colOff>
      <xdr:row>62</xdr:row>
      <xdr:rowOff>134058</xdr:rowOff>
    </xdr:to>
    <xdr:cxnSp macro="">
      <xdr:nvCxnSpPr>
        <xdr:cNvPr id="245" name="直線コネクタ 244"/>
        <xdr:cNvCxnSpPr/>
      </xdr:nvCxnSpPr>
      <xdr:spPr>
        <a:xfrm flipV="1">
          <a:off x="9639300" y="10756605"/>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89039</xdr:rowOff>
    </xdr:from>
    <xdr:to>
      <xdr:col>46</xdr:col>
      <xdr:colOff>38100</xdr:colOff>
      <xdr:row>63</xdr:row>
      <xdr:rowOff>19189</xdr:rowOff>
    </xdr:to>
    <xdr:sp macro="" textlink="">
      <xdr:nvSpPr>
        <xdr:cNvPr id="246" name="楕円 245"/>
        <xdr:cNvSpPr/>
      </xdr:nvSpPr>
      <xdr:spPr>
        <a:xfrm>
          <a:off x="8699500" y="107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134058</xdr:rowOff>
    </xdr:from>
    <xdr:to>
      <xdr:col>50</xdr:col>
      <xdr:colOff>114300</xdr:colOff>
      <xdr:row>62</xdr:row>
      <xdr:rowOff>139839</xdr:rowOff>
    </xdr:to>
    <xdr:cxnSp macro="">
      <xdr:nvCxnSpPr>
        <xdr:cNvPr id="247" name="直線コネクタ 246"/>
        <xdr:cNvCxnSpPr/>
      </xdr:nvCxnSpPr>
      <xdr:spPr>
        <a:xfrm flipV="1">
          <a:off x="8750300" y="10763958"/>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93298</xdr:rowOff>
    </xdr:from>
    <xdr:to>
      <xdr:col>41</xdr:col>
      <xdr:colOff>101600</xdr:colOff>
      <xdr:row>63</xdr:row>
      <xdr:rowOff>23448</xdr:rowOff>
    </xdr:to>
    <xdr:sp macro="" textlink="">
      <xdr:nvSpPr>
        <xdr:cNvPr id="248" name="楕円 247"/>
        <xdr:cNvSpPr/>
      </xdr:nvSpPr>
      <xdr:spPr>
        <a:xfrm>
          <a:off x="7810500" y="107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139839</xdr:rowOff>
    </xdr:from>
    <xdr:to>
      <xdr:col>45</xdr:col>
      <xdr:colOff>177800</xdr:colOff>
      <xdr:row>62</xdr:row>
      <xdr:rowOff>144098</xdr:rowOff>
    </xdr:to>
    <xdr:cxnSp macro="">
      <xdr:nvCxnSpPr>
        <xdr:cNvPr id="249" name="直線コネクタ 248"/>
        <xdr:cNvCxnSpPr/>
      </xdr:nvCxnSpPr>
      <xdr:spPr>
        <a:xfrm flipV="1">
          <a:off x="7861300" y="10769739"/>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95976</xdr:rowOff>
    </xdr:from>
    <xdr:to>
      <xdr:col>36</xdr:col>
      <xdr:colOff>165100</xdr:colOff>
      <xdr:row>63</xdr:row>
      <xdr:rowOff>26126</xdr:rowOff>
    </xdr:to>
    <xdr:sp macro="" textlink="">
      <xdr:nvSpPr>
        <xdr:cNvPr id="250" name="楕円 249"/>
        <xdr:cNvSpPr/>
      </xdr:nvSpPr>
      <xdr:spPr>
        <a:xfrm>
          <a:off x="6921500" y="10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144098</xdr:rowOff>
    </xdr:from>
    <xdr:to>
      <xdr:col>41</xdr:col>
      <xdr:colOff>50800</xdr:colOff>
      <xdr:row>62</xdr:row>
      <xdr:rowOff>146776</xdr:rowOff>
    </xdr:to>
    <xdr:cxnSp macro="">
      <xdr:nvCxnSpPr>
        <xdr:cNvPr id="251" name="直線コネクタ 250"/>
        <xdr:cNvCxnSpPr/>
      </xdr:nvCxnSpPr>
      <xdr:spPr>
        <a:xfrm flipV="1">
          <a:off x="6972300" y="10773998"/>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31083</xdr:rowOff>
    </xdr:from>
    <xdr:ext cx="599010" cy="259045"/>
    <xdr:sp macro="" textlink="">
      <xdr:nvSpPr>
        <xdr:cNvPr id="252" name="n_1aveValue【橋りょう・トンネル】&#10;一人当たり有形固定資産（償却資産）額"/>
        <xdr:cNvSpPr txBox="1"/>
      </xdr:nvSpPr>
      <xdr:spPr>
        <a:xfrm>
          <a:off x="9327095" y="10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34161</xdr:rowOff>
    </xdr:from>
    <xdr:ext cx="599010" cy="259045"/>
    <xdr:sp macro="" textlink="">
      <xdr:nvSpPr>
        <xdr:cNvPr id="253" name="n_2aveValue【橋りょう・トンネル】&#10;一人当たり有形固定資産（償却資産）額"/>
        <xdr:cNvSpPr txBox="1"/>
      </xdr:nvSpPr>
      <xdr:spPr>
        <a:xfrm>
          <a:off x="8450795" y="1032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36977</xdr:rowOff>
    </xdr:from>
    <xdr:ext cx="599010" cy="259045"/>
    <xdr:sp macro="" textlink="">
      <xdr:nvSpPr>
        <xdr:cNvPr id="254" name="n_3aveValue【橋りょう・トンネル】&#10;一人当たり有形固定資産（償却資産）額"/>
        <xdr:cNvSpPr txBox="1"/>
      </xdr:nvSpPr>
      <xdr:spPr>
        <a:xfrm>
          <a:off x="7561795" y="103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22129</xdr:rowOff>
    </xdr:from>
    <xdr:ext cx="599010" cy="259045"/>
    <xdr:sp macro="" textlink="">
      <xdr:nvSpPr>
        <xdr:cNvPr id="255" name="n_4aveValue【橋りょう・トンネル】&#10;一人当たり有形固定資産（償却資産）額"/>
        <xdr:cNvSpPr txBox="1"/>
      </xdr:nvSpPr>
      <xdr:spPr>
        <a:xfrm>
          <a:off x="6672795" y="1030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4535</xdr:rowOff>
    </xdr:from>
    <xdr:ext cx="534377" cy="259045"/>
    <xdr:sp macro="" textlink="">
      <xdr:nvSpPr>
        <xdr:cNvPr id="256" name="n_1mainValue【橋りょう・トンネル】&#10;一人当たり有形固定資産（償却資産）額"/>
        <xdr:cNvSpPr txBox="1"/>
      </xdr:nvSpPr>
      <xdr:spPr>
        <a:xfrm>
          <a:off x="9359411" y="1080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10316</xdr:rowOff>
    </xdr:from>
    <xdr:ext cx="534377" cy="259045"/>
    <xdr:sp macro="" textlink="">
      <xdr:nvSpPr>
        <xdr:cNvPr id="257" name="n_2mainValue【橋りょう・トンネル】&#10;一人当たり有形固定資産（償却資産）額"/>
        <xdr:cNvSpPr txBox="1"/>
      </xdr:nvSpPr>
      <xdr:spPr>
        <a:xfrm>
          <a:off x="8483111" y="1081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14575</xdr:rowOff>
    </xdr:from>
    <xdr:ext cx="534377" cy="259045"/>
    <xdr:sp macro="" textlink="">
      <xdr:nvSpPr>
        <xdr:cNvPr id="258" name="n_3mainValue【橋りょう・トンネル】&#10;一人当たり有形固定資産（償却資産）額"/>
        <xdr:cNvSpPr txBox="1"/>
      </xdr:nvSpPr>
      <xdr:spPr>
        <a:xfrm>
          <a:off x="7594111" y="10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17253</xdr:rowOff>
    </xdr:from>
    <xdr:ext cx="534377" cy="259045"/>
    <xdr:sp macro="" textlink="">
      <xdr:nvSpPr>
        <xdr:cNvPr id="259" name="n_4mainValue【橋りょう・トンネル】&#10;一人当たり有形固定資産（償却資産）額"/>
        <xdr:cNvSpPr txBox="1"/>
      </xdr:nvSpPr>
      <xdr:spPr>
        <a:xfrm>
          <a:off x="6705111" y="108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xdr:cNvCxnSpPr/>
      </xdr:nvCxnSpPr>
      <xdr:spPr>
        <a:xfrm flipV="1">
          <a:off x="4634865" y="13324332"/>
          <a:ext cx="0" cy="1458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3" name="【公営住宅】&#10;有形固定資産減価償却率最小値テキスト"/>
        <xdr:cNvSpPr txBox="1"/>
      </xdr:nvSpPr>
      <xdr:spPr>
        <a:xfrm>
          <a:off x="46736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5" name="【公営住宅】&#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38879</xdr:rowOff>
    </xdr:from>
    <xdr:ext cx="405111" cy="259045"/>
    <xdr:sp macro="" textlink="">
      <xdr:nvSpPr>
        <xdr:cNvPr id="287" name="【公営住宅】&#10;有形固定資産減価償却率平均値テキスト"/>
        <xdr:cNvSpPr txBox="1"/>
      </xdr:nvSpPr>
      <xdr:spPr>
        <a:xfrm>
          <a:off x="4673600" y="1409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8" name="フローチャート: 判断 287"/>
        <xdr:cNvSpPr/>
      </xdr:nvSpPr>
      <xdr:spPr>
        <a:xfrm>
          <a:off x="4584700" y="141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9" name="フローチャート: 判断 288"/>
        <xdr:cNvSpPr/>
      </xdr:nvSpPr>
      <xdr:spPr>
        <a:xfrm>
          <a:off x="3746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0" name="フローチャート: 判断 289"/>
        <xdr:cNvSpPr/>
      </xdr:nvSpPr>
      <xdr:spPr>
        <a:xfrm>
          <a:off x="2857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91" name="フローチャート: 判断 290"/>
        <xdr:cNvSpPr/>
      </xdr:nvSpPr>
      <xdr:spPr>
        <a:xfrm>
          <a:off x="1968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92" name="フローチャート: 判断 291"/>
        <xdr:cNvSpPr/>
      </xdr:nvSpPr>
      <xdr:spPr>
        <a:xfrm>
          <a:off x="1079500" y="139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42163</xdr:rowOff>
    </xdr:from>
    <xdr:to>
      <xdr:col>24</xdr:col>
      <xdr:colOff>114300</xdr:colOff>
      <xdr:row>82</xdr:row>
      <xdr:rowOff>143763</xdr:rowOff>
    </xdr:to>
    <xdr:sp macro="" textlink="">
      <xdr:nvSpPr>
        <xdr:cNvPr id="298" name="楕円 297"/>
        <xdr:cNvSpPr/>
      </xdr:nvSpPr>
      <xdr:spPr>
        <a:xfrm>
          <a:off x="45847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65040</xdr:rowOff>
    </xdr:from>
    <xdr:ext cx="405111" cy="259045"/>
    <xdr:sp macro="" textlink="">
      <xdr:nvSpPr>
        <xdr:cNvPr id="299" name="【公営住宅】&#10;有形固定資産減価償却率該当値テキスト"/>
        <xdr:cNvSpPr txBox="1"/>
      </xdr:nvSpPr>
      <xdr:spPr>
        <a:xfrm>
          <a:off x="4673600" y="1395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19304</xdr:rowOff>
    </xdr:from>
    <xdr:to>
      <xdr:col>20</xdr:col>
      <xdr:colOff>38100</xdr:colOff>
      <xdr:row>82</xdr:row>
      <xdr:rowOff>120904</xdr:rowOff>
    </xdr:to>
    <xdr:sp macro="" textlink="">
      <xdr:nvSpPr>
        <xdr:cNvPr id="300" name="楕円 299"/>
        <xdr:cNvSpPr/>
      </xdr:nvSpPr>
      <xdr:spPr>
        <a:xfrm>
          <a:off x="3746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70104</xdr:rowOff>
    </xdr:from>
    <xdr:to>
      <xdr:col>24</xdr:col>
      <xdr:colOff>63500</xdr:colOff>
      <xdr:row>82</xdr:row>
      <xdr:rowOff>92963</xdr:rowOff>
    </xdr:to>
    <xdr:cxnSp macro="">
      <xdr:nvCxnSpPr>
        <xdr:cNvPr id="301" name="直線コネクタ 300"/>
        <xdr:cNvCxnSpPr/>
      </xdr:nvCxnSpPr>
      <xdr:spPr>
        <a:xfrm>
          <a:off x="3797300" y="141290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302" name="楕円 301"/>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70104</xdr:rowOff>
    </xdr:to>
    <xdr:cxnSp macro="">
      <xdr:nvCxnSpPr>
        <xdr:cNvPr id="303" name="直線コネクタ 302"/>
        <xdr:cNvCxnSpPr/>
      </xdr:nvCxnSpPr>
      <xdr:spPr>
        <a:xfrm>
          <a:off x="2908300" y="140741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macro="" textlink="">
      <xdr:nvSpPr>
        <xdr:cNvPr id="304" name="楕円 303"/>
        <xdr:cNvSpPr/>
      </xdr:nvSpPr>
      <xdr:spPr>
        <a:xfrm>
          <a:off x="196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118111</xdr:rowOff>
    </xdr:from>
    <xdr:to>
      <xdr:col>15</xdr:col>
      <xdr:colOff>50800</xdr:colOff>
      <xdr:row>82</xdr:row>
      <xdr:rowOff>15239</xdr:rowOff>
    </xdr:to>
    <xdr:cxnSp macro="">
      <xdr:nvCxnSpPr>
        <xdr:cNvPr id="305" name="直線コネクタ 304"/>
        <xdr:cNvCxnSpPr/>
      </xdr:nvCxnSpPr>
      <xdr:spPr>
        <a:xfrm>
          <a:off x="2019300" y="140055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21589</xdr:rowOff>
    </xdr:from>
    <xdr:to>
      <xdr:col>6</xdr:col>
      <xdr:colOff>38100</xdr:colOff>
      <xdr:row>81</xdr:row>
      <xdr:rowOff>123189</xdr:rowOff>
    </xdr:to>
    <xdr:sp macro="" textlink="">
      <xdr:nvSpPr>
        <xdr:cNvPr id="306" name="楕円 305"/>
        <xdr:cNvSpPr/>
      </xdr:nvSpPr>
      <xdr:spPr>
        <a:xfrm>
          <a:off x="107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72389</xdr:rowOff>
    </xdr:from>
    <xdr:to>
      <xdr:col>10</xdr:col>
      <xdr:colOff>114300</xdr:colOff>
      <xdr:row>81</xdr:row>
      <xdr:rowOff>118111</xdr:rowOff>
    </xdr:to>
    <xdr:cxnSp macro="">
      <xdr:nvCxnSpPr>
        <xdr:cNvPr id="307" name="直線コネクタ 306"/>
        <xdr:cNvCxnSpPr/>
      </xdr:nvCxnSpPr>
      <xdr:spPr>
        <a:xfrm>
          <a:off x="1130300" y="13959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116603</xdr:rowOff>
    </xdr:from>
    <xdr:ext cx="405111" cy="259045"/>
    <xdr:sp macro="" textlink="">
      <xdr:nvSpPr>
        <xdr:cNvPr id="308" name="n_1aveValue【公営住宅】&#10;有形固定資産減価償却率"/>
        <xdr:cNvSpPr txBox="1"/>
      </xdr:nvSpPr>
      <xdr:spPr>
        <a:xfrm>
          <a:off x="35820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66312</xdr:rowOff>
    </xdr:from>
    <xdr:ext cx="405111" cy="259045"/>
    <xdr:sp macro="" textlink="">
      <xdr:nvSpPr>
        <xdr:cNvPr id="309" name="n_2aveValue【公営住宅】&#10;有形固定資産減価償却率"/>
        <xdr:cNvSpPr txBox="1"/>
      </xdr:nvSpPr>
      <xdr:spPr>
        <a:xfrm>
          <a:off x="2705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29735</xdr:rowOff>
    </xdr:from>
    <xdr:ext cx="405111" cy="259045"/>
    <xdr:sp macro="" textlink="">
      <xdr:nvSpPr>
        <xdr:cNvPr id="310" name="n_3aveValue【公営住宅】&#10;有形固定資産減価償却率"/>
        <xdr:cNvSpPr txBox="1"/>
      </xdr:nvSpPr>
      <xdr:spPr>
        <a:xfrm>
          <a:off x="18167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132605</xdr:rowOff>
    </xdr:from>
    <xdr:ext cx="405111" cy="259045"/>
    <xdr:sp macro="" textlink="">
      <xdr:nvSpPr>
        <xdr:cNvPr id="311" name="n_4aveValue【公営住宅】&#10;有形固定資産減価償却率"/>
        <xdr:cNvSpPr txBox="1"/>
      </xdr:nvSpPr>
      <xdr:spPr>
        <a:xfrm>
          <a:off x="927744" y="1402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137431</xdr:rowOff>
    </xdr:from>
    <xdr:ext cx="405111" cy="259045"/>
    <xdr:sp macro="" textlink="">
      <xdr:nvSpPr>
        <xdr:cNvPr id="312" name="n_1mainValue【公営住宅】&#10;有形固定資産減価償却率"/>
        <xdr:cNvSpPr txBox="1"/>
      </xdr:nvSpPr>
      <xdr:spPr>
        <a:xfrm>
          <a:off x="35820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313" name="n_2main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13988</xdr:rowOff>
    </xdr:from>
    <xdr:ext cx="405111" cy="259045"/>
    <xdr:sp macro="" textlink="">
      <xdr:nvSpPr>
        <xdr:cNvPr id="314" name="n_3mainValue【公営住宅】&#10;有形固定資産減価償却率"/>
        <xdr:cNvSpPr txBox="1"/>
      </xdr:nvSpPr>
      <xdr:spPr>
        <a:xfrm>
          <a:off x="1816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315" name="n_4mainValue【公営住宅】&#10;有形固定資産減価償却率"/>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xdr:cNvCxnSpPr/>
      </xdr:nvCxnSpPr>
      <xdr:spPr>
        <a:xfrm flipV="1">
          <a:off x="10476865" y="13578536"/>
          <a:ext cx="0" cy="115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8" name="【公営住宅】&#10;一人当たり面積最小値テキスト"/>
        <xdr:cNvSpPr txBox="1"/>
      </xdr:nvSpPr>
      <xdr:spPr>
        <a:xfrm>
          <a:off x="10515600" y="1473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xdr:cNvCxnSpPr/>
      </xdr:nvCxnSpPr>
      <xdr:spPr>
        <a:xfrm>
          <a:off x="10388600" y="1472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40" name="【公営住宅】&#10;一人当たり面積最大値テキスト"/>
        <xdr:cNvSpPr txBox="1"/>
      </xdr:nvSpPr>
      <xdr:spPr>
        <a:xfrm>
          <a:off x="10515600" y="133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xdr:cNvCxnSpPr/>
      </xdr:nvCxnSpPr>
      <xdr:spPr>
        <a:xfrm>
          <a:off x="10388600" y="1357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168825</xdr:rowOff>
    </xdr:from>
    <xdr:ext cx="469744" cy="259045"/>
    <xdr:sp macro="" textlink="">
      <xdr:nvSpPr>
        <xdr:cNvPr id="342" name="【公営住宅】&#10;一人当たり面積平均値テキスト"/>
        <xdr:cNvSpPr txBox="1"/>
      </xdr:nvSpPr>
      <xdr:spPr>
        <a:xfrm>
          <a:off x="10515600" y="14056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43" name="フローチャート: 判断 342"/>
        <xdr:cNvSpPr/>
      </xdr:nvSpPr>
      <xdr:spPr>
        <a:xfrm>
          <a:off x="10426700" y="1420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44" name="フローチャート: 判断 343"/>
        <xdr:cNvSpPr/>
      </xdr:nvSpPr>
      <xdr:spPr>
        <a:xfrm>
          <a:off x="9588500" y="1419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5" name="フローチャート: 判断 344"/>
        <xdr:cNvSpPr/>
      </xdr:nvSpPr>
      <xdr:spPr>
        <a:xfrm>
          <a:off x="8699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6" name="フローチャート: 判断 345"/>
        <xdr:cNvSpPr/>
      </xdr:nvSpPr>
      <xdr:spPr>
        <a:xfrm>
          <a:off x="7810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7" name="フローチャート: 判断 346"/>
        <xdr:cNvSpPr/>
      </xdr:nvSpPr>
      <xdr:spPr>
        <a:xfrm>
          <a:off x="6921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163779</xdr:rowOff>
    </xdr:from>
    <xdr:to>
      <xdr:col>55</xdr:col>
      <xdr:colOff>50800</xdr:colOff>
      <xdr:row>84</xdr:row>
      <xdr:rowOff>93929</xdr:rowOff>
    </xdr:to>
    <xdr:sp macro="" textlink="">
      <xdr:nvSpPr>
        <xdr:cNvPr id="353" name="楕円 352"/>
        <xdr:cNvSpPr/>
      </xdr:nvSpPr>
      <xdr:spPr>
        <a:xfrm>
          <a:off x="10426700" y="1439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142206</xdr:rowOff>
    </xdr:from>
    <xdr:ext cx="469744" cy="259045"/>
    <xdr:sp macro="" textlink="">
      <xdr:nvSpPr>
        <xdr:cNvPr id="354" name="【公営住宅】&#10;一人当たり面積該当値テキスト"/>
        <xdr:cNvSpPr txBox="1"/>
      </xdr:nvSpPr>
      <xdr:spPr>
        <a:xfrm>
          <a:off x="10515600" y="1437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163322</xdr:rowOff>
    </xdr:from>
    <xdr:to>
      <xdr:col>50</xdr:col>
      <xdr:colOff>165100</xdr:colOff>
      <xdr:row>84</xdr:row>
      <xdr:rowOff>93472</xdr:rowOff>
    </xdr:to>
    <xdr:sp macro="" textlink="">
      <xdr:nvSpPr>
        <xdr:cNvPr id="355" name="楕円 354"/>
        <xdr:cNvSpPr/>
      </xdr:nvSpPr>
      <xdr:spPr>
        <a:xfrm>
          <a:off x="9588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42672</xdr:rowOff>
    </xdr:from>
    <xdr:to>
      <xdr:col>55</xdr:col>
      <xdr:colOff>0</xdr:colOff>
      <xdr:row>84</xdr:row>
      <xdr:rowOff>43129</xdr:rowOff>
    </xdr:to>
    <xdr:cxnSp macro="">
      <xdr:nvCxnSpPr>
        <xdr:cNvPr id="356" name="直線コネクタ 355"/>
        <xdr:cNvCxnSpPr/>
      </xdr:nvCxnSpPr>
      <xdr:spPr>
        <a:xfrm>
          <a:off x="9639300" y="1444447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7" name="楕円 356"/>
        <xdr:cNvSpPr/>
      </xdr:nvSpPr>
      <xdr:spPr>
        <a:xfrm>
          <a:off x="8699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40387</xdr:rowOff>
    </xdr:from>
    <xdr:to>
      <xdr:col>50</xdr:col>
      <xdr:colOff>114300</xdr:colOff>
      <xdr:row>84</xdr:row>
      <xdr:rowOff>42672</xdr:rowOff>
    </xdr:to>
    <xdr:cxnSp macro="">
      <xdr:nvCxnSpPr>
        <xdr:cNvPr id="358" name="直線コネクタ 357"/>
        <xdr:cNvCxnSpPr/>
      </xdr:nvCxnSpPr>
      <xdr:spPr>
        <a:xfrm>
          <a:off x="8750300" y="144421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157835</xdr:rowOff>
    </xdr:from>
    <xdr:to>
      <xdr:col>41</xdr:col>
      <xdr:colOff>101600</xdr:colOff>
      <xdr:row>84</xdr:row>
      <xdr:rowOff>87985</xdr:rowOff>
    </xdr:to>
    <xdr:sp macro="" textlink="">
      <xdr:nvSpPr>
        <xdr:cNvPr id="359" name="楕円 358"/>
        <xdr:cNvSpPr/>
      </xdr:nvSpPr>
      <xdr:spPr>
        <a:xfrm>
          <a:off x="7810500" y="143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37185</xdr:rowOff>
    </xdr:from>
    <xdr:to>
      <xdr:col>45</xdr:col>
      <xdr:colOff>177800</xdr:colOff>
      <xdr:row>84</xdr:row>
      <xdr:rowOff>40387</xdr:rowOff>
    </xdr:to>
    <xdr:cxnSp macro="">
      <xdr:nvCxnSpPr>
        <xdr:cNvPr id="360" name="直線コネクタ 359"/>
        <xdr:cNvCxnSpPr/>
      </xdr:nvCxnSpPr>
      <xdr:spPr>
        <a:xfrm>
          <a:off x="7861300" y="14438985"/>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157835</xdr:rowOff>
    </xdr:from>
    <xdr:to>
      <xdr:col>36</xdr:col>
      <xdr:colOff>165100</xdr:colOff>
      <xdr:row>84</xdr:row>
      <xdr:rowOff>87985</xdr:rowOff>
    </xdr:to>
    <xdr:sp macro="" textlink="">
      <xdr:nvSpPr>
        <xdr:cNvPr id="361" name="楕円 360"/>
        <xdr:cNvSpPr/>
      </xdr:nvSpPr>
      <xdr:spPr>
        <a:xfrm>
          <a:off x="6921500" y="143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37185</xdr:rowOff>
    </xdr:from>
    <xdr:to>
      <xdr:col>41</xdr:col>
      <xdr:colOff>50800</xdr:colOff>
      <xdr:row>84</xdr:row>
      <xdr:rowOff>37185</xdr:rowOff>
    </xdr:to>
    <xdr:cxnSp macro="">
      <xdr:nvCxnSpPr>
        <xdr:cNvPr id="362" name="直線コネクタ 361"/>
        <xdr:cNvCxnSpPr/>
      </xdr:nvCxnSpPr>
      <xdr:spPr>
        <a:xfrm>
          <a:off x="6972300" y="14438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86225</xdr:rowOff>
    </xdr:from>
    <xdr:ext cx="469744" cy="259045"/>
    <xdr:sp macro="" textlink="">
      <xdr:nvSpPr>
        <xdr:cNvPr id="363" name="n_1aveValue【公営住宅】&#10;一人当たり面積"/>
        <xdr:cNvSpPr txBox="1"/>
      </xdr:nvSpPr>
      <xdr:spPr>
        <a:xfrm>
          <a:off x="9391727" y="1397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4" name="n_2aveValue【公営住宅】&#10;一人当たり面積"/>
        <xdr:cNvSpPr txBox="1"/>
      </xdr:nvSpPr>
      <xdr:spPr>
        <a:xfrm>
          <a:off x="8515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5" name="n_3aveValue【公営住宅】&#10;一人当たり面積"/>
        <xdr:cNvSpPr txBox="1"/>
      </xdr:nvSpPr>
      <xdr:spPr>
        <a:xfrm>
          <a:off x="7626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6" name="n_4aveValue【公営住宅】&#10;一人当たり面積"/>
        <xdr:cNvSpPr txBox="1"/>
      </xdr:nvSpPr>
      <xdr:spPr>
        <a:xfrm>
          <a:off x="6737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84599</xdr:rowOff>
    </xdr:from>
    <xdr:ext cx="469744" cy="259045"/>
    <xdr:sp macro="" textlink="">
      <xdr:nvSpPr>
        <xdr:cNvPr id="367" name="n_1mainValue【公営住宅】&#10;一人当たり面積"/>
        <xdr:cNvSpPr txBox="1"/>
      </xdr:nvSpPr>
      <xdr:spPr>
        <a:xfrm>
          <a:off x="9391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68" name="n_2mainValue【公営住宅】&#10;一人当たり面積"/>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79112</xdr:rowOff>
    </xdr:from>
    <xdr:ext cx="469744" cy="259045"/>
    <xdr:sp macro="" textlink="">
      <xdr:nvSpPr>
        <xdr:cNvPr id="369" name="n_3mainValue【公営住宅】&#10;一人当たり面積"/>
        <xdr:cNvSpPr txBox="1"/>
      </xdr:nvSpPr>
      <xdr:spPr>
        <a:xfrm>
          <a:off x="7626427" y="1448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79112</xdr:rowOff>
    </xdr:from>
    <xdr:ext cx="469744" cy="259045"/>
    <xdr:sp macro="" textlink="">
      <xdr:nvSpPr>
        <xdr:cNvPr id="370" name="n_4mainValue【公営住宅】&#10;一人当たり面積"/>
        <xdr:cNvSpPr txBox="1"/>
      </xdr:nvSpPr>
      <xdr:spPr>
        <a:xfrm>
          <a:off x="6737427" y="1448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2" name="直線コネクタ 3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3" name="テキスト ボックス 3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4" name="直線コネクタ 3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5" name="テキスト ボックス 3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6" name="直線コネクタ 3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7" name="テキスト ボックス 3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8" name="直線コネクタ 3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9" name="テキスト ボックス 3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0" name="直線コネクタ 3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1" name="テキスト ボックス 39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22861</xdr:rowOff>
    </xdr:from>
    <xdr:to>
      <xdr:col>24</xdr:col>
      <xdr:colOff>62865</xdr:colOff>
      <xdr:row>109</xdr:row>
      <xdr:rowOff>34289</xdr:rowOff>
    </xdr:to>
    <xdr:cxnSp macro="">
      <xdr:nvCxnSpPr>
        <xdr:cNvPr id="394" name="直線コネクタ 393"/>
        <xdr:cNvCxnSpPr/>
      </xdr:nvCxnSpPr>
      <xdr:spPr>
        <a:xfrm flipV="1">
          <a:off x="4634865" y="1733931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38116</xdr:rowOff>
    </xdr:from>
    <xdr:ext cx="405111" cy="259045"/>
    <xdr:sp macro="" textlink="">
      <xdr:nvSpPr>
        <xdr:cNvPr id="395" name="【港湾・漁港】&#10;有形固定資産減価償却率最小値テキスト"/>
        <xdr:cNvSpPr txBox="1"/>
      </xdr:nvSpPr>
      <xdr:spPr>
        <a:xfrm>
          <a:off x="4673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34289</xdr:rowOff>
    </xdr:from>
    <xdr:to>
      <xdr:col>24</xdr:col>
      <xdr:colOff>152400</xdr:colOff>
      <xdr:row>109</xdr:row>
      <xdr:rowOff>34289</xdr:rowOff>
    </xdr:to>
    <xdr:cxnSp macro="">
      <xdr:nvCxnSpPr>
        <xdr:cNvPr id="396" name="直線コネクタ 395"/>
        <xdr:cNvCxnSpPr/>
      </xdr:nvCxnSpPr>
      <xdr:spPr>
        <a:xfrm>
          <a:off x="4546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140988</xdr:rowOff>
    </xdr:from>
    <xdr:ext cx="405111" cy="259045"/>
    <xdr:sp macro="" textlink="">
      <xdr:nvSpPr>
        <xdr:cNvPr id="397" name="【港湾・漁港】&#10;有形固定資産減価償却率最大値テキスト"/>
        <xdr:cNvSpPr txBox="1"/>
      </xdr:nvSpPr>
      <xdr:spPr>
        <a:xfrm>
          <a:off x="4673600" y="1711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22861</xdr:rowOff>
    </xdr:from>
    <xdr:to>
      <xdr:col>24</xdr:col>
      <xdr:colOff>152400</xdr:colOff>
      <xdr:row>101</xdr:row>
      <xdr:rowOff>22861</xdr:rowOff>
    </xdr:to>
    <xdr:cxnSp macro="">
      <xdr:nvCxnSpPr>
        <xdr:cNvPr id="398" name="直線コネクタ 397"/>
        <xdr:cNvCxnSpPr/>
      </xdr:nvCxnSpPr>
      <xdr:spPr>
        <a:xfrm>
          <a:off x="4546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69232</xdr:rowOff>
    </xdr:from>
    <xdr:ext cx="405111" cy="259045"/>
    <xdr:sp macro="" textlink="">
      <xdr:nvSpPr>
        <xdr:cNvPr id="399" name="【港湾・漁港】&#10;有形固定資産減価償却率平均値テキスト"/>
        <xdr:cNvSpPr txBox="1"/>
      </xdr:nvSpPr>
      <xdr:spPr>
        <a:xfrm>
          <a:off x="4673600" y="1824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46355</xdr:rowOff>
    </xdr:from>
    <xdr:to>
      <xdr:col>24</xdr:col>
      <xdr:colOff>114300</xdr:colOff>
      <xdr:row>107</xdr:row>
      <xdr:rowOff>147955</xdr:rowOff>
    </xdr:to>
    <xdr:sp macro="" textlink="">
      <xdr:nvSpPr>
        <xdr:cNvPr id="400" name="フローチャート: 判断 399"/>
        <xdr:cNvSpPr/>
      </xdr:nvSpPr>
      <xdr:spPr>
        <a:xfrm>
          <a:off x="45847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8255</xdr:rowOff>
    </xdr:from>
    <xdr:to>
      <xdr:col>20</xdr:col>
      <xdr:colOff>38100</xdr:colOff>
      <xdr:row>107</xdr:row>
      <xdr:rowOff>109855</xdr:rowOff>
    </xdr:to>
    <xdr:sp macro="" textlink="">
      <xdr:nvSpPr>
        <xdr:cNvPr id="401" name="フローチャート: 判断 400"/>
        <xdr:cNvSpPr/>
      </xdr:nvSpPr>
      <xdr:spPr>
        <a:xfrm>
          <a:off x="3746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162561</xdr:rowOff>
    </xdr:from>
    <xdr:to>
      <xdr:col>15</xdr:col>
      <xdr:colOff>101600</xdr:colOff>
      <xdr:row>107</xdr:row>
      <xdr:rowOff>92711</xdr:rowOff>
    </xdr:to>
    <xdr:sp macro="" textlink="">
      <xdr:nvSpPr>
        <xdr:cNvPr id="402" name="フローチャート: 判断 401"/>
        <xdr:cNvSpPr/>
      </xdr:nvSpPr>
      <xdr:spPr>
        <a:xfrm>
          <a:off x="2857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124461</xdr:rowOff>
    </xdr:from>
    <xdr:to>
      <xdr:col>10</xdr:col>
      <xdr:colOff>165100</xdr:colOff>
      <xdr:row>107</xdr:row>
      <xdr:rowOff>54611</xdr:rowOff>
    </xdr:to>
    <xdr:sp macro="" textlink="">
      <xdr:nvSpPr>
        <xdr:cNvPr id="403" name="フローチャート: 判断 402"/>
        <xdr:cNvSpPr/>
      </xdr:nvSpPr>
      <xdr:spPr>
        <a:xfrm>
          <a:off x="1968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4" name="フローチャート: 判断 403"/>
        <xdr:cNvSpPr/>
      </xdr:nvSpPr>
      <xdr:spPr>
        <a:xfrm>
          <a:off x="107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636</xdr:rowOff>
    </xdr:from>
    <xdr:to>
      <xdr:col>24</xdr:col>
      <xdr:colOff>114300</xdr:colOff>
      <xdr:row>108</xdr:row>
      <xdr:rowOff>102236</xdr:rowOff>
    </xdr:to>
    <xdr:sp macro="" textlink="">
      <xdr:nvSpPr>
        <xdr:cNvPr id="410" name="楕円 409"/>
        <xdr:cNvSpPr/>
      </xdr:nvSpPr>
      <xdr:spPr>
        <a:xfrm>
          <a:off x="45847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150513</xdr:rowOff>
    </xdr:from>
    <xdr:ext cx="405111" cy="259045"/>
    <xdr:sp macro="" textlink="">
      <xdr:nvSpPr>
        <xdr:cNvPr id="411" name="【港湾・漁港】&#10;有形固定資産減価償却率該当値テキスト"/>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153036</xdr:rowOff>
    </xdr:from>
    <xdr:to>
      <xdr:col>20</xdr:col>
      <xdr:colOff>38100</xdr:colOff>
      <xdr:row>108</xdr:row>
      <xdr:rowOff>83186</xdr:rowOff>
    </xdr:to>
    <xdr:sp macro="" textlink="">
      <xdr:nvSpPr>
        <xdr:cNvPr id="412" name="楕円 411"/>
        <xdr:cNvSpPr/>
      </xdr:nvSpPr>
      <xdr:spPr>
        <a:xfrm>
          <a:off x="37465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32386</xdr:rowOff>
    </xdr:from>
    <xdr:to>
      <xdr:col>24</xdr:col>
      <xdr:colOff>63500</xdr:colOff>
      <xdr:row>108</xdr:row>
      <xdr:rowOff>51436</xdr:rowOff>
    </xdr:to>
    <xdr:cxnSp macro="">
      <xdr:nvCxnSpPr>
        <xdr:cNvPr id="413" name="直線コネクタ 412"/>
        <xdr:cNvCxnSpPr/>
      </xdr:nvCxnSpPr>
      <xdr:spPr>
        <a:xfrm>
          <a:off x="3797300" y="1854898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132080</xdr:rowOff>
    </xdr:from>
    <xdr:to>
      <xdr:col>15</xdr:col>
      <xdr:colOff>101600</xdr:colOff>
      <xdr:row>108</xdr:row>
      <xdr:rowOff>62230</xdr:rowOff>
    </xdr:to>
    <xdr:sp macro="" textlink="">
      <xdr:nvSpPr>
        <xdr:cNvPr id="414" name="楕円 413"/>
        <xdr:cNvSpPr/>
      </xdr:nvSpPr>
      <xdr:spPr>
        <a:xfrm>
          <a:off x="2857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11430</xdr:rowOff>
    </xdr:from>
    <xdr:to>
      <xdr:col>19</xdr:col>
      <xdr:colOff>177800</xdr:colOff>
      <xdr:row>108</xdr:row>
      <xdr:rowOff>32386</xdr:rowOff>
    </xdr:to>
    <xdr:cxnSp macro="">
      <xdr:nvCxnSpPr>
        <xdr:cNvPr id="415" name="直線コネクタ 414"/>
        <xdr:cNvCxnSpPr/>
      </xdr:nvCxnSpPr>
      <xdr:spPr>
        <a:xfrm>
          <a:off x="2908300" y="185280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101600</xdr:rowOff>
    </xdr:from>
    <xdr:to>
      <xdr:col>10</xdr:col>
      <xdr:colOff>165100</xdr:colOff>
      <xdr:row>108</xdr:row>
      <xdr:rowOff>31750</xdr:rowOff>
    </xdr:to>
    <xdr:sp macro="" textlink="">
      <xdr:nvSpPr>
        <xdr:cNvPr id="416" name="楕円 415"/>
        <xdr:cNvSpPr/>
      </xdr:nvSpPr>
      <xdr:spPr>
        <a:xfrm>
          <a:off x="1968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152400</xdr:rowOff>
    </xdr:from>
    <xdr:to>
      <xdr:col>15</xdr:col>
      <xdr:colOff>50800</xdr:colOff>
      <xdr:row>108</xdr:row>
      <xdr:rowOff>11430</xdr:rowOff>
    </xdr:to>
    <xdr:cxnSp macro="">
      <xdr:nvCxnSpPr>
        <xdr:cNvPr id="417" name="直線コネクタ 416"/>
        <xdr:cNvCxnSpPr/>
      </xdr:nvCxnSpPr>
      <xdr:spPr>
        <a:xfrm>
          <a:off x="2019300" y="18497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67311</xdr:rowOff>
    </xdr:from>
    <xdr:to>
      <xdr:col>6</xdr:col>
      <xdr:colOff>38100</xdr:colOff>
      <xdr:row>107</xdr:row>
      <xdr:rowOff>168911</xdr:rowOff>
    </xdr:to>
    <xdr:sp macro="" textlink="">
      <xdr:nvSpPr>
        <xdr:cNvPr id="418" name="楕円 417"/>
        <xdr:cNvSpPr/>
      </xdr:nvSpPr>
      <xdr:spPr>
        <a:xfrm>
          <a:off x="1079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118111</xdr:rowOff>
    </xdr:from>
    <xdr:to>
      <xdr:col>10</xdr:col>
      <xdr:colOff>114300</xdr:colOff>
      <xdr:row>107</xdr:row>
      <xdr:rowOff>152400</xdr:rowOff>
    </xdr:to>
    <xdr:cxnSp macro="">
      <xdr:nvCxnSpPr>
        <xdr:cNvPr id="419" name="直線コネクタ 418"/>
        <xdr:cNvCxnSpPr/>
      </xdr:nvCxnSpPr>
      <xdr:spPr>
        <a:xfrm>
          <a:off x="1130300" y="184632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126382</xdr:rowOff>
    </xdr:from>
    <xdr:ext cx="405111" cy="259045"/>
    <xdr:sp macro="" textlink="">
      <xdr:nvSpPr>
        <xdr:cNvPr id="420" name="n_1aveValue【港湾・漁港】&#10;有形固定資産減価償却率"/>
        <xdr:cNvSpPr txBox="1"/>
      </xdr:nvSpPr>
      <xdr:spPr>
        <a:xfrm>
          <a:off x="3582044" y="1812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109238</xdr:rowOff>
    </xdr:from>
    <xdr:ext cx="405111" cy="259045"/>
    <xdr:sp macro="" textlink="">
      <xdr:nvSpPr>
        <xdr:cNvPr id="421" name="n_2aveValue【港湾・漁港】&#10;有形固定資産減価償却率"/>
        <xdr:cNvSpPr txBox="1"/>
      </xdr:nvSpPr>
      <xdr:spPr>
        <a:xfrm>
          <a:off x="2705744" y="1811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71138</xdr:rowOff>
    </xdr:from>
    <xdr:ext cx="405111" cy="259045"/>
    <xdr:sp macro="" textlink="">
      <xdr:nvSpPr>
        <xdr:cNvPr id="422" name="n_3aveValue【港湾・漁港】&#10;有形固定資産減価償却率"/>
        <xdr:cNvSpPr txBox="1"/>
      </xdr:nvSpPr>
      <xdr:spPr>
        <a:xfrm>
          <a:off x="1816744" y="1807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48277</xdr:rowOff>
    </xdr:from>
    <xdr:ext cx="405111" cy="259045"/>
    <xdr:sp macro="" textlink="">
      <xdr:nvSpPr>
        <xdr:cNvPr id="423" name="n_4aveValue【港湾・漁港】&#10;有形固定資産減価償却率"/>
        <xdr:cNvSpPr txBox="1"/>
      </xdr:nvSpPr>
      <xdr:spPr>
        <a:xfrm>
          <a:off x="927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74313</xdr:rowOff>
    </xdr:from>
    <xdr:ext cx="405111" cy="259045"/>
    <xdr:sp macro="" textlink="">
      <xdr:nvSpPr>
        <xdr:cNvPr id="424" name="n_1mainValue【港湾・漁港】&#10;有形固定資産減価償却率"/>
        <xdr:cNvSpPr txBox="1"/>
      </xdr:nvSpPr>
      <xdr:spPr>
        <a:xfrm>
          <a:off x="3582044"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53357</xdr:rowOff>
    </xdr:from>
    <xdr:ext cx="405111" cy="259045"/>
    <xdr:sp macro="" textlink="">
      <xdr:nvSpPr>
        <xdr:cNvPr id="425" name="n_2mainValue【港湾・漁港】&#10;有形固定資産減価償却率"/>
        <xdr:cNvSpPr txBox="1"/>
      </xdr:nvSpPr>
      <xdr:spPr>
        <a:xfrm>
          <a:off x="2705744"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22877</xdr:rowOff>
    </xdr:from>
    <xdr:ext cx="405111" cy="259045"/>
    <xdr:sp macro="" textlink="">
      <xdr:nvSpPr>
        <xdr:cNvPr id="426" name="n_3mainValue【港湾・漁港】&#10;有形固定資産減価償却率"/>
        <xdr:cNvSpPr txBox="1"/>
      </xdr:nvSpPr>
      <xdr:spPr>
        <a:xfrm>
          <a:off x="1816744"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160038</xdr:rowOff>
    </xdr:from>
    <xdr:ext cx="405111" cy="259045"/>
    <xdr:sp macro="" textlink="">
      <xdr:nvSpPr>
        <xdr:cNvPr id="427" name="n_4mainValue【港湾・漁港】&#10;有形固定資産減価償却率"/>
        <xdr:cNvSpPr txBox="1"/>
      </xdr:nvSpPr>
      <xdr:spPr>
        <a:xfrm>
          <a:off x="927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8" name="直線コネクタ 43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9" name="テキスト ボックス 43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0" name="直線コネクタ 43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1" name="テキスト ボックス 440"/>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2" name="直線コネクタ 44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3" name="テキスト ボックス 44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4" name="直線コネクタ 44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5" name="テキスト ボックス 44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7" name="テキスト ボックス 44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146920</xdr:rowOff>
    </xdr:from>
    <xdr:to>
      <xdr:col>54</xdr:col>
      <xdr:colOff>189865</xdr:colOff>
      <xdr:row>108</xdr:row>
      <xdr:rowOff>74096</xdr:rowOff>
    </xdr:to>
    <xdr:cxnSp macro="">
      <xdr:nvCxnSpPr>
        <xdr:cNvPr id="449" name="直線コネクタ 448"/>
        <xdr:cNvCxnSpPr/>
      </xdr:nvCxnSpPr>
      <xdr:spPr>
        <a:xfrm flipV="1">
          <a:off x="10476865" y="17120470"/>
          <a:ext cx="0" cy="147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77923</xdr:rowOff>
    </xdr:from>
    <xdr:ext cx="378565" cy="259045"/>
    <xdr:sp macro="" textlink="">
      <xdr:nvSpPr>
        <xdr:cNvPr id="450" name="【港湾・漁港】&#10;一人当たり有形固定資産（償却資産）額最小値テキスト"/>
        <xdr:cNvSpPr txBox="1"/>
      </xdr:nvSpPr>
      <xdr:spPr>
        <a:xfrm>
          <a:off x="10515600" y="1859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74096</xdr:rowOff>
    </xdr:from>
    <xdr:to>
      <xdr:col>55</xdr:col>
      <xdr:colOff>88900</xdr:colOff>
      <xdr:row>108</xdr:row>
      <xdr:rowOff>74096</xdr:rowOff>
    </xdr:to>
    <xdr:cxnSp macro="">
      <xdr:nvCxnSpPr>
        <xdr:cNvPr id="451" name="直線コネクタ 450"/>
        <xdr:cNvCxnSpPr/>
      </xdr:nvCxnSpPr>
      <xdr:spPr>
        <a:xfrm>
          <a:off x="10388600" y="1859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93597</xdr:rowOff>
    </xdr:from>
    <xdr:ext cx="599010" cy="259045"/>
    <xdr:sp macro="" textlink="">
      <xdr:nvSpPr>
        <xdr:cNvPr id="452" name="【港湾・漁港】&#10;一人当たり有形固定資産（償却資産）額最大値テキスト"/>
        <xdr:cNvSpPr txBox="1"/>
      </xdr:nvSpPr>
      <xdr:spPr>
        <a:xfrm>
          <a:off x="10515600" y="1689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146920</xdr:rowOff>
    </xdr:from>
    <xdr:to>
      <xdr:col>55</xdr:col>
      <xdr:colOff>88900</xdr:colOff>
      <xdr:row>99</xdr:row>
      <xdr:rowOff>146920</xdr:rowOff>
    </xdr:to>
    <xdr:cxnSp macro="">
      <xdr:nvCxnSpPr>
        <xdr:cNvPr id="453" name="直線コネクタ 452"/>
        <xdr:cNvCxnSpPr/>
      </xdr:nvCxnSpPr>
      <xdr:spPr>
        <a:xfrm>
          <a:off x="10388600" y="171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82604</xdr:rowOff>
    </xdr:from>
    <xdr:ext cx="534377" cy="259045"/>
    <xdr:sp macro="" textlink="">
      <xdr:nvSpPr>
        <xdr:cNvPr id="454" name="【港湾・漁港】&#10;一人当たり有形固定資産（償却資産）額平均値テキスト"/>
        <xdr:cNvSpPr txBox="1"/>
      </xdr:nvSpPr>
      <xdr:spPr>
        <a:xfrm>
          <a:off x="10515600" y="17741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59727</xdr:rowOff>
    </xdr:from>
    <xdr:to>
      <xdr:col>55</xdr:col>
      <xdr:colOff>50800</xdr:colOff>
      <xdr:row>104</xdr:row>
      <xdr:rowOff>161327</xdr:rowOff>
    </xdr:to>
    <xdr:sp macro="" textlink="">
      <xdr:nvSpPr>
        <xdr:cNvPr id="455" name="フローチャート: 判断 454"/>
        <xdr:cNvSpPr/>
      </xdr:nvSpPr>
      <xdr:spPr>
        <a:xfrm>
          <a:off x="10426700" y="1789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61547</xdr:rowOff>
    </xdr:from>
    <xdr:to>
      <xdr:col>50</xdr:col>
      <xdr:colOff>165100</xdr:colOff>
      <xdr:row>104</xdr:row>
      <xdr:rowOff>163147</xdr:rowOff>
    </xdr:to>
    <xdr:sp macro="" textlink="">
      <xdr:nvSpPr>
        <xdr:cNvPr id="456" name="フローチャート: 判断 455"/>
        <xdr:cNvSpPr/>
      </xdr:nvSpPr>
      <xdr:spPr>
        <a:xfrm>
          <a:off x="9588500" y="1789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59572</xdr:rowOff>
    </xdr:from>
    <xdr:to>
      <xdr:col>46</xdr:col>
      <xdr:colOff>38100</xdr:colOff>
      <xdr:row>104</xdr:row>
      <xdr:rowOff>161172</xdr:rowOff>
    </xdr:to>
    <xdr:sp macro="" textlink="">
      <xdr:nvSpPr>
        <xdr:cNvPr id="457" name="フローチャート: 判断 456"/>
        <xdr:cNvSpPr/>
      </xdr:nvSpPr>
      <xdr:spPr>
        <a:xfrm>
          <a:off x="8699500" y="17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69273</xdr:rowOff>
    </xdr:from>
    <xdr:to>
      <xdr:col>41</xdr:col>
      <xdr:colOff>101600</xdr:colOff>
      <xdr:row>104</xdr:row>
      <xdr:rowOff>170873</xdr:rowOff>
    </xdr:to>
    <xdr:sp macro="" textlink="">
      <xdr:nvSpPr>
        <xdr:cNvPr id="458" name="フローチャート: 判断 457"/>
        <xdr:cNvSpPr/>
      </xdr:nvSpPr>
      <xdr:spPr>
        <a:xfrm>
          <a:off x="7810500" y="1790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72930</xdr:rowOff>
    </xdr:from>
    <xdr:to>
      <xdr:col>36</xdr:col>
      <xdr:colOff>165100</xdr:colOff>
      <xdr:row>105</xdr:row>
      <xdr:rowOff>3080</xdr:rowOff>
    </xdr:to>
    <xdr:sp macro="" textlink="">
      <xdr:nvSpPr>
        <xdr:cNvPr id="459" name="フローチャート: 判断 458"/>
        <xdr:cNvSpPr/>
      </xdr:nvSpPr>
      <xdr:spPr>
        <a:xfrm>
          <a:off x="6921500" y="179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419</xdr:rowOff>
    </xdr:from>
    <xdr:to>
      <xdr:col>55</xdr:col>
      <xdr:colOff>50800</xdr:colOff>
      <xdr:row>105</xdr:row>
      <xdr:rowOff>102019</xdr:rowOff>
    </xdr:to>
    <xdr:sp macro="" textlink="">
      <xdr:nvSpPr>
        <xdr:cNvPr id="465" name="楕円 464"/>
        <xdr:cNvSpPr/>
      </xdr:nvSpPr>
      <xdr:spPr>
        <a:xfrm>
          <a:off x="10426700" y="180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150296</xdr:rowOff>
    </xdr:from>
    <xdr:ext cx="534377" cy="259045"/>
    <xdr:sp macro="" textlink="">
      <xdr:nvSpPr>
        <xdr:cNvPr id="466" name="【港湾・漁港】&#10;一人当たり有形固定資産（償却資産）額該当値テキスト"/>
        <xdr:cNvSpPr txBox="1"/>
      </xdr:nvSpPr>
      <xdr:spPr>
        <a:xfrm>
          <a:off x="10515600" y="1798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7432</xdr:rowOff>
    </xdr:from>
    <xdr:to>
      <xdr:col>50</xdr:col>
      <xdr:colOff>165100</xdr:colOff>
      <xdr:row>105</xdr:row>
      <xdr:rowOff>109032</xdr:rowOff>
    </xdr:to>
    <xdr:sp macro="" textlink="">
      <xdr:nvSpPr>
        <xdr:cNvPr id="467" name="楕円 466"/>
        <xdr:cNvSpPr/>
      </xdr:nvSpPr>
      <xdr:spPr>
        <a:xfrm>
          <a:off x="9588500" y="180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51219</xdr:rowOff>
    </xdr:from>
    <xdr:to>
      <xdr:col>55</xdr:col>
      <xdr:colOff>0</xdr:colOff>
      <xdr:row>105</xdr:row>
      <xdr:rowOff>58232</xdr:rowOff>
    </xdr:to>
    <xdr:cxnSp macro="">
      <xdr:nvCxnSpPr>
        <xdr:cNvPr id="468" name="直線コネクタ 467"/>
        <xdr:cNvCxnSpPr/>
      </xdr:nvCxnSpPr>
      <xdr:spPr>
        <a:xfrm flipV="1">
          <a:off x="9639300" y="18053469"/>
          <a:ext cx="8382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12534</xdr:rowOff>
    </xdr:from>
    <xdr:to>
      <xdr:col>46</xdr:col>
      <xdr:colOff>38100</xdr:colOff>
      <xdr:row>105</xdr:row>
      <xdr:rowOff>114134</xdr:rowOff>
    </xdr:to>
    <xdr:sp macro="" textlink="">
      <xdr:nvSpPr>
        <xdr:cNvPr id="469" name="楕円 468"/>
        <xdr:cNvSpPr/>
      </xdr:nvSpPr>
      <xdr:spPr>
        <a:xfrm>
          <a:off x="8699500" y="180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58232</xdr:rowOff>
    </xdr:from>
    <xdr:to>
      <xdr:col>50</xdr:col>
      <xdr:colOff>114300</xdr:colOff>
      <xdr:row>105</xdr:row>
      <xdr:rowOff>63334</xdr:rowOff>
    </xdr:to>
    <xdr:cxnSp macro="">
      <xdr:nvCxnSpPr>
        <xdr:cNvPr id="470" name="直線コネクタ 469"/>
        <xdr:cNvCxnSpPr/>
      </xdr:nvCxnSpPr>
      <xdr:spPr>
        <a:xfrm flipV="1">
          <a:off x="8750300" y="18060482"/>
          <a:ext cx="8890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13038</xdr:rowOff>
    </xdr:from>
    <xdr:to>
      <xdr:col>41</xdr:col>
      <xdr:colOff>101600</xdr:colOff>
      <xdr:row>105</xdr:row>
      <xdr:rowOff>114638</xdr:rowOff>
    </xdr:to>
    <xdr:sp macro="" textlink="">
      <xdr:nvSpPr>
        <xdr:cNvPr id="471" name="楕円 470"/>
        <xdr:cNvSpPr/>
      </xdr:nvSpPr>
      <xdr:spPr>
        <a:xfrm>
          <a:off x="7810500" y="180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63334</xdr:rowOff>
    </xdr:from>
    <xdr:to>
      <xdr:col>45</xdr:col>
      <xdr:colOff>177800</xdr:colOff>
      <xdr:row>105</xdr:row>
      <xdr:rowOff>63838</xdr:rowOff>
    </xdr:to>
    <xdr:cxnSp macro="">
      <xdr:nvCxnSpPr>
        <xdr:cNvPr id="472" name="直線コネクタ 471"/>
        <xdr:cNvCxnSpPr/>
      </xdr:nvCxnSpPr>
      <xdr:spPr>
        <a:xfrm flipV="1">
          <a:off x="7861300" y="18065584"/>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12424</xdr:rowOff>
    </xdr:from>
    <xdr:to>
      <xdr:col>36</xdr:col>
      <xdr:colOff>165100</xdr:colOff>
      <xdr:row>105</xdr:row>
      <xdr:rowOff>114024</xdr:rowOff>
    </xdr:to>
    <xdr:sp macro="" textlink="">
      <xdr:nvSpPr>
        <xdr:cNvPr id="473" name="楕円 472"/>
        <xdr:cNvSpPr/>
      </xdr:nvSpPr>
      <xdr:spPr>
        <a:xfrm>
          <a:off x="6921500" y="180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63224</xdr:rowOff>
    </xdr:from>
    <xdr:to>
      <xdr:col>41</xdr:col>
      <xdr:colOff>50800</xdr:colOff>
      <xdr:row>105</xdr:row>
      <xdr:rowOff>63838</xdr:rowOff>
    </xdr:to>
    <xdr:cxnSp macro="">
      <xdr:nvCxnSpPr>
        <xdr:cNvPr id="474" name="直線コネクタ 473"/>
        <xdr:cNvCxnSpPr/>
      </xdr:nvCxnSpPr>
      <xdr:spPr>
        <a:xfrm>
          <a:off x="6972300" y="18065474"/>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8224</xdr:rowOff>
    </xdr:from>
    <xdr:ext cx="534377" cy="259045"/>
    <xdr:sp macro="" textlink="">
      <xdr:nvSpPr>
        <xdr:cNvPr id="475" name="n_1aveValue【港湾・漁港】&#10;一人当たり有形固定資産（償却資産）額"/>
        <xdr:cNvSpPr txBox="1"/>
      </xdr:nvSpPr>
      <xdr:spPr>
        <a:xfrm>
          <a:off x="9359411" y="1766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6249</xdr:rowOff>
    </xdr:from>
    <xdr:ext cx="534377" cy="259045"/>
    <xdr:sp macro="" textlink="">
      <xdr:nvSpPr>
        <xdr:cNvPr id="476" name="n_2aveValue【港湾・漁港】&#10;一人当たり有形固定資産（償却資産）額"/>
        <xdr:cNvSpPr txBox="1"/>
      </xdr:nvSpPr>
      <xdr:spPr>
        <a:xfrm>
          <a:off x="8483111" y="176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15950</xdr:rowOff>
    </xdr:from>
    <xdr:ext cx="534377" cy="259045"/>
    <xdr:sp macro="" textlink="">
      <xdr:nvSpPr>
        <xdr:cNvPr id="477" name="n_3aveValue【港湾・漁港】&#10;一人当たり有形固定資産（償却資産）額"/>
        <xdr:cNvSpPr txBox="1"/>
      </xdr:nvSpPr>
      <xdr:spPr>
        <a:xfrm>
          <a:off x="7594111" y="1767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19607</xdr:rowOff>
    </xdr:from>
    <xdr:ext cx="534377" cy="259045"/>
    <xdr:sp macro="" textlink="">
      <xdr:nvSpPr>
        <xdr:cNvPr id="478" name="n_4aveValue【港湾・漁港】&#10;一人当たり有形固定資産（償却資産）額"/>
        <xdr:cNvSpPr txBox="1"/>
      </xdr:nvSpPr>
      <xdr:spPr>
        <a:xfrm>
          <a:off x="6705111" y="176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100159</xdr:rowOff>
    </xdr:from>
    <xdr:ext cx="534377" cy="259045"/>
    <xdr:sp macro="" textlink="">
      <xdr:nvSpPr>
        <xdr:cNvPr id="479" name="n_1mainValue【港湾・漁港】&#10;一人当たり有形固定資産（償却資産）額"/>
        <xdr:cNvSpPr txBox="1"/>
      </xdr:nvSpPr>
      <xdr:spPr>
        <a:xfrm>
          <a:off x="9359411" y="181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105261</xdr:rowOff>
    </xdr:from>
    <xdr:ext cx="534377" cy="259045"/>
    <xdr:sp macro="" textlink="">
      <xdr:nvSpPr>
        <xdr:cNvPr id="480" name="n_2mainValue【港湾・漁港】&#10;一人当たり有形固定資産（償却資産）額"/>
        <xdr:cNvSpPr txBox="1"/>
      </xdr:nvSpPr>
      <xdr:spPr>
        <a:xfrm>
          <a:off x="8483111" y="1810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105765</xdr:rowOff>
    </xdr:from>
    <xdr:ext cx="534377" cy="259045"/>
    <xdr:sp macro="" textlink="">
      <xdr:nvSpPr>
        <xdr:cNvPr id="481" name="n_3mainValue【港湾・漁港】&#10;一人当たり有形固定資産（償却資産）額"/>
        <xdr:cNvSpPr txBox="1"/>
      </xdr:nvSpPr>
      <xdr:spPr>
        <a:xfrm>
          <a:off x="7594111" y="1810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105151</xdr:rowOff>
    </xdr:from>
    <xdr:ext cx="534377" cy="259045"/>
    <xdr:sp macro="" textlink="">
      <xdr:nvSpPr>
        <xdr:cNvPr id="482" name="n_4mainValue【港湾・漁港】&#10;一人当たり有形固定資産（償却資産）額"/>
        <xdr:cNvSpPr txBox="1"/>
      </xdr:nvSpPr>
      <xdr:spPr>
        <a:xfrm>
          <a:off x="6705111" y="181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4" name="直線コネクタ 4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5" name="テキスト ボックス 49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6" name="直線コネクタ 4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7" name="テキスト ボックス 4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8" name="直線コネクタ 4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9" name="テキスト ボックス 4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0" name="直線コネクタ 4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1" name="テキスト ボックス 5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2" name="直線コネクタ 5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3" name="テキスト ボックス 5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4" name="直線コネクタ 5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5" name="テキスト ボックス 50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509" name="直線コネクタ 508"/>
        <xdr:cNvCxnSpPr/>
      </xdr:nvCxnSpPr>
      <xdr:spPr>
        <a:xfrm flipV="1">
          <a:off x="16318864" y="5830389"/>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510" name="【認定こども園・幼稚園・保育所】&#10;有形固定資産減価償却率最小値テキスト"/>
        <xdr:cNvSpPr txBox="1"/>
      </xdr:nvSpPr>
      <xdr:spPr>
        <a:xfrm>
          <a:off x="16357600" y="713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511" name="直線コネクタ 510"/>
        <xdr:cNvCxnSpPr/>
      </xdr:nvCxnSpPr>
      <xdr:spPr>
        <a:xfrm>
          <a:off x="16230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512" name="【認定こども園・幼稚園・保育所】&#10;有形固定資産減価償却率最大値テキスト"/>
        <xdr:cNvSpPr txBox="1"/>
      </xdr:nvSpPr>
      <xdr:spPr>
        <a:xfrm>
          <a:off x="16357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513" name="直線コネクタ 512"/>
        <xdr:cNvCxnSpPr/>
      </xdr:nvCxnSpPr>
      <xdr:spPr>
        <a:xfrm>
          <a:off x="16230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39750</xdr:rowOff>
    </xdr:from>
    <xdr:ext cx="405111" cy="259045"/>
    <xdr:sp macro="" textlink="">
      <xdr:nvSpPr>
        <xdr:cNvPr id="514" name="【認定こども園・幼稚園・保育所】&#10;有形固定資産減価償却率平均値テキスト"/>
        <xdr:cNvSpPr txBox="1"/>
      </xdr:nvSpPr>
      <xdr:spPr>
        <a:xfrm>
          <a:off x="16357600" y="655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515" name="フローチャート: 判断 514"/>
        <xdr:cNvSpPr/>
      </xdr:nvSpPr>
      <xdr:spPr>
        <a:xfrm>
          <a:off x="162687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516" name="フローチャート: 判断 515"/>
        <xdr:cNvSpPr/>
      </xdr:nvSpPr>
      <xdr:spPr>
        <a:xfrm>
          <a:off x="15430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517" name="フローチャート: 判断 516"/>
        <xdr:cNvSpPr/>
      </xdr:nvSpPr>
      <xdr:spPr>
        <a:xfrm>
          <a:off x="14541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18" name="フローチャート: 判断 517"/>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19" name="フローチャート: 判断 518"/>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149497</xdr:rowOff>
    </xdr:from>
    <xdr:to>
      <xdr:col>85</xdr:col>
      <xdr:colOff>177800</xdr:colOff>
      <xdr:row>35</xdr:row>
      <xdr:rowOff>79647</xdr:rowOff>
    </xdr:to>
    <xdr:sp macro="" textlink="">
      <xdr:nvSpPr>
        <xdr:cNvPr id="525" name="楕円 524"/>
        <xdr:cNvSpPr/>
      </xdr:nvSpPr>
      <xdr:spPr>
        <a:xfrm>
          <a:off x="162687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924</xdr:rowOff>
    </xdr:from>
    <xdr:ext cx="405111" cy="259045"/>
    <xdr:sp macro="" textlink="">
      <xdr:nvSpPr>
        <xdr:cNvPr id="526" name="【認定こども園・幼稚園・保育所】&#10;有形固定資産減価償却率該当値テキスト"/>
        <xdr:cNvSpPr txBox="1"/>
      </xdr:nvSpPr>
      <xdr:spPr>
        <a:xfrm>
          <a:off x="16357600"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xdr:rowOff>
    </xdr:from>
    <xdr:to>
      <xdr:col>81</xdr:col>
      <xdr:colOff>101600</xdr:colOff>
      <xdr:row>35</xdr:row>
      <xdr:rowOff>112304</xdr:rowOff>
    </xdr:to>
    <xdr:sp macro="" textlink="">
      <xdr:nvSpPr>
        <xdr:cNvPr id="527" name="楕円 526"/>
        <xdr:cNvSpPr/>
      </xdr:nvSpPr>
      <xdr:spPr>
        <a:xfrm>
          <a:off x="15430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28847</xdr:rowOff>
    </xdr:from>
    <xdr:to>
      <xdr:col>85</xdr:col>
      <xdr:colOff>127000</xdr:colOff>
      <xdr:row>35</xdr:row>
      <xdr:rowOff>61504</xdr:rowOff>
    </xdr:to>
    <xdr:cxnSp macro="">
      <xdr:nvCxnSpPr>
        <xdr:cNvPr id="528" name="直線コネクタ 527"/>
        <xdr:cNvCxnSpPr/>
      </xdr:nvCxnSpPr>
      <xdr:spPr>
        <a:xfrm flipV="1">
          <a:off x="15481300" y="60295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108676</xdr:rowOff>
    </xdr:from>
    <xdr:to>
      <xdr:col>76</xdr:col>
      <xdr:colOff>165100</xdr:colOff>
      <xdr:row>38</xdr:row>
      <xdr:rowOff>38826</xdr:rowOff>
    </xdr:to>
    <xdr:sp macro="" textlink="">
      <xdr:nvSpPr>
        <xdr:cNvPr id="529" name="楕円 528"/>
        <xdr:cNvSpPr/>
      </xdr:nvSpPr>
      <xdr:spPr>
        <a:xfrm>
          <a:off x="14541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61504</xdr:rowOff>
    </xdr:from>
    <xdr:to>
      <xdr:col>81</xdr:col>
      <xdr:colOff>50800</xdr:colOff>
      <xdr:row>37</xdr:row>
      <xdr:rowOff>159476</xdr:rowOff>
    </xdr:to>
    <xdr:cxnSp macro="">
      <xdr:nvCxnSpPr>
        <xdr:cNvPr id="530" name="直線コネクタ 529"/>
        <xdr:cNvCxnSpPr/>
      </xdr:nvCxnSpPr>
      <xdr:spPr>
        <a:xfrm flipV="1">
          <a:off x="14592300" y="6062254"/>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100512</xdr:rowOff>
    </xdr:from>
    <xdr:to>
      <xdr:col>72</xdr:col>
      <xdr:colOff>38100</xdr:colOff>
      <xdr:row>41</xdr:row>
      <xdr:rowOff>30662</xdr:rowOff>
    </xdr:to>
    <xdr:sp macro="" textlink="">
      <xdr:nvSpPr>
        <xdr:cNvPr id="531" name="楕円 530"/>
        <xdr:cNvSpPr/>
      </xdr:nvSpPr>
      <xdr:spPr>
        <a:xfrm>
          <a:off x="13652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159476</xdr:rowOff>
    </xdr:from>
    <xdr:to>
      <xdr:col>76</xdr:col>
      <xdr:colOff>114300</xdr:colOff>
      <xdr:row>40</xdr:row>
      <xdr:rowOff>151312</xdr:rowOff>
    </xdr:to>
    <xdr:cxnSp macro="">
      <xdr:nvCxnSpPr>
        <xdr:cNvPr id="532" name="直線コネクタ 531"/>
        <xdr:cNvCxnSpPr/>
      </xdr:nvCxnSpPr>
      <xdr:spPr>
        <a:xfrm flipV="1">
          <a:off x="13703300" y="6503126"/>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67854</xdr:rowOff>
    </xdr:from>
    <xdr:to>
      <xdr:col>67</xdr:col>
      <xdr:colOff>101600</xdr:colOff>
      <xdr:row>40</xdr:row>
      <xdr:rowOff>169454</xdr:rowOff>
    </xdr:to>
    <xdr:sp macro="" textlink="">
      <xdr:nvSpPr>
        <xdr:cNvPr id="533" name="楕円 532"/>
        <xdr:cNvSpPr/>
      </xdr:nvSpPr>
      <xdr:spPr>
        <a:xfrm>
          <a:off x="12763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118654</xdr:rowOff>
    </xdr:from>
    <xdr:to>
      <xdr:col>71</xdr:col>
      <xdr:colOff>177800</xdr:colOff>
      <xdr:row>40</xdr:row>
      <xdr:rowOff>151312</xdr:rowOff>
    </xdr:to>
    <xdr:cxnSp macro="">
      <xdr:nvCxnSpPr>
        <xdr:cNvPr id="534" name="直線コネクタ 533"/>
        <xdr:cNvCxnSpPr/>
      </xdr:nvCxnSpPr>
      <xdr:spPr>
        <a:xfrm>
          <a:off x="12814300" y="69766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137721</xdr:rowOff>
    </xdr:from>
    <xdr:ext cx="405111" cy="259045"/>
    <xdr:sp macro="" textlink="">
      <xdr:nvSpPr>
        <xdr:cNvPr id="535" name="n_1aveValue【認定こども園・幼稚園・保育所】&#10;有形固定資産減価償却率"/>
        <xdr:cNvSpPr txBox="1"/>
      </xdr:nvSpPr>
      <xdr:spPr>
        <a:xfrm>
          <a:off x="152660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18523</xdr:rowOff>
    </xdr:from>
    <xdr:ext cx="405111" cy="259045"/>
    <xdr:sp macro="" textlink="">
      <xdr:nvSpPr>
        <xdr:cNvPr id="536" name="n_2aveValue【認定こども園・幼稚園・保育所】&#10;有形固定資産減価償却率"/>
        <xdr:cNvSpPr txBox="1"/>
      </xdr:nvSpPr>
      <xdr:spPr>
        <a:xfrm>
          <a:off x="14389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37" name="n_3aveValue【認定こども園・幼稚園・保育所】&#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38" name="n_4aveValue【認定こども園・幼稚園・保育所】&#10;有形固定資産減価償却率"/>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128831</xdr:rowOff>
    </xdr:from>
    <xdr:ext cx="405111" cy="259045"/>
    <xdr:sp macro="" textlink="">
      <xdr:nvSpPr>
        <xdr:cNvPr id="539" name="n_1mainValue【認定こども園・幼稚園・保育所】&#10;有形固定資産減価償却率"/>
        <xdr:cNvSpPr txBox="1"/>
      </xdr:nvSpPr>
      <xdr:spPr>
        <a:xfrm>
          <a:off x="152660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540" name="n_2mainValue【認定こども園・幼稚園・保育所】&#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21789</xdr:rowOff>
    </xdr:from>
    <xdr:ext cx="405111" cy="259045"/>
    <xdr:sp macro="" textlink="">
      <xdr:nvSpPr>
        <xdr:cNvPr id="541" name="n_3mainValue【認定こども園・幼稚園・保育所】&#10;有形固定資産減価償却率"/>
        <xdr:cNvSpPr txBox="1"/>
      </xdr:nvSpPr>
      <xdr:spPr>
        <a:xfrm>
          <a:off x="13500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160581</xdr:rowOff>
    </xdr:from>
    <xdr:ext cx="405111" cy="259045"/>
    <xdr:sp macro="" textlink="">
      <xdr:nvSpPr>
        <xdr:cNvPr id="542" name="n_4mainValue【認定こども園・幼稚園・保育所】&#10;有形固定資産減価償却率"/>
        <xdr:cNvSpPr txBox="1"/>
      </xdr:nvSpPr>
      <xdr:spPr>
        <a:xfrm>
          <a:off x="12611744"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564" name="直線コネクタ 563"/>
        <xdr:cNvCxnSpPr/>
      </xdr:nvCxnSpPr>
      <xdr:spPr>
        <a:xfrm flipV="1">
          <a:off x="22160864"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565" name="【認定こども園・幼稚園・保育所】&#10;一人当たり面積最小値テキスト"/>
        <xdr:cNvSpPr txBox="1"/>
      </xdr:nvSpPr>
      <xdr:spPr>
        <a:xfrm>
          <a:off x="22199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566" name="直線コネクタ 565"/>
        <xdr:cNvCxnSpPr/>
      </xdr:nvCxnSpPr>
      <xdr:spPr>
        <a:xfrm>
          <a:off x="22072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567"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568" name="直線コネクタ 567"/>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569" name="【認定こども園・幼稚園・保育所】&#10;一人当たり面積平均値テキスト"/>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70" name="フローチャート: 判断 569"/>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571" name="フローチャート: 判断 570"/>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572" name="フローチャート: 判断 571"/>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3" name="フローチャート: 判断 572"/>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580" name="楕円 579"/>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581" name="【認定こども園・幼稚園・保育所】&#10;一人当たり面積該当値テキスト"/>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582" name="楕円 581"/>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xdr:rowOff>
    </xdr:from>
    <xdr:to>
      <xdr:col>116</xdr:col>
      <xdr:colOff>63500</xdr:colOff>
      <xdr:row>41</xdr:row>
      <xdr:rowOff>23622</xdr:rowOff>
    </xdr:to>
    <xdr:cxnSp macro="">
      <xdr:nvCxnSpPr>
        <xdr:cNvPr id="583" name="直線コネクタ 582"/>
        <xdr:cNvCxnSpPr/>
      </xdr:nvCxnSpPr>
      <xdr:spPr>
        <a:xfrm>
          <a:off x="21323300" y="70347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125984</xdr:rowOff>
    </xdr:from>
    <xdr:to>
      <xdr:col>107</xdr:col>
      <xdr:colOff>101600</xdr:colOff>
      <xdr:row>41</xdr:row>
      <xdr:rowOff>56134</xdr:rowOff>
    </xdr:to>
    <xdr:sp macro="" textlink="">
      <xdr:nvSpPr>
        <xdr:cNvPr id="584" name="楕円 583"/>
        <xdr:cNvSpPr/>
      </xdr:nvSpPr>
      <xdr:spPr>
        <a:xfrm>
          <a:off x="20383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xdr:rowOff>
    </xdr:from>
    <xdr:to>
      <xdr:col>111</xdr:col>
      <xdr:colOff>177800</xdr:colOff>
      <xdr:row>41</xdr:row>
      <xdr:rowOff>5334</xdr:rowOff>
    </xdr:to>
    <xdr:cxnSp macro="">
      <xdr:nvCxnSpPr>
        <xdr:cNvPr id="585" name="直線コネクタ 584"/>
        <xdr:cNvCxnSpPr/>
      </xdr:nvCxnSpPr>
      <xdr:spPr>
        <a:xfrm>
          <a:off x="20434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107696</xdr:rowOff>
    </xdr:from>
    <xdr:to>
      <xdr:col>102</xdr:col>
      <xdr:colOff>165100</xdr:colOff>
      <xdr:row>41</xdr:row>
      <xdr:rowOff>37846</xdr:rowOff>
    </xdr:to>
    <xdr:sp macro="" textlink="">
      <xdr:nvSpPr>
        <xdr:cNvPr id="586" name="楕円 585"/>
        <xdr:cNvSpPr/>
      </xdr:nvSpPr>
      <xdr:spPr>
        <a:xfrm>
          <a:off x="19494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158496</xdr:rowOff>
    </xdr:from>
    <xdr:to>
      <xdr:col>107</xdr:col>
      <xdr:colOff>50800</xdr:colOff>
      <xdr:row>41</xdr:row>
      <xdr:rowOff>5334</xdr:rowOff>
    </xdr:to>
    <xdr:cxnSp macro="">
      <xdr:nvCxnSpPr>
        <xdr:cNvPr id="587" name="直線コネクタ 586"/>
        <xdr:cNvCxnSpPr/>
      </xdr:nvCxnSpPr>
      <xdr:spPr>
        <a:xfrm>
          <a:off x="19545300" y="7016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89408</xdr:rowOff>
    </xdr:from>
    <xdr:to>
      <xdr:col>98</xdr:col>
      <xdr:colOff>38100</xdr:colOff>
      <xdr:row>41</xdr:row>
      <xdr:rowOff>19558</xdr:rowOff>
    </xdr:to>
    <xdr:sp macro="" textlink="">
      <xdr:nvSpPr>
        <xdr:cNvPr id="588" name="楕円 587"/>
        <xdr:cNvSpPr/>
      </xdr:nvSpPr>
      <xdr:spPr>
        <a:xfrm>
          <a:off x="18605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140208</xdr:rowOff>
    </xdr:from>
    <xdr:to>
      <xdr:col>102</xdr:col>
      <xdr:colOff>114300</xdr:colOff>
      <xdr:row>40</xdr:row>
      <xdr:rowOff>158496</xdr:rowOff>
    </xdr:to>
    <xdr:cxnSp macro="">
      <xdr:nvCxnSpPr>
        <xdr:cNvPr id="589" name="直線コネクタ 588"/>
        <xdr:cNvCxnSpPr/>
      </xdr:nvCxnSpPr>
      <xdr:spPr>
        <a:xfrm>
          <a:off x="18656300" y="6998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590" name="n_1aveValue【認定こども園・幼稚園・保育所】&#10;一人当たり面積"/>
        <xdr:cNvSpPr txBox="1"/>
      </xdr:nvSpPr>
      <xdr:spPr>
        <a:xfrm>
          <a:off x="21075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591"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92"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93"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594" name="n_1mainValue【認定こども園・幼稚園・保育所】&#10;一人当たり面積"/>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47261</xdr:rowOff>
    </xdr:from>
    <xdr:ext cx="469744" cy="259045"/>
    <xdr:sp macro="" textlink="">
      <xdr:nvSpPr>
        <xdr:cNvPr id="595" name="n_2mainValue【認定こども園・幼稚園・保育所】&#10;一人当たり面積"/>
        <xdr:cNvSpPr txBox="1"/>
      </xdr:nvSpPr>
      <xdr:spPr>
        <a:xfrm>
          <a:off x="20199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28973</xdr:rowOff>
    </xdr:from>
    <xdr:ext cx="469744" cy="259045"/>
    <xdr:sp macro="" textlink="">
      <xdr:nvSpPr>
        <xdr:cNvPr id="596" name="n_3mainValue【認定こども園・幼稚園・保育所】&#10;一人当たり面積"/>
        <xdr:cNvSpPr txBox="1"/>
      </xdr:nvSpPr>
      <xdr:spPr>
        <a:xfrm>
          <a:off x="19310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10685</xdr:rowOff>
    </xdr:from>
    <xdr:ext cx="469744" cy="259045"/>
    <xdr:sp macro="" textlink="">
      <xdr:nvSpPr>
        <xdr:cNvPr id="597" name="n_4mainValue【認定こども園・幼稚園・保育所】&#10;一人当たり面積"/>
        <xdr:cNvSpPr txBox="1"/>
      </xdr:nvSpPr>
      <xdr:spPr>
        <a:xfrm>
          <a:off x="18421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8" name="テキスト ボックス 6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9" name="直線コネクタ 60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0" name="テキスト ボックス 60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1" name="直線コネクタ 61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2" name="テキスト ボックス 61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3" name="直線コネクタ 61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4" name="テキスト ボックス 61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5" name="直線コネクタ 61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6" name="テキスト ボックス 61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620" name="直線コネクタ 619"/>
        <xdr:cNvCxnSpPr/>
      </xdr:nvCxnSpPr>
      <xdr:spPr>
        <a:xfrm flipV="1">
          <a:off x="16318864" y="97520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621" name="【学校施設】&#10;有形固定資産減価償却率最小値テキスト"/>
        <xdr:cNvSpPr txBox="1"/>
      </xdr:nvSpPr>
      <xdr:spPr>
        <a:xfrm>
          <a:off x="16357600" y="1090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622" name="直線コネクタ 621"/>
        <xdr:cNvCxnSpPr/>
      </xdr:nvCxnSpPr>
      <xdr:spPr>
        <a:xfrm>
          <a:off x="16230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623" name="【学校施設】&#10;有形固定資産減価償却率最大値テキスト"/>
        <xdr:cNvSpPr txBox="1"/>
      </xdr:nvSpPr>
      <xdr:spPr>
        <a:xfrm>
          <a:off x="16357600" y="952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624" name="直線コネクタ 623"/>
        <xdr:cNvCxnSpPr/>
      </xdr:nvCxnSpPr>
      <xdr:spPr>
        <a:xfrm>
          <a:off x="16230600" y="97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625" name="【学校施設】&#10;有形固定資産減価償却率平均値テキスト"/>
        <xdr:cNvSpPr txBox="1"/>
      </xdr:nvSpPr>
      <xdr:spPr>
        <a:xfrm>
          <a:off x="16357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26" name="フローチャート: 判断 625"/>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627" name="フローチャート: 判断 626"/>
        <xdr:cNvSpPr/>
      </xdr:nvSpPr>
      <xdr:spPr>
        <a:xfrm>
          <a:off x="15430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628" name="フローチャート: 判断 627"/>
        <xdr:cNvSpPr/>
      </xdr:nvSpPr>
      <xdr:spPr>
        <a:xfrm>
          <a:off x="14541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629" name="フローチャート: 判断 628"/>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630" name="フローチャート: 判断 629"/>
        <xdr:cNvSpPr/>
      </xdr:nvSpPr>
      <xdr:spPr>
        <a:xfrm>
          <a:off x="12763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100076</xdr:rowOff>
    </xdr:from>
    <xdr:to>
      <xdr:col>85</xdr:col>
      <xdr:colOff>177800</xdr:colOff>
      <xdr:row>57</xdr:row>
      <xdr:rowOff>30226</xdr:rowOff>
    </xdr:to>
    <xdr:sp macro="" textlink="">
      <xdr:nvSpPr>
        <xdr:cNvPr id="636" name="楕円 635"/>
        <xdr:cNvSpPr/>
      </xdr:nvSpPr>
      <xdr:spPr>
        <a:xfrm>
          <a:off x="16268700" y="9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53103</xdr:rowOff>
    </xdr:from>
    <xdr:ext cx="405111" cy="259045"/>
    <xdr:sp macro="" textlink="">
      <xdr:nvSpPr>
        <xdr:cNvPr id="637" name="【学校施設】&#10;有形固定資産減価償却率該当値テキスト"/>
        <xdr:cNvSpPr txBox="1"/>
      </xdr:nvSpPr>
      <xdr:spPr>
        <a:xfrm>
          <a:off x="16357600" y="965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72644</xdr:rowOff>
    </xdr:from>
    <xdr:to>
      <xdr:col>81</xdr:col>
      <xdr:colOff>101600</xdr:colOff>
      <xdr:row>57</xdr:row>
      <xdr:rowOff>2794</xdr:rowOff>
    </xdr:to>
    <xdr:sp macro="" textlink="">
      <xdr:nvSpPr>
        <xdr:cNvPr id="638" name="楕円 637"/>
        <xdr:cNvSpPr/>
      </xdr:nvSpPr>
      <xdr:spPr>
        <a:xfrm>
          <a:off x="154305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123444</xdr:rowOff>
    </xdr:from>
    <xdr:to>
      <xdr:col>85</xdr:col>
      <xdr:colOff>127000</xdr:colOff>
      <xdr:row>56</xdr:row>
      <xdr:rowOff>150876</xdr:rowOff>
    </xdr:to>
    <xdr:cxnSp macro="">
      <xdr:nvCxnSpPr>
        <xdr:cNvPr id="639" name="直線コネクタ 638"/>
        <xdr:cNvCxnSpPr/>
      </xdr:nvCxnSpPr>
      <xdr:spPr>
        <a:xfrm>
          <a:off x="15481300" y="97246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58928</xdr:rowOff>
    </xdr:from>
    <xdr:to>
      <xdr:col>76</xdr:col>
      <xdr:colOff>165100</xdr:colOff>
      <xdr:row>56</xdr:row>
      <xdr:rowOff>160528</xdr:rowOff>
    </xdr:to>
    <xdr:sp macro="" textlink="">
      <xdr:nvSpPr>
        <xdr:cNvPr id="640" name="楕円 639"/>
        <xdr:cNvSpPr/>
      </xdr:nvSpPr>
      <xdr:spPr>
        <a:xfrm>
          <a:off x="145415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109728</xdr:rowOff>
    </xdr:from>
    <xdr:to>
      <xdr:col>81</xdr:col>
      <xdr:colOff>50800</xdr:colOff>
      <xdr:row>56</xdr:row>
      <xdr:rowOff>123444</xdr:rowOff>
    </xdr:to>
    <xdr:cxnSp macro="">
      <xdr:nvCxnSpPr>
        <xdr:cNvPr id="641" name="直線コネクタ 640"/>
        <xdr:cNvCxnSpPr/>
      </xdr:nvCxnSpPr>
      <xdr:spPr>
        <a:xfrm>
          <a:off x="14592300" y="9710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45212</xdr:rowOff>
    </xdr:from>
    <xdr:to>
      <xdr:col>72</xdr:col>
      <xdr:colOff>38100</xdr:colOff>
      <xdr:row>56</xdr:row>
      <xdr:rowOff>146812</xdr:rowOff>
    </xdr:to>
    <xdr:sp macro="" textlink="">
      <xdr:nvSpPr>
        <xdr:cNvPr id="642" name="楕円 641"/>
        <xdr:cNvSpPr/>
      </xdr:nvSpPr>
      <xdr:spPr>
        <a:xfrm>
          <a:off x="136525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96012</xdr:rowOff>
    </xdr:from>
    <xdr:to>
      <xdr:col>76</xdr:col>
      <xdr:colOff>114300</xdr:colOff>
      <xdr:row>56</xdr:row>
      <xdr:rowOff>109728</xdr:rowOff>
    </xdr:to>
    <xdr:cxnSp macro="">
      <xdr:nvCxnSpPr>
        <xdr:cNvPr id="643" name="直線コネクタ 642"/>
        <xdr:cNvCxnSpPr/>
      </xdr:nvCxnSpPr>
      <xdr:spPr>
        <a:xfrm>
          <a:off x="13703300" y="9697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49784</xdr:rowOff>
    </xdr:from>
    <xdr:to>
      <xdr:col>67</xdr:col>
      <xdr:colOff>101600</xdr:colOff>
      <xdr:row>56</xdr:row>
      <xdr:rowOff>151384</xdr:rowOff>
    </xdr:to>
    <xdr:sp macro="" textlink="">
      <xdr:nvSpPr>
        <xdr:cNvPr id="644" name="楕円 643"/>
        <xdr:cNvSpPr/>
      </xdr:nvSpPr>
      <xdr:spPr>
        <a:xfrm>
          <a:off x="12763500" y="9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96012</xdr:rowOff>
    </xdr:from>
    <xdr:to>
      <xdr:col>71</xdr:col>
      <xdr:colOff>177800</xdr:colOff>
      <xdr:row>56</xdr:row>
      <xdr:rowOff>100584</xdr:rowOff>
    </xdr:to>
    <xdr:cxnSp macro="">
      <xdr:nvCxnSpPr>
        <xdr:cNvPr id="645" name="直線コネクタ 644"/>
        <xdr:cNvCxnSpPr/>
      </xdr:nvCxnSpPr>
      <xdr:spPr>
        <a:xfrm flipV="1">
          <a:off x="12814300" y="9697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119651</xdr:rowOff>
    </xdr:from>
    <xdr:ext cx="405111" cy="259045"/>
    <xdr:sp macro="" textlink="">
      <xdr:nvSpPr>
        <xdr:cNvPr id="646" name="n_1aveValue【学校施設】&#10;有形固定資産減価償却率"/>
        <xdr:cNvSpPr txBox="1"/>
      </xdr:nvSpPr>
      <xdr:spPr>
        <a:xfrm>
          <a:off x="15266044"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92219</xdr:rowOff>
    </xdr:from>
    <xdr:ext cx="405111" cy="259045"/>
    <xdr:sp macro="" textlink="">
      <xdr:nvSpPr>
        <xdr:cNvPr id="647" name="n_2aveValue【学校施設】&#10;有形固定資産減価償却率"/>
        <xdr:cNvSpPr txBox="1"/>
      </xdr:nvSpPr>
      <xdr:spPr>
        <a:xfrm>
          <a:off x="143897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648" name="n_3aveValue【学校施設】&#10;有形固定資産減価償却率"/>
        <xdr:cNvSpPr txBox="1"/>
      </xdr:nvSpPr>
      <xdr:spPr>
        <a:xfrm>
          <a:off x="13500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649" name="n_4aveValue【学校施設】&#10;有形固定資産減価償却率"/>
        <xdr:cNvSpPr txBox="1"/>
      </xdr:nvSpPr>
      <xdr:spPr>
        <a:xfrm>
          <a:off x="12611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19321</xdr:rowOff>
    </xdr:from>
    <xdr:ext cx="405111" cy="259045"/>
    <xdr:sp macro="" textlink="">
      <xdr:nvSpPr>
        <xdr:cNvPr id="650" name="n_1mainValue【学校施設】&#10;有形固定資産減価償却率"/>
        <xdr:cNvSpPr txBox="1"/>
      </xdr:nvSpPr>
      <xdr:spPr>
        <a:xfrm>
          <a:off x="15266044" y="94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5605</xdr:rowOff>
    </xdr:from>
    <xdr:ext cx="405111" cy="259045"/>
    <xdr:sp macro="" textlink="">
      <xdr:nvSpPr>
        <xdr:cNvPr id="651" name="n_2mainValue【学校施設】&#10;有形固定資産減価償却率"/>
        <xdr:cNvSpPr txBox="1"/>
      </xdr:nvSpPr>
      <xdr:spPr>
        <a:xfrm>
          <a:off x="14389744" y="943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163339</xdr:rowOff>
    </xdr:from>
    <xdr:ext cx="405111" cy="259045"/>
    <xdr:sp macro="" textlink="">
      <xdr:nvSpPr>
        <xdr:cNvPr id="652" name="n_3mainValue【学校施設】&#10;有形固定資産減価償却率"/>
        <xdr:cNvSpPr txBox="1"/>
      </xdr:nvSpPr>
      <xdr:spPr>
        <a:xfrm>
          <a:off x="13500744" y="942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167911</xdr:rowOff>
    </xdr:from>
    <xdr:ext cx="405111" cy="259045"/>
    <xdr:sp macro="" textlink="">
      <xdr:nvSpPr>
        <xdr:cNvPr id="653" name="n_4mainValue【学校施設】&#10;有形固定資産減価償却率"/>
        <xdr:cNvSpPr txBox="1"/>
      </xdr:nvSpPr>
      <xdr:spPr>
        <a:xfrm>
          <a:off x="12611744" y="94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5" name="直線コネクタ 6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6" name="テキスト ボックス 6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7" name="直線コネクタ 6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8" name="テキスト ボックス 6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9" name="直線コネクタ 6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0" name="テキスト ボックス 6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1" name="直線コネクタ 6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2" name="テキスト ボックス 6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676" name="直線コネクタ 675"/>
        <xdr:cNvCxnSpPr/>
      </xdr:nvCxnSpPr>
      <xdr:spPr>
        <a:xfrm flipV="1">
          <a:off x="22160864" y="9893808"/>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677" name="【学校施設】&#10;一人当たり面積最小値テキスト"/>
        <xdr:cNvSpPr txBox="1"/>
      </xdr:nvSpPr>
      <xdr:spPr>
        <a:xfrm>
          <a:off x="22199600" y="1107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678" name="直線コネクタ 677"/>
        <xdr:cNvCxnSpPr/>
      </xdr:nvCxnSpPr>
      <xdr:spPr>
        <a:xfrm>
          <a:off x="22072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macro="" textlink="">
      <xdr:nvSpPr>
        <xdr:cNvPr id="679" name="【学校施設】&#10;一人当たり面積最大値テキスト"/>
        <xdr:cNvSpPr txBox="1"/>
      </xdr:nvSpPr>
      <xdr:spPr>
        <a:xfrm>
          <a:off x="22199600" y="966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680" name="直線コネクタ 679"/>
        <xdr:cNvCxnSpPr/>
      </xdr:nvCxnSpPr>
      <xdr:spPr>
        <a:xfrm>
          <a:off x="22072600" y="989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79519</xdr:rowOff>
    </xdr:from>
    <xdr:ext cx="469744" cy="259045"/>
    <xdr:sp macro="" textlink="">
      <xdr:nvSpPr>
        <xdr:cNvPr id="681" name="【学校施設】&#10;一人当たり面積平均値テキスト"/>
        <xdr:cNvSpPr txBox="1"/>
      </xdr:nvSpPr>
      <xdr:spPr>
        <a:xfrm>
          <a:off x="22199600" y="1036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682" name="フローチャート: 判断 681"/>
        <xdr:cNvSpPr/>
      </xdr:nvSpPr>
      <xdr:spPr>
        <a:xfrm>
          <a:off x="221107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macro="" textlink="">
      <xdr:nvSpPr>
        <xdr:cNvPr id="683" name="フローチャート: 判断 682"/>
        <xdr:cNvSpPr/>
      </xdr:nvSpPr>
      <xdr:spPr>
        <a:xfrm>
          <a:off x="21272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macro="" textlink="">
      <xdr:nvSpPr>
        <xdr:cNvPr id="684" name="フローチャート: 判断 683"/>
        <xdr:cNvSpPr/>
      </xdr:nvSpPr>
      <xdr:spPr>
        <a:xfrm>
          <a:off x="20383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685" name="フローチャート: 判断 684"/>
        <xdr:cNvSpPr/>
      </xdr:nvSpPr>
      <xdr:spPr>
        <a:xfrm>
          <a:off x="19494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macro="" textlink="">
      <xdr:nvSpPr>
        <xdr:cNvPr id="686" name="フローチャート: 判断 685"/>
        <xdr:cNvSpPr/>
      </xdr:nvSpPr>
      <xdr:spPr>
        <a:xfrm>
          <a:off x="18605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45212</xdr:rowOff>
    </xdr:from>
    <xdr:to>
      <xdr:col>116</xdr:col>
      <xdr:colOff>114300</xdr:colOff>
      <xdr:row>64</xdr:row>
      <xdr:rowOff>146812</xdr:rowOff>
    </xdr:to>
    <xdr:sp macro="" textlink="">
      <xdr:nvSpPr>
        <xdr:cNvPr id="692" name="楕円 691"/>
        <xdr:cNvSpPr/>
      </xdr:nvSpPr>
      <xdr:spPr>
        <a:xfrm>
          <a:off x="22110700" y="110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131589</xdr:rowOff>
    </xdr:from>
    <xdr:ext cx="469744" cy="259045"/>
    <xdr:sp macro="" textlink="">
      <xdr:nvSpPr>
        <xdr:cNvPr id="693" name="【学校施設】&#10;一人当たり面積該当値テキスト"/>
        <xdr:cNvSpPr txBox="1"/>
      </xdr:nvSpPr>
      <xdr:spPr>
        <a:xfrm>
          <a:off x="22199600" y="109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54356</xdr:rowOff>
    </xdr:from>
    <xdr:to>
      <xdr:col>112</xdr:col>
      <xdr:colOff>38100</xdr:colOff>
      <xdr:row>64</xdr:row>
      <xdr:rowOff>155956</xdr:rowOff>
    </xdr:to>
    <xdr:sp macro="" textlink="">
      <xdr:nvSpPr>
        <xdr:cNvPr id="694" name="楕円 693"/>
        <xdr:cNvSpPr/>
      </xdr:nvSpPr>
      <xdr:spPr>
        <a:xfrm>
          <a:off x="21272500" y="110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96012</xdr:rowOff>
    </xdr:from>
    <xdr:to>
      <xdr:col>116</xdr:col>
      <xdr:colOff>63500</xdr:colOff>
      <xdr:row>64</xdr:row>
      <xdr:rowOff>105156</xdr:rowOff>
    </xdr:to>
    <xdr:cxnSp macro="">
      <xdr:nvCxnSpPr>
        <xdr:cNvPr id="695" name="直線コネクタ 694"/>
        <xdr:cNvCxnSpPr/>
      </xdr:nvCxnSpPr>
      <xdr:spPr>
        <a:xfrm flipV="1">
          <a:off x="21323300" y="110688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54356</xdr:rowOff>
    </xdr:from>
    <xdr:to>
      <xdr:col>107</xdr:col>
      <xdr:colOff>101600</xdr:colOff>
      <xdr:row>64</xdr:row>
      <xdr:rowOff>155956</xdr:rowOff>
    </xdr:to>
    <xdr:sp macro="" textlink="">
      <xdr:nvSpPr>
        <xdr:cNvPr id="696" name="楕円 695"/>
        <xdr:cNvSpPr/>
      </xdr:nvSpPr>
      <xdr:spPr>
        <a:xfrm>
          <a:off x="20383500" y="110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105156</xdr:rowOff>
    </xdr:from>
    <xdr:to>
      <xdr:col>111</xdr:col>
      <xdr:colOff>177800</xdr:colOff>
      <xdr:row>64</xdr:row>
      <xdr:rowOff>105156</xdr:rowOff>
    </xdr:to>
    <xdr:cxnSp macro="">
      <xdr:nvCxnSpPr>
        <xdr:cNvPr id="697" name="直線コネクタ 696"/>
        <xdr:cNvCxnSpPr/>
      </xdr:nvCxnSpPr>
      <xdr:spPr>
        <a:xfrm>
          <a:off x="20434300" y="11077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42926</xdr:rowOff>
    </xdr:from>
    <xdr:to>
      <xdr:col>102</xdr:col>
      <xdr:colOff>165100</xdr:colOff>
      <xdr:row>64</xdr:row>
      <xdr:rowOff>144526</xdr:rowOff>
    </xdr:to>
    <xdr:sp macro="" textlink="">
      <xdr:nvSpPr>
        <xdr:cNvPr id="698" name="楕円 697"/>
        <xdr:cNvSpPr/>
      </xdr:nvSpPr>
      <xdr:spPr>
        <a:xfrm>
          <a:off x="19494500" y="110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93726</xdr:rowOff>
    </xdr:from>
    <xdr:to>
      <xdr:col>107</xdr:col>
      <xdr:colOff>50800</xdr:colOff>
      <xdr:row>64</xdr:row>
      <xdr:rowOff>105156</xdr:rowOff>
    </xdr:to>
    <xdr:cxnSp macro="">
      <xdr:nvCxnSpPr>
        <xdr:cNvPr id="699" name="直線コネクタ 698"/>
        <xdr:cNvCxnSpPr/>
      </xdr:nvCxnSpPr>
      <xdr:spPr>
        <a:xfrm>
          <a:off x="19545300" y="110665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49784</xdr:rowOff>
    </xdr:from>
    <xdr:to>
      <xdr:col>98</xdr:col>
      <xdr:colOff>38100</xdr:colOff>
      <xdr:row>64</xdr:row>
      <xdr:rowOff>151384</xdr:rowOff>
    </xdr:to>
    <xdr:sp macro="" textlink="">
      <xdr:nvSpPr>
        <xdr:cNvPr id="700" name="楕円 699"/>
        <xdr:cNvSpPr/>
      </xdr:nvSpPr>
      <xdr:spPr>
        <a:xfrm>
          <a:off x="18605500" y="110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93726</xdr:rowOff>
    </xdr:from>
    <xdr:to>
      <xdr:col>102</xdr:col>
      <xdr:colOff>114300</xdr:colOff>
      <xdr:row>64</xdr:row>
      <xdr:rowOff>100584</xdr:rowOff>
    </xdr:to>
    <xdr:cxnSp macro="">
      <xdr:nvCxnSpPr>
        <xdr:cNvPr id="701" name="直線コネクタ 700"/>
        <xdr:cNvCxnSpPr/>
      </xdr:nvCxnSpPr>
      <xdr:spPr>
        <a:xfrm flipV="1">
          <a:off x="18656300" y="1106652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106189</xdr:rowOff>
    </xdr:from>
    <xdr:ext cx="469744" cy="259045"/>
    <xdr:sp macro="" textlink="">
      <xdr:nvSpPr>
        <xdr:cNvPr id="702" name="n_1aveValue【学校施設】&#10;一人当たり面積"/>
        <xdr:cNvSpPr txBox="1"/>
      </xdr:nvSpPr>
      <xdr:spPr>
        <a:xfrm>
          <a:off x="2107572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117619</xdr:rowOff>
    </xdr:from>
    <xdr:ext cx="469744" cy="259045"/>
    <xdr:sp macro="" textlink="">
      <xdr:nvSpPr>
        <xdr:cNvPr id="703" name="n_2aveValue【学校施設】&#10;一人当たり面積"/>
        <xdr:cNvSpPr txBox="1"/>
      </xdr:nvSpPr>
      <xdr:spPr>
        <a:xfrm>
          <a:off x="20199427" y="1023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151909</xdr:rowOff>
    </xdr:from>
    <xdr:ext cx="469744" cy="259045"/>
    <xdr:sp macro="" textlink="">
      <xdr:nvSpPr>
        <xdr:cNvPr id="704" name="n_3aveValue【学校施設】&#10;一人当たり面積"/>
        <xdr:cNvSpPr txBox="1"/>
      </xdr:nvSpPr>
      <xdr:spPr>
        <a:xfrm>
          <a:off x="19310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151909</xdr:rowOff>
    </xdr:from>
    <xdr:ext cx="469744" cy="259045"/>
    <xdr:sp macro="" textlink="">
      <xdr:nvSpPr>
        <xdr:cNvPr id="705" name="n_4aveValue【学校施設】&#10;一人当たり面積"/>
        <xdr:cNvSpPr txBox="1"/>
      </xdr:nvSpPr>
      <xdr:spPr>
        <a:xfrm>
          <a:off x="18421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147083</xdr:rowOff>
    </xdr:from>
    <xdr:ext cx="469744" cy="259045"/>
    <xdr:sp macro="" textlink="">
      <xdr:nvSpPr>
        <xdr:cNvPr id="706" name="n_1mainValue【学校施設】&#10;一人当たり面積"/>
        <xdr:cNvSpPr txBox="1"/>
      </xdr:nvSpPr>
      <xdr:spPr>
        <a:xfrm>
          <a:off x="21075727" y="111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147083</xdr:rowOff>
    </xdr:from>
    <xdr:ext cx="469744" cy="259045"/>
    <xdr:sp macro="" textlink="">
      <xdr:nvSpPr>
        <xdr:cNvPr id="707" name="n_2mainValue【学校施設】&#10;一人当たり面積"/>
        <xdr:cNvSpPr txBox="1"/>
      </xdr:nvSpPr>
      <xdr:spPr>
        <a:xfrm>
          <a:off x="20199427" y="111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135653</xdr:rowOff>
    </xdr:from>
    <xdr:ext cx="469744" cy="259045"/>
    <xdr:sp macro="" textlink="">
      <xdr:nvSpPr>
        <xdr:cNvPr id="708" name="n_3mainValue【学校施設】&#10;一人当たり面積"/>
        <xdr:cNvSpPr txBox="1"/>
      </xdr:nvSpPr>
      <xdr:spPr>
        <a:xfrm>
          <a:off x="19310427" y="111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142511</xdr:rowOff>
    </xdr:from>
    <xdr:ext cx="469744" cy="259045"/>
    <xdr:sp macro="" textlink="">
      <xdr:nvSpPr>
        <xdr:cNvPr id="709" name="n_4mainValue【学校施設】&#10;一人当たり面積"/>
        <xdr:cNvSpPr txBox="1"/>
      </xdr:nvSpPr>
      <xdr:spPr>
        <a:xfrm>
          <a:off x="18421427" y="1111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1" name="直線コネクタ 72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22" name="テキスト ボックス 721"/>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3" name="直線コネクタ 72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4" name="テキスト ボックス 72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5" name="直線コネクタ 72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6" name="テキスト ボックス 72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7" name="直線コネクタ 72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8" name="テキスト ボックス 72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0" name="テキスト ボックス 72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156972</xdr:rowOff>
    </xdr:from>
    <xdr:to>
      <xdr:col>85</xdr:col>
      <xdr:colOff>126364</xdr:colOff>
      <xdr:row>84</xdr:row>
      <xdr:rowOff>122682</xdr:rowOff>
    </xdr:to>
    <xdr:cxnSp macro="">
      <xdr:nvCxnSpPr>
        <xdr:cNvPr id="732" name="直線コネクタ 731"/>
        <xdr:cNvCxnSpPr/>
      </xdr:nvCxnSpPr>
      <xdr:spPr>
        <a:xfrm flipV="1">
          <a:off x="16318864" y="1335862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126509</xdr:rowOff>
    </xdr:from>
    <xdr:ext cx="405111" cy="259045"/>
    <xdr:sp macro="" textlink="">
      <xdr:nvSpPr>
        <xdr:cNvPr id="733" name="【児童館】&#10;有形固定資産減価償却率最小値テキスト"/>
        <xdr:cNvSpPr txBox="1"/>
      </xdr:nvSpPr>
      <xdr:spPr>
        <a:xfrm>
          <a:off x="16357600" y="1452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122682</xdr:rowOff>
    </xdr:from>
    <xdr:to>
      <xdr:col>86</xdr:col>
      <xdr:colOff>25400</xdr:colOff>
      <xdr:row>84</xdr:row>
      <xdr:rowOff>122682</xdr:rowOff>
    </xdr:to>
    <xdr:cxnSp macro="">
      <xdr:nvCxnSpPr>
        <xdr:cNvPr id="734" name="直線コネクタ 733"/>
        <xdr:cNvCxnSpPr/>
      </xdr:nvCxnSpPr>
      <xdr:spPr>
        <a:xfrm>
          <a:off x="16230600" y="1452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103649</xdr:rowOff>
    </xdr:from>
    <xdr:ext cx="405111" cy="259045"/>
    <xdr:sp macro="" textlink="">
      <xdr:nvSpPr>
        <xdr:cNvPr id="735" name="【児童館】&#10;有形固定資産減価償却率最大値テキスト"/>
        <xdr:cNvSpPr txBox="1"/>
      </xdr:nvSpPr>
      <xdr:spPr>
        <a:xfrm>
          <a:off x="16357600" y="13133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156972</xdr:rowOff>
    </xdr:from>
    <xdr:to>
      <xdr:col>86</xdr:col>
      <xdr:colOff>25400</xdr:colOff>
      <xdr:row>77</xdr:row>
      <xdr:rowOff>156972</xdr:rowOff>
    </xdr:to>
    <xdr:cxnSp macro="">
      <xdr:nvCxnSpPr>
        <xdr:cNvPr id="736" name="直線コネクタ 735"/>
        <xdr:cNvCxnSpPr/>
      </xdr:nvCxnSpPr>
      <xdr:spPr>
        <a:xfrm>
          <a:off x="16230600" y="1335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7890</xdr:rowOff>
    </xdr:from>
    <xdr:ext cx="405111" cy="259045"/>
    <xdr:sp macro="" textlink="">
      <xdr:nvSpPr>
        <xdr:cNvPr id="737" name="【児童館】&#10;有形固定資産減価償却率平均値テキスト"/>
        <xdr:cNvSpPr txBox="1"/>
      </xdr:nvSpPr>
      <xdr:spPr>
        <a:xfrm>
          <a:off x="16357600" y="13723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156463</xdr:rowOff>
    </xdr:from>
    <xdr:to>
      <xdr:col>85</xdr:col>
      <xdr:colOff>177800</xdr:colOff>
      <xdr:row>81</xdr:row>
      <xdr:rowOff>86613</xdr:rowOff>
    </xdr:to>
    <xdr:sp macro="" textlink="">
      <xdr:nvSpPr>
        <xdr:cNvPr id="738" name="フローチャート: 判断 737"/>
        <xdr:cNvSpPr/>
      </xdr:nvSpPr>
      <xdr:spPr>
        <a:xfrm>
          <a:off x="162687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739" name="フローチャート: 判断 738"/>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126746</xdr:rowOff>
    </xdr:from>
    <xdr:to>
      <xdr:col>76</xdr:col>
      <xdr:colOff>165100</xdr:colOff>
      <xdr:row>81</xdr:row>
      <xdr:rowOff>56896</xdr:rowOff>
    </xdr:to>
    <xdr:sp macro="" textlink="">
      <xdr:nvSpPr>
        <xdr:cNvPr id="740" name="フローチャート: 判断 739"/>
        <xdr:cNvSpPr/>
      </xdr:nvSpPr>
      <xdr:spPr>
        <a:xfrm>
          <a:off x="14541500" y="138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126746</xdr:rowOff>
    </xdr:from>
    <xdr:to>
      <xdr:col>72</xdr:col>
      <xdr:colOff>38100</xdr:colOff>
      <xdr:row>81</xdr:row>
      <xdr:rowOff>56896</xdr:rowOff>
    </xdr:to>
    <xdr:sp macro="" textlink="">
      <xdr:nvSpPr>
        <xdr:cNvPr id="741" name="フローチャート: 判断 740"/>
        <xdr:cNvSpPr/>
      </xdr:nvSpPr>
      <xdr:spPr>
        <a:xfrm>
          <a:off x="13652500" y="138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742" name="フローチャート: 判断 741"/>
        <xdr:cNvSpPr/>
      </xdr:nvSpPr>
      <xdr:spPr>
        <a:xfrm>
          <a:off x="12763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60452</xdr:rowOff>
    </xdr:from>
    <xdr:to>
      <xdr:col>85</xdr:col>
      <xdr:colOff>177800</xdr:colOff>
      <xdr:row>81</xdr:row>
      <xdr:rowOff>162052</xdr:rowOff>
    </xdr:to>
    <xdr:sp macro="" textlink="">
      <xdr:nvSpPr>
        <xdr:cNvPr id="748" name="楕円 747"/>
        <xdr:cNvSpPr/>
      </xdr:nvSpPr>
      <xdr:spPr>
        <a:xfrm>
          <a:off x="162687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38879</xdr:rowOff>
    </xdr:from>
    <xdr:ext cx="405111" cy="259045"/>
    <xdr:sp macro="" textlink="">
      <xdr:nvSpPr>
        <xdr:cNvPr id="749" name="【児童館】&#10;有形固定資産減価償却率該当値テキスト"/>
        <xdr:cNvSpPr txBox="1"/>
      </xdr:nvSpPr>
      <xdr:spPr>
        <a:xfrm>
          <a:off x="16357600" y="139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42163</xdr:rowOff>
    </xdr:from>
    <xdr:to>
      <xdr:col>81</xdr:col>
      <xdr:colOff>101600</xdr:colOff>
      <xdr:row>81</xdr:row>
      <xdr:rowOff>143763</xdr:rowOff>
    </xdr:to>
    <xdr:sp macro="" textlink="">
      <xdr:nvSpPr>
        <xdr:cNvPr id="750" name="楕円 749"/>
        <xdr:cNvSpPr/>
      </xdr:nvSpPr>
      <xdr:spPr>
        <a:xfrm>
          <a:off x="15430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92963</xdr:rowOff>
    </xdr:from>
    <xdr:to>
      <xdr:col>85</xdr:col>
      <xdr:colOff>127000</xdr:colOff>
      <xdr:row>81</xdr:row>
      <xdr:rowOff>111252</xdr:rowOff>
    </xdr:to>
    <xdr:cxnSp macro="">
      <xdr:nvCxnSpPr>
        <xdr:cNvPr id="751" name="直線コネクタ 750"/>
        <xdr:cNvCxnSpPr/>
      </xdr:nvCxnSpPr>
      <xdr:spPr>
        <a:xfrm>
          <a:off x="15481300" y="1398041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1015</xdr:rowOff>
    </xdr:from>
    <xdr:to>
      <xdr:col>76</xdr:col>
      <xdr:colOff>165100</xdr:colOff>
      <xdr:row>82</xdr:row>
      <xdr:rowOff>102615</xdr:rowOff>
    </xdr:to>
    <xdr:sp macro="" textlink="">
      <xdr:nvSpPr>
        <xdr:cNvPr id="752" name="楕円 751"/>
        <xdr:cNvSpPr/>
      </xdr:nvSpPr>
      <xdr:spPr>
        <a:xfrm>
          <a:off x="14541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92963</xdr:rowOff>
    </xdr:from>
    <xdr:to>
      <xdr:col>81</xdr:col>
      <xdr:colOff>50800</xdr:colOff>
      <xdr:row>82</xdr:row>
      <xdr:rowOff>51815</xdr:rowOff>
    </xdr:to>
    <xdr:cxnSp macro="">
      <xdr:nvCxnSpPr>
        <xdr:cNvPr id="753" name="直線コネクタ 752"/>
        <xdr:cNvCxnSpPr/>
      </xdr:nvCxnSpPr>
      <xdr:spPr>
        <a:xfrm flipV="1">
          <a:off x="14592300" y="13980413"/>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21589</xdr:rowOff>
    </xdr:from>
    <xdr:to>
      <xdr:col>72</xdr:col>
      <xdr:colOff>38100</xdr:colOff>
      <xdr:row>82</xdr:row>
      <xdr:rowOff>123189</xdr:rowOff>
    </xdr:to>
    <xdr:sp macro="" textlink="">
      <xdr:nvSpPr>
        <xdr:cNvPr id="754" name="楕円 753"/>
        <xdr:cNvSpPr/>
      </xdr:nvSpPr>
      <xdr:spPr>
        <a:xfrm>
          <a:off x="13652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51815</xdr:rowOff>
    </xdr:from>
    <xdr:to>
      <xdr:col>76</xdr:col>
      <xdr:colOff>114300</xdr:colOff>
      <xdr:row>82</xdr:row>
      <xdr:rowOff>72389</xdr:rowOff>
    </xdr:to>
    <xdr:cxnSp macro="">
      <xdr:nvCxnSpPr>
        <xdr:cNvPr id="755" name="直線コネクタ 754"/>
        <xdr:cNvCxnSpPr/>
      </xdr:nvCxnSpPr>
      <xdr:spPr>
        <a:xfrm flipV="1">
          <a:off x="13703300" y="1411071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151892</xdr:rowOff>
    </xdr:from>
    <xdr:to>
      <xdr:col>67</xdr:col>
      <xdr:colOff>101600</xdr:colOff>
      <xdr:row>82</xdr:row>
      <xdr:rowOff>82042</xdr:rowOff>
    </xdr:to>
    <xdr:sp macro="" textlink="">
      <xdr:nvSpPr>
        <xdr:cNvPr id="756" name="楕円 755"/>
        <xdr:cNvSpPr/>
      </xdr:nvSpPr>
      <xdr:spPr>
        <a:xfrm>
          <a:off x="12763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31242</xdr:rowOff>
    </xdr:from>
    <xdr:to>
      <xdr:col>71</xdr:col>
      <xdr:colOff>177800</xdr:colOff>
      <xdr:row>82</xdr:row>
      <xdr:rowOff>72389</xdr:rowOff>
    </xdr:to>
    <xdr:cxnSp macro="">
      <xdr:nvCxnSpPr>
        <xdr:cNvPr id="757" name="直線コネクタ 756"/>
        <xdr:cNvCxnSpPr/>
      </xdr:nvCxnSpPr>
      <xdr:spPr>
        <a:xfrm>
          <a:off x="12814300" y="1409014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758" name="n_1aveValue【児童館】&#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73423</xdr:rowOff>
    </xdr:from>
    <xdr:ext cx="405111" cy="259045"/>
    <xdr:sp macro="" textlink="">
      <xdr:nvSpPr>
        <xdr:cNvPr id="759" name="n_2aveValue【児童館】&#10;有形固定資産減価償却率"/>
        <xdr:cNvSpPr txBox="1"/>
      </xdr:nvSpPr>
      <xdr:spPr>
        <a:xfrm>
          <a:off x="14389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73423</xdr:rowOff>
    </xdr:from>
    <xdr:ext cx="405111" cy="259045"/>
    <xdr:sp macro="" textlink="">
      <xdr:nvSpPr>
        <xdr:cNvPr id="760" name="n_3aveValue【児童館】&#10;有形固定資産減価償却率"/>
        <xdr:cNvSpPr txBox="1"/>
      </xdr:nvSpPr>
      <xdr:spPr>
        <a:xfrm>
          <a:off x="13500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61" name="n_4aveValue【児童館】&#10;有形固定資産減価償却率"/>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134890</xdr:rowOff>
    </xdr:from>
    <xdr:ext cx="405111" cy="259045"/>
    <xdr:sp macro="" textlink="">
      <xdr:nvSpPr>
        <xdr:cNvPr id="762" name="n_1mainValue【児童館】&#10;有形固定資産減価償却率"/>
        <xdr:cNvSpPr txBox="1"/>
      </xdr:nvSpPr>
      <xdr:spPr>
        <a:xfrm>
          <a:off x="152660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93742</xdr:rowOff>
    </xdr:from>
    <xdr:ext cx="405111" cy="259045"/>
    <xdr:sp macro="" textlink="">
      <xdr:nvSpPr>
        <xdr:cNvPr id="763" name="n_2mainValue【児童館】&#10;有形固定資産減価償却率"/>
        <xdr:cNvSpPr txBox="1"/>
      </xdr:nvSpPr>
      <xdr:spPr>
        <a:xfrm>
          <a:off x="14389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114316</xdr:rowOff>
    </xdr:from>
    <xdr:ext cx="405111" cy="259045"/>
    <xdr:sp macro="" textlink="">
      <xdr:nvSpPr>
        <xdr:cNvPr id="764" name="n_3mainValue【児童館】&#10;有形固定資産減価償却率"/>
        <xdr:cNvSpPr txBox="1"/>
      </xdr:nvSpPr>
      <xdr:spPr>
        <a:xfrm>
          <a:off x="13500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73169</xdr:rowOff>
    </xdr:from>
    <xdr:ext cx="405111" cy="259045"/>
    <xdr:sp macro="" textlink="">
      <xdr:nvSpPr>
        <xdr:cNvPr id="765" name="n_4mainValue【児童館】&#10;有形固定資産減価償却率"/>
        <xdr:cNvSpPr txBox="1"/>
      </xdr:nvSpPr>
      <xdr:spPr>
        <a:xfrm>
          <a:off x="12611744" y="1413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6" name="直線コネクタ 7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7" name="テキスト ボックス 7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8" name="直線コネクタ 7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9" name="テキスト ボックス 7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0" name="直線コネクタ 7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1" name="テキスト ボックス 7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2" name="直線コネクタ 7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3" name="テキスト ボックス 7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4" name="直線コネクタ 7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5" name="テキスト ボックス 7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6" name="直線コネクタ 7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7" name="テキスト ボックス 7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76200</xdr:rowOff>
    </xdr:to>
    <xdr:cxnSp macro="">
      <xdr:nvCxnSpPr>
        <xdr:cNvPr id="789" name="直線コネクタ 788"/>
        <xdr:cNvCxnSpPr/>
      </xdr:nvCxnSpPr>
      <xdr:spPr>
        <a:xfrm flipV="1">
          <a:off x="22160864" y="1348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1" name="直線コネクタ 79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792"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793" name="直線コネクタ 792"/>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94"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95" name="フローチャート: 判断 794"/>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96" name="フローチャート: 判断 795"/>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97" name="フローチャート: 判断 796"/>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98" name="フローチャート: 判断 797"/>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99" name="フローチャート: 判断 798"/>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0" name="テキスト ボックス 7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1" name="テキスト ボックス 8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2" name="テキスト ボックス 8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3" name="テキスト ボックス 8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4" name="テキスト ボックス 8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5" name="楕円 804"/>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806"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07" name="楕円 806"/>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808" name="直線コネクタ 807"/>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09" name="楕円 808"/>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810" name="直線コネクタ 809"/>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1" name="楕円 810"/>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812" name="直線コネクタ 811"/>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3" name="楕円 812"/>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814" name="直線コネクタ 813"/>
        <xdr:cNvCxnSpPr/>
      </xdr:nvCxnSpPr>
      <xdr:spPr>
        <a:xfrm>
          <a:off x="18656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15"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16"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17" name="n_3ave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18" name="n_4aveValue【児童館】&#10;一人当たり面積"/>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819"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20"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21" name="n_3main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22" name="n_4mainValue【児童館】&#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4" name="直線コネクタ 8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5" name="テキスト ボックス 83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6" name="直線コネクタ 8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7" name="テキスト ボックス 8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8" name="直線コネクタ 8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9" name="テキスト ボックス 8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0" name="直線コネクタ 8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1" name="テキスト ボックス 8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2" name="直線コネクタ 8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3" name="テキスト ボックス 84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5" name="テキスト ボックス 84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78105</xdr:rowOff>
    </xdr:from>
    <xdr:to>
      <xdr:col>85</xdr:col>
      <xdr:colOff>126364</xdr:colOff>
      <xdr:row>107</xdr:row>
      <xdr:rowOff>85725</xdr:rowOff>
    </xdr:to>
    <xdr:cxnSp macro="">
      <xdr:nvCxnSpPr>
        <xdr:cNvPr id="847" name="直線コネクタ 846"/>
        <xdr:cNvCxnSpPr/>
      </xdr:nvCxnSpPr>
      <xdr:spPr>
        <a:xfrm flipV="1">
          <a:off x="16318864" y="17394555"/>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89552</xdr:rowOff>
    </xdr:from>
    <xdr:ext cx="405111" cy="259045"/>
    <xdr:sp macro="" textlink="">
      <xdr:nvSpPr>
        <xdr:cNvPr id="848" name="【公民館】&#10;有形固定資産減価償却率最小値テキスト"/>
        <xdr:cNvSpPr txBox="1"/>
      </xdr:nvSpPr>
      <xdr:spPr>
        <a:xfrm>
          <a:off x="16357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849" name="直線コネクタ 848"/>
        <xdr:cNvCxnSpPr/>
      </xdr:nvCxnSpPr>
      <xdr:spPr>
        <a:xfrm>
          <a:off x="16230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24782</xdr:rowOff>
    </xdr:from>
    <xdr:ext cx="405111" cy="259045"/>
    <xdr:sp macro="" textlink="">
      <xdr:nvSpPr>
        <xdr:cNvPr id="850" name="【公民館】&#10;有形固定資産減価償却率最大値テキスト"/>
        <xdr:cNvSpPr txBox="1"/>
      </xdr:nvSpPr>
      <xdr:spPr>
        <a:xfrm>
          <a:off x="16357600" y="1716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78105</xdr:rowOff>
    </xdr:from>
    <xdr:to>
      <xdr:col>86</xdr:col>
      <xdr:colOff>25400</xdr:colOff>
      <xdr:row>101</xdr:row>
      <xdr:rowOff>78105</xdr:rowOff>
    </xdr:to>
    <xdr:cxnSp macro="">
      <xdr:nvCxnSpPr>
        <xdr:cNvPr id="851" name="直線コネクタ 850"/>
        <xdr:cNvCxnSpPr/>
      </xdr:nvCxnSpPr>
      <xdr:spPr>
        <a:xfrm>
          <a:off x="16230600" y="173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86377</xdr:rowOff>
    </xdr:from>
    <xdr:ext cx="405111" cy="259045"/>
    <xdr:sp macro="" textlink="">
      <xdr:nvSpPr>
        <xdr:cNvPr id="852" name="【公民館】&#10;有形固定資産減価償却率平均値テキスト"/>
        <xdr:cNvSpPr txBox="1"/>
      </xdr:nvSpPr>
      <xdr:spPr>
        <a:xfrm>
          <a:off x="16357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853" name="フローチャート: 判断 852"/>
        <xdr:cNvSpPr/>
      </xdr:nvSpPr>
      <xdr:spPr>
        <a:xfrm>
          <a:off x="16268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50164</xdr:rowOff>
    </xdr:from>
    <xdr:to>
      <xdr:col>81</xdr:col>
      <xdr:colOff>101600</xdr:colOff>
      <xdr:row>103</xdr:row>
      <xdr:rowOff>151764</xdr:rowOff>
    </xdr:to>
    <xdr:sp macro="" textlink="">
      <xdr:nvSpPr>
        <xdr:cNvPr id="854" name="フローチャート: 判断 853"/>
        <xdr:cNvSpPr/>
      </xdr:nvSpPr>
      <xdr:spPr>
        <a:xfrm>
          <a:off x="154305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855" name="フローチャート: 判断 854"/>
        <xdr:cNvSpPr/>
      </xdr:nvSpPr>
      <xdr:spPr>
        <a:xfrm>
          <a:off x="14541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56" name="フローチャート: 判断 855"/>
        <xdr:cNvSpPr/>
      </xdr:nvSpPr>
      <xdr:spPr>
        <a:xfrm>
          <a:off x="13652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6350</xdr:rowOff>
    </xdr:from>
    <xdr:to>
      <xdr:col>67</xdr:col>
      <xdr:colOff>101600</xdr:colOff>
      <xdr:row>103</xdr:row>
      <xdr:rowOff>107950</xdr:rowOff>
    </xdr:to>
    <xdr:sp macro="" textlink="">
      <xdr:nvSpPr>
        <xdr:cNvPr id="857" name="フローチャート: 判断 856"/>
        <xdr:cNvSpPr/>
      </xdr:nvSpPr>
      <xdr:spPr>
        <a:xfrm>
          <a:off x="12763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38736</xdr:rowOff>
    </xdr:from>
    <xdr:to>
      <xdr:col>85</xdr:col>
      <xdr:colOff>177800</xdr:colOff>
      <xdr:row>104</xdr:row>
      <xdr:rowOff>140336</xdr:rowOff>
    </xdr:to>
    <xdr:sp macro="" textlink="">
      <xdr:nvSpPr>
        <xdr:cNvPr id="863" name="楕円 862"/>
        <xdr:cNvSpPr/>
      </xdr:nvSpPr>
      <xdr:spPr>
        <a:xfrm>
          <a:off x="162687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17163</xdr:rowOff>
    </xdr:from>
    <xdr:ext cx="405111" cy="259045"/>
    <xdr:sp macro="" textlink="">
      <xdr:nvSpPr>
        <xdr:cNvPr id="864" name="【公民館】&#10;有形固定資産減価償却率該当値テキスト"/>
        <xdr:cNvSpPr txBox="1"/>
      </xdr:nvSpPr>
      <xdr:spPr>
        <a:xfrm>
          <a:off x="16357600"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12064</xdr:rowOff>
    </xdr:from>
    <xdr:to>
      <xdr:col>81</xdr:col>
      <xdr:colOff>101600</xdr:colOff>
      <xdr:row>104</xdr:row>
      <xdr:rowOff>113664</xdr:rowOff>
    </xdr:to>
    <xdr:sp macro="" textlink="">
      <xdr:nvSpPr>
        <xdr:cNvPr id="865" name="楕円 864"/>
        <xdr:cNvSpPr/>
      </xdr:nvSpPr>
      <xdr:spPr>
        <a:xfrm>
          <a:off x="15430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62864</xdr:rowOff>
    </xdr:from>
    <xdr:to>
      <xdr:col>85</xdr:col>
      <xdr:colOff>127000</xdr:colOff>
      <xdr:row>104</xdr:row>
      <xdr:rowOff>89536</xdr:rowOff>
    </xdr:to>
    <xdr:cxnSp macro="">
      <xdr:nvCxnSpPr>
        <xdr:cNvPr id="866" name="直線コネクタ 865"/>
        <xdr:cNvCxnSpPr/>
      </xdr:nvCxnSpPr>
      <xdr:spPr>
        <a:xfrm>
          <a:off x="15481300" y="178936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楕円 866"/>
        <xdr:cNvSpPr/>
      </xdr:nvSpPr>
      <xdr:spPr>
        <a:xfrm>
          <a:off x="14541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32386</xdr:rowOff>
    </xdr:from>
    <xdr:to>
      <xdr:col>81</xdr:col>
      <xdr:colOff>50800</xdr:colOff>
      <xdr:row>104</xdr:row>
      <xdr:rowOff>62864</xdr:rowOff>
    </xdr:to>
    <xdr:cxnSp macro="">
      <xdr:nvCxnSpPr>
        <xdr:cNvPr id="868" name="直線コネクタ 867"/>
        <xdr:cNvCxnSpPr/>
      </xdr:nvCxnSpPr>
      <xdr:spPr>
        <a:xfrm>
          <a:off x="14592300" y="178631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113030</xdr:rowOff>
    </xdr:from>
    <xdr:to>
      <xdr:col>72</xdr:col>
      <xdr:colOff>38100</xdr:colOff>
      <xdr:row>104</xdr:row>
      <xdr:rowOff>43180</xdr:rowOff>
    </xdr:to>
    <xdr:sp macro="" textlink="">
      <xdr:nvSpPr>
        <xdr:cNvPr id="869" name="楕円 868"/>
        <xdr:cNvSpPr/>
      </xdr:nvSpPr>
      <xdr:spPr>
        <a:xfrm>
          <a:off x="13652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163830</xdr:rowOff>
    </xdr:from>
    <xdr:to>
      <xdr:col>76</xdr:col>
      <xdr:colOff>114300</xdr:colOff>
      <xdr:row>104</xdr:row>
      <xdr:rowOff>32386</xdr:rowOff>
    </xdr:to>
    <xdr:cxnSp macro="">
      <xdr:nvCxnSpPr>
        <xdr:cNvPr id="870" name="直線コネクタ 869"/>
        <xdr:cNvCxnSpPr/>
      </xdr:nvCxnSpPr>
      <xdr:spPr>
        <a:xfrm>
          <a:off x="13703300" y="178231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76836</xdr:rowOff>
    </xdr:from>
    <xdr:to>
      <xdr:col>67</xdr:col>
      <xdr:colOff>101600</xdr:colOff>
      <xdr:row>104</xdr:row>
      <xdr:rowOff>6986</xdr:rowOff>
    </xdr:to>
    <xdr:sp macro="" textlink="">
      <xdr:nvSpPr>
        <xdr:cNvPr id="871" name="楕円 870"/>
        <xdr:cNvSpPr/>
      </xdr:nvSpPr>
      <xdr:spPr>
        <a:xfrm>
          <a:off x="12763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127636</xdr:rowOff>
    </xdr:from>
    <xdr:to>
      <xdr:col>71</xdr:col>
      <xdr:colOff>177800</xdr:colOff>
      <xdr:row>103</xdr:row>
      <xdr:rowOff>163830</xdr:rowOff>
    </xdr:to>
    <xdr:cxnSp macro="">
      <xdr:nvCxnSpPr>
        <xdr:cNvPr id="872" name="直線コネクタ 871"/>
        <xdr:cNvCxnSpPr/>
      </xdr:nvCxnSpPr>
      <xdr:spPr>
        <a:xfrm>
          <a:off x="12814300" y="177869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168291</xdr:rowOff>
    </xdr:from>
    <xdr:ext cx="405111" cy="259045"/>
    <xdr:sp macro="" textlink="">
      <xdr:nvSpPr>
        <xdr:cNvPr id="873" name="n_1aveValue【公民館】&#10;有形固定資産減価償却率"/>
        <xdr:cNvSpPr txBox="1"/>
      </xdr:nvSpPr>
      <xdr:spPr>
        <a:xfrm>
          <a:off x="152660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149241</xdr:rowOff>
    </xdr:from>
    <xdr:ext cx="405111" cy="259045"/>
    <xdr:sp macro="" textlink="">
      <xdr:nvSpPr>
        <xdr:cNvPr id="874" name="n_2aveValue【公民館】&#10;有形固定資産減価償却率"/>
        <xdr:cNvSpPr txBox="1"/>
      </xdr:nvSpPr>
      <xdr:spPr>
        <a:xfrm>
          <a:off x="14389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875" name="n_3aveValue【公民館】&#10;有形固定資産減価償却率"/>
        <xdr:cNvSpPr txBox="1"/>
      </xdr:nvSpPr>
      <xdr:spPr>
        <a:xfrm>
          <a:off x="13500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876" name="n_4aveValue【公民館】&#10;有形固定資産減価償却率"/>
        <xdr:cNvSpPr txBox="1"/>
      </xdr:nvSpPr>
      <xdr:spPr>
        <a:xfrm>
          <a:off x="12611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104791</xdr:rowOff>
    </xdr:from>
    <xdr:ext cx="405111" cy="259045"/>
    <xdr:sp macro="" textlink="">
      <xdr:nvSpPr>
        <xdr:cNvPr id="877" name="n_1mainValue【公民館】&#10;有形固定資産減価償却率"/>
        <xdr:cNvSpPr txBox="1"/>
      </xdr:nvSpPr>
      <xdr:spPr>
        <a:xfrm>
          <a:off x="152660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878" name="n_2main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34307</xdr:rowOff>
    </xdr:from>
    <xdr:ext cx="405111" cy="259045"/>
    <xdr:sp macro="" textlink="">
      <xdr:nvSpPr>
        <xdr:cNvPr id="879" name="n_3mainValue【公民館】&#10;有形固定資産減価償却率"/>
        <xdr:cNvSpPr txBox="1"/>
      </xdr:nvSpPr>
      <xdr:spPr>
        <a:xfrm>
          <a:off x="13500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169563</xdr:rowOff>
    </xdr:from>
    <xdr:ext cx="405111" cy="259045"/>
    <xdr:sp macro="" textlink="">
      <xdr:nvSpPr>
        <xdr:cNvPr id="880" name="n_4mainValue【公民館】&#10;有形固定資産減価償却率"/>
        <xdr:cNvSpPr txBox="1"/>
      </xdr:nvSpPr>
      <xdr:spPr>
        <a:xfrm>
          <a:off x="12611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1" name="直線コネクタ 8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2" name="テキスト ボックス 8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3" name="直線コネクタ 8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4" name="テキスト ボックス 8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5" name="直線コネクタ 8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6" name="テキスト ボックス 8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7" name="直線コネクタ 8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8" name="テキスト ボックス 8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9" name="直線コネクタ 8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0" name="テキスト ボックス 8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1" name="直線コネクタ 9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2" name="テキスト ボックス 9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06" name="直線コネクタ 905"/>
        <xdr:cNvCxnSpPr/>
      </xdr:nvCxnSpPr>
      <xdr:spPr>
        <a:xfrm flipV="1">
          <a:off x="22160864" y="171069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07"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08" name="直線コネクタ 907"/>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09"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10" name="直線コネクタ 909"/>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911" name="【公民館】&#10;一人当たり面積平均値テキスト"/>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912" name="フローチャート: 判断 911"/>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13" name="フローチャート: 判断 912"/>
        <xdr:cNvSpPr/>
      </xdr:nvSpPr>
      <xdr:spPr>
        <a:xfrm>
          <a:off x="21272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914" name="フローチャート: 判断 913"/>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915" name="フローチャート: 判断 914"/>
        <xdr:cNvSpPr/>
      </xdr:nvSpPr>
      <xdr:spPr>
        <a:xfrm>
          <a:off x="19494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916" name="フローチャート: 判断 915"/>
        <xdr:cNvSpPr/>
      </xdr:nvSpPr>
      <xdr:spPr>
        <a:xfrm>
          <a:off x="18605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922" name="楕円 921"/>
        <xdr:cNvSpPr/>
      </xdr:nvSpPr>
      <xdr:spPr>
        <a:xfrm>
          <a:off x="22110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77306</xdr:rowOff>
    </xdr:from>
    <xdr:ext cx="469744" cy="259045"/>
    <xdr:sp macro="" textlink="">
      <xdr:nvSpPr>
        <xdr:cNvPr id="923" name="【公民館】&#10;一人当たり面積該当値テキスト"/>
        <xdr:cNvSpPr txBox="1"/>
      </xdr:nvSpPr>
      <xdr:spPr>
        <a:xfrm>
          <a:off x="22199600"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98879</xdr:rowOff>
    </xdr:from>
    <xdr:to>
      <xdr:col>112</xdr:col>
      <xdr:colOff>38100</xdr:colOff>
      <xdr:row>106</xdr:row>
      <xdr:rowOff>29029</xdr:rowOff>
    </xdr:to>
    <xdr:sp macro="" textlink="">
      <xdr:nvSpPr>
        <xdr:cNvPr id="924" name="楕円 923"/>
        <xdr:cNvSpPr/>
      </xdr:nvSpPr>
      <xdr:spPr>
        <a:xfrm>
          <a:off x="2127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149679</xdr:rowOff>
    </xdr:from>
    <xdr:to>
      <xdr:col>116</xdr:col>
      <xdr:colOff>63500</xdr:colOff>
      <xdr:row>105</xdr:row>
      <xdr:rowOff>149679</xdr:rowOff>
    </xdr:to>
    <xdr:cxnSp macro="">
      <xdr:nvCxnSpPr>
        <xdr:cNvPr id="925" name="直線コネクタ 924"/>
        <xdr:cNvCxnSpPr/>
      </xdr:nvCxnSpPr>
      <xdr:spPr>
        <a:xfrm>
          <a:off x="21323300" y="18151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98879</xdr:rowOff>
    </xdr:from>
    <xdr:to>
      <xdr:col>107</xdr:col>
      <xdr:colOff>101600</xdr:colOff>
      <xdr:row>106</xdr:row>
      <xdr:rowOff>29029</xdr:rowOff>
    </xdr:to>
    <xdr:sp macro="" textlink="">
      <xdr:nvSpPr>
        <xdr:cNvPr id="926" name="楕円 925"/>
        <xdr:cNvSpPr/>
      </xdr:nvSpPr>
      <xdr:spPr>
        <a:xfrm>
          <a:off x="2038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149679</xdr:rowOff>
    </xdr:from>
    <xdr:to>
      <xdr:col>111</xdr:col>
      <xdr:colOff>177800</xdr:colOff>
      <xdr:row>105</xdr:row>
      <xdr:rowOff>149679</xdr:rowOff>
    </xdr:to>
    <xdr:cxnSp macro="">
      <xdr:nvCxnSpPr>
        <xdr:cNvPr id="927" name="直線コネクタ 926"/>
        <xdr:cNvCxnSpPr/>
      </xdr:nvCxnSpPr>
      <xdr:spPr>
        <a:xfrm>
          <a:off x="20434300" y="18151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28" name="楕円 927"/>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149679</xdr:rowOff>
    </xdr:to>
    <xdr:cxnSp macro="">
      <xdr:nvCxnSpPr>
        <xdr:cNvPr id="929" name="直線コネクタ 928"/>
        <xdr:cNvCxnSpPr/>
      </xdr:nvCxnSpPr>
      <xdr:spPr>
        <a:xfrm>
          <a:off x="19545300" y="18135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30" name="楕円 929"/>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105</xdr:row>
      <xdr:rowOff>133350</xdr:rowOff>
    </xdr:to>
    <xdr:cxnSp macro="">
      <xdr:nvCxnSpPr>
        <xdr:cNvPr id="931" name="直線コネクタ 930"/>
        <xdr:cNvCxnSpPr/>
      </xdr:nvCxnSpPr>
      <xdr:spPr>
        <a:xfrm>
          <a:off x="18656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932" name="n_1aveValue【公民館】&#10;一人当たり面積"/>
        <xdr:cNvSpPr txBox="1"/>
      </xdr:nvSpPr>
      <xdr:spPr>
        <a:xfrm>
          <a:off x="210757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933" name="n_2aveValue【公民館】&#10;一人当たり面積"/>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151691</xdr:rowOff>
    </xdr:from>
    <xdr:ext cx="469744" cy="259045"/>
    <xdr:sp macro="" textlink="">
      <xdr:nvSpPr>
        <xdr:cNvPr id="934" name="n_3aveValue【公民館】&#10;一人当たり面積"/>
        <xdr:cNvSpPr txBox="1"/>
      </xdr:nvSpPr>
      <xdr:spPr>
        <a:xfrm>
          <a:off x="19310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151691</xdr:rowOff>
    </xdr:from>
    <xdr:ext cx="469744" cy="259045"/>
    <xdr:sp macro="" textlink="">
      <xdr:nvSpPr>
        <xdr:cNvPr id="935" name="n_4aveValue【公民館】&#10;一人当たり面積"/>
        <xdr:cNvSpPr txBox="1"/>
      </xdr:nvSpPr>
      <xdr:spPr>
        <a:xfrm>
          <a:off x="18421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20156</xdr:rowOff>
    </xdr:from>
    <xdr:ext cx="469744" cy="259045"/>
    <xdr:sp macro="" textlink="">
      <xdr:nvSpPr>
        <xdr:cNvPr id="936" name="n_1mainValue【公民館】&#10;一人当たり面積"/>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937" name="n_2mainValue【公民館】&#10;一人当たり面積"/>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938" name="n_3main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39" name="n_4main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上記のうち認定こども園・幼稚園・保育所を除く７類型で上昇傾向にある。なお、児童館については、令和２年度までは減少傾向にあったが、令和３年度に上昇に転じている。また、類似団体内平均と比べると、道路、認定こども園・幼稚園・保育所、学校施設及び公営住宅が下回っている。</a:t>
          </a:r>
        </a:p>
        <a:p>
          <a:r>
            <a:rPr kumimoji="1" lang="ja-JP" altLang="en-US" sz="1300">
              <a:latin typeface="ＭＳ Ｐゴシック" panose="020B0600070205080204" pitchFamily="50" charset="-128"/>
              <a:ea typeface="ＭＳ Ｐゴシック" panose="020B0600070205080204" pitchFamily="50" charset="-128"/>
            </a:rPr>
            <a:t>　本市の公共建築物は、約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年後には約</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になることが想定されることから、施設機能の低下や修繕費用の増大など、老朽化に伴う問題が懸念されている。また、将来的な人口減少による税収減の懸念等から、現状の公共施設をそのまま維持し続けることは非常に困難であると考えられる。以上を踏まえ、令和３年度に策定した「資産マネジメント第３期実施方針」に基づき、将来世代の負担が重くならないよう、公共施設の保有総量を適切に管理することが必要となる。取組期間（令和４年度～令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おいては、「機能重視」の考え方に基づく取組と、資産保有の最適化を重点的に推進し、またこれまで長寿命化の対象としていた施設に対しても、資産保有の最適化を踏まえた上で取組を継続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1,522,390
1,478,496
142.96
795,373,552
786,995,809
6,217,150
380,864,071
804,739,323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76200</xdr:rowOff>
    </xdr:from>
    <xdr:to>
      <xdr:col>24</xdr:col>
      <xdr:colOff>62865</xdr:colOff>
      <xdr:row>41</xdr:row>
      <xdr:rowOff>61504</xdr:rowOff>
    </xdr:to>
    <xdr:cxnSp macro="">
      <xdr:nvCxnSpPr>
        <xdr:cNvPr id="59" name="直線コネクタ 58"/>
        <xdr:cNvCxnSpPr/>
      </xdr:nvCxnSpPr>
      <xdr:spPr>
        <a:xfrm flipV="1">
          <a:off x="4634865" y="5905500"/>
          <a:ext cx="0" cy="118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65331</xdr:rowOff>
    </xdr:from>
    <xdr:ext cx="405111" cy="259045"/>
    <xdr:sp macro="" textlink="">
      <xdr:nvSpPr>
        <xdr:cNvPr id="60" name="【図書館】&#10;有形固定資産減価償却率最小値テキスト"/>
        <xdr:cNvSpPr txBox="1"/>
      </xdr:nvSpPr>
      <xdr:spPr>
        <a:xfrm>
          <a:off x="4673600" y="709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61504</xdr:rowOff>
    </xdr:from>
    <xdr:to>
      <xdr:col>24</xdr:col>
      <xdr:colOff>152400</xdr:colOff>
      <xdr:row>41</xdr:row>
      <xdr:rowOff>61504</xdr:rowOff>
    </xdr:to>
    <xdr:cxnSp macro="">
      <xdr:nvCxnSpPr>
        <xdr:cNvPr id="61" name="直線コネクタ 60"/>
        <xdr:cNvCxnSpPr/>
      </xdr:nvCxnSpPr>
      <xdr:spPr>
        <a:xfrm>
          <a:off x="4546600" y="709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22877</xdr:rowOff>
    </xdr:from>
    <xdr:ext cx="405111" cy="259045"/>
    <xdr:sp macro="" textlink="">
      <xdr:nvSpPr>
        <xdr:cNvPr id="62" name="【図書館】&#10;有形固定資産減価償却率最大値テキスト"/>
        <xdr:cNvSpPr txBox="1"/>
      </xdr:nvSpPr>
      <xdr:spPr>
        <a:xfrm>
          <a:off x="46736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3" name="直線コネクタ 62"/>
        <xdr:cNvCxnSpPr/>
      </xdr:nvCxnSpPr>
      <xdr:spPr>
        <a:xfrm>
          <a:off x="4546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114861</xdr:rowOff>
    </xdr:from>
    <xdr:ext cx="405111" cy="259045"/>
    <xdr:sp macro="" textlink="">
      <xdr:nvSpPr>
        <xdr:cNvPr id="64" name="【図書館】&#10;有形固定資産減価償却率平均値テキスト"/>
        <xdr:cNvSpPr txBox="1"/>
      </xdr:nvSpPr>
      <xdr:spPr>
        <a:xfrm>
          <a:off x="4673600" y="628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136434</xdr:rowOff>
    </xdr:from>
    <xdr:to>
      <xdr:col>24</xdr:col>
      <xdr:colOff>114300</xdr:colOff>
      <xdr:row>37</xdr:row>
      <xdr:rowOff>66584</xdr:rowOff>
    </xdr:to>
    <xdr:sp macro="" textlink="">
      <xdr:nvSpPr>
        <xdr:cNvPr id="65" name="フローチャート: 判断 64"/>
        <xdr:cNvSpPr/>
      </xdr:nvSpPr>
      <xdr:spPr>
        <a:xfrm>
          <a:off x="45847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6" name="フローチャート: 判断 65"/>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xdr:rowOff>
    </xdr:from>
    <xdr:to>
      <xdr:col>15</xdr:col>
      <xdr:colOff>101600</xdr:colOff>
      <xdr:row>36</xdr:row>
      <xdr:rowOff>113937</xdr:rowOff>
    </xdr:to>
    <xdr:sp macro="" textlink="">
      <xdr:nvSpPr>
        <xdr:cNvPr id="67" name="フローチャート: 判断 66"/>
        <xdr:cNvSpPr/>
      </xdr:nvSpPr>
      <xdr:spPr>
        <a:xfrm>
          <a:off x="28575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134801</xdr:rowOff>
    </xdr:from>
    <xdr:to>
      <xdr:col>10</xdr:col>
      <xdr:colOff>165100</xdr:colOff>
      <xdr:row>36</xdr:row>
      <xdr:rowOff>64951</xdr:rowOff>
    </xdr:to>
    <xdr:sp macro="" textlink="">
      <xdr:nvSpPr>
        <xdr:cNvPr id="68" name="フローチャート: 判断 67"/>
        <xdr:cNvSpPr/>
      </xdr:nvSpPr>
      <xdr:spPr>
        <a:xfrm>
          <a:off x="1968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9" name="フローチャート: 判断 68"/>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75" name="楕円 74"/>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2557</xdr:rowOff>
    </xdr:from>
    <xdr:ext cx="405111" cy="259045"/>
    <xdr:sp macro="" textlink="">
      <xdr:nvSpPr>
        <xdr:cNvPr id="76" name="【図書館】&#10;有形固定資産減価償却率該当値テキスト"/>
        <xdr:cNvSpPr txBox="1"/>
      </xdr:nvSpPr>
      <xdr:spPr>
        <a:xfrm>
          <a:off x="4673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62956</xdr:rowOff>
    </xdr:from>
    <xdr:to>
      <xdr:col>20</xdr:col>
      <xdr:colOff>38100</xdr:colOff>
      <xdr:row>35</xdr:row>
      <xdr:rowOff>164556</xdr:rowOff>
    </xdr:to>
    <xdr:sp macro="" textlink="">
      <xdr:nvSpPr>
        <xdr:cNvPr id="77" name="楕円 76"/>
        <xdr:cNvSpPr/>
      </xdr:nvSpPr>
      <xdr:spPr>
        <a:xfrm>
          <a:off x="3746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113756</xdr:rowOff>
    </xdr:from>
    <xdr:to>
      <xdr:col>24</xdr:col>
      <xdr:colOff>63500</xdr:colOff>
      <xdr:row>36</xdr:row>
      <xdr:rowOff>30480</xdr:rowOff>
    </xdr:to>
    <xdr:cxnSp macro="">
      <xdr:nvCxnSpPr>
        <xdr:cNvPr id="78" name="直線コネクタ 77"/>
        <xdr:cNvCxnSpPr/>
      </xdr:nvCxnSpPr>
      <xdr:spPr>
        <a:xfrm>
          <a:off x="3797300" y="611450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66222</xdr:rowOff>
    </xdr:from>
    <xdr:to>
      <xdr:col>15</xdr:col>
      <xdr:colOff>101600</xdr:colOff>
      <xdr:row>33</xdr:row>
      <xdr:rowOff>167822</xdr:rowOff>
    </xdr:to>
    <xdr:sp macro="" textlink="">
      <xdr:nvSpPr>
        <xdr:cNvPr id="79" name="楕円 78"/>
        <xdr:cNvSpPr/>
      </xdr:nvSpPr>
      <xdr:spPr>
        <a:xfrm>
          <a:off x="2857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117022</xdr:rowOff>
    </xdr:from>
    <xdr:to>
      <xdr:col>19</xdr:col>
      <xdr:colOff>177800</xdr:colOff>
      <xdr:row>35</xdr:row>
      <xdr:rowOff>113756</xdr:rowOff>
    </xdr:to>
    <xdr:cxnSp macro="">
      <xdr:nvCxnSpPr>
        <xdr:cNvPr id="80" name="直線コネクタ 79"/>
        <xdr:cNvCxnSpPr/>
      </xdr:nvCxnSpPr>
      <xdr:spPr>
        <a:xfrm>
          <a:off x="2908300" y="5774872"/>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28666</xdr:rowOff>
    </xdr:from>
    <xdr:to>
      <xdr:col>10</xdr:col>
      <xdr:colOff>165100</xdr:colOff>
      <xdr:row>34</xdr:row>
      <xdr:rowOff>130266</xdr:rowOff>
    </xdr:to>
    <xdr:sp macro="" textlink="">
      <xdr:nvSpPr>
        <xdr:cNvPr id="81" name="楕円 80"/>
        <xdr:cNvSpPr/>
      </xdr:nvSpPr>
      <xdr:spPr>
        <a:xfrm>
          <a:off x="1968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117022</xdr:rowOff>
    </xdr:from>
    <xdr:to>
      <xdr:col>15</xdr:col>
      <xdr:colOff>50800</xdr:colOff>
      <xdr:row>34</xdr:row>
      <xdr:rowOff>79466</xdr:rowOff>
    </xdr:to>
    <xdr:cxnSp macro="">
      <xdr:nvCxnSpPr>
        <xdr:cNvPr id="82" name="直線コネクタ 81"/>
        <xdr:cNvCxnSpPr/>
      </xdr:nvCxnSpPr>
      <xdr:spPr>
        <a:xfrm flipV="1">
          <a:off x="2019300" y="5774872"/>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105410</xdr:rowOff>
    </xdr:from>
    <xdr:to>
      <xdr:col>6</xdr:col>
      <xdr:colOff>38100</xdr:colOff>
      <xdr:row>34</xdr:row>
      <xdr:rowOff>35560</xdr:rowOff>
    </xdr:to>
    <xdr:sp macro="" textlink="">
      <xdr:nvSpPr>
        <xdr:cNvPr id="83" name="楕円 82"/>
        <xdr:cNvSpPr/>
      </xdr:nvSpPr>
      <xdr:spPr>
        <a:xfrm>
          <a:off x="1079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156210</xdr:rowOff>
    </xdr:from>
    <xdr:to>
      <xdr:col>10</xdr:col>
      <xdr:colOff>114300</xdr:colOff>
      <xdr:row>34</xdr:row>
      <xdr:rowOff>79466</xdr:rowOff>
    </xdr:to>
    <xdr:cxnSp macro="">
      <xdr:nvCxnSpPr>
        <xdr:cNvPr id="84" name="直線コネクタ 83"/>
        <xdr:cNvCxnSpPr/>
      </xdr:nvCxnSpPr>
      <xdr:spPr>
        <a:xfrm>
          <a:off x="1130300" y="581406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5" name="n_1aveValue【図書館】&#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105064</xdr:rowOff>
    </xdr:from>
    <xdr:ext cx="405111" cy="259045"/>
    <xdr:sp macro="" textlink="">
      <xdr:nvSpPr>
        <xdr:cNvPr id="86" name="n_2aveValue【図書館】&#10;有形固定資産減価償却率"/>
        <xdr:cNvSpPr txBox="1"/>
      </xdr:nvSpPr>
      <xdr:spPr>
        <a:xfrm>
          <a:off x="2705744" y="627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56078</xdr:rowOff>
    </xdr:from>
    <xdr:ext cx="405111" cy="259045"/>
    <xdr:sp macro="" textlink="">
      <xdr:nvSpPr>
        <xdr:cNvPr id="87" name="n_3aveValue【図書館】&#10;有形固定資産減価償却率"/>
        <xdr:cNvSpPr txBox="1"/>
      </xdr:nvSpPr>
      <xdr:spPr>
        <a:xfrm>
          <a:off x="1816744" y="622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26687</xdr:rowOff>
    </xdr:from>
    <xdr:ext cx="405111" cy="259045"/>
    <xdr:sp macro="" textlink="">
      <xdr:nvSpPr>
        <xdr:cNvPr id="88" name="n_4aveValue【図書館】&#10;有形固定資産減価償却率"/>
        <xdr:cNvSpPr txBox="1"/>
      </xdr:nvSpPr>
      <xdr:spPr>
        <a:xfrm>
          <a:off x="927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9633</xdr:rowOff>
    </xdr:from>
    <xdr:ext cx="405111" cy="259045"/>
    <xdr:sp macro="" textlink="">
      <xdr:nvSpPr>
        <xdr:cNvPr id="89" name="n_1mainValue【図書館】&#10;有形固定資産減価償却率"/>
        <xdr:cNvSpPr txBox="1"/>
      </xdr:nvSpPr>
      <xdr:spPr>
        <a:xfrm>
          <a:off x="35820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12899</xdr:rowOff>
    </xdr:from>
    <xdr:ext cx="405111" cy="259045"/>
    <xdr:sp macro="" textlink="">
      <xdr:nvSpPr>
        <xdr:cNvPr id="90" name="n_2mainValue【図書館】&#10;有形固定資産減価償却率"/>
        <xdr:cNvSpPr txBox="1"/>
      </xdr:nvSpPr>
      <xdr:spPr>
        <a:xfrm>
          <a:off x="2705744" y="549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146793</xdr:rowOff>
    </xdr:from>
    <xdr:ext cx="405111" cy="259045"/>
    <xdr:sp macro="" textlink="">
      <xdr:nvSpPr>
        <xdr:cNvPr id="91" name="n_3mainValue【図書館】&#10;有形固定資産減価償却率"/>
        <xdr:cNvSpPr txBox="1"/>
      </xdr:nvSpPr>
      <xdr:spPr>
        <a:xfrm>
          <a:off x="18167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52087</xdr:rowOff>
    </xdr:from>
    <xdr:ext cx="405111" cy="259045"/>
    <xdr:sp macro="" textlink="">
      <xdr:nvSpPr>
        <xdr:cNvPr id="92" name="n_4mainValue【図書館】&#10;有形固定資産減価償却率"/>
        <xdr:cNvSpPr txBox="1"/>
      </xdr:nvSpPr>
      <xdr:spPr>
        <a:xfrm>
          <a:off x="9277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1" name="テキスト ボックス 10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5" name="テキスト ボックス 10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7" name="テキスト ボックス 10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11" name="テキスト ボックス 11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3" name="テキスト ボックス 11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7" name="直線コネクタ 116"/>
        <xdr:cNvCxnSpPr/>
      </xdr:nvCxnSpPr>
      <xdr:spPr>
        <a:xfrm flipV="1">
          <a:off x="10476865" y="5829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8" name="【図書館】&#10;一人当たり面積最小値テキスト"/>
        <xdr:cNvSpPr txBox="1"/>
      </xdr:nvSpPr>
      <xdr:spPr>
        <a:xfrm>
          <a:off x="105156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9" name="直線コネクタ 118"/>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20"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21" name="直線コネクタ 120"/>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2"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3" name="フローチャート: 判断 122"/>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4" name="フローチャート: 判断 123"/>
        <xdr:cNvSpPr/>
      </xdr:nvSpPr>
      <xdr:spPr>
        <a:xfrm>
          <a:off x="9588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5" name="フローチャート: 判断 124"/>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6" name="フローチャート: 判断 125"/>
        <xdr:cNvSpPr/>
      </xdr:nvSpPr>
      <xdr:spPr>
        <a:xfrm>
          <a:off x="7810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7" name="フローチャート: 判断 126"/>
        <xdr:cNvSpPr/>
      </xdr:nvSpPr>
      <xdr:spPr>
        <a:xfrm>
          <a:off x="6921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25400</xdr:rowOff>
    </xdr:from>
    <xdr:to>
      <xdr:col>55</xdr:col>
      <xdr:colOff>50800</xdr:colOff>
      <xdr:row>42</xdr:row>
      <xdr:rowOff>127000</xdr:rowOff>
    </xdr:to>
    <xdr:sp macro="" textlink="">
      <xdr:nvSpPr>
        <xdr:cNvPr id="133" name="楕円 132"/>
        <xdr:cNvSpPr/>
      </xdr:nvSpPr>
      <xdr:spPr>
        <a:xfrm>
          <a:off x="10426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111777</xdr:rowOff>
    </xdr:from>
    <xdr:ext cx="469744" cy="259045"/>
    <xdr:sp macro="" textlink="">
      <xdr:nvSpPr>
        <xdr:cNvPr id="134" name="【図書館】&#10;一人当たり面積該当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25400</xdr:rowOff>
    </xdr:from>
    <xdr:to>
      <xdr:col>50</xdr:col>
      <xdr:colOff>165100</xdr:colOff>
      <xdr:row>42</xdr:row>
      <xdr:rowOff>127000</xdr:rowOff>
    </xdr:to>
    <xdr:sp macro="" textlink="">
      <xdr:nvSpPr>
        <xdr:cNvPr id="135" name="楕円 134"/>
        <xdr:cNvSpPr/>
      </xdr:nvSpPr>
      <xdr:spPr>
        <a:xfrm>
          <a:off x="9588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76200</xdr:rowOff>
    </xdr:from>
    <xdr:to>
      <xdr:col>55</xdr:col>
      <xdr:colOff>0</xdr:colOff>
      <xdr:row>42</xdr:row>
      <xdr:rowOff>76200</xdr:rowOff>
    </xdr:to>
    <xdr:cxnSp macro="">
      <xdr:nvCxnSpPr>
        <xdr:cNvPr id="136" name="直線コネクタ 135"/>
        <xdr:cNvCxnSpPr/>
      </xdr:nvCxnSpPr>
      <xdr:spPr>
        <a:xfrm>
          <a:off x="9639300" y="727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25400</xdr:rowOff>
    </xdr:from>
    <xdr:to>
      <xdr:col>46</xdr:col>
      <xdr:colOff>38100</xdr:colOff>
      <xdr:row>42</xdr:row>
      <xdr:rowOff>127000</xdr:rowOff>
    </xdr:to>
    <xdr:sp macro="" textlink="">
      <xdr:nvSpPr>
        <xdr:cNvPr id="137" name="楕円 136"/>
        <xdr:cNvSpPr/>
      </xdr:nvSpPr>
      <xdr:spPr>
        <a:xfrm>
          <a:off x="8699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76200</xdr:rowOff>
    </xdr:from>
    <xdr:to>
      <xdr:col>50</xdr:col>
      <xdr:colOff>114300</xdr:colOff>
      <xdr:row>42</xdr:row>
      <xdr:rowOff>76200</xdr:rowOff>
    </xdr:to>
    <xdr:cxnSp macro="">
      <xdr:nvCxnSpPr>
        <xdr:cNvPr id="138" name="直線コネクタ 137"/>
        <xdr:cNvCxnSpPr/>
      </xdr:nvCxnSpPr>
      <xdr:spPr>
        <a:xfrm>
          <a:off x="8750300" y="727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158750</xdr:rowOff>
    </xdr:from>
    <xdr:to>
      <xdr:col>41</xdr:col>
      <xdr:colOff>101600</xdr:colOff>
      <xdr:row>42</xdr:row>
      <xdr:rowOff>88900</xdr:rowOff>
    </xdr:to>
    <xdr:sp macro="" textlink="">
      <xdr:nvSpPr>
        <xdr:cNvPr id="139" name="楕円 138"/>
        <xdr:cNvSpPr/>
      </xdr:nvSpPr>
      <xdr:spPr>
        <a:xfrm>
          <a:off x="781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38100</xdr:rowOff>
    </xdr:from>
    <xdr:to>
      <xdr:col>45</xdr:col>
      <xdr:colOff>177800</xdr:colOff>
      <xdr:row>42</xdr:row>
      <xdr:rowOff>76200</xdr:rowOff>
    </xdr:to>
    <xdr:cxnSp macro="">
      <xdr:nvCxnSpPr>
        <xdr:cNvPr id="140" name="直線コネクタ 139"/>
        <xdr:cNvCxnSpPr/>
      </xdr:nvCxnSpPr>
      <xdr:spPr>
        <a:xfrm>
          <a:off x="7861300" y="723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158750</xdr:rowOff>
    </xdr:from>
    <xdr:to>
      <xdr:col>36</xdr:col>
      <xdr:colOff>165100</xdr:colOff>
      <xdr:row>42</xdr:row>
      <xdr:rowOff>88900</xdr:rowOff>
    </xdr:to>
    <xdr:sp macro="" textlink="">
      <xdr:nvSpPr>
        <xdr:cNvPr id="141" name="楕円 140"/>
        <xdr:cNvSpPr/>
      </xdr:nvSpPr>
      <xdr:spPr>
        <a:xfrm>
          <a:off x="692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38100</xdr:rowOff>
    </xdr:from>
    <xdr:to>
      <xdr:col>41</xdr:col>
      <xdr:colOff>50800</xdr:colOff>
      <xdr:row>42</xdr:row>
      <xdr:rowOff>38100</xdr:rowOff>
    </xdr:to>
    <xdr:cxnSp macro="">
      <xdr:nvCxnSpPr>
        <xdr:cNvPr id="142" name="直線コネクタ 141"/>
        <xdr:cNvCxnSpPr/>
      </xdr:nvCxnSpPr>
      <xdr:spPr>
        <a:xfrm>
          <a:off x="697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3"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4" name="n_2aveValue【図書館】&#10;一人当たり面積"/>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5" name="n_3aveValue【図書館】&#10;一人当たり面積"/>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6" name="n_4aveValue【図書館】&#10;一人当たり面積"/>
        <xdr:cNvSpPr txBox="1"/>
      </xdr:nvSpPr>
      <xdr:spPr>
        <a:xfrm>
          <a:off x="6737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118127</xdr:rowOff>
    </xdr:from>
    <xdr:ext cx="469744" cy="259045"/>
    <xdr:sp macro="" textlink="">
      <xdr:nvSpPr>
        <xdr:cNvPr id="147" name="n_1mainValue【図書館】&#10;一人当たり面積"/>
        <xdr:cNvSpPr txBox="1"/>
      </xdr:nvSpPr>
      <xdr:spPr>
        <a:xfrm>
          <a:off x="93917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118127</xdr:rowOff>
    </xdr:from>
    <xdr:ext cx="469744" cy="259045"/>
    <xdr:sp macro="" textlink="">
      <xdr:nvSpPr>
        <xdr:cNvPr id="148" name="n_2mainValue【図書館】&#10;一人当たり面積"/>
        <xdr:cNvSpPr txBox="1"/>
      </xdr:nvSpPr>
      <xdr:spPr>
        <a:xfrm>
          <a:off x="85154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80027</xdr:rowOff>
    </xdr:from>
    <xdr:ext cx="469744" cy="259045"/>
    <xdr:sp macro="" textlink="">
      <xdr:nvSpPr>
        <xdr:cNvPr id="149" name="n_3mainValue【図書館】&#10;一人当たり面積"/>
        <xdr:cNvSpPr txBox="1"/>
      </xdr:nvSpPr>
      <xdr:spPr>
        <a:xfrm>
          <a:off x="7626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80027</xdr:rowOff>
    </xdr:from>
    <xdr:ext cx="469744" cy="259045"/>
    <xdr:sp macro="" textlink="">
      <xdr:nvSpPr>
        <xdr:cNvPr id="150" name="n_4mainValue【図書館】&#10;一人当たり面積"/>
        <xdr:cNvSpPr txBox="1"/>
      </xdr:nvSpPr>
      <xdr:spPr>
        <a:xfrm>
          <a:off x="673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1" name="テキスト ボックス 16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3" name="テキスト ボックス 16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5" name="直線コネクタ 174"/>
        <xdr:cNvCxnSpPr/>
      </xdr:nvCxnSpPr>
      <xdr:spPr>
        <a:xfrm flipV="1">
          <a:off x="4634865" y="97040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6" name="【体育館・プール】&#10;有形固定資産減価償却率最小値テキスト"/>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7" name="直線コネクタ 176"/>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8" name="【体育館・プール】&#10;有形固定資産減価償却率最大値テキスト"/>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9" name="直線コネクタ 178"/>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80" name="【体育館・プー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81" name="フローチャート: 判断 180"/>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2" name="フローチャート: 判断 181"/>
        <xdr:cNvSpPr/>
      </xdr:nvSpPr>
      <xdr:spPr>
        <a:xfrm>
          <a:off x="3746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3" name="フローチャート: 判断 182"/>
        <xdr:cNvSpPr/>
      </xdr:nvSpPr>
      <xdr:spPr>
        <a:xfrm>
          <a:off x="2857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4" name="フローチャート: 判断 183"/>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5" name="フローチャート: 判断 184"/>
        <xdr:cNvSpPr/>
      </xdr:nvSpPr>
      <xdr:spPr>
        <a:xfrm>
          <a:off x="1079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143510</xdr:rowOff>
    </xdr:from>
    <xdr:to>
      <xdr:col>24</xdr:col>
      <xdr:colOff>114300</xdr:colOff>
      <xdr:row>58</xdr:row>
      <xdr:rowOff>73660</xdr:rowOff>
    </xdr:to>
    <xdr:sp macro="" textlink="">
      <xdr:nvSpPr>
        <xdr:cNvPr id="191" name="楕円 190"/>
        <xdr:cNvSpPr/>
      </xdr:nvSpPr>
      <xdr:spPr>
        <a:xfrm>
          <a:off x="4584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166387</xdr:rowOff>
    </xdr:from>
    <xdr:ext cx="405111" cy="259045"/>
    <xdr:sp macro="" textlink="">
      <xdr:nvSpPr>
        <xdr:cNvPr id="192" name="【体育館・プール】&#10;有形固定資産減価償却率該当値テキスト"/>
        <xdr:cNvSpPr txBox="1"/>
      </xdr:nvSpPr>
      <xdr:spPr>
        <a:xfrm>
          <a:off x="46736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55880</xdr:rowOff>
    </xdr:from>
    <xdr:to>
      <xdr:col>20</xdr:col>
      <xdr:colOff>38100</xdr:colOff>
      <xdr:row>57</xdr:row>
      <xdr:rowOff>157480</xdr:rowOff>
    </xdr:to>
    <xdr:sp macro="" textlink="">
      <xdr:nvSpPr>
        <xdr:cNvPr id="193" name="楕円 192"/>
        <xdr:cNvSpPr/>
      </xdr:nvSpPr>
      <xdr:spPr>
        <a:xfrm>
          <a:off x="3746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106680</xdr:rowOff>
    </xdr:from>
    <xdr:to>
      <xdr:col>24</xdr:col>
      <xdr:colOff>63500</xdr:colOff>
      <xdr:row>58</xdr:row>
      <xdr:rowOff>22860</xdr:rowOff>
    </xdr:to>
    <xdr:cxnSp macro="">
      <xdr:nvCxnSpPr>
        <xdr:cNvPr id="194" name="直線コネクタ 193"/>
        <xdr:cNvCxnSpPr/>
      </xdr:nvCxnSpPr>
      <xdr:spPr>
        <a:xfrm>
          <a:off x="3797300" y="987933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90170</xdr:rowOff>
    </xdr:from>
    <xdr:to>
      <xdr:col>15</xdr:col>
      <xdr:colOff>101600</xdr:colOff>
      <xdr:row>57</xdr:row>
      <xdr:rowOff>20320</xdr:rowOff>
    </xdr:to>
    <xdr:sp macro="" textlink="">
      <xdr:nvSpPr>
        <xdr:cNvPr id="195" name="楕円 194"/>
        <xdr:cNvSpPr/>
      </xdr:nvSpPr>
      <xdr:spPr>
        <a:xfrm>
          <a:off x="2857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140970</xdr:rowOff>
    </xdr:from>
    <xdr:to>
      <xdr:col>19</xdr:col>
      <xdr:colOff>177800</xdr:colOff>
      <xdr:row>57</xdr:row>
      <xdr:rowOff>106680</xdr:rowOff>
    </xdr:to>
    <xdr:cxnSp macro="">
      <xdr:nvCxnSpPr>
        <xdr:cNvPr id="196" name="直線コネクタ 195"/>
        <xdr:cNvCxnSpPr/>
      </xdr:nvCxnSpPr>
      <xdr:spPr>
        <a:xfrm>
          <a:off x="2908300" y="97421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55880</xdr:rowOff>
    </xdr:from>
    <xdr:to>
      <xdr:col>10</xdr:col>
      <xdr:colOff>165100</xdr:colOff>
      <xdr:row>56</xdr:row>
      <xdr:rowOff>157480</xdr:rowOff>
    </xdr:to>
    <xdr:sp macro="" textlink="">
      <xdr:nvSpPr>
        <xdr:cNvPr id="197" name="楕円 196"/>
        <xdr:cNvSpPr/>
      </xdr:nvSpPr>
      <xdr:spPr>
        <a:xfrm>
          <a:off x="1968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106680</xdr:rowOff>
    </xdr:from>
    <xdr:to>
      <xdr:col>15</xdr:col>
      <xdr:colOff>50800</xdr:colOff>
      <xdr:row>56</xdr:row>
      <xdr:rowOff>140970</xdr:rowOff>
    </xdr:to>
    <xdr:cxnSp macro="">
      <xdr:nvCxnSpPr>
        <xdr:cNvPr id="198" name="直線コネクタ 197"/>
        <xdr:cNvCxnSpPr/>
      </xdr:nvCxnSpPr>
      <xdr:spPr>
        <a:xfrm>
          <a:off x="2019300" y="9707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124460</xdr:rowOff>
    </xdr:from>
    <xdr:to>
      <xdr:col>6</xdr:col>
      <xdr:colOff>38100</xdr:colOff>
      <xdr:row>55</xdr:row>
      <xdr:rowOff>54610</xdr:rowOff>
    </xdr:to>
    <xdr:sp macro="" textlink="">
      <xdr:nvSpPr>
        <xdr:cNvPr id="199" name="楕円 198"/>
        <xdr:cNvSpPr/>
      </xdr:nvSpPr>
      <xdr:spPr>
        <a:xfrm>
          <a:off x="1079500" y="93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3810</xdr:rowOff>
    </xdr:from>
    <xdr:to>
      <xdr:col>10</xdr:col>
      <xdr:colOff>114300</xdr:colOff>
      <xdr:row>56</xdr:row>
      <xdr:rowOff>106680</xdr:rowOff>
    </xdr:to>
    <xdr:cxnSp macro="">
      <xdr:nvCxnSpPr>
        <xdr:cNvPr id="200" name="直線コネクタ 199"/>
        <xdr:cNvCxnSpPr/>
      </xdr:nvCxnSpPr>
      <xdr:spPr>
        <a:xfrm>
          <a:off x="1130300" y="94335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148607</xdr:rowOff>
    </xdr:from>
    <xdr:ext cx="405111" cy="259045"/>
    <xdr:sp macro="" textlink="">
      <xdr:nvSpPr>
        <xdr:cNvPr id="201" name="n_1aveValue【体育館・プール】&#10;有形固定資産減価償却率"/>
        <xdr:cNvSpPr txBox="1"/>
      </xdr:nvSpPr>
      <xdr:spPr>
        <a:xfrm>
          <a:off x="35820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95267</xdr:rowOff>
    </xdr:from>
    <xdr:ext cx="405111" cy="259045"/>
    <xdr:sp macro="" textlink="">
      <xdr:nvSpPr>
        <xdr:cNvPr id="202" name="n_2aveValue【体育館・プール】&#10;有形固定資産減価償却率"/>
        <xdr:cNvSpPr txBox="1"/>
      </xdr:nvSpPr>
      <xdr:spPr>
        <a:xfrm>
          <a:off x="2705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203" name="n_3aveValue【体育館・プール】&#10;有形固定資産減価償却率"/>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3827</xdr:rowOff>
    </xdr:from>
    <xdr:ext cx="405111" cy="259045"/>
    <xdr:sp macro="" textlink="">
      <xdr:nvSpPr>
        <xdr:cNvPr id="204" name="n_4aveValue【体育館・プール】&#10;有形固定資産減価償却率"/>
        <xdr:cNvSpPr txBox="1"/>
      </xdr:nvSpPr>
      <xdr:spPr>
        <a:xfrm>
          <a:off x="927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2557</xdr:rowOff>
    </xdr:from>
    <xdr:ext cx="405111" cy="259045"/>
    <xdr:sp macro="" textlink="">
      <xdr:nvSpPr>
        <xdr:cNvPr id="205" name="n_1mainValue【体育館・プール】&#10;有形固定資産減価償却率"/>
        <xdr:cNvSpPr txBox="1"/>
      </xdr:nvSpPr>
      <xdr:spPr>
        <a:xfrm>
          <a:off x="3582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36847</xdr:rowOff>
    </xdr:from>
    <xdr:ext cx="405111" cy="259045"/>
    <xdr:sp macro="" textlink="">
      <xdr:nvSpPr>
        <xdr:cNvPr id="206" name="n_2mainValue【体育館・プール】&#10;有形固定資産減価償却率"/>
        <xdr:cNvSpPr txBox="1"/>
      </xdr:nvSpPr>
      <xdr:spPr>
        <a:xfrm>
          <a:off x="27057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2557</xdr:rowOff>
    </xdr:from>
    <xdr:ext cx="405111" cy="259045"/>
    <xdr:sp macro="" textlink="">
      <xdr:nvSpPr>
        <xdr:cNvPr id="207" name="n_3mainValue【体育館・プール】&#10;有形固定資産減価償却率"/>
        <xdr:cNvSpPr txBox="1"/>
      </xdr:nvSpPr>
      <xdr:spPr>
        <a:xfrm>
          <a:off x="1816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71137</xdr:rowOff>
    </xdr:from>
    <xdr:ext cx="405111" cy="259045"/>
    <xdr:sp macro="" textlink="">
      <xdr:nvSpPr>
        <xdr:cNvPr id="208" name="n_4mainValue【体育館・プール】&#10;有形固定資産減価償却率"/>
        <xdr:cNvSpPr txBox="1"/>
      </xdr:nvSpPr>
      <xdr:spPr>
        <a:xfrm>
          <a:off x="927744" y="915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9" name="テキスト ボックス 21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3" name="直線コネクタ 232"/>
        <xdr:cNvCxnSpPr/>
      </xdr:nvCxnSpPr>
      <xdr:spPr>
        <a:xfrm flipV="1">
          <a:off x="10476865" y="95631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4" name="【体育館・プール】&#10;一人当たり面積最小値テキスト"/>
        <xdr:cNvSpPr txBox="1"/>
      </xdr:nvSpPr>
      <xdr:spPr>
        <a:xfrm>
          <a:off x="10515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5" name="直線コネクタ 234"/>
        <xdr:cNvCxnSpPr/>
      </xdr:nvCxnSpPr>
      <xdr:spPr>
        <a:xfrm>
          <a:off x="10388600" y="1090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6" name="【体育館・プール】&#10;一人当たり面積最大値テキスト"/>
        <xdr:cNvSpPr txBox="1"/>
      </xdr:nvSpPr>
      <xdr:spPr>
        <a:xfrm>
          <a:off x="10515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7" name="直線コネクタ 236"/>
        <xdr:cNvCxnSpPr/>
      </xdr:nvCxnSpPr>
      <xdr:spPr>
        <a:xfrm>
          <a:off x="10388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38" name="【体育館・プール】&#10;一人当たり面積平均値テキスト"/>
        <xdr:cNvSpPr txBox="1"/>
      </xdr:nvSpPr>
      <xdr:spPr>
        <a:xfrm>
          <a:off x="10515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9" name="フローチャート: 判断 238"/>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40" name="フローチャート: 判断 239"/>
        <xdr:cNvSpPr/>
      </xdr:nvSpPr>
      <xdr:spPr>
        <a:xfrm>
          <a:off x="9588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41" name="フローチャート: 判断 240"/>
        <xdr:cNvSpPr/>
      </xdr:nvSpPr>
      <xdr:spPr>
        <a:xfrm>
          <a:off x="8699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2" name="フローチャート: 判断 241"/>
        <xdr:cNvSpPr/>
      </xdr:nvSpPr>
      <xdr:spPr>
        <a:xfrm>
          <a:off x="7810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3" name="フローチャート: 判断 242"/>
        <xdr:cNvSpPr/>
      </xdr:nvSpPr>
      <xdr:spPr>
        <a:xfrm>
          <a:off x="6921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57150</xdr:rowOff>
    </xdr:from>
    <xdr:to>
      <xdr:col>55</xdr:col>
      <xdr:colOff>50800</xdr:colOff>
      <xdr:row>63</xdr:row>
      <xdr:rowOff>158750</xdr:rowOff>
    </xdr:to>
    <xdr:sp macro="" textlink="">
      <xdr:nvSpPr>
        <xdr:cNvPr id="249" name="楕円 248"/>
        <xdr:cNvSpPr/>
      </xdr:nvSpPr>
      <xdr:spPr>
        <a:xfrm>
          <a:off x="104267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143527</xdr:rowOff>
    </xdr:from>
    <xdr:ext cx="469744" cy="259045"/>
    <xdr:sp macro="" textlink="">
      <xdr:nvSpPr>
        <xdr:cNvPr id="250" name="【体育館・プール】&#10;一人当たり面積該当値テキスト"/>
        <xdr:cNvSpPr txBox="1"/>
      </xdr:nvSpPr>
      <xdr:spPr>
        <a:xfrm>
          <a:off x="10515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57150</xdr:rowOff>
    </xdr:from>
    <xdr:to>
      <xdr:col>50</xdr:col>
      <xdr:colOff>165100</xdr:colOff>
      <xdr:row>63</xdr:row>
      <xdr:rowOff>158750</xdr:rowOff>
    </xdr:to>
    <xdr:sp macro="" textlink="">
      <xdr:nvSpPr>
        <xdr:cNvPr id="251" name="楕円 250"/>
        <xdr:cNvSpPr/>
      </xdr:nvSpPr>
      <xdr:spPr>
        <a:xfrm>
          <a:off x="9588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107950</xdr:rowOff>
    </xdr:from>
    <xdr:to>
      <xdr:col>55</xdr:col>
      <xdr:colOff>0</xdr:colOff>
      <xdr:row>63</xdr:row>
      <xdr:rowOff>107950</xdr:rowOff>
    </xdr:to>
    <xdr:cxnSp macro="">
      <xdr:nvCxnSpPr>
        <xdr:cNvPr id="252" name="直線コネクタ 251"/>
        <xdr:cNvCxnSpPr/>
      </xdr:nvCxnSpPr>
      <xdr:spPr>
        <a:xfrm>
          <a:off x="9639300" y="1090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57150</xdr:rowOff>
    </xdr:from>
    <xdr:to>
      <xdr:col>46</xdr:col>
      <xdr:colOff>38100</xdr:colOff>
      <xdr:row>63</xdr:row>
      <xdr:rowOff>158750</xdr:rowOff>
    </xdr:to>
    <xdr:sp macro="" textlink="">
      <xdr:nvSpPr>
        <xdr:cNvPr id="253" name="楕円 252"/>
        <xdr:cNvSpPr/>
      </xdr:nvSpPr>
      <xdr:spPr>
        <a:xfrm>
          <a:off x="8699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107950</xdr:rowOff>
    </xdr:from>
    <xdr:to>
      <xdr:col>50</xdr:col>
      <xdr:colOff>114300</xdr:colOff>
      <xdr:row>63</xdr:row>
      <xdr:rowOff>107950</xdr:rowOff>
    </xdr:to>
    <xdr:cxnSp macro="">
      <xdr:nvCxnSpPr>
        <xdr:cNvPr id="254" name="直線コネクタ 253"/>
        <xdr:cNvCxnSpPr/>
      </xdr:nvCxnSpPr>
      <xdr:spPr>
        <a:xfrm>
          <a:off x="8750300" y="1090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57150</xdr:rowOff>
    </xdr:from>
    <xdr:to>
      <xdr:col>41</xdr:col>
      <xdr:colOff>101600</xdr:colOff>
      <xdr:row>63</xdr:row>
      <xdr:rowOff>158750</xdr:rowOff>
    </xdr:to>
    <xdr:sp macro="" textlink="">
      <xdr:nvSpPr>
        <xdr:cNvPr id="255" name="楕円 254"/>
        <xdr:cNvSpPr/>
      </xdr:nvSpPr>
      <xdr:spPr>
        <a:xfrm>
          <a:off x="7810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107950</xdr:rowOff>
    </xdr:from>
    <xdr:to>
      <xdr:col>45</xdr:col>
      <xdr:colOff>177800</xdr:colOff>
      <xdr:row>63</xdr:row>
      <xdr:rowOff>107950</xdr:rowOff>
    </xdr:to>
    <xdr:cxnSp macro="">
      <xdr:nvCxnSpPr>
        <xdr:cNvPr id="256" name="直線コネクタ 255"/>
        <xdr:cNvCxnSpPr/>
      </xdr:nvCxnSpPr>
      <xdr:spPr>
        <a:xfrm>
          <a:off x="7861300" y="1090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57150</xdr:rowOff>
    </xdr:from>
    <xdr:to>
      <xdr:col>36</xdr:col>
      <xdr:colOff>165100</xdr:colOff>
      <xdr:row>63</xdr:row>
      <xdr:rowOff>158750</xdr:rowOff>
    </xdr:to>
    <xdr:sp macro="" textlink="">
      <xdr:nvSpPr>
        <xdr:cNvPr id="257" name="楕円 256"/>
        <xdr:cNvSpPr/>
      </xdr:nvSpPr>
      <xdr:spPr>
        <a:xfrm>
          <a:off x="6921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107950</xdr:rowOff>
    </xdr:from>
    <xdr:to>
      <xdr:col>41</xdr:col>
      <xdr:colOff>50800</xdr:colOff>
      <xdr:row>63</xdr:row>
      <xdr:rowOff>107950</xdr:rowOff>
    </xdr:to>
    <xdr:cxnSp macro="">
      <xdr:nvCxnSpPr>
        <xdr:cNvPr id="258" name="直線コネクタ 257"/>
        <xdr:cNvCxnSpPr/>
      </xdr:nvCxnSpPr>
      <xdr:spPr>
        <a:xfrm>
          <a:off x="6972300" y="1090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137177</xdr:rowOff>
    </xdr:from>
    <xdr:ext cx="469744" cy="259045"/>
    <xdr:sp macro="" textlink="">
      <xdr:nvSpPr>
        <xdr:cNvPr id="259" name="n_1aveValue【体育館・プール】&#10;一人当たり面積"/>
        <xdr:cNvSpPr txBox="1"/>
      </xdr:nvSpPr>
      <xdr:spPr>
        <a:xfrm>
          <a:off x="9391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60" name="n_2aveValue【体育館・プール】&#10;一人当たり面積"/>
        <xdr:cNvSpPr txBox="1"/>
      </xdr:nvSpPr>
      <xdr:spPr>
        <a:xfrm>
          <a:off x="8515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149877</xdr:rowOff>
    </xdr:from>
    <xdr:ext cx="469744" cy="259045"/>
    <xdr:sp macro="" textlink="">
      <xdr:nvSpPr>
        <xdr:cNvPr id="261" name="n_3aveValue【体育館・プール】&#10;一人当たり面積"/>
        <xdr:cNvSpPr txBox="1"/>
      </xdr:nvSpPr>
      <xdr:spPr>
        <a:xfrm>
          <a:off x="7626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62" name="n_4aveValue【体育館・プール】&#10;一人当たり面積"/>
        <xdr:cNvSpPr txBox="1"/>
      </xdr:nvSpPr>
      <xdr:spPr>
        <a:xfrm>
          <a:off x="6737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149877</xdr:rowOff>
    </xdr:from>
    <xdr:ext cx="469744" cy="259045"/>
    <xdr:sp macro="" textlink="">
      <xdr:nvSpPr>
        <xdr:cNvPr id="263" name="n_1mainValue【体育館・プール】&#10;一人当たり面積"/>
        <xdr:cNvSpPr txBox="1"/>
      </xdr:nvSpPr>
      <xdr:spPr>
        <a:xfrm>
          <a:off x="93917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149877</xdr:rowOff>
    </xdr:from>
    <xdr:ext cx="469744" cy="259045"/>
    <xdr:sp macro="" textlink="">
      <xdr:nvSpPr>
        <xdr:cNvPr id="264" name="n_2mainValue【体育館・プール】&#10;一人当たり面積"/>
        <xdr:cNvSpPr txBox="1"/>
      </xdr:nvSpPr>
      <xdr:spPr>
        <a:xfrm>
          <a:off x="8515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149877</xdr:rowOff>
    </xdr:from>
    <xdr:ext cx="469744" cy="259045"/>
    <xdr:sp macro="" textlink="">
      <xdr:nvSpPr>
        <xdr:cNvPr id="265" name="n_3mainValue【体育館・プール】&#10;一人当たり面積"/>
        <xdr:cNvSpPr txBox="1"/>
      </xdr:nvSpPr>
      <xdr:spPr>
        <a:xfrm>
          <a:off x="7626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149877</xdr:rowOff>
    </xdr:from>
    <xdr:ext cx="469744" cy="259045"/>
    <xdr:sp macro="" textlink="">
      <xdr:nvSpPr>
        <xdr:cNvPr id="266" name="n_4mainValue【体育館・プール】&#10;一人当たり面積"/>
        <xdr:cNvSpPr txBox="1"/>
      </xdr:nvSpPr>
      <xdr:spPr>
        <a:xfrm>
          <a:off x="6737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7" name="テキスト ボックス 27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9" name="テキスト ボックス 27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19050</xdr:rowOff>
    </xdr:from>
    <xdr:to>
      <xdr:col>24</xdr:col>
      <xdr:colOff>62865</xdr:colOff>
      <xdr:row>87</xdr:row>
      <xdr:rowOff>22861</xdr:rowOff>
    </xdr:to>
    <xdr:cxnSp macro="">
      <xdr:nvCxnSpPr>
        <xdr:cNvPr id="291" name="直線コネクタ 290"/>
        <xdr:cNvCxnSpPr/>
      </xdr:nvCxnSpPr>
      <xdr:spPr>
        <a:xfrm flipV="1">
          <a:off x="4634865" y="135636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92" name="【福祉施設】&#10;有形固定資産減価償却率最小値テキスト"/>
        <xdr:cNvSpPr txBox="1"/>
      </xdr:nvSpPr>
      <xdr:spPr>
        <a:xfrm>
          <a:off x="4673600" y="1494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93" name="直線コネクタ 292"/>
        <xdr:cNvCxnSpPr/>
      </xdr:nvCxnSpPr>
      <xdr:spPr>
        <a:xfrm>
          <a:off x="4546600" y="1493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137177</xdr:rowOff>
    </xdr:from>
    <xdr:ext cx="405111" cy="259045"/>
    <xdr:sp macro="" textlink="">
      <xdr:nvSpPr>
        <xdr:cNvPr id="294" name="【福祉施設】&#10;有形固定資産減価償却率最大値テキスト"/>
        <xdr:cNvSpPr txBox="1"/>
      </xdr:nvSpPr>
      <xdr:spPr>
        <a:xfrm>
          <a:off x="4673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295" name="直線コネクタ 294"/>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96" name="【福祉施設】&#10;有形固定資産減価償却率平均値テキスト"/>
        <xdr:cNvSpPr txBox="1"/>
      </xdr:nvSpPr>
      <xdr:spPr>
        <a:xfrm>
          <a:off x="4673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7" name="フローチャート: 判断 296"/>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macro="" textlink="">
      <xdr:nvSpPr>
        <xdr:cNvPr id="298" name="フローチャート: 判断 297"/>
        <xdr:cNvSpPr/>
      </xdr:nvSpPr>
      <xdr:spPr>
        <a:xfrm>
          <a:off x="3746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99" name="フローチャート: 判断 298"/>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0" name="フローチャート: 判断 299"/>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301" name="フローチャート: 判断 300"/>
        <xdr:cNvSpPr/>
      </xdr:nvSpPr>
      <xdr:spPr>
        <a:xfrm>
          <a:off x="1079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307" name="楕円 306"/>
        <xdr:cNvSpPr/>
      </xdr:nvSpPr>
      <xdr:spPr>
        <a:xfrm>
          <a:off x="4584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170197</xdr:rowOff>
    </xdr:from>
    <xdr:ext cx="405111" cy="259045"/>
    <xdr:sp macro="" textlink="">
      <xdr:nvSpPr>
        <xdr:cNvPr id="308" name="【福祉施設】&#10;有形固定資産減価償却率該当値テキスト"/>
        <xdr:cNvSpPr txBox="1"/>
      </xdr:nvSpPr>
      <xdr:spPr>
        <a:xfrm>
          <a:off x="4673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309" name="楕円 308"/>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26670</xdr:rowOff>
    </xdr:from>
    <xdr:to>
      <xdr:col>24</xdr:col>
      <xdr:colOff>63500</xdr:colOff>
      <xdr:row>80</xdr:row>
      <xdr:rowOff>60961</xdr:rowOff>
    </xdr:to>
    <xdr:cxnSp macro="">
      <xdr:nvCxnSpPr>
        <xdr:cNvPr id="310" name="直線コネクタ 309"/>
        <xdr:cNvCxnSpPr/>
      </xdr:nvCxnSpPr>
      <xdr:spPr>
        <a:xfrm flipV="1">
          <a:off x="3797300" y="137426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151130</xdr:rowOff>
    </xdr:from>
    <xdr:to>
      <xdr:col>15</xdr:col>
      <xdr:colOff>101600</xdr:colOff>
      <xdr:row>80</xdr:row>
      <xdr:rowOff>81280</xdr:rowOff>
    </xdr:to>
    <xdr:sp macro="" textlink="">
      <xdr:nvSpPr>
        <xdr:cNvPr id="311" name="楕円 310"/>
        <xdr:cNvSpPr/>
      </xdr:nvSpPr>
      <xdr:spPr>
        <a:xfrm>
          <a:off x="2857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30480</xdr:rowOff>
    </xdr:from>
    <xdr:to>
      <xdr:col>19</xdr:col>
      <xdr:colOff>177800</xdr:colOff>
      <xdr:row>80</xdr:row>
      <xdr:rowOff>60961</xdr:rowOff>
    </xdr:to>
    <xdr:cxnSp macro="">
      <xdr:nvCxnSpPr>
        <xdr:cNvPr id="312" name="直線コネクタ 311"/>
        <xdr:cNvCxnSpPr/>
      </xdr:nvCxnSpPr>
      <xdr:spPr>
        <a:xfrm>
          <a:off x="2908300" y="13746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52070</xdr:rowOff>
    </xdr:from>
    <xdr:to>
      <xdr:col>10</xdr:col>
      <xdr:colOff>165100</xdr:colOff>
      <xdr:row>79</xdr:row>
      <xdr:rowOff>153670</xdr:rowOff>
    </xdr:to>
    <xdr:sp macro="" textlink="">
      <xdr:nvSpPr>
        <xdr:cNvPr id="313" name="楕円 312"/>
        <xdr:cNvSpPr/>
      </xdr:nvSpPr>
      <xdr:spPr>
        <a:xfrm>
          <a:off x="1968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102870</xdr:rowOff>
    </xdr:from>
    <xdr:to>
      <xdr:col>15</xdr:col>
      <xdr:colOff>50800</xdr:colOff>
      <xdr:row>80</xdr:row>
      <xdr:rowOff>30480</xdr:rowOff>
    </xdr:to>
    <xdr:cxnSp macro="">
      <xdr:nvCxnSpPr>
        <xdr:cNvPr id="314" name="直線コネクタ 313"/>
        <xdr:cNvCxnSpPr/>
      </xdr:nvCxnSpPr>
      <xdr:spPr>
        <a:xfrm>
          <a:off x="2019300" y="13647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6350</xdr:rowOff>
    </xdr:from>
    <xdr:to>
      <xdr:col>6</xdr:col>
      <xdr:colOff>38100</xdr:colOff>
      <xdr:row>79</xdr:row>
      <xdr:rowOff>107950</xdr:rowOff>
    </xdr:to>
    <xdr:sp macro="" textlink="">
      <xdr:nvSpPr>
        <xdr:cNvPr id="315" name="楕円 314"/>
        <xdr:cNvSpPr/>
      </xdr:nvSpPr>
      <xdr:spPr>
        <a:xfrm>
          <a:off x="1079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57150</xdr:rowOff>
    </xdr:from>
    <xdr:to>
      <xdr:col>10</xdr:col>
      <xdr:colOff>114300</xdr:colOff>
      <xdr:row>79</xdr:row>
      <xdr:rowOff>102870</xdr:rowOff>
    </xdr:to>
    <xdr:cxnSp macro="">
      <xdr:nvCxnSpPr>
        <xdr:cNvPr id="316" name="直線コネクタ 315"/>
        <xdr:cNvCxnSpPr/>
      </xdr:nvCxnSpPr>
      <xdr:spPr>
        <a:xfrm>
          <a:off x="1130300" y="1360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45738</xdr:rowOff>
    </xdr:from>
    <xdr:ext cx="405111" cy="259045"/>
    <xdr:sp macro="" textlink="">
      <xdr:nvSpPr>
        <xdr:cNvPr id="317" name="n_1aveValue【福祉施設】&#10;有形固定資産減価償却率"/>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318" name="n_2aveValue【福祉施設】&#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9" name="n_3ave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83838</xdr:rowOff>
    </xdr:from>
    <xdr:ext cx="405111" cy="259045"/>
    <xdr:sp macro="" textlink="">
      <xdr:nvSpPr>
        <xdr:cNvPr id="320" name="n_4aveValue【福祉施設】&#10;有形固定資産減価償却率"/>
        <xdr:cNvSpPr txBox="1"/>
      </xdr:nvSpPr>
      <xdr:spPr>
        <a:xfrm>
          <a:off x="927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128288</xdr:rowOff>
    </xdr:from>
    <xdr:ext cx="405111" cy="259045"/>
    <xdr:sp macro="" textlink="">
      <xdr:nvSpPr>
        <xdr:cNvPr id="321" name="n_1mainValue【福祉施設】&#10;有形固定資産減価償却率"/>
        <xdr:cNvSpPr txBox="1"/>
      </xdr:nvSpPr>
      <xdr:spPr>
        <a:xfrm>
          <a:off x="3582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97807</xdr:rowOff>
    </xdr:from>
    <xdr:ext cx="405111" cy="259045"/>
    <xdr:sp macro="" textlink="">
      <xdr:nvSpPr>
        <xdr:cNvPr id="322" name="n_2mainValue【福祉施設】&#10;有形固定資産減価償却率"/>
        <xdr:cNvSpPr txBox="1"/>
      </xdr:nvSpPr>
      <xdr:spPr>
        <a:xfrm>
          <a:off x="2705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170197</xdr:rowOff>
    </xdr:from>
    <xdr:ext cx="405111" cy="259045"/>
    <xdr:sp macro="" textlink="">
      <xdr:nvSpPr>
        <xdr:cNvPr id="323" name="n_3mainValue【福祉施設】&#10;有形固定資産減価償却率"/>
        <xdr:cNvSpPr txBox="1"/>
      </xdr:nvSpPr>
      <xdr:spPr>
        <a:xfrm>
          <a:off x="1816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124477</xdr:rowOff>
    </xdr:from>
    <xdr:ext cx="405111" cy="259045"/>
    <xdr:sp macro="" textlink="">
      <xdr:nvSpPr>
        <xdr:cNvPr id="324" name="n_4mainValue【福祉施設】&#10;有形固定資産減価償却率"/>
        <xdr:cNvSpPr txBox="1"/>
      </xdr:nvSpPr>
      <xdr:spPr>
        <a:xfrm>
          <a:off x="927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50" name="直線コネクタ 349"/>
        <xdr:cNvCxnSpPr/>
      </xdr:nvCxnSpPr>
      <xdr:spPr>
        <a:xfrm flipV="1">
          <a:off x="10476865" y="13411200"/>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51" name="【福祉施設】&#10;一人当たり面積最小値テキスト"/>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2" name="直線コネクタ 351"/>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3"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4" name="直線コネクタ 353"/>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5" name="【福祉施設】&#10;一人当たり面積平均値テキスト"/>
        <xdr:cNvSpPr txBox="1"/>
      </xdr:nvSpPr>
      <xdr:spPr>
        <a:xfrm>
          <a:off x="10515600" y="1397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xdr:cNvSpPr/>
      </xdr:nvSpPr>
      <xdr:spPr>
        <a:xfrm>
          <a:off x="10426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7" name="フローチャート: 判断 356"/>
        <xdr:cNvSpPr/>
      </xdr:nvSpPr>
      <xdr:spPr>
        <a:xfrm>
          <a:off x="958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8" name="フローチャート: 判断 357"/>
        <xdr:cNvSpPr/>
      </xdr:nvSpPr>
      <xdr:spPr>
        <a:xfrm>
          <a:off x="8699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59" name="フローチャート: 判断 358"/>
        <xdr:cNvSpPr/>
      </xdr:nvSpPr>
      <xdr:spPr>
        <a:xfrm>
          <a:off x="781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60" name="フローチャート: 判断 359"/>
        <xdr:cNvSpPr/>
      </xdr:nvSpPr>
      <xdr:spPr>
        <a:xfrm>
          <a:off x="692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126093</xdr:rowOff>
    </xdr:from>
    <xdr:to>
      <xdr:col>55</xdr:col>
      <xdr:colOff>50800</xdr:colOff>
      <xdr:row>84</xdr:row>
      <xdr:rowOff>56243</xdr:rowOff>
    </xdr:to>
    <xdr:sp macro="" textlink="">
      <xdr:nvSpPr>
        <xdr:cNvPr id="366" name="楕円 365"/>
        <xdr:cNvSpPr/>
      </xdr:nvSpPr>
      <xdr:spPr>
        <a:xfrm>
          <a:off x="10426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104520</xdr:rowOff>
    </xdr:from>
    <xdr:ext cx="469744" cy="259045"/>
    <xdr:sp macro="" textlink="">
      <xdr:nvSpPr>
        <xdr:cNvPr id="367" name="【福祉施設】&#10;一人当たり面積該当値テキスト"/>
        <xdr:cNvSpPr txBox="1"/>
      </xdr:nvSpPr>
      <xdr:spPr>
        <a:xfrm>
          <a:off x="10515600"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77107</xdr:rowOff>
    </xdr:from>
    <xdr:to>
      <xdr:col>50</xdr:col>
      <xdr:colOff>165100</xdr:colOff>
      <xdr:row>84</xdr:row>
      <xdr:rowOff>7257</xdr:rowOff>
    </xdr:to>
    <xdr:sp macro="" textlink="">
      <xdr:nvSpPr>
        <xdr:cNvPr id="368" name="楕円 367"/>
        <xdr:cNvSpPr/>
      </xdr:nvSpPr>
      <xdr:spPr>
        <a:xfrm>
          <a:off x="9588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127907</xdr:rowOff>
    </xdr:from>
    <xdr:to>
      <xdr:col>55</xdr:col>
      <xdr:colOff>0</xdr:colOff>
      <xdr:row>84</xdr:row>
      <xdr:rowOff>5443</xdr:rowOff>
    </xdr:to>
    <xdr:cxnSp macro="">
      <xdr:nvCxnSpPr>
        <xdr:cNvPr id="369" name="直線コネクタ 368"/>
        <xdr:cNvCxnSpPr/>
      </xdr:nvCxnSpPr>
      <xdr:spPr>
        <a:xfrm>
          <a:off x="9639300" y="14358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77107</xdr:rowOff>
    </xdr:from>
    <xdr:to>
      <xdr:col>46</xdr:col>
      <xdr:colOff>38100</xdr:colOff>
      <xdr:row>84</xdr:row>
      <xdr:rowOff>7257</xdr:rowOff>
    </xdr:to>
    <xdr:sp macro="" textlink="">
      <xdr:nvSpPr>
        <xdr:cNvPr id="370" name="楕円 369"/>
        <xdr:cNvSpPr/>
      </xdr:nvSpPr>
      <xdr:spPr>
        <a:xfrm>
          <a:off x="8699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127907</xdr:rowOff>
    </xdr:from>
    <xdr:to>
      <xdr:col>50</xdr:col>
      <xdr:colOff>114300</xdr:colOff>
      <xdr:row>83</xdr:row>
      <xdr:rowOff>127907</xdr:rowOff>
    </xdr:to>
    <xdr:cxnSp macro="">
      <xdr:nvCxnSpPr>
        <xdr:cNvPr id="371" name="直線コネクタ 370"/>
        <xdr:cNvCxnSpPr/>
      </xdr:nvCxnSpPr>
      <xdr:spPr>
        <a:xfrm>
          <a:off x="8750300" y="1435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60779</xdr:rowOff>
    </xdr:from>
    <xdr:to>
      <xdr:col>41</xdr:col>
      <xdr:colOff>101600</xdr:colOff>
      <xdr:row>83</xdr:row>
      <xdr:rowOff>162379</xdr:rowOff>
    </xdr:to>
    <xdr:sp macro="" textlink="">
      <xdr:nvSpPr>
        <xdr:cNvPr id="372" name="楕円 371"/>
        <xdr:cNvSpPr/>
      </xdr:nvSpPr>
      <xdr:spPr>
        <a:xfrm>
          <a:off x="7810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111579</xdr:rowOff>
    </xdr:from>
    <xdr:to>
      <xdr:col>45</xdr:col>
      <xdr:colOff>177800</xdr:colOff>
      <xdr:row>83</xdr:row>
      <xdr:rowOff>127907</xdr:rowOff>
    </xdr:to>
    <xdr:cxnSp macro="">
      <xdr:nvCxnSpPr>
        <xdr:cNvPr id="373" name="直線コネクタ 372"/>
        <xdr:cNvCxnSpPr/>
      </xdr:nvCxnSpPr>
      <xdr:spPr>
        <a:xfrm>
          <a:off x="7861300" y="143419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74" name="楕円 373"/>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95250</xdr:rowOff>
    </xdr:from>
    <xdr:to>
      <xdr:col>41</xdr:col>
      <xdr:colOff>50800</xdr:colOff>
      <xdr:row>83</xdr:row>
      <xdr:rowOff>111579</xdr:rowOff>
    </xdr:to>
    <xdr:cxnSp macro="">
      <xdr:nvCxnSpPr>
        <xdr:cNvPr id="375" name="直線コネクタ 374"/>
        <xdr:cNvCxnSpPr/>
      </xdr:nvCxnSpPr>
      <xdr:spPr>
        <a:xfrm>
          <a:off x="6972300" y="14325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76" name="n_1aveValue【福祉施設】&#10;一人当たり面積"/>
        <xdr:cNvSpPr txBox="1"/>
      </xdr:nvSpPr>
      <xdr:spPr>
        <a:xfrm>
          <a:off x="9391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7" name="n_2aveValue【福祉施設】&#10;一人当たり面積"/>
        <xdr:cNvSpPr txBox="1"/>
      </xdr:nvSpPr>
      <xdr:spPr>
        <a:xfrm>
          <a:off x="8515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15620</xdr:rowOff>
    </xdr:from>
    <xdr:ext cx="469744" cy="259045"/>
    <xdr:sp macro="" textlink="">
      <xdr:nvSpPr>
        <xdr:cNvPr id="378" name="n_3aveValue【福祉施設】&#10;一人当たり面積"/>
        <xdr:cNvSpPr txBox="1"/>
      </xdr:nvSpPr>
      <xdr:spPr>
        <a:xfrm>
          <a:off x="7626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31948</xdr:rowOff>
    </xdr:from>
    <xdr:ext cx="469744" cy="259045"/>
    <xdr:sp macro="" textlink="">
      <xdr:nvSpPr>
        <xdr:cNvPr id="379" name="n_4aveValue【福祉施設】&#10;一人当たり面積"/>
        <xdr:cNvSpPr txBox="1"/>
      </xdr:nvSpPr>
      <xdr:spPr>
        <a:xfrm>
          <a:off x="6737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169834</xdr:rowOff>
    </xdr:from>
    <xdr:ext cx="469744" cy="259045"/>
    <xdr:sp macro="" textlink="">
      <xdr:nvSpPr>
        <xdr:cNvPr id="380" name="n_1mainValue【福祉施設】&#10;一人当たり面積"/>
        <xdr:cNvSpPr txBox="1"/>
      </xdr:nvSpPr>
      <xdr:spPr>
        <a:xfrm>
          <a:off x="9391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169834</xdr:rowOff>
    </xdr:from>
    <xdr:ext cx="469744" cy="259045"/>
    <xdr:sp macro="" textlink="">
      <xdr:nvSpPr>
        <xdr:cNvPr id="381" name="n_2mainValue【福祉施設】&#10;一人当たり面積"/>
        <xdr:cNvSpPr txBox="1"/>
      </xdr:nvSpPr>
      <xdr:spPr>
        <a:xfrm>
          <a:off x="8515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153506</xdr:rowOff>
    </xdr:from>
    <xdr:ext cx="469744" cy="259045"/>
    <xdr:sp macro="" textlink="">
      <xdr:nvSpPr>
        <xdr:cNvPr id="382" name="n_3mainValue【福祉施設】&#10;一人当たり面積"/>
        <xdr:cNvSpPr txBox="1"/>
      </xdr:nvSpPr>
      <xdr:spPr>
        <a:xfrm>
          <a:off x="7626427"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83" name="n_4main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8" name="直線コネクタ 407"/>
        <xdr:cNvCxnSpPr/>
      </xdr:nvCxnSpPr>
      <xdr:spPr>
        <a:xfrm flipV="1">
          <a:off x="4634865" y="1732597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10" name="直線コネクタ 40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11" name="【市民会館】&#10;有形固定資産減価償却率最大値テキスト"/>
        <xdr:cNvSpPr txBox="1"/>
      </xdr:nvSpPr>
      <xdr:spPr>
        <a:xfrm>
          <a:off x="4673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2" name="直線コネクタ 411"/>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17163</xdr:rowOff>
    </xdr:from>
    <xdr:ext cx="405111" cy="259045"/>
    <xdr:sp macro="" textlink="">
      <xdr:nvSpPr>
        <xdr:cNvPr id="413" name="【市民会館】&#10;有形固定資産減価償却率平均値テキスト"/>
        <xdr:cNvSpPr txBox="1"/>
      </xdr:nvSpPr>
      <xdr:spPr>
        <a:xfrm>
          <a:off x="4673600" y="17676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4" name="フローチャート: 判断 413"/>
        <xdr:cNvSpPr/>
      </xdr:nvSpPr>
      <xdr:spPr>
        <a:xfrm>
          <a:off x="45847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5" name="フローチャート: 判断 414"/>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6" name="フローチャート: 判断 415"/>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7" name="フローチャート: 判断 416"/>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18" name="フローチャート: 判断 417"/>
        <xdr:cNvSpPr/>
      </xdr:nvSpPr>
      <xdr:spPr>
        <a:xfrm>
          <a:off x="1079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xdr:rowOff>
    </xdr:from>
    <xdr:to>
      <xdr:col>24</xdr:col>
      <xdr:colOff>114300</xdr:colOff>
      <xdr:row>103</xdr:row>
      <xdr:rowOff>117475</xdr:rowOff>
    </xdr:to>
    <xdr:sp macro="" textlink="">
      <xdr:nvSpPr>
        <xdr:cNvPr id="424" name="楕円 423"/>
        <xdr:cNvSpPr/>
      </xdr:nvSpPr>
      <xdr:spPr>
        <a:xfrm>
          <a:off x="4584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38752</xdr:rowOff>
    </xdr:from>
    <xdr:ext cx="405111" cy="259045"/>
    <xdr:sp macro="" textlink="">
      <xdr:nvSpPr>
        <xdr:cNvPr id="425" name="【市民会館】&#10;有形固定資産減価償却率該当値テキスト"/>
        <xdr:cNvSpPr txBox="1"/>
      </xdr:nvSpPr>
      <xdr:spPr>
        <a:xfrm>
          <a:off x="4673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137795</xdr:rowOff>
    </xdr:from>
    <xdr:to>
      <xdr:col>20</xdr:col>
      <xdr:colOff>38100</xdr:colOff>
      <xdr:row>103</xdr:row>
      <xdr:rowOff>67945</xdr:rowOff>
    </xdr:to>
    <xdr:sp macro="" textlink="">
      <xdr:nvSpPr>
        <xdr:cNvPr id="426" name="楕円 425"/>
        <xdr:cNvSpPr/>
      </xdr:nvSpPr>
      <xdr:spPr>
        <a:xfrm>
          <a:off x="3746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17145</xdr:rowOff>
    </xdr:from>
    <xdr:to>
      <xdr:col>24</xdr:col>
      <xdr:colOff>63500</xdr:colOff>
      <xdr:row>103</xdr:row>
      <xdr:rowOff>66675</xdr:rowOff>
    </xdr:to>
    <xdr:cxnSp macro="">
      <xdr:nvCxnSpPr>
        <xdr:cNvPr id="427" name="直線コネクタ 426"/>
        <xdr:cNvCxnSpPr/>
      </xdr:nvCxnSpPr>
      <xdr:spPr>
        <a:xfrm>
          <a:off x="3797300" y="176764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88264</xdr:rowOff>
    </xdr:from>
    <xdr:to>
      <xdr:col>15</xdr:col>
      <xdr:colOff>101600</xdr:colOff>
      <xdr:row>103</xdr:row>
      <xdr:rowOff>18414</xdr:rowOff>
    </xdr:to>
    <xdr:sp macro="" textlink="">
      <xdr:nvSpPr>
        <xdr:cNvPr id="428" name="楕円 427"/>
        <xdr:cNvSpPr/>
      </xdr:nvSpPr>
      <xdr:spPr>
        <a:xfrm>
          <a:off x="2857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139064</xdr:rowOff>
    </xdr:from>
    <xdr:to>
      <xdr:col>19</xdr:col>
      <xdr:colOff>177800</xdr:colOff>
      <xdr:row>103</xdr:row>
      <xdr:rowOff>17145</xdr:rowOff>
    </xdr:to>
    <xdr:cxnSp macro="">
      <xdr:nvCxnSpPr>
        <xdr:cNvPr id="429" name="直線コネクタ 428"/>
        <xdr:cNvCxnSpPr/>
      </xdr:nvCxnSpPr>
      <xdr:spPr>
        <a:xfrm>
          <a:off x="2908300" y="176269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40639</xdr:rowOff>
    </xdr:from>
    <xdr:to>
      <xdr:col>10</xdr:col>
      <xdr:colOff>165100</xdr:colOff>
      <xdr:row>102</xdr:row>
      <xdr:rowOff>142239</xdr:rowOff>
    </xdr:to>
    <xdr:sp macro="" textlink="">
      <xdr:nvSpPr>
        <xdr:cNvPr id="430" name="楕円 429"/>
        <xdr:cNvSpPr/>
      </xdr:nvSpPr>
      <xdr:spPr>
        <a:xfrm>
          <a:off x="1968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91439</xdr:rowOff>
    </xdr:from>
    <xdr:to>
      <xdr:col>15</xdr:col>
      <xdr:colOff>50800</xdr:colOff>
      <xdr:row>102</xdr:row>
      <xdr:rowOff>139064</xdr:rowOff>
    </xdr:to>
    <xdr:cxnSp macro="">
      <xdr:nvCxnSpPr>
        <xdr:cNvPr id="431" name="直線コネクタ 430"/>
        <xdr:cNvCxnSpPr/>
      </xdr:nvCxnSpPr>
      <xdr:spPr>
        <a:xfrm>
          <a:off x="2019300" y="175793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156845</xdr:rowOff>
    </xdr:from>
    <xdr:to>
      <xdr:col>6</xdr:col>
      <xdr:colOff>38100</xdr:colOff>
      <xdr:row>102</xdr:row>
      <xdr:rowOff>86995</xdr:rowOff>
    </xdr:to>
    <xdr:sp macro="" textlink="">
      <xdr:nvSpPr>
        <xdr:cNvPr id="432" name="楕円 431"/>
        <xdr:cNvSpPr/>
      </xdr:nvSpPr>
      <xdr:spPr>
        <a:xfrm>
          <a:off x="1079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36195</xdr:rowOff>
    </xdr:from>
    <xdr:to>
      <xdr:col>10</xdr:col>
      <xdr:colOff>114300</xdr:colOff>
      <xdr:row>102</xdr:row>
      <xdr:rowOff>91439</xdr:rowOff>
    </xdr:to>
    <xdr:cxnSp macro="">
      <xdr:nvCxnSpPr>
        <xdr:cNvPr id="433" name="直線コネクタ 432"/>
        <xdr:cNvCxnSpPr/>
      </xdr:nvCxnSpPr>
      <xdr:spPr>
        <a:xfrm>
          <a:off x="1130300" y="175240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148607</xdr:rowOff>
    </xdr:from>
    <xdr:ext cx="405111" cy="259045"/>
    <xdr:sp macro="" textlink="">
      <xdr:nvSpPr>
        <xdr:cNvPr id="434" name="n_1aveValue【市民会館】&#10;有形固定資産減価償却率"/>
        <xdr:cNvSpPr txBox="1"/>
      </xdr:nvSpPr>
      <xdr:spPr>
        <a:xfrm>
          <a:off x="35820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435" name="n_2aveValue【市民会館】&#10;有形固定資産減価償却率"/>
        <xdr:cNvSpPr txBox="1"/>
      </xdr:nvSpPr>
      <xdr:spPr>
        <a:xfrm>
          <a:off x="2705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36" name="n_3aveValue【市民会館】&#10;有形固定資産減価償却率"/>
        <xdr:cNvSpPr txBox="1"/>
      </xdr:nvSpPr>
      <xdr:spPr>
        <a:xfrm>
          <a:off x="1816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112413</xdr:rowOff>
    </xdr:from>
    <xdr:ext cx="405111" cy="259045"/>
    <xdr:sp macro="" textlink="">
      <xdr:nvSpPr>
        <xdr:cNvPr id="437" name="n_4aveValue【市民会館】&#10;有形固定資産減価償却率"/>
        <xdr:cNvSpPr txBox="1"/>
      </xdr:nvSpPr>
      <xdr:spPr>
        <a:xfrm>
          <a:off x="92774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84472</xdr:rowOff>
    </xdr:from>
    <xdr:ext cx="405111" cy="259045"/>
    <xdr:sp macro="" textlink="">
      <xdr:nvSpPr>
        <xdr:cNvPr id="438" name="n_1mainValue【市民会館】&#10;有形固定資産減価償却率"/>
        <xdr:cNvSpPr txBox="1"/>
      </xdr:nvSpPr>
      <xdr:spPr>
        <a:xfrm>
          <a:off x="35820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34941</xdr:rowOff>
    </xdr:from>
    <xdr:ext cx="405111" cy="259045"/>
    <xdr:sp macro="" textlink="">
      <xdr:nvSpPr>
        <xdr:cNvPr id="439" name="n_2mainValue【市民会館】&#10;有形固定資産減価償却率"/>
        <xdr:cNvSpPr txBox="1"/>
      </xdr:nvSpPr>
      <xdr:spPr>
        <a:xfrm>
          <a:off x="27057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158766</xdr:rowOff>
    </xdr:from>
    <xdr:ext cx="405111" cy="259045"/>
    <xdr:sp macro="" textlink="">
      <xdr:nvSpPr>
        <xdr:cNvPr id="440" name="n_3mainValue【市民会館】&#10;有形固定資産減価償却率"/>
        <xdr:cNvSpPr txBox="1"/>
      </xdr:nvSpPr>
      <xdr:spPr>
        <a:xfrm>
          <a:off x="1816744"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103522</xdr:rowOff>
    </xdr:from>
    <xdr:ext cx="405111" cy="259045"/>
    <xdr:sp macro="" textlink="">
      <xdr:nvSpPr>
        <xdr:cNvPr id="441" name="n_4mainValue【市民会館】&#10;有形固定資産減価償却率"/>
        <xdr:cNvSpPr txBox="1"/>
      </xdr:nvSpPr>
      <xdr:spPr>
        <a:xfrm>
          <a:off x="92774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3" name="直線コネクタ 462"/>
        <xdr:cNvCxnSpPr/>
      </xdr:nvCxnSpPr>
      <xdr:spPr>
        <a:xfrm flipV="1">
          <a:off x="10476865" y="17509237"/>
          <a:ext cx="0" cy="1056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4" name="【市民会館】&#10;一人当たり面積最小値テキスト"/>
        <xdr:cNvSpPr txBox="1"/>
      </xdr:nvSpPr>
      <xdr:spPr>
        <a:xfrm>
          <a:off x="10515600"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5" name="直線コネクタ 464"/>
        <xdr:cNvCxnSpPr/>
      </xdr:nvCxnSpPr>
      <xdr:spPr>
        <a:xfrm>
          <a:off x="10388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6" name="【市民会館】&#10;一人当たり面積最大値テキスト"/>
        <xdr:cNvSpPr txBox="1"/>
      </xdr:nvSpPr>
      <xdr:spPr>
        <a:xfrm>
          <a:off x="10515600" y="1728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7" name="直線コネクタ 466"/>
        <xdr:cNvCxnSpPr/>
      </xdr:nvCxnSpPr>
      <xdr:spPr>
        <a:xfrm>
          <a:off x="10388600" y="1750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8" name="【市民会館】&#10;一人当たり面積平均値テキスト"/>
        <xdr:cNvSpPr txBox="1"/>
      </xdr:nvSpPr>
      <xdr:spPr>
        <a:xfrm>
          <a:off x="10515600" y="1805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9" name="フローチャート: 判断 468"/>
        <xdr:cNvSpPr/>
      </xdr:nvSpPr>
      <xdr:spPr>
        <a:xfrm>
          <a:off x="10426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70" name="フローチャート: 判断 469"/>
        <xdr:cNvSpPr/>
      </xdr:nvSpPr>
      <xdr:spPr>
        <a:xfrm>
          <a:off x="9588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71" name="フローチャート: 判断 470"/>
        <xdr:cNvSpPr/>
      </xdr:nvSpPr>
      <xdr:spPr>
        <a:xfrm>
          <a:off x="8699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2" name="フローチャート: 判断 471"/>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3" name="フローチャート: 判断 472"/>
        <xdr:cNvSpPr/>
      </xdr:nvSpPr>
      <xdr:spPr>
        <a:xfrm>
          <a:off x="692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107696</xdr:rowOff>
    </xdr:from>
    <xdr:to>
      <xdr:col>55</xdr:col>
      <xdr:colOff>50800</xdr:colOff>
      <xdr:row>107</xdr:row>
      <xdr:rowOff>37846</xdr:rowOff>
    </xdr:to>
    <xdr:sp macro="" textlink="">
      <xdr:nvSpPr>
        <xdr:cNvPr id="479" name="楕円 478"/>
        <xdr:cNvSpPr/>
      </xdr:nvSpPr>
      <xdr:spPr>
        <a:xfrm>
          <a:off x="104267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86123</xdr:rowOff>
    </xdr:from>
    <xdr:ext cx="469744" cy="259045"/>
    <xdr:sp macro="" textlink="">
      <xdr:nvSpPr>
        <xdr:cNvPr id="480" name="【市民会館】&#10;一人当たり面積該当値テキスト"/>
        <xdr:cNvSpPr txBox="1"/>
      </xdr:nvSpPr>
      <xdr:spPr>
        <a:xfrm>
          <a:off x="10515600"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107696</xdr:rowOff>
    </xdr:from>
    <xdr:to>
      <xdr:col>50</xdr:col>
      <xdr:colOff>165100</xdr:colOff>
      <xdr:row>107</xdr:row>
      <xdr:rowOff>37846</xdr:rowOff>
    </xdr:to>
    <xdr:sp macro="" textlink="">
      <xdr:nvSpPr>
        <xdr:cNvPr id="481" name="楕円 480"/>
        <xdr:cNvSpPr/>
      </xdr:nvSpPr>
      <xdr:spPr>
        <a:xfrm>
          <a:off x="9588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158496</xdr:rowOff>
    </xdr:from>
    <xdr:to>
      <xdr:col>55</xdr:col>
      <xdr:colOff>0</xdr:colOff>
      <xdr:row>106</xdr:row>
      <xdr:rowOff>158496</xdr:rowOff>
    </xdr:to>
    <xdr:cxnSp macro="">
      <xdr:nvCxnSpPr>
        <xdr:cNvPr id="482" name="直線コネクタ 481"/>
        <xdr:cNvCxnSpPr/>
      </xdr:nvCxnSpPr>
      <xdr:spPr>
        <a:xfrm>
          <a:off x="9639300" y="1833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103124</xdr:rowOff>
    </xdr:from>
    <xdr:to>
      <xdr:col>46</xdr:col>
      <xdr:colOff>38100</xdr:colOff>
      <xdr:row>107</xdr:row>
      <xdr:rowOff>33274</xdr:rowOff>
    </xdr:to>
    <xdr:sp macro="" textlink="">
      <xdr:nvSpPr>
        <xdr:cNvPr id="483" name="楕円 482"/>
        <xdr:cNvSpPr/>
      </xdr:nvSpPr>
      <xdr:spPr>
        <a:xfrm>
          <a:off x="8699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153924</xdr:rowOff>
    </xdr:from>
    <xdr:to>
      <xdr:col>50</xdr:col>
      <xdr:colOff>114300</xdr:colOff>
      <xdr:row>106</xdr:row>
      <xdr:rowOff>158496</xdr:rowOff>
    </xdr:to>
    <xdr:cxnSp macro="">
      <xdr:nvCxnSpPr>
        <xdr:cNvPr id="484" name="直線コネクタ 483"/>
        <xdr:cNvCxnSpPr/>
      </xdr:nvCxnSpPr>
      <xdr:spPr>
        <a:xfrm>
          <a:off x="8750300" y="1832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103124</xdr:rowOff>
    </xdr:from>
    <xdr:to>
      <xdr:col>41</xdr:col>
      <xdr:colOff>101600</xdr:colOff>
      <xdr:row>107</xdr:row>
      <xdr:rowOff>33274</xdr:rowOff>
    </xdr:to>
    <xdr:sp macro="" textlink="">
      <xdr:nvSpPr>
        <xdr:cNvPr id="485" name="楕円 484"/>
        <xdr:cNvSpPr/>
      </xdr:nvSpPr>
      <xdr:spPr>
        <a:xfrm>
          <a:off x="7810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153924</xdr:rowOff>
    </xdr:from>
    <xdr:to>
      <xdr:col>45</xdr:col>
      <xdr:colOff>177800</xdr:colOff>
      <xdr:row>106</xdr:row>
      <xdr:rowOff>153924</xdr:rowOff>
    </xdr:to>
    <xdr:cxnSp macro="">
      <xdr:nvCxnSpPr>
        <xdr:cNvPr id="486" name="直線コネクタ 485"/>
        <xdr:cNvCxnSpPr/>
      </xdr:nvCxnSpPr>
      <xdr:spPr>
        <a:xfrm>
          <a:off x="7861300" y="1832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87" name="楕円 486"/>
        <xdr:cNvSpPr/>
      </xdr:nvSpPr>
      <xdr:spPr>
        <a:xfrm>
          <a:off x="6921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149352</xdr:rowOff>
    </xdr:from>
    <xdr:to>
      <xdr:col>41</xdr:col>
      <xdr:colOff>50800</xdr:colOff>
      <xdr:row>106</xdr:row>
      <xdr:rowOff>153924</xdr:rowOff>
    </xdr:to>
    <xdr:cxnSp macro="">
      <xdr:nvCxnSpPr>
        <xdr:cNvPr id="488" name="直線コネクタ 487"/>
        <xdr:cNvCxnSpPr/>
      </xdr:nvCxnSpPr>
      <xdr:spPr>
        <a:xfrm>
          <a:off x="6972300" y="1832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9" name="n_1aveValue【市民会館】&#10;一人当たり面積"/>
        <xdr:cNvSpPr txBox="1"/>
      </xdr:nvSpPr>
      <xdr:spPr>
        <a:xfrm>
          <a:off x="93917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macro="" textlink="">
      <xdr:nvSpPr>
        <xdr:cNvPr id="490" name="n_2aveValue【市民会館】&#10;一人当たり面積"/>
        <xdr:cNvSpPr txBox="1"/>
      </xdr:nvSpPr>
      <xdr:spPr>
        <a:xfrm>
          <a:off x="8515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91"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161814</xdr:rowOff>
    </xdr:from>
    <xdr:ext cx="469744" cy="259045"/>
    <xdr:sp macro="" textlink="">
      <xdr:nvSpPr>
        <xdr:cNvPr id="492" name="n_4aveValue【市民会館】&#10;一人当たり面積"/>
        <xdr:cNvSpPr txBox="1"/>
      </xdr:nvSpPr>
      <xdr:spPr>
        <a:xfrm>
          <a:off x="6737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28973</xdr:rowOff>
    </xdr:from>
    <xdr:ext cx="469744" cy="259045"/>
    <xdr:sp macro="" textlink="">
      <xdr:nvSpPr>
        <xdr:cNvPr id="493" name="n_1mainValue【市民会館】&#10;一人当たり面積"/>
        <xdr:cNvSpPr txBox="1"/>
      </xdr:nvSpPr>
      <xdr:spPr>
        <a:xfrm>
          <a:off x="93917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24401</xdr:rowOff>
    </xdr:from>
    <xdr:ext cx="469744" cy="259045"/>
    <xdr:sp macro="" textlink="">
      <xdr:nvSpPr>
        <xdr:cNvPr id="494" name="n_2mainValue【市民会館】&#10;一人当たり面積"/>
        <xdr:cNvSpPr txBox="1"/>
      </xdr:nvSpPr>
      <xdr:spPr>
        <a:xfrm>
          <a:off x="8515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24401</xdr:rowOff>
    </xdr:from>
    <xdr:ext cx="469744" cy="259045"/>
    <xdr:sp macro="" textlink="">
      <xdr:nvSpPr>
        <xdr:cNvPr id="495" name="n_3mainValue【市民会館】&#10;一人当たり面積"/>
        <xdr:cNvSpPr txBox="1"/>
      </xdr:nvSpPr>
      <xdr:spPr>
        <a:xfrm>
          <a:off x="7626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19829</xdr:rowOff>
    </xdr:from>
    <xdr:ext cx="469744" cy="259045"/>
    <xdr:sp macro="" textlink="">
      <xdr:nvSpPr>
        <xdr:cNvPr id="496" name="n_4mainValue【市民会館】&#10;一人当たり面積"/>
        <xdr:cNvSpPr txBox="1"/>
      </xdr:nvSpPr>
      <xdr:spPr>
        <a:xfrm>
          <a:off x="6737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9" name="テキスト ボックス 5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89916</xdr:rowOff>
    </xdr:from>
    <xdr:to>
      <xdr:col>85</xdr:col>
      <xdr:colOff>126364</xdr:colOff>
      <xdr:row>42</xdr:row>
      <xdr:rowOff>39624</xdr:rowOff>
    </xdr:to>
    <xdr:cxnSp macro="">
      <xdr:nvCxnSpPr>
        <xdr:cNvPr id="519" name="直線コネクタ 518"/>
        <xdr:cNvCxnSpPr/>
      </xdr:nvCxnSpPr>
      <xdr:spPr>
        <a:xfrm flipV="1">
          <a:off x="16318864" y="5919216"/>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43451</xdr:rowOff>
    </xdr:from>
    <xdr:ext cx="405111" cy="259045"/>
    <xdr:sp macro="" textlink="">
      <xdr:nvSpPr>
        <xdr:cNvPr id="520" name="【一般廃棄物処理施設】&#10;有形固定資産減価償却率最小値テキスト"/>
        <xdr:cNvSpPr txBox="1"/>
      </xdr:nvSpPr>
      <xdr:spPr>
        <a:xfrm>
          <a:off x="16357600" y="724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521" name="直線コネクタ 520"/>
        <xdr:cNvCxnSpPr/>
      </xdr:nvCxnSpPr>
      <xdr:spPr>
        <a:xfrm>
          <a:off x="16230600" y="724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36593</xdr:rowOff>
    </xdr:from>
    <xdr:ext cx="405111" cy="259045"/>
    <xdr:sp macro="" textlink="">
      <xdr:nvSpPr>
        <xdr:cNvPr id="522" name="【一般廃棄物処理施設】&#10;有形固定資産減価償却率最大値テキスト"/>
        <xdr:cNvSpPr txBox="1"/>
      </xdr:nvSpPr>
      <xdr:spPr>
        <a:xfrm>
          <a:off x="16357600" y="5694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523" name="直線コネクタ 522"/>
        <xdr:cNvCxnSpPr/>
      </xdr:nvCxnSpPr>
      <xdr:spPr>
        <a:xfrm>
          <a:off x="16230600" y="591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57421</xdr:rowOff>
    </xdr:from>
    <xdr:ext cx="405111" cy="259045"/>
    <xdr:sp macro="" textlink="">
      <xdr:nvSpPr>
        <xdr:cNvPr id="524" name="【一般廃棄物処理施設】&#10;有形固定資産減価償却率平均値テキスト"/>
        <xdr:cNvSpPr txBox="1"/>
      </xdr:nvSpPr>
      <xdr:spPr>
        <a:xfrm>
          <a:off x="16357600" y="6401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34544</xdr:rowOff>
    </xdr:from>
    <xdr:to>
      <xdr:col>85</xdr:col>
      <xdr:colOff>177800</xdr:colOff>
      <xdr:row>38</xdr:row>
      <xdr:rowOff>136144</xdr:rowOff>
    </xdr:to>
    <xdr:sp macro="" textlink="">
      <xdr:nvSpPr>
        <xdr:cNvPr id="525" name="フローチャート: 判断 524"/>
        <xdr:cNvSpPr/>
      </xdr:nvSpPr>
      <xdr:spPr>
        <a:xfrm>
          <a:off x="16268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155702</xdr:rowOff>
    </xdr:from>
    <xdr:to>
      <xdr:col>81</xdr:col>
      <xdr:colOff>101600</xdr:colOff>
      <xdr:row>38</xdr:row>
      <xdr:rowOff>85852</xdr:rowOff>
    </xdr:to>
    <xdr:sp macro="" textlink="">
      <xdr:nvSpPr>
        <xdr:cNvPr id="526" name="フローチャート: 判断 525"/>
        <xdr:cNvSpPr/>
      </xdr:nvSpPr>
      <xdr:spPr>
        <a:xfrm>
          <a:off x="15430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34544</xdr:rowOff>
    </xdr:from>
    <xdr:to>
      <xdr:col>76</xdr:col>
      <xdr:colOff>165100</xdr:colOff>
      <xdr:row>38</xdr:row>
      <xdr:rowOff>136144</xdr:rowOff>
    </xdr:to>
    <xdr:sp macro="" textlink="">
      <xdr:nvSpPr>
        <xdr:cNvPr id="527" name="フローチャート: 判断 526"/>
        <xdr:cNvSpPr/>
      </xdr:nvSpPr>
      <xdr:spPr>
        <a:xfrm>
          <a:off x="14541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8" name="フローチャート: 判断 527"/>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55118</xdr:rowOff>
    </xdr:from>
    <xdr:to>
      <xdr:col>67</xdr:col>
      <xdr:colOff>101600</xdr:colOff>
      <xdr:row>37</xdr:row>
      <xdr:rowOff>156718</xdr:rowOff>
    </xdr:to>
    <xdr:sp macro="" textlink="">
      <xdr:nvSpPr>
        <xdr:cNvPr id="529" name="フローチャート: 判断 528"/>
        <xdr:cNvSpPr/>
      </xdr:nvSpPr>
      <xdr:spPr>
        <a:xfrm>
          <a:off x="127635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61976</xdr:rowOff>
    </xdr:from>
    <xdr:to>
      <xdr:col>85</xdr:col>
      <xdr:colOff>177800</xdr:colOff>
      <xdr:row>40</xdr:row>
      <xdr:rowOff>163576</xdr:rowOff>
    </xdr:to>
    <xdr:sp macro="" textlink="">
      <xdr:nvSpPr>
        <xdr:cNvPr id="535" name="楕円 534"/>
        <xdr:cNvSpPr/>
      </xdr:nvSpPr>
      <xdr:spPr>
        <a:xfrm>
          <a:off x="16268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40403</xdr:rowOff>
    </xdr:from>
    <xdr:ext cx="405111" cy="259045"/>
    <xdr:sp macro="" textlink="">
      <xdr:nvSpPr>
        <xdr:cNvPr id="536" name="【一般廃棄物処理施設】&#10;有形固定資産減価償却率該当値テキスト"/>
        <xdr:cNvSpPr txBox="1"/>
      </xdr:nvSpPr>
      <xdr:spPr>
        <a:xfrm>
          <a:off x="16357600"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537" name="楕円 536"/>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112776</xdr:rowOff>
    </xdr:to>
    <xdr:cxnSp macro="">
      <xdr:nvCxnSpPr>
        <xdr:cNvPr id="538" name="直線コネクタ 537"/>
        <xdr:cNvCxnSpPr/>
      </xdr:nvCxnSpPr>
      <xdr:spPr>
        <a:xfrm>
          <a:off x="15481300" y="68884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68834</xdr:rowOff>
    </xdr:from>
    <xdr:to>
      <xdr:col>76</xdr:col>
      <xdr:colOff>165100</xdr:colOff>
      <xdr:row>39</xdr:row>
      <xdr:rowOff>170434</xdr:rowOff>
    </xdr:to>
    <xdr:sp macro="" textlink="">
      <xdr:nvSpPr>
        <xdr:cNvPr id="539" name="楕円 538"/>
        <xdr:cNvSpPr/>
      </xdr:nvSpPr>
      <xdr:spPr>
        <a:xfrm>
          <a:off x="14541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119634</xdr:rowOff>
    </xdr:from>
    <xdr:to>
      <xdr:col>81</xdr:col>
      <xdr:colOff>50800</xdr:colOff>
      <xdr:row>40</xdr:row>
      <xdr:rowOff>30480</xdr:rowOff>
    </xdr:to>
    <xdr:cxnSp macro="">
      <xdr:nvCxnSpPr>
        <xdr:cNvPr id="540" name="直線コネクタ 539"/>
        <xdr:cNvCxnSpPr/>
      </xdr:nvCxnSpPr>
      <xdr:spPr>
        <a:xfrm>
          <a:off x="14592300" y="68061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109982</xdr:rowOff>
    </xdr:from>
    <xdr:to>
      <xdr:col>72</xdr:col>
      <xdr:colOff>38100</xdr:colOff>
      <xdr:row>40</xdr:row>
      <xdr:rowOff>40132</xdr:rowOff>
    </xdr:to>
    <xdr:sp macro="" textlink="">
      <xdr:nvSpPr>
        <xdr:cNvPr id="541" name="楕円 540"/>
        <xdr:cNvSpPr/>
      </xdr:nvSpPr>
      <xdr:spPr>
        <a:xfrm>
          <a:off x="13652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119634</xdr:rowOff>
    </xdr:from>
    <xdr:to>
      <xdr:col>76</xdr:col>
      <xdr:colOff>114300</xdr:colOff>
      <xdr:row>39</xdr:row>
      <xdr:rowOff>160782</xdr:rowOff>
    </xdr:to>
    <xdr:cxnSp macro="">
      <xdr:nvCxnSpPr>
        <xdr:cNvPr id="542" name="直線コネクタ 541"/>
        <xdr:cNvCxnSpPr/>
      </xdr:nvCxnSpPr>
      <xdr:spPr>
        <a:xfrm flipV="1">
          <a:off x="13703300" y="6806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9398</xdr:rowOff>
    </xdr:from>
    <xdr:to>
      <xdr:col>67</xdr:col>
      <xdr:colOff>101600</xdr:colOff>
      <xdr:row>39</xdr:row>
      <xdr:rowOff>110998</xdr:rowOff>
    </xdr:to>
    <xdr:sp macro="" textlink="">
      <xdr:nvSpPr>
        <xdr:cNvPr id="543" name="楕円 542"/>
        <xdr:cNvSpPr/>
      </xdr:nvSpPr>
      <xdr:spPr>
        <a:xfrm>
          <a:off x="12763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60198</xdr:rowOff>
    </xdr:from>
    <xdr:to>
      <xdr:col>71</xdr:col>
      <xdr:colOff>177800</xdr:colOff>
      <xdr:row>39</xdr:row>
      <xdr:rowOff>160782</xdr:rowOff>
    </xdr:to>
    <xdr:cxnSp macro="">
      <xdr:nvCxnSpPr>
        <xdr:cNvPr id="544" name="直線コネクタ 543"/>
        <xdr:cNvCxnSpPr/>
      </xdr:nvCxnSpPr>
      <xdr:spPr>
        <a:xfrm>
          <a:off x="12814300" y="67467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102379</xdr:rowOff>
    </xdr:from>
    <xdr:ext cx="405111" cy="259045"/>
    <xdr:sp macro="" textlink="">
      <xdr:nvSpPr>
        <xdr:cNvPr id="545" name="n_1aveValue【一般廃棄物処理施設】&#10;有形固定資産減価償却率"/>
        <xdr:cNvSpPr txBox="1"/>
      </xdr:nvSpPr>
      <xdr:spPr>
        <a:xfrm>
          <a:off x="15266044" y="627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152671</xdr:rowOff>
    </xdr:from>
    <xdr:ext cx="405111" cy="259045"/>
    <xdr:sp macro="" textlink="">
      <xdr:nvSpPr>
        <xdr:cNvPr id="546" name="n_2aveValue【一般廃棄物処理施設】&#10;有形固定資産減価償却率"/>
        <xdr:cNvSpPr txBox="1"/>
      </xdr:nvSpPr>
      <xdr:spPr>
        <a:xfrm>
          <a:off x="14389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547" name="n_3aveValue【一般廃棄物処理施設】&#10;有形固定資産減価償却率"/>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1795</xdr:rowOff>
    </xdr:from>
    <xdr:ext cx="405111" cy="259045"/>
    <xdr:sp macro="" textlink="">
      <xdr:nvSpPr>
        <xdr:cNvPr id="548" name="n_4aveValue【一般廃棄物処理施設】&#10;有形固定資産減価償却率"/>
        <xdr:cNvSpPr txBox="1"/>
      </xdr:nvSpPr>
      <xdr:spPr>
        <a:xfrm>
          <a:off x="12611744" y="617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549" name="n_1mainValue【一般廃棄物処理施設】&#10;有形固定資産減価償却率"/>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161561</xdr:rowOff>
    </xdr:from>
    <xdr:ext cx="405111" cy="259045"/>
    <xdr:sp macro="" textlink="">
      <xdr:nvSpPr>
        <xdr:cNvPr id="550" name="n_2mainValue【一般廃棄物処理施設】&#10;有形固定資産減価償却率"/>
        <xdr:cNvSpPr txBox="1"/>
      </xdr:nvSpPr>
      <xdr:spPr>
        <a:xfrm>
          <a:off x="14389744"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31259</xdr:rowOff>
    </xdr:from>
    <xdr:ext cx="405111" cy="259045"/>
    <xdr:sp macro="" textlink="">
      <xdr:nvSpPr>
        <xdr:cNvPr id="551" name="n_3mainValue【一般廃棄物処理施設】&#10;有形固定資産減価償却率"/>
        <xdr:cNvSpPr txBox="1"/>
      </xdr:nvSpPr>
      <xdr:spPr>
        <a:xfrm>
          <a:off x="13500744" y="688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102125</xdr:rowOff>
    </xdr:from>
    <xdr:ext cx="405111" cy="259045"/>
    <xdr:sp macro="" textlink="">
      <xdr:nvSpPr>
        <xdr:cNvPr id="552" name="n_4mainValue【一般廃棄物処理施設】&#10;有形固定資産減価償却率"/>
        <xdr:cNvSpPr txBox="1"/>
      </xdr:nvSpPr>
      <xdr:spPr>
        <a:xfrm>
          <a:off x="126117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5" name="テキスト ボックス 564"/>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7" name="テキスト ボックス 56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9" name="テキスト ボックス 56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1" name="テキスト ボックス 57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79" name="直線コネクタ 578"/>
        <xdr:cNvCxnSpPr/>
      </xdr:nvCxnSpPr>
      <xdr:spPr>
        <a:xfrm flipV="1">
          <a:off x="22160864" y="5822420"/>
          <a:ext cx="0" cy="145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80" name="【一般廃棄物処理施設】&#10;一人当たり有形固定資産（償却資産）額最小値テキスト"/>
        <xdr:cNvSpPr txBox="1"/>
      </xdr:nvSpPr>
      <xdr:spPr>
        <a:xfrm>
          <a:off x="22199600" y="728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81" name="直線コネクタ 580"/>
        <xdr:cNvCxnSpPr/>
      </xdr:nvCxnSpPr>
      <xdr:spPr>
        <a:xfrm>
          <a:off x="22072600" y="7281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2" name="【一般廃棄物処理施設】&#10;一人当たり有形固定資産（償却資産）額最大値テキスト"/>
        <xdr:cNvSpPr txBox="1"/>
      </xdr:nvSpPr>
      <xdr:spPr>
        <a:xfrm>
          <a:off x="22199600" y="559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3" name="直線コネクタ 582"/>
        <xdr:cNvCxnSpPr/>
      </xdr:nvCxnSpPr>
      <xdr:spPr>
        <a:xfrm>
          <a:off x="22072600" y="582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28009</xdr:rowOff>
    </xdr:from>
    <xdr:ext cx="534377" cy="259045"/>
    <xdr:sp macro="" textlink="">
      <xdr:nvSpPr>
        <xdr:cNvPr id="584" name="【一般廃棄物処理施設】&#10;一人当たり有形固定資産（償却資産）額平均値テキスト"/>
        <xdr:cNvSpPr txBox="1"/>
      </xdr:nvSpPr>
      <xdr:spPr>
        <a:xfrm>
          <a:off x="22199600" y="654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5" name="フローチャート: 判断 584"/>
        <xdr:cNvSpPr/>
      </xdr:nvSpPr>
      <xdr:spPr>
        <a:xfrm>
          <a:off x="22110700" y="656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6" name="フローチャート: 判断 585"/>
        <xdr:cNvSpPr/>
      </xdr:nvSpPr>
      <xdr:spPr>
        <a:xfrm>
          <a:off x="21272500" y="657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7" name="フローチャート: 判断 586"/>
        <xdr:cNvSpPr/>
      </xdr:nvSpPr>
      <xdr:spPr>
        <a:xfrm>
          <a:off x="20383500" y="660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88" name="フローチャート: 判断 587"/>
        <xdr:cNvSpPr/>
      </xdr:nvSpPr>
      <xdr:spPr>
        <a:xfrm>
          <a:off x="19494500" y="658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89" name="フローチャート: 判断 588"/>
        <xdr:cNvSpPr/>
      </xdr:nvSpPr>
      <xdr:spPr>
        <a:xfrm>
          <a:off x="18605500" y="65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99156</xdr:rowOff>
    </xdr:from>
    <xdr:to>
      <xdr:col>116</xdr:col>
      <xdr:colOff>114300</xdr:colOff>
      <xdr:row>38</xdr:row>
      <xdr:rowOff>29307</xdr:rowOff>
    </xdr:to>
    <xdr:sp macro="" textlink="">
      <xdr:nvSpPr>
        <xdr:cNvPr id="595" name="楕円 594"/>
        <xdr:cNvSpPr/>
      </xdr:nvSpPr>
      <xdr:spPr>
        <a:xfrm>
          <a:off x="22110700" y="64428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122033</xdr:rowOff>
    </xdr:from>
    <xdr:ext cx="534377" cy="259045"/>
    <xdr:sp macro="" textlink="">
      <xdr:nvSpPr>
        <xdr:cNvPr id="596" name="【一般廃棄物処理施設】&#10;一人当たり有形固定資産（償却資産）額該当値テキスト"/>
        <xdr:cNvSpPr txBox="1"/>
      </xdr:nvSpPr>
      <xdr:spPr>
        <a:xfrm>
          <a:off x="22199600" y="629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108431</xdr:rowOff>
    </xdr:from>
    <xdr:to>
      <xdr:col>112</xdr:col>
      <xdr:colOff>38100</xdr:colOff>
      <xdr:row>38</xdr:row>
      <xdr:rowOff>38581</xdr:rowOff>
    </xdr:to>
    <xdr:sp macro="" textlink="">
      <xdr:nvSpPr>
        <xdr:cNvPr id="597" name="楕円 596"/>
        <xdr:cNvSpPr/>
      </xdr:nvSpPr>
      <xdr:spPr>
        <a:xfrm>
          <a:off x="21272500" y="64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149956</xdr:rowOff>
    </xdr:from>
    <xdr:to>
      <xdr:col>116</xdr:col>
      <xdr:colOff>63500</xdr:colOff>
      <xdr:row>37</xdr:row>
      <xdr:rowOff>159231</xdr:rowOff>
    </xdr:to>
    <xdr:cxnSp macro="">
      <xdr:nvCxnSpPr>
        <xdr:cNvPr id="598" name="直線コネクタ 597"/>
        <xdr:cNvCxnSpPr/>
      </xdr:nvCxnSpPr>
      <xdr:spPr>
        <a:xfrm flipV="1">
          <a:off x="21323300" y="6493606"/>
          <a:ext cx="8382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113721</xdr:rowOff>
    </xdr:from>
    <xdr:to>
      <xdr:col>107</xdr:col>
      <xdr:colOff>101600</xdr:colOff>
      <xdr:row>38</xdr:row>
      <xdr:rowOff>43872</xdr:rowOff>
    </xdr:to>
    <xdr:sp macro="" textlink="">
      <xdr:nvSpPr>
        <xdr:cNvPr id="599" name="楕円 598"/>
        <xdr:cNvSpPr/>
      </xdr:nvSpPr>
      <xdr:spPr>
        <a:xfrm>
          <a:off x="20383500" y="64573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159231</xdr:rowOff>
    </xdr:from>
    <xdr:to>
      <xdr:col>111</xdr:col>
      <xdr:colOff>177800</xdr:colOff>
      <xdr:row>37</xdr:row>
      <xdr:rowOff>164521</xdr:rowOff>
    </xdr:to>
    <xdr:cxnSp macro="">
      <xdr:nvCxnSpPr>
        <xdr:cNvPr id="600" name="直線コネクタ 599"/>
        <xdr:cNvCxnSpPr/>
      </xdr:nvCxnSpPr>
      <xdr:spPr>
        <a:xfrm flipV="1">
          <a:off x="20434300" y="6502881"/>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112676</xdr:rowOff>
    </xdr:from>
    <xdr:to>
      <xdr:col>102</xdr:col>
      <xdr:colOff>165100</xdr:colOff>
      <xdr:row>37</xdr:row>
      <xdr:rowOff>42826</xdr:rowOff>
    </xdr:to>
    <xdr:sp macro="" textlink="">
      <xdr:nvSpPr>
        <xdr:cNvPr id="601" name="楕円 600"/>
        <xdr:cNvSpPr/>
      </xdr:nvSpPr>
      <xdr:spPr>
        <a:xfrm>
          <a:off x="19494500" y="628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163476</xdr:rowOff>
    </xdr:from>
    <xdr:to>
      <xdr:col>107</xdr:col>
      <xdr:colOff>50800</xdr:colOff>
      <xdr:row>37</xdr:row>
      <xdr:rowOff>164521</xdr:rowOff>
    </xdr:to>
    <xdr:cxnSp macro="">
      <xdr:nvCxnSpPr>
        <xdr:cNvPr id="602" name="直線コネクタ 601"/>
        <xdr:cNvCxnSpPr/>
      </xdr:nvCxnSpPr>
      <xdr:spPr>
        <a:xfrm>
          <a:off x="19545300" y="6335676"/>
          <a:ext cx="889000" cy="17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102912</xdr:rowOff>
    </xdr:from>
    <xdr:to>
      <xdr:col>98</xdr:col>
      <xdr:colOff>38100</xdr:colOff>
      <xdr:row>37</xdr:row>
      <xdr:rowOff>33062</xdr:rowOff>
    </xdr:to>
    <xdr:sp macro="" textlink="">
      <xdr:nvSpPr>
        <xdr:cNvPr id="603" name="楕円 602"/>
        <xdr:cNvSpPr/>
      </xdr:nvSpPr>
      <xdr:spPr>
        <a:xfrm>
          <a:off x="18605500" y="62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153712</xdr:rowOff>
    </xdr:from>
    <xdr:to>
      <xdr:col>102</xdr:col>
      <xdr:colOff>114300</xdr:colOff>
      <xdr:row>36</xdr:row>
      <xdr:rowOff>163476</xdr:rowOff>
    </xdr:to>
    <xdr:cxnSp macro="">
      <xdr:nvCxnSpPr>
        <xdr:cNvPr id="604" name="直線コネクタ 603"/>
        <xdr:cNvCxnSpPr/>
      </xdr:nvCxnSpPr>
      <xdr:spPr>
        <a:xfrm>
          <a:off x="18656300" y="6325912"/>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155258</xdr:rowOff>
    </xdr:from>
    <xdr:ext cx="534377" cy="259045"/>
    <xdr:sp macro="" textlink="">
      <xdr:nvSpPr>
        <xdr:cNvPr id="605" name="n_1aveValue【一般廃棄物処理施設】&#10;一人当たり有形固定資産（償却資産）額"/>
        <xdr:cNvSpPr txBox="1"/>
      </xdr:nvSpPr>
      <xdr:spPr>
        <a:xfrm>
          <a:off x="21043411" y="667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15584</xdr:rowOff>
    </xdr:from>
    <xdr:ext cx="534377" cy="259045"/>
    <xdr:sp macro="" textlink="">
      <xdr:nvSpPr>
        <xdr:cNvPr id="606" name="n_2aveValue【一般廃棄物処理施設】&#10;一人当たり有形固定資産（償却資産）額"/>
        <xdr:cNvSpPr txBox="1"/>
      </xdr:nvSpPr>
      <xdr:spPr>
        <a:xfrm>
          <a:off x="20167111" y="67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165039</xdr:rowOff>
    </xdr:from>
    <xdr:ext cx="534377" cy="259045"/>
    <xdr:sp macro="" textlink="">
      <xdr:nvSpPr>
        <xdr:cNvPr id="607" name="n_3aveValue【一般廃棄物処理施設】&#10;一人当たり有形固定資産（償却資産）額"/>
        <xdr:cNvSpPr txBox="1"/>
      </xdr:nvSpPr>
      <xdr:spPr>
        <a:xfrm>
          <a:off x="19278111" y="66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170199</xdr:rowOff>
    </xdr:from>
    <xdr:ext cx="534377" cy="259045"/>
    <xdr:sp macro="" textlink="">
      <xdr:nvSpPr>
        <xdr:cNvPr id="608" name="n_4aveValue【一般廃棄物処理施設】&#10;一人当たり有形固定資産（償却資産）額"/>
        <xdr:cNvSpPr txBox="1"/>
      </xdr:nvSpPr>
      <xdr:spPr>
        <a:xfrm>
          <a:off x="18389111" y="668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55108</xdr:rowOff>
    </xdr:from>
    <xdr:ext cx="534377" cy="259045"/>
    <xdr:sp macro="" textlink="">
      <xdr:nvSpPr>
        <xdr:cNvPr id="609" name="n_1mainValue【一般廃棄物処理施設】&#10;一人当たり有形固定資産（償却資産）額"/>
        <xdr:cNvSpPr txBox="1"/>
      </xdr:nvSpPr>
      <xdr:spPr>
        <a:xfrm>
          <a:off x="21043411" y="622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60398</xdr:rowOff>
    </xdr:from>
    <xdr:ext cx="534377" cy="259045"/>
    <xdr:sp macro="" textlink="">
      <xdr:nvSpPr>
        <xdr:cNvPr id="610" name="n_2mainValue【一般廃棄物処理施設】&#10;一人当たり有形固定資産（償却資産）額"/>
        <xdr:cNvSpPr txBox="1"/>
      </xdr:nvSpPr>
      <xdr:spPr>
        <a:xfrm>
          <a:off x="20167111" y="62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59353</xdr:rowOff>
    </xdr:from>
    <xdr:ext cx="534377" cy="259045"/>
    <xdr:sp macro="" textlink="">
      <xdr:nvSpPr>
        <xdr:cNvPr id="611" name="n_3mainValue【一般廃棄物処理施設】&#10;一人当たり有形固定資産（償却資産）額"/>
        <xdr:cNvSpPr txBox="1"/>
      </xdr:nvSpPr>
      <xdr:spPr>
        <a:xfrm>
          <a:off x="19278111" y="60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49589</xdr:rowOff>
    </xdr:from>
    <xdr:ext cx="534377" cy="259045"/>
    <xdr:sp macro="" textlink="">
      <xdr:nvSpPr>
        <xdr:cNvPr id="612" name="n_4mainValue【一般廃棄物処理施設】&#10;一人当たり有形固定資産（償却資産）額"/>
        <xdr:cNvSpPr txBox="1"/>
      </xdr:nvSpPr>
      <xdr:spPr>
        <a:xfrm>
          <a:off x="18389111" y="605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39" name="直線コネクタ 638"/>
        <xdr:cNvCxnSpPr/>
      </xdr:nvCxnSpPr>
      <xdr:spPr>
        <a:xfrm flipV="1">
          <a:off x="16318864" y="9594669"/>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40" name="【保健センター・保健所】&#10;有形固定資産減価償却率最小値テキスト"/>
        <xdr:cNvSpPr txBox="1"/>
      </xdr:nvSpPr>
      <xdr:spPr>
        <a:xfrm>
          <a:off x="163576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41" name="直線コネクタ 640"/>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2" name="【保健センター・保健所】&#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3" name="直線コネクタ 642"/>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148426</xdr:rowOff>
    </xdr:from>
    <xdr:ext cx="405111" cy="259045"/>
    <xdr:sp macro="" textlink="">
      <xdr:nvSpPr>
        <xdr:cNvPr id="644" name="【保健センター・保健所】&#10;有形固定資産減価償却率平均値テキスト"/>
        <xdr:cNvSpPr txBox="1"/>
      </xdr:nvSpPr>
      <xdr:spPr>
        <a:xfrm>
          <a:off x="16357600" y="99210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5" name="フローチャート: 判断 644"/>
        <xdr:cNvSpPr/>
      </xdr:nvSpPr>
      <xdr:spPr>
        <a:xfrm>
          <a:off x="162687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6" name="フローチャート: 判断 645"/>
        <xdr:cNvSpPr/>
      </xdr:nvSpPr>
      <xdr:spPr>
        <a:xfrm>
          <a:off x="15430500" y="1003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7" name="フローチャート: 判断 646"/>
        <xdr:cNvSpPr/>
      </xdr:nvSpPr>
      <xdr:spPr>
        <a:xfrm>
          <a:off x="14541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48" name="フローチャート: 判断 647"/>
        <xdr:cNvSpPr/>
      </xdr:nvSpPr>
      <xdr:spPr>
        <a:xfrm>
          <a:off x="13652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49" name="フローチャート: 判断 648"/>
        <xdr:cNvSpPr/>
      </xdr:nvSpPr>
      <xdr:spPr>
        <a:xfrm>
          <a:off x="127635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161472</xdr:rowOff>
    </xdr:from>
    <xdr:to>
      <xdr:col>85</xdr:col>
      <xdr:colOff>177800</xdr:colOff>
      <xdr:row>61</xdr:row>
      <xdr:rowOff>91622</xdr:rowOff>
    </xdr:to>
    <xdr:sp macro="" textlink="">
      <xdr:nvSpPr>
        <xdr:cNvPr id="655" name="楕円 654"/>
        <xdr:cNvSpPr/>
      </xdr:nvSpPr>
      <xdr:spPr>
        <a:xfrm>
          <a:off x="162687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139899</xdr:rowOff>
    </xdr:from>
    <xdr:ext cx="405111" cy="259045"/>
    <xdr:sp macro="" textlink="">
      <xdr:nvSpPr>
        <xdr:cNvPr id="656" name="【保健センター・保健所】&#10;有形固定資産減価償却率該当値テキスト"/>
        <xdr:cNvSpPr txBox="1"/>
      </xdr:nvSpPr>
      <xdr:spPr>
        <a:xfrm>
          <a:off x="16357600"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135346</xdr:rowOff>
    </xdr:from>
    <xdr:to>
      <xdr:col>81</xdr:col>
      <xdr:colOff>101600</xdr:colOff>
      <xdr:row>61</xdr:row>
      <xdr:rowOff>65496</xdr:rowOff>
    </xdr:to>
    <xdr:sp macro="" textlink="">
      <xdr:nvSpPr>
        <xdr:cNvPr id="657" name="楕円 656"/>
        <xdr:cNvSpPr/>
      </xdr:nvSpPr>
      <xdr:spPr>
        <a:xfrm>
          <a:off x="15430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14696</xdr:rowOff>
    </xdr:from>
    <xdr:to>
      <xdr:col>85</xdr:col>
      <xdr:colOff>127000</xdr:colOff>
      <xdr:row>61</xdr:row>
      <xdr:rowOff>40822</xdr:rowOff>
    </xdr:to>
    <xdr:cxnSp macro="">
      <xdr:nvCxnSpPr>
        <xdr:cNvPr id="658" name="直線コネクタ 657"/>
        <xdr:cNvCxnSpPr/>
      </xdr:nvCxnSpPr>
      <xdr:spPr>
        <a:xfrm>
          <a:off x="15481300" y="1047314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70031</xdr:rowOff>
    </xdr:from>
    <xdr:to>
      <xdr:col>76</xdr:col>
      <xdr:colOff>165100</xdr:colOff>
      <xdr:row>61</xdr:row>
      <xdr:rowOff>181</xdr:rowOff>
    </xdr:to>
    <xdr:sp macro="" textlink="">
      <xdr:nvSpPr>
        <xdr:cNvPr id="659" name="楕円 658"/>
        <xdr:cNvSpPr/>
      </xdr:nvSpPr>
      <xdr:spPr>
        <a:xfrm>
          <a:off x="14541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120831</xdr:rowOff>
    </xdr:from>
    <xdr:to>
      <xdr:col>81</xdr:col>
      <xdr:colOff>50800</xdr:colOff>
      <xdr:row>61</xdr:row>
      <xdr:rowOff>14696</xdr:rowOff>
    </xdr:to>
    <xdr:cxnSp macro="">
      <xdr:nvCxnSpPr>
        <xdr:cNvPr id="660" name="直線コネクタ 659"/>
        <xdr:cNvCxnSpPr/>
      </xdr:nvCxnSpPr>
      <xdr:spPr>
        <a:xfrm>
          <a:off x="14592300" y="104078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xdr:rowOff>
    </xdr:from>
    <xdr:to>
      <xdr:col>72</xdr:col>
      <xdr:colOff>38100</xdr:colOff>
      <xdr:row>60</xdr:row>
      <xdr:rowOff>103051</xdr:rowOff>
    </xdr:to>
    <xdr:sp macro="" textlink="">
      <xdr:nvSpPr>
        <xdr:cNvPr id="661" name="楕円 660"/>
        <xdr:cNvSpPr/>
      </xdr:nvSpPr>
      <xdr:spPr>
        <a:xfrm>
          <a:off x="13652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52251</xdr:rowOff>
    </xdr:from>
    <xdr:to>
      <xdr:col>76</xdr:col>
      <xdr:colOff>114300</xdr:colOff>
      <xdr:row>60</xdr:row>
      <xdr:rowOff>120831</xdr:rowOff>
    </xdr:to>
    <xdr:cxnSp macro="">
      <xdr:nvCxnSpPr>
        <xdr:cNvPr id="662" name="直線コネクタ 661"/>
        <xdr:cNvCxnSpPr/>
      </xdr:nvCxnSpPr>
      <xdr:spPr>
        <a:xfrm>
          <a:off x="13703300" y="103392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107587</xdr:rowOff>
    </xdr:from>
    <xdr:to>
      <xdr:col>67</xdr:col>
      <xdr:colOff>101600</xdr:colOff>
      <xdr:row>60</xdr:row>
      <xdr:rowOff>37737</xdr:rowOff>
    </xdr:to>
    <xdr:sp macro="" textlink="">
      <xdr:nvSpPr>
        <xdr:cNvPr id="663" name="楕円 662"/>
        <xdr:cNvSpPr/>
      </xdr:nvSpPr>
      <xdr:spPr>
        <a:xfrm>
          <a:off x="12763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158387</xdr:rowOff>
    </xdr:from>
    <xdr:to>
      <xdr:col>71</xdr:col>
      <xdr:colOff>177800</xdr:colOff>
      <xdr:row>60</xdr:row>
      <xdr:rowOff>52251</xdr:rowOff>
    </xdr:to>
    <xdr:cxnSp macro="">
      <xdr:nvCxnSpPr>
        <xdr:cNvPr id="664" name="直線コネクタ 663"/>
        <xdr:cNvCxnSpPr/>
      </xdr:nvCxnSpPr>
      <xdr:spPr>
        <a:xfrm>
          <a:off x="12814300" y="102739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36303</xdr:rowOff>
    </xdr:from>
    <xdr:ext cx="405111" cy="259045"/>
    <xdr:sp macro="" textlink="">
      <xdr:nvSpPr>
        <xdr:cNvPr id="665" name="n_1aveValue【保健センター・保健所】&#10;有形固定資産減価償却率"/>
        <xdr:cNvSpPr txBox="1"/>
      </xdr:nvSpPr>
      <xdr:spPr>
        <a:xfrm>
          <a:off x="15266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66" name="n_2ave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667" name="n_3aveValue【保健センター・保健所】&#10;有形固定資産減価償却率"/>
        <xdr:cNvSpPr txBox="1"/>
      </xdr:nvSpPr>
      <xdr:spPr>
        <a:xfrm>
          <a:off x="13500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70593</xdr:rowOff>
    </xdr:from>
    <xdr:ext cx="405111" cy="259045"/>
    <xdr:sp macro="" textlink="">
      <xdr:nvSpPr>
        <xdr:cNvPr id="668" name="n_4aveValue【保健センター・保健所】&#10;有形固定資産減価償却率"/>
        <xdr:cNvSpPr txBox="1"/>
      </xdr:nvSpPr>
      <xdr:spPr>
        <a:xfrm>
          <a:off x="12611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56623</xdr:rowOff>
    </xdr:from>
    <xdr:ext cx="405111" cy="259045"/>
    <xdr:sp macro="" textlink="">
      <xdr:nvSpPr>
        <xdr:cNvPr id="669" name="n_1mainValue【保健センター・保健所】&#10;有形固定資産減価償却率"/>
        <xdr:cNvSpPr txBox="1"/>
      </xdr:nvSpPr>
      <xdr:spPr>
        <a:xfrm>
          <a:off x="15266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162758</xdr:rowOff>
    </xdr:from>
    <xdr:ext cx="405111" cy="259045"/>
    <xdr:sp macro="" textlink="">
      <xdr:nvSpPr>
        <xdr:cNvPr id="670" name="n_2mainValue【保健センター・保健所】&#10;有形固定資産減価償却率"/>
        <xdr:cNvSpPr txBox="1"/>
      </xdr:nvSpPr>
      <xdr:spPr>
        <a:xfrm>
          <a:off x="14389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94178</xdr:rowOff>
    </xdr:from>
    <xdr:ext cx="405111" cy="259045"/>
    <xdr:sp macro="" textlink="">
      <xdr:nvSpPr>
        <xdr:cNvPr id="671" name="n_3mainValue【保健センター・保健所】&#10;有形固定資産減価償却率"/>
        <xdr:cNvSpPr txBox="1"/>
      </xdr:nvSpPr>
      <xdr:spPr>
        <a:xfrm>
          <a:off x="13500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28864</xdr:rowOff>
    </xdr:from>
    <xdr:ext cx="405111" cy="259045"/>
    <xdr:sp macro="" textlink="">
      <xdr:nvSpPr>
        <xdr:cNvPr id="672" name="n_4mainValue【保健センター・保健所】&#10;有形固定資産減価償却率"/>
        <xdr:cNvSpPr txBox="1"/>
      </xdr:nvSpPr>
      <xdr:spPr>
        <a:xfrm>
          <a:off x="12611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6" name="直線コネクタ 695"/>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7"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8" name="直線コネクタ 697"/>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9" name="【保健センター・保健所】&#10;一人当たり面積最大値テキスト"/>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0" name="直線コネクタ 699"/>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1"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2" name="フローチャート: 判断 701"/>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3" name="フローチャート: 判断 702"/>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4" name="フローチャート: 判断 703"/>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5" name="フローチャート: 判断 704"/>
        <xdr:cNvSpPr/>
      </xdr:nvSpPr>
      <xdr:spPr>
        <a:xfrm>
          <a:off x="19494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06" name="フローチャート: 判断 705"/>
        <xdr:cNvSpPr/>
      </xdr:nvSpPr>
      <xdr:spPr>
        <a:xfrm>
          <a:off x="18605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12" name="楕円 711"/>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713"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14" name="楕円 713"/>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715" name="直線コネクタ 714"/>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16" name="楕円 715"/>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17" name="直線コネクタ 716"/>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18" name="楕円 717"/>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19" name="直線コネクタ 718"/>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720" name="楕円 719"/>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721" name="直線コネクタ 720"/>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2"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3" name="n_2aveValue【保健センター・保健所】&#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4" name="n_3aveValue【保健センター・保健所】&#10;一人当たり面積"/>
        <xdr:cNvSpPr txBox="1"/>
      </xdr:nvSpPr>
      <xdr:spPr>
        <a:xfrm>
          <a:off x="19310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725" name="n_4aveValue【保健センター・保健所】&#10;一人当たり面積"/>
        <xdr:cNvSpPr txBox="1"/>
      </xdr:nvSpPr>
      <xdr:spPr>
        <a:xfrm>
          <a:off x="18421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6"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27"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28"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29" name="n_4main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0" name="テキスト ボックス 73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1" name="直線コネクタ 7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2" name="テキスト ボックス 74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3" name="直線コネクタ 7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4" name="テキスト ボックス 7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5" name="直線コネクタ 7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6" name="テキスト ボックス 7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7" name="直線コネクタ 7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8" name="テキスト ボックス 7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9" name="直線コネクタ 7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0" name="テキスト ボックス 7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2" name="テキスト ボックス 75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4" name="直線コネクタ 753"/>
        <xdr:cNvCxnSpPr/>
      </xdr:nvCxnSpPr>
      <xdr:spPr>
        <a:xfrm flipV="1">
          <a:off x="16318864" y="135521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55"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6" name="直線コネクタ 755"/>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57" name="【消防施設】&#10;有形固定資産減価償却率最大値テキスト"/>
        <xdr:cNvSpPr txBox="1"/>
      </xdr:nvSpPr>
      <xdr:spPr>
        <a:xfrm>
          <a:off x="16357600" y="1332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58" name="直線コネクタ 757"/>
        <xdr:cNvCxnSpPr/>
      </xdr:nvCxnSpPr>
      <xdr:spPr>
        <a:xfrm>
          <a:off x="16230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26688</xdr:rowOff>
    </xdr:from>
    <xdr:ext cx="405111" cy="259045"/>
    <xdr:sp macro="" textlink="">
      <xdr:nvSpPr>
        <xdr:cNvPr id="759" name="【消防施設】&#10;有形固定資産減価償却率平均値テキスト"/>
        <xdr:cNvSpPr txBox="1"/>
      </xdr:nvSpPr>
      <xdr:spPr>
        <a:xfrm>
          <a:off x="16357600" y="14257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60" name="フローチャート: 判断 759"/>
        <xdr:cNvSpPr/>
      </xdr:nvSpPr>
      <xdr:spPr>
        <a:xfrm>
          <a:off x="162687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61" name="フローチャート: 判断 760"/>
        <xdr:cNvSpPr/>
      </xdr:nvSpPr>
      <xdr:spPr>
        <a:xfrm>
          <a:off x="15430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2" name="フローチャート: 判断 761"/>
        <xdr:cNvSpPr/>
      </xdr:nvSpPr>
      <xdr:spPr>
        <a:xfrm>
          <a:off x="1454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63" name="フローチャート: 判断 762"/>
        <xdr:cNvSpPr/>
      </xdr:nvSpPr>
      <xdr:spPr>
        <a:xfrm>
          <a:off x="13652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64" name="フローチャート: 判断 763"/>
        <xdr:cNvSpPr/>
      </xdr:nvSpPr>
      <xdr:spPr>
        <a:xfrm>
          <a:off x="1276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5" name="テキスト ボックス 7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6" name="テキスト ボックス 7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7" name="テキスト ボックス 7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8" name="テキスト ボックス 7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9" name="テキスト ボックス 7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770" name="楕円 769"/>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170197</xdr:rowOff>
    </xdr:from>
    <xdr:ext cx="405111" cy="259045"/>
    <xdr:sp macro="" textlink="">
      <xdr:nvSpPr>
        <xdr:cNvPr id="771" name="【消防施設】&#10;有形固定資産減価償却率該当値テキスト"/>
        <xdr:cNvSpPr txBox="1"/>
      </xdr:nvSpPr>
      <xdr:spPr>
        <a:xfrm>
          <a:off x="16357600"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93980</xdr:rowOff>
    </xdr:from>
    <xdr:to>
      <xdr:col>81</xdr:col>
      <xdr:colOff>101600</xdr:colOff>
      <xdr:row>83</xdr:row>
      <xdr:rowOff>24130</xdr:rowOff>
    </xdr:to>
    <xdr:sp macro="" textlink="">
      <xdr:nvSpPr>
        <xdr:cNvPr id="772" name="楕円 771"/>
        <xdr:cNvSpPr/>
      </xdr:nvSpPr>
      <xdr:spPr>
        <a:xfrm>
          <a:off x="15430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144780</xdr:rowOff>
    </xdr:from>
    <xdr:to>
      <xdr:col>85</xdr:col>
      <xdr:colOff>127000</xdr:colOff>
      <xdr:row>83</xdr:row>
      <xdr:rowOff>26670</xdr:rowOff>
    </xdr:to>
    <xdr:cxnSp macro="">
      <xdr:nvCxnSpPr>
        <xdr:cNvPr id="773" name="直線コネクタ 772"/>
        <xdr:cNvCxnSpPr/>
      </xdr:nvCxnSpPr>
      <xdr:spPr>
        <a:xfrm>
          <a:off x="15481300" y="14203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13970</xdr:rowOff>
    </xdr:from>
    <xdr:to>
      <xdr:col>76</xdr:col>
      <xdr:colOff>165100</xdr:colOff>
      <xdr:row>82</xdr:row>
      <xdr:rowOff>115570</xdr:rowOff>
    </xdr:to>
    <xdr:sp macro="" textlink="">
      <xdr:nvSpPr>
        <xdr:cNvPr id="774" name="楕円 773"/>
        <xdr:cNvSpPr/>
      </xdr:nvSpPr>
      <xdr:spPr>
        <a:xfrm>
          <a:off x="14541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64770</xdr:rowOff>
    </xdr:from>
    <xdr:to>
      <xdr:col>81</xdr:col>
      <xdr:colOff>50800</xdr:colOff>
      <xdr:row>82</xdr:row>
      <xdr:rowOff>144780</xdr:rowOff>
    </xdr:to>
    <xdr:cxnSp macro="">
      <xdr:nvCxnSpPr>
        <xdr:cNvPr id="775" name="直線コネクタ 774"/>
        <xdr:cNvCxnSpPr/>
      </xdr:nvCxnSpPr>
      <xdr:spPr>
        <a:xfrm>
          <a:off x="14592300" y="141236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147320</xdr:rowOff>
    </xdr:from>
    <xdr:to>
      <xdr:col>72</xdr:col>
      <xdr:colOff>38100</xdr:colOff>
      <xdr:row>82</xdr:row>
      <xdr:rowOff>77470</xdr:rowOff>
    </xdr:to>
    <xdr:sp macro="" textlink="">
      <xdr:nvSpPr>
        <xdr:cNvPr id="776" name="楕円 775"/>
        <xdr:cNvSpPr/>
      </xdr:nvSpPr>
      <xdr:spPr>
        <a:xfrm>
          <a:off x="1365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26670</xdr:rowOff>
    </xdr:from>
    <xdr:to>
      <xdr:col>76</xdr:col>
      <xdr:colOff>114300</xdr:colOff>
      <xdr:row>82</xdr:row>
      <xdr:rowOff>64770</xdr:rowOff>
    </xdr:to>
    <xdr:cxnSp macro="">
      <xdr:nvCxnSpPr>
        <xdr:cNvPr id="777" name="直線コネクタ 776"/>
        <xdr:cNvCxnSpPr/>
      </xdr:nvCxnSpPr>
      <xdr:spPr>
        <a:xfrm>
          <a:off x="13703300" y="14085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109220</xdr:rowOff>
    </xdr:from>
    <xdr:to>
      <xdr:col>67</xdr:col>
      <xdr:colOff>101600</xdr:colOff>
      <xdr:row>82</xdr:row>
      <xdr:rowOff>39370</xdr:rowOff>
    </xdr:to>
    <xdr:sp macro="" textlink="">
      <xdr:nvSpPr>
        <xdr:cNvPr id="778" name="楕円 777"/>
        <xdr:cNvSpPr/>
      </xdr:nvSpPr>
      <xdr:spPr>
        <a:xfrm>
          <a:off x="12763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160020</xdr:rowOff>
    </xdr:from>
    <xdr:to>
      <xdr:col>71</xdr:col>
      <xdr:colOff>177800</xdr:colOff>
      <xdr:row>82</xdr:row>
      <xdr:rowOff>26670</xdr:rowOff>
    </xdr:to>
    <xdr:cxnSp macro="">
      <xdr:nvCxnSpPr>
        <xdr:cNvPr id="779" name="直線コネクタ 778"/>
        <xdr:cNvCxnSpPr/>
      </xdr:nvCxnSpPr>
      <xdr:spPr>
        <a:xfrm>
          <a:off x="12814300" y="14047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167657</xdr:rowOff>
    </xdr:from>
    <xdr:ext cx="405111" cy="259045"/>
    <xdr:sp macro="" textlink="">
      <xdr:nvSpPr>
        <xdr:cNvPr id="780" name="n_1aveValue【消防施設】&#10;有形固定資産減価償却率"/>
        <xdr:cNvSpPr txBox="1"/>
      </xdr:nvSpPr>
      <xdr:spPr>
        <a:xfrm>
          <a:off x="15266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781" name="n_2aveValue【消防施設】&#10;有形固定資産減価償却率"/>
        <xdr:cNvSpPr txBox="1"/>
      </xdr:nvSpPr>
      <xdr:spPr>
        <a:xfrm>
          <a:off x="14389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87647</xdr:rowOff>
    </xdr:from>
    <xdr:ext cx="405111" cy="259045"/>
    <xdr:sp macro="" textlink="">
      <xdr:nvSpPr>
        <xdr:cNvPr id="782" name="n_3aveValue【消防施設】&#10;有形固定資産減価償却率"/>
        <xdr:cNvSpPr txBox="1"/>
      </xdr:nvSpPr>
      <xdr:spPr>
        <a:xfrm>
          <a:off x="13500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41927</xdr:rowOff>
    </xdr:from>
    <xdr:ext cx="405111" cy="259045"/>
    <xdr:sp macro="" textlink="">
      <xdr:nvSpPr>
        <xdr:cNvPr id="783" name="n_4aveValue【消防施設】&#10;有形固定資産減価償却率"/>
        <xdr:cNvSpPr txBox="1"/>
      </xdr:nvSpPr>
      <xdr:spPr>
        <a:xfrm>
          <a:off x="12611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40657</xdr:rowOff>
    </xdr:from>
    <xdr:ext cx="405111" cy="259045"/>
    <xdr:sp macro="" textlink="">
      <xdr:nvSpPr>
        <xdr:cNvPr id="784" name="n_1mainValue【消防施設】&#10;有形固定資産減価償却率"/>
        <xdr:cNvSpPr txBox="1"/>
      </xdr:nvSpPr>
      <xdr:spPr>
        <a:xfrm>
          <a:off x="15266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785" name="n_2mainValue【消防施設】&#10;有形固定資産減価償却率"/>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786" name="n_3mainValue【消防施設】&#10;有形固定資産減価償却率"/>
        <xdr:cNvSpPr txBox="1"/>
      </xdr:nvSpPr>
      <xdr:spPr>
        <a:xfrm>
          <a:off x="13500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55897</xdr:rowOff>
    </xdr:from>
    <xdr:ext cx="405111" cy="259045"/>
    <xdr:sp macro="" textlink="">
      <xdr:nvSpPr>
        <xdr:cNvPr id="787" name="n_4mainValue【消防施設】&#10;有形固定資産減価償却率"/>
        <xdr:cNvSpPr txBox="1"/>
      </xdr:nvSpPr>
      <xdr:spPr>
        <a:xfrm>
          <a:off x="12611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8" name="正方形/長方形 7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9" name="正方形/長方形 7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0" name="正方形/長方形 7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1" name="正方形/長方形 7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2" name="正方形/長方形 7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3" name="正方形/長方形 7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4" name="正方形/長方形 7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5" name="正方形/長方形 7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6" name="テキスト ボックス 7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7" name="直線コネクタ 7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8" name="テキスト ボックス 79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9" name="直線コネクタ 7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0" name="テキスト ボックス 7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1" name="直線コネクタ 8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2" name="テキスト ボックス 8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3" name="直線コネクタ 8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4" name="テキスト ボックス 8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5" name="直線コネクタ 8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6" name="テキスト ボックス 8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7" name="直線コネクタ 8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8" name="テキスト ボックス 8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9" name="直線コネクタ 8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0" name="テキスト ボックス 8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4" name="直線コネクタ 813"/>
        <xdr:cNvCxnSpPr/>
      </xdr:nvCxnSpPr>
      <xdr:spPr>
        <a:xfrm flipV="1">
          <a:off x="22160864" y="13476514"/>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5" name="【消防施設】&#10;一人当たり面積最小値テキスト"/>
        <xdr:cNvSpPr txBox="1"/>
      </xdr:nvSpPr>
      <xdr:spPr>
        <a:xfrm>
          <a:off x="22199600"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6" name="直線コネクタ 815"/>
        <xdr:cNvCxnSpPr/>
      </xdr:nvCxnSpPr>
      <xdr:spPr>
        <a:xfrm>
          <a:off x="22072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17" name="【消防施設】&#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18" name="直線コネクタ 817"/>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108148</xdr:rowOff>
    </xdr:from>
    <xdr:ext cx="469744" cy="259045"/>
    <xdr:sp macro="" textlink="">
      <xdr:nvSpPr>
        <xdr:cNvPr id="819" name="【消防施設】&#10;一人当たり面積平均値テキスト"/>
        <xdr:cNvSpPr txBox="1"/>
      </xdr:nvSpPr>
      <xdr:spPr>
        <a:xfrm>
          <a:off x="22199600" y="13995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20" name="フローチャート: 判断 819"/>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21" name="フローチャート: 判断 820"/>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22" name="フローチャート: 判断 821"/>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3" name="フローチャート: 判断 822"/>
        <xdr:cNvSpPr/>
      </xdr:nvSpPr>
      <xdr:spPr>
        <a:xfrm>
          <a:off x="19494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4" name="フローチャート: 判断 823"/>
        <xdr:cNvSpPr/>
      </xdr:nvSpPr>
      <xdr:spPr>
        <a:xfrm>
          <a:off x="18605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830" name="楕円 829"/>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153506</xdr:rowOff>
    </xdr:from>
    <xdr:ext cx="469744" cy="259045"/>
    <xdr:sp macro="" textlink="">
      <xdr:nvSpPr>
        <xdr:cNvPr id="831" name="【消防施設】&#10;一人当たり面積該当値テキスト"/>
        <xdr:cNvSpPr txBox="1"/>
      </xdr:nvSpPr>
      <xdr:spPr>
        <a:xfrm>
          <a:off x="221996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832" name="楕円 831"/>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87086</xdr:rowOff>
    </xdr:to>
    <xdr:cxnSp macro="">
      <xdr:nvCxnSpPr>
        <xdr:cNvPr id="833" name="直線コネクタ 832"/>
        <xdr:cNvCxnSpPr/>
      </xdr:nvCxnSpPr>
      <xdr:spPr>
        <a:xfrm flipV="1">
          <a:off x="21323300" y="1445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834" name="楕円 833"/>
        <xdr:cNvSpPr/>
      </xdr:nvSpPr>
      <xdr:spPr>
        <a:xfrm>
          <a:off x="2038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87086</xdr:rowOff>
    </xdr:to>
    <xdr:cxnSp macro="">
      <xdr:nvCxnSpPr>
        <xdr:cNvPr id="835" name="直線コネクタ 834"/>
        <xdr:cNvCxnSpPr/>
      </xdr:nvCxnSpPr>
      <xdr:spPr>
        <a:xfrm>
          <a:off x="20434300" y="1445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836" name="楕円 835"/>
        <xdr:cNvSpPr/>
      </xdr:nvSpPr>
      <xdr:spPr>
        <a:xfrm>
          <a:off x="19494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54429</xdr:rowOff>
    </xdr:from>
    <xdr:to>
      <xdr:col>107</xdr:col>
      <xdr:colOff>50800</xdr:colOff>
      <xdr:row>84</xdr:row>
      <xdr:rowOff>54429</xdr:rowOff>
    </xdr:to>
    <xdr:cxnSp macro="">
      <xdr:nvCxnSpPr>
        <xdr:cNvPr id="837" name="直線コネクタ 836"/>
        <xdr:cNvCxnSpPr/>
      </xdr:nvCxnSpPr>
      <xdr:spPr>
        <a:xfrm>
          <a:off x="19545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3629</xdr:rowOff>
    </xdr:from>
    <xdr:to>
      <xdr:col>98</xdr:col>
      <xdr:colOff>38100</xdr:colOff>
      <xdr:row>84</xdr:row>
      <xdr:rowOff>105229</xdr:rowOff>
    </xdr:to>
    <xdr:sp macro="" textlink="">
      <xdr:nvSpPr>
        <xdr:cNvPr id="838" name="楕円 837"/>
        <xdr:cNvSpPr/>
      </xdr:nvSpPr>
      <xdr:spPr>
        <a:xfrm>
          <a:off x="18605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54429</xdr:rowOff>
    </xdr:from>
    <xdr:to>
      <xdr:col>102</xdr:col>
      <xdr:colOff>114300</xdr:colOff>
      <xdr:row>84</xdr:row>
      <xdr:rowOff>54429</xdr:rowOff>
    </xdr:to>
    <xdr:cxnSp macro="">
      <xdr:nvCxnSpPr>
        <xdr:cNvPr id="839" name="直線コネクタ 838"/>
        <xdr:cNvCxnSpPr/>
      </xdr:nvCxnSpPr>
      <xdr:spPr>
        <a:xfrm>
          <a:off x="18656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840"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41" name="n_2aveValue【消防施設】&#10;一人当たり面積"/>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64606</xdr:rowOff>
    </xdr:from>
    <xdr:ext cx="469744" cy="259045"/>
    <xdr:sp macro="" textlink="">
      <xdr:nvSpPr>
        <xdr:cNvPr id="842" name="n_3aveValue【消防施設】&#10;一人当たり面積"/>
        <xdr:cNvSpPr txBox="1"/>
      </xdr:nvSpPr>
      <xdr:spPr>
        <a:xfrm>
          <a:off x="19310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64606</xdr:rowOff>
    </xdr:from>
    <xdr:ext cx="469744" cy="259045"/>
    <xdr:sp macro="" textlink="">
      <xdr:nvSpPr>
        <xdr:cNvPr id="843" name="n_4aveValue【消防施設】&#10;一人当たり面積"/>
        <xdr:cNvSpPr txBox="1"/>
      </xdr:nvSpPr>
      <xdr:spPr>
        <a:xfrm>
          <a:off x="18421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844" name="n_1mainValue【消防施設】&#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845" name="n_2mainValue【消防施設】&#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846" name="n_3mainValue【消防施設】&#10;一人当たり面積"/>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96356</xdr:rowOff>
    </xdr:from>
    <xdr:ext cx="469744" cy="259045"/>
    <xdr:sp macro="" textlink="">
      <xdr:nvSpPr>
        <xdr:cNvPr id="847" name="n_4mainValue【消防施設】&#10;一人当たり面積"/>
        <xdr:cNvSpPr txBox="1"/>
      </xdr:nvSpPr>
      <xdr:spPr>
        <a:xfrm>
          <a:off x="18421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8" name="テキスト ボックス 8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9" name="直線コネクタ 8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0" name="テキスト ボックス 8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1" name="直線コネクタ 8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2" name="テキスト ボックス 8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3" name="直線コネクタ 8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4" name="テキスト ボックス 8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5" name="直線コネクタ 8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6" name="テキスト ボックス 8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7" name="直線コネクタ 8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8" name="テキスト ボックス 86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70" name="テキスト ボックス 86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72" name="直線コネクタ 871"/>
        <xdr:cNvCxnSpPr/>
      </xdr:nvCxnSpPr>
      <xdr:spPr>
        <a:xfrm flipV="1">
          <a:off x="16318864" y="17122139"/>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873"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74" name="直線コネクタ 873"/>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75" name="【庁舎】&#10;有形固定資産減価償却率最大値テキスト"/>
        <xdr:cNvSpPr txBox="1"/>
      </xdr:nvSpPr>
      <xdr:spPr>
        <a:xfrm>
          <a:off x="16357600" y="1689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76" name="直線コネクタ 875"/>
        <xdr:cNvCxnSpPr/>
      </xdr:nvCxnSpPr>
      <xdr:spPr>
        <a:xfrm>
          <a:off x="16230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166388</xdr:rowOff>
    </xdr:from>
    <xdr:ext cx="405111" cy="259045"/>
    <xdr:sp macro="" textlink="">
      <xdr:nvSpPr>
        <xdr:cNvPr id="877" name="【庁舎】&#10;有形固定資産減価償却率平均値テキスト"/>
        <xdr:cNvSpPr txBox="1"/>
      </xdr:nvSpPr>
      <xdr:spPr>
        <a:xfrm>
          <a:off x="16357600" y="1782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878" name="フローチャート: 判断 877"/>
        <xdr:cNvSpPr/>
      </xdr:nvSpPr>
      <xdr:spPr>
        <a:xfrm>
          <a:off x="16268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79" name="フローチャート: 判断 878"/>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80" name="フローチャート: 判断 879"/>
        <xdr:cNvSpPr/>
      </xdr:nvSpPr>
      <xdr:spPr>
        <a:xfrm>
          <a:off x="1454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81" name="フローチャート: 判断 880"/>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macro="" textlink="">
      <xdr:nvSpPr>
        <xdr:cNvPr id="882" name="フローチャート: 判断 881"/>
        <xdr:cNvSpPr/>
      </xdr:nvSpPr>
      <xdr:spPr>
        <a:xfrm>
          <a:off x="12763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3" name="テキスト ボックス 8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4" name="テキスト ボックス 8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5" name="テキスト ボックス 8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6" name="テキスト ボックス 8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7" name="テキスト ボックス 8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124461</xdr:rowOff>
    </xdr:from>
    <xdr:to>
      <xdr:col>85</xdr:col>
      <xdr:colOff>177800</xdr:colOff>
      <xdr:row>106</xdr:row>
      <xdr:rowOff>54611</xdr:rowOff>
    </xdr:to>
    <xdr:sp macro="" textlink="">
      <xdr:nvSpPr>
        <xdr:cNvPr id="888" name="楕円 887"/>
        <xdr:cNvSpPr/>
      </xdr:nvSpPr>
      <xdr:spPr>
        <a:xfrm>
          <a:off x="16268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102888</xdr:rowOff>
    </xdr:from>
    <xdr:ext cx="405111" cy="259045"/>
    <xdr:sp macro="" textlink="">
      <xdr:nvSpPr>
        <xdr:cNvPr id="889" name="【庁舎】&#10;有形固定資産減価償却率該当値テキスト"/>
        <xdr:cNvSpPr txBox="1"/>
      </xdr:nvSpPr>
      <xdr:spPr>
        <a:xfrm>
          <a:off x="16357600"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890" name="楕円 889"/>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3811</xdr:rowOff>
    </xdr:to>
    <xdr:cxnSp macro="">
      <xdr:nvCxnSpPr>
        <xdr:cNvPr id="891" name="直線コネクタ 890"/>
        <xdr:cNvCxnSpPr/>
      </xdr:nvCxnSpPr>
      <xdr:spPr>
        <a:xfrm>
          <a:off x="15481300" y="181356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33020</xdr:rowOff>
    </xdr:from>
    <xdr:to>
      <xdr:col>76</xdr:col>
      <xdr:colOff>165100</xdr:colOff>
      <xdr:row>105</xdr:row>
      <xdr:rowOff>134620</xdr:rowOff>
    </xdr:to>
    <xdr:sp macro="" textlink="">
      <xdr:nvSpPr>
        <xdr:cNvPr id="892" name="楕円 891"/>
        <xdr:cNvSpPr/>
      </xdr:nvSpPr>
      <xdr:spPr>
        <a:xfrm>
          <a:off x="14541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83820</xdr:rowOff>
    </xdr:from>
    <xdr:to>
      <xdr:col>81</xdr:col>
      <xdr:colOff>50800</xdr:colOff>
      <xdr:row>105</xdr:row>
      <xdr:rowOff>133350</xdr:rowOff>
    </xdr:to>
    <xdr:cxnSp macro="">
      <xdr:nvCxnSpPr>
        <xdr:cNvPr id="893" name="直線コネクタ 892"/>
        <xdr:cNvCxnSpPr/>
      </xdr:nvCxnSpPr>
      <xdr:spPr>
        <a:xfrm>
          <a:off x="14592300" y="18086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894" name="楕円 893"/>
        <xdr:cNvSpPr/>
      </xdr:nvSpPr>
      <xdr:spPr>
        <a:xfrm>
          <a:off x="1365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11430</xdr:rowOff>
    </xdr:from>
    <xdr:to>
      <xdr:col>76</xdr:col>
      <xdr:colOff>114300</xdr:colOff>
      <xdr:row>105</xdr:row>
      <xdr:rowOff>83820</xdr:rowOff>
    </xdr:to>
    <xdr:cxnSp macro="">
      <xdr:nvCxnSpPr>
        <xdr:cNvPr id="895" name="直線コネクタ 894"/>
        <xdr:cNvCxnSpPr/>
      </xdr:nvCxnSpPr>
      <xdr:spPr>
        <a:xfrm>
          <a:off x="13703300" y="180136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55880</xdr:rowOff>
    </xdr:from>
    <xdr:to>
      <xdr:col>67</xdr:col>
      <xdr:colOff>101600</xdr:colOff>
      <xdr:row>104</xdr:row>
      <xdr:rowOff>157480</xdr:rowOff>
    </xdr:to>
    <xdr:sp macro="" textlink="">
      <xdr:nvSpPr>
        <xdr:cNvPr id="896" name="楕円 895"/>
        <xdr:cNvSpPr/>
      </xdr:nvSpPr>
      <xdr:spPr>
        <a:xfrm>
          <a:off x="12763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106680</xdr:rowOff>
    </xdr:from>
    <xdr:to>
      <xdr:col>71</xdr:col>
      <xdr:colOff>177800</xdr:colOff>
      <xdr:row>105</xdr:row>
      <xdr:rowOff>11430</xdr:rowOff>
    </xdr:to>
    <xdr:cxnSp macro="">
      <xdr:nvCxnSpPr>
        <xdr:cNvPr id="897" name="直線コネクタ 896"/>
        <xdr:cNvCxnSpPr/>
      </xdr:nvCxnSpPr>
      <xdr:spPr>
        <a:xfrm>
          <a:off x="12814300" y="17937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898" name="n_1aveValue【庁舎】&#10;有形固定資産減価償却率"/>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899" name="n_2aveValue【庁舎】&#10;有形固定資産減価償却率"/>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900" name="n_3aveValue【庁舎】&#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133366</xdr:rowOff>
    </xdr:from>
    <xdr:ext cx="405111" cy="259045"/>
    <xdr:sp macro="" textlink="">
      <xdr:nvSpPr>
        <xdr:cNvPr id="901" name="n_4aveValue【庁舎】&#10;有形固定資産減価償却率"/>
        <xdr:cNvSpPr txBox="1"/>
      </xdr:nvSpPr>
      <xdr:spPr>
        <a:xfrm>
          <a:off x="12611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902" name="n_1mainValue【庁舎】&#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151147</xdr:rowOff>
    </xdr:from>
    <xdr:ext cx="405111" cy="259045"/>
    <xdr:sp macro="" textlink="">
      <xdr:nvSpPr>
        <xdr:cNvPr id="903" name="n_2mainValue【庁舎】&#10;有形固定資産減価償却率"/>
        <xdr:cNvSpPr txBox="1"/>
      </xdr:nvSpPr>
      <xdr:spPr>
        <a:xfrm>
          <a:off x="143897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904" name="n_3mainValue【庁舎】&#10;有形固定資産減価償却率"/>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2557</xdr:rowOff>
    </xdr:from>
    <xdr:ext cx="405111" cy="259045"/>
    <xdr:sp macro="" textlink="">
      <xdr:nvSpPr>
        <xdr:cNvPr id="905" name="n_4mainValue【庁舎】&#10;有形固定資産減価償却率"/>
        <xdr:cNvSpPr txBox="1"/>
      </xdr:nvSpPr>
      <xdr:spPr>
        <a:xfrm>
          <a:off x="12611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6" name="正方形/長方形 9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7" name="正方形/長方形 9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8" name="正方形/長方形 9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9" name="正方形/長方形 9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0" name="正方形/長方形 9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1" name="正方形/長方形 9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2" name="正方形/長方形 9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3" name="正方形/長方形 9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4" name="テキスト ボックス 9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5" name="直線コネクタ 9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6" name="テキスト ボックス 9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7" name="直線コネクタ 91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8" name="テキスト ボックス 91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9" name="直線コネクタ 91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20" name="テキスト ボックス 91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1" name="直線コネクタ 92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2" name="テキスト ボックス 92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3" name="直線コネクタ 92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4" name="テキスト ボックス 92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28" name="直線コネクタ 927"/>
        <xdr:cNvCxnSpPr/>
      </xdr:nvCxnSpPr>
      <xdr:spPr>
        <a:xfrm flipV="1">
          <a:off x="22160864" y="1750009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29" name="【庁舎】&#10;一人当たり面積最小値テキスト"/>
        <xdr:cNvSpPr txBox="1"/>
      </xdr:nvSpPr>
      <xdr:spPr>
        <a:xfrm>
          <a:off x="22199600" y="187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30" name="直線コネクタ 929"/>
        <xdr:cNvCxnSpPr/>
      </xdr:nvCxnSpPr>
      <xdr:spPr>
        <a:xfrm>
          <a:off x="22072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31" name="【庁舎】&#10;一人当たり面積最大値テキスト"/>
        <xdr:cNvSpPr txBox="1"/>
      </xdr:nvSpPr>
      <xdr:spPr>
        <a:xfrm>
          <a:off x="22199600" y="1727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2" name="直線コネクタ 931"/>
        <xdr:cNvCxnSpPr/>
      </xdr:nvCxnSpPr>
      <xdr:spPr>
        <a:xfrm>
          <a:off x="22072600" y="1750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45990</xdr:rowOff>
    </xdr:from>
    <xdr:ext cx="469744" cy="259045"/>
    <xdr:sp macro="" textlink="">
      <xdr:nvSpPr>
        <xdr:cNvPr id="933" name="【庁舎】&#10;一人当たり面積平均値テキスト"/>
        <xdr:cNvSpPr txBox="1"/>
      </xdr:nvSpPr>
      <xdr:spPr>
        <a:xfrm>
          <a:off x="22199600" y="1821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4" name="フローチャート: 判断 933"/>
        <xdr:cNvSpPr/>
      </xdr:nvSpPr>
      <xdr:spPr>
        <a:xfrm>
          <a:off x="22110700" y="1836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35" name="フローチャート: 判断 934"/>
        <xdr:cNvSpPr/>
      </xdr:nvSpPr>
      <xdr:spPr>
        <a:xfrm>
          <a:off x="212725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36" name="フローチャート: 判断 935"/>
        <xdr:cNvSpPr/>
      </xdr:nvSpPr>
      <xdr:spPr>
        <a:xfrm>
          <a:off x="20383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7" name="フローチャート: 判断 936"/>
        <xdr:cNvSpPr/>
      </xdr:nvSpPr>
      <xdr:spPr>
        <a:xfrm>
          <a:off x="19494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38" name="フローチャート: 判断 937"/>
        <xdr:cNvSpPr/>
      </xdr:nvSpPr>
      <xdr:spPr>
        <a:xfrm>
          <a:off x="18605500" y="1841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130556</xdr:rowOff>
    </xdr:from>
    <xdr:to>
      <xdr:col>116</xdr:col>
      <xdr:colOff>114300</xdr:colOff>
      <xdr:row>109</xdr:row>
      <xdr:rowOff>60706</xdr:rowOff>
    </xdr:to>
    <xdr:sp macro="" textlink="">
      <xdr:nvSpPr>
        <xdr:cNvPr id="944" name="楕円 943"/>
        <xdr:cNvSpPr/>
      </xdr:nvSpPr>
      <xdr:spPr>
        <a:xfrm>
          <a:off x="22110700" y="186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45483</xdr:rowOff>
    </xdr:from>
    <xdr:ext cx="469744" cy="259045"/>
    <xdr:sp macro="" textlink="">
      <xdr:nvSpPr>
        <xdr:cNvPr id="945" name="【庁舎】&#10;一人当たり面積該当値テキスト"/>
        <xdr:cNvSpPr txBox="1"/>
      </xdr:nvSpPr>
      <xdr:spPr>
        <a:xfrm>
          <a:off x="22199600" y="1856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130556</xdr:rowOff>
    </xdr:from>
    <xdr:to>
      <xdr:col>112</xdr:col>
      <xdr:colOff>38100</xdr:colOff>
      <xdr:row>109</xdr:row>
      <xdr:rowOff>60706</xdr:rowOff>
    </xdr:to>
    <xdr:sp macro="" textlink="">
      <xdr:nvSpPr>
        <xdr:cNvPr id="946" name="楕円 945"/>
        <xdr:cNvSpPr/>
      </xdr:nvSpPr>
      <xdr:spPr>
        <a:xfrm>
          <a:off x="21272500" y="186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9906</xdr:rowOff>
    </xdr:from>
    <xdr:to>
      <xdr:col>116</xdr:col>
      <xdr:colOff>63500</xdr:colOff>
      <xdr:row>109</xdr:row>
      <xdr:rowOff>9906</xdr:rowOff>
    </xdr:to>
    <xdr:cxnSp macro="">
      <xdr:nvCxnSpPr>
        <xdr:cNvPr id="947" name="直線コネクタ 946"/>
        <xdr:cNvCxnSpPr/>
      </xdr:nvCxnSpPr>
      <xdr:spPr>
        <a:xfrm>
          <a:off x="21323300" y="18697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121413</xdr:rowOff>
    </xdr:from>
    <xdr:to>
      <xdr:col>107</xdr:col>
      <xdr:colOff>101600</xdr:colOff>
      <xdr:row>109</xdr:row>
      <xdr:rowOff>51563</xdr:rowOff>
    </xdr:to>
    <xdr:sp macro="" textlink="">
      <xdr:nvSpPr>
        <xdr:cNvPr id="948" name="楕円 947"/>
        <xdr:cNvSpPr/>
      </xdr:nvSpPr>
      <xdr:spPr>
        <a:xfrm>
          <a:off x="20383500" y="186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763</xdr:rowOff>
    </xdr:from>
    <xdr:to>
      <xdr:col>111</xdr:col>
      <xdr:colOff>177800</xdr:colOff>
      <xdr:row>109</xdr:row>
      <xdr:rowOff>9906</xdr:rowOff>
    </xdr:to>
    <xdr:cxnSp macro="">
      <xdr:nvCxnSpPr>
        <xdr:cNvPr id="949" name="直線コネクタ 948"/>
        <xdr:cNvCxnSpPr/>
      </xdr:nvCxnSpPr>
      <xdr:spPr>
        <a:xfrm>
          <a:off x="20434300" y="186888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116839</xdr:rowOff>
    </xdr:from>
    <xdr:to>
      <xdr:col>102</xdr:col>
      <xdr:colOff>165100</xdr:colOff>
      <xdr:row>109</xdr:row>
      <xdr:rowOff>46989</xdr:rowOff>
    </xdr:to>
    <xdr:sp macro="" textlink="">
      <xdr:nvSpPr>
        <xdr:cNvPr id="950" name="楕円 949"/>
        <xdr:cNvSpPr/>
      </xdr:nvSpPr>
      <xdr:spPr>
        <a:xfrm>
          <a:off x="19494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167639</xdr:rowOff>
    </xdr:from>
    <xdr:to>
      <xdr:col>107</xdr:col>
      <xdr:colOff>50800</xdr:colOff>
      <xdr:row>109</xdr:row>
      <xdr:rowOff>763</xdr:rowOff>
    </xdr:to>
    <xdr:cxnSp macro="">
      <xdr:nvCxnSpPr>
        <xdr:cNvPr id="951" name="直線コネクタ 950"/>
        <xdr:cNvCxnSpPr/>
      </xdr:nvCxnSpPr>
      <xdr:spPr>
        <a:xfrm>
          <a:off x="19545300" y="186842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112268</xdr:rowOff>
    </xdr:from>
    <xdr:to>
      <xdr:col>98</xdr:col>
      <xdr:colOff>38100</xdr:colOff>
      <xdr:row>109</xdr:row>
      <xdr:rowOff>42418</xdr:rowOff>
    </xdr:to>
    <xdr:sp macro="" textlink="">
      <xdr:nvSpPr>
        <xdr:cNvPr id="952" name="楕円 951"/>
        <xdr:cNvSpPr/>
      </xdr:nvSpPr>
      <xdr:spPr>
        <a:xfrm>
          <a:off x="18605500" y="186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163068</xdr:rowOff>
    </xdr:from>
    <xdr:to>
      <xdr:col>102</xdr:col>
      <xdr:colOff>114300</xdr:colOff>
      <xdr:row>108</xdr:row>
      <xdr:rowOff>167639</xdr:rowOff>
    </xdr:to>
    <xdr:cxnSp macro="">
      <xdr:nvCxnSpPr>
        <xdr:cNvPr id="953" name="直線コネクタ 952"/>
        <xdr:cNvCxnSpPr/>
      </xdr:nvCxnSpPr>
      <xdr:spPr>
        <a:xfrm>
          <a:off x="18656300" y="186796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154957</xdr:rowOff>
    </xdr:from>
    <xdr:ext cx="469744" cy="259045"/>
    <xdr:sp macro="" textlink="">
      <xdr:nvSpPr>
        <xdr:cNvPr id="954" name="n_1aveValue【庁舎】&#10;一人当たり面積"/>
        <xdr:cNvSpPr txBox="1"/>
      </xdr:nvSpPr>
      <xdr:spPr>
        <a:xfrm>
          <a:off x="2107572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15512</xdr:rowOff>
    </xdr:from>
    <xdr:ext cx="469744" cy="259045"/>
    <xdr:sp macro="" textlink="">
      <xdr:nvSpPr>
        <xdr:cNvPr id="955" name="n_2aveValue【庁舎】&#10;一人当たり面積"/>
        <xdr:cNvSpPr txBox="1"/>
      </xdr:nvSpPr>
      <xdr:spPr>
        <a:xfrm>
          <a:off x="201994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15512</xdr:rowOff>
    </xdr:from>
    <xdr:ext cx="469744" cy="259045"/>
    <xdr:sp macro="" textlink="">
      <xdr:nvSpPr>
        <xdr:cNvPr id="956" name="n_3aveValue【庁舎】&#10;一人当たり面積"/>
        <xdr:cNvSpPr txBox="1"/>
      </xdr:nvSpPr>
      <xdr:spPr>
        <a:xfrm>
          <a:off x="193104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20083</xdr:rowOff>
    </xdr:from>
    <xdr:ext cx="469744" cy="259045"/>
    <xdr:sp macro="" textlink="">
      <xdr:nvSpPr>
        <xdr:cNvPr id="957" name="n_4aveValue【庁舎】&#10;一人当たり面積"/>
        <xdr:cNvSpPr txBox="1"/>
      </xdr:nvSpPr>
      <xdr:spPr>
        <a:xfrm>
          <a:off x="18421427" y="181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51833</xdr:rowOff>
    </xdr:from>
    <xdr:ext cx="469744" cy="259045"/>
    <xdr:sp macro="" textlink="">
      <xdr:nvSpPr>
        <xdr:cNvPr id="958" name="n_1mainValue【庁舎】&#10;一人当たり面積"/>
        <xdr:cNvSpPr txBox="1"/>
      </xdr:nvSpPr>
      <xdr:spPr>
        <a:xfrm>
          <a:off x="21075727" y="1873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42690</xdr:rowOff>
    </xdr:from>
    <xdr:ext cx="469744" cy="259045"/>
    <xdr:sp macro="" textlink="">
      <xdr:nvSpPr>
        <xdr:cNvPr id="959" name="n_2mainValue【庁舎】&#10;一人当たり面積"/>
        <xdr:cNvSpPr txBox="1"/>
      </xdr:nvSpPr>
      <xdr:spPr>
        <a:xfrm>
          <a:off x="20199427" y="1873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38116</xdr:rowOff>
    </xdr:from>
    <xdr:ext cx="469744" cy="259045"/>
    <xdr:sp macro="" textlink="">
      <xdr:nvSpPr>
        <xdr:cNvPr id="960" name="n_3mainValue【庁舎】&#10;一人当たり面積"/>
        <xdr:cNvSpPr txBox="1"/>
      </xdr:nvSpPr>
      <xdr:spPr>
        <a:xfrm>
          <a:off x="193104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33545</xdr:rowOff>
    </xdr:from>
    <xdr:ext cx="469744" cy="259045"/>
    <xdr:sp macro="" textlink="">
      <xdr:nvSpPr>
        <xdr:cNvPr id="961" name="n_4mainValue【庁舎】&#10;一人当たり面積"/>
        <xdr:cNvSpPr txBox="1"/>
      </xdr:nvSpPr>
      <xdr:spPr>
        <a:xfrm>
          <a:off x="18421427" y="1872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福祉施設を除く上記の７類型が上昇傾向にある。福祉施設については、新設の建築物の増加により減価償却率が減少しているが、特別養護老人ホームの譲渡民設化の影響により一人当たり面積が減少している。また、類似団体内平均と比べると、一般廃棄物処理施設、保健センター・保健所及び庁舎を除く５類型において下回っている。</a:t>
          </a:r>
        </a:p>
        <a:p>
          <a:r>
            <a:rPr kumimoji="1" lang="ja-JP" altLang="en-US" sz="1300">
              <a:latin typeface="ＭＳ Ｐゴシック" panose="020B0600070205080204" pitchFamily="50" charset="-128"/>
              <a:ea typeface="ＭＳ Ｐゴシック" panose="020B0600070205080204" pitchFamily="50" charset="-128"/>
            </a:rPr>
            <a:t>　本市の公共建築物は、約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年後には約</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になることが想定されることから、施設機能の低下や修繕費用の増大など、老朽化に伴う問題が懸念されている。また、将来的な人口減少による税収減の懸念等から、現状の公共施設をそのまま維持し続けることは非常に困難であると考えられる。以上を踏まえ令和３年度に策定した「資産マネジメント第３期実施方針」に基づき、将来世代の負担が重くならないよう、公共施設の保有総量を適切に管理することが必要となる。取組期間（令和４年度～令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おいては、「機能重視」の考え方に基づく取組と、資産保有の最適化を重点的に推進し、またこれまで長寿命化の対象としていた施設に対しても、資産保有の最適化を踏まえた上で取組を継続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1,522,390
1,478,496
142.96
795,373,552
786,995,809
6,217,150
380,864,071
804,739,323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の所得水準や土地価格水準の高いことなどから基準財政収入額が大きい一方で、市域面積が小さいことや高齢化率が比較的低いことなどから基準財政需要額が小さいため、類似団体平均値と比較して指数が高いもの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55336</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98986"/>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141713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55336</xdr:rowOff>
    </xdr:from>
    <xdr:to>
      <xdr:col>24</xdr:col>
      <xdr:colOff>12700</xdr:colOff>
      <xdr:row>37</xdr:row>
      <xdr:rowOff>55336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9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20864</xdr:rowOff>
    </xdr:from>
    <xdr:to>
      <xdr:col>23</xdr:col>
      <xdr:colOff>133350</xdr:colOff>
      <xdr:row>37</xdr:row>
      <xdr:rowOff>55336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3645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20864</xdr:rowOff>
    </xdr:from>
    <xdr:to>
      <xdr:col>19</xdr:col>
      <xdr:colOff>133350</xdr:colOff>
      <xdr:row>37</xdr:row>
      <xdr:rowOff>55336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36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41728</xdr:rowOff>
    </xdr:from>
    <xdr:to>
      <xdr:col>19</xdr:col>
      <xdr:colOff>184150</xdr:colOff>
      <xdr:row>40</xdr:row>
      <xdr:rowOff>143328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128105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55336</xdr:rowOff>
    </xdr:from>
    <xdr:to>
      <xdr:col>15</xdr:col>
      <xdr:colOff>82550</xdr:colOff>
      <xdr:row>37</xdr:row>
      <xdr:rowOff>89807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41728</xdr:rowOff>
    </xdr:from>
    <xdr:to>
      <xdr:col>15</xdr:col>
      <xdr:colOff>133350</xdr:colOff>
      <xdr:row>40</xdr:row>
      <xdr:rowOff>143328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128105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89807</xdr:rowOff>
    </xdr:from>
    <xdr:to>
      <xdr:col>11</xdr:col>
      <xdr:colOff>31750</xdr:colOff>
      <xdr:row>37</xdr:row>
      <xdr:rowOff>124278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41728</xdr:rowOff>
    </xdr:from>
    <xdr:to>
      <xdr:col>11</xdr:col>
      <xdr:colOff>82550</xdr:colOff>
      <xdr:row>40</xdr:row>
      <xdr:rowOff>143328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128105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93634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4536</xdr:rowOff>
    </xdr:from>
    <xdr:to>
      <xdr:col>23</xdr:col>
      <xdr:colOff>184150</xdr:colOff>
      <xdr:row>37</xdr:row>
      <xdr:rowOff>106136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97263</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141514</xdr:rowOff>
    </xdr:from>
    <xdr:to>
      <xdr:col>19</xdr:col>
      <xdr:colOff>184150</xdr:colOff>
      <xdr:row>37</xdr:row>
      <xdr:rowOff>71664</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81841</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4536</xdr:rowOff>
    </xdr:from>
    <xdr:to>
      <xdr:col>15</xdr:col>
      <xdr:colOff>133350</xdr:colOff>
      <xdr:row>37</xdr:row>
      <xdr:rowOff>106136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116313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39007</xdr:rowOff>
    </xdr:from>
    <xdr:to>
      <xdr:col>11</xdr:col>
      <xdr:colOff>82550</xdr:colOff>
      <xdr:row>37</xdr:row>
      <xdr:rowOff>140607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150784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73478</xdr:rowOff>
    </xdr:from>
    <xdr:to>
      <xdr:col>7</xdr:col>
      <xdr:colOff>31750</xdr:colOff>
      <xdr:row>38</xdr:row>
      <xdr:rowOff>3628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13805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年度は、保育受入枠の拡大や障害児者介護給付費等の扶助費が増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一方で、個人市民税の増をはじめとした経常一般財源の増加等により低下した。令和元年度は、保育受入枠の拡大や障害児者介護給付費等の扶助費の増により上昇した。令和２年度は、個人市民税、</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固定資産税の増や地方消費税交付金の増による経常一般財源の増加等により低下した。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令和３年度は、地方消費税交付金の増、財源対策による臨時財政対策債の増加等により低下した。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今後とも、財政の柔軟性を確保できるよう社会保障</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関連経費の増加ペースの低減に努める。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075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123698</xdr:rowOff>
    </xdr:from>
    <xdr:to>
      <xdr:col>23</xdr:col>
      <xdr:colOff>133350</xdr:colOff>
      <xdr:row>65</xdr:row>
      <xdr:rowOff>133350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2679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150131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67</xdr:row>
      <xdr:rowOff>60706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7760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63246</xdr:rowOff>
    </xdr:from>
    <xdr:to>
      <xdr:col>19</xdr:col>
      <xdr:colOff>184150</xdr:colOff>
      <xdr:row>65</xdr:row>
      <xdr:rowOff>164846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0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3573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76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12446</xdr:rowOff>
    </xdr:from>
    <xdr:to>
      <xdr:col>15</xdr:col>
      <xdr:colOff>82550</xdr:colOff>
      <xdr:row>67</xdr:row>
      <xdr:rowOff>60706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4995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63246</xdr:rowOff>
    </xdr:from>
    <xdr:to>
      <xdr:col>15</xdr:col>
      <xdr:colOff>133350</xdr:colOff>
      <xdr:row>65</xdr:row>
      <xdr:rowOff>164846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0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3573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7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12446</xdr:rowOff>
    </xdr:from>
    <xdr:to>
      <xdr:col>11</xdr:col>
      <xdr:colOff>31750</xdr:colOff>
      <xdr:row>67</xdr:row>
      <xdr:rowOff>80010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4995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140225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1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9906</xdr:rowOff>
    </xdr:from>
    <xdr:to>
      <xdr:col>15</xdr:col>
      <xdr:colOff>133350</xdr:colOff>
      <xdr:row>67</xdr:row>
      <xdr:rowOff>111506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96283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58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133096</xdr:rowOff>
    </xdr:from>
    <xdr:to>
      <xdr:col>11</xdr:col>
      <xdr:colOff>82550</xdr:colOff>
      <xdr:row>67</xdr:row>
      <xdr:rowOff>63246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48023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29210</xdr:rowOff>
    </xdr:from>
    <xdr:to>
      <xdr:col>7</xdr:col>
      <xdr:colOff>31750</xdr:colOff>
      <xdr:row>67</xdr:row>
      <xdr:rowOff>130810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115587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人口一人当たり人件費は、平成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年度に引き続き、令和元年度は教職員数の増による人件費の増に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より増加した。令和２年度は、会計年度任用職員制度の開始による人件費の増により増加した。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令和３年度は、会計年度任用職員にかかる報酬の増等により増加した。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人口一人当たり物件費は、平成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年度は中学校完全給食実施の通年化等により増となった。令和元年度は、プレミアム付き商品券の実施等により増となった。令和２年度は、公立学校におけるかわさき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スクール構想端末（タブレット）整備等により増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令和３年度は、新型コロナウイルスワクチン接種の実施や学校給食費の公会計化の開始に伴う学校給食物資購入費の増により増加した。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168804</xdr:rowOff>
    </xdr:from>
    <xdr:to>
      <xdr:col>23</xdr:col>
      <xdr:colOff>133350</xdr:colOff>
      <xdr:row>89</xdr:row>
      <xdr:rowOff>29288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227704"/>
          <a:ext cx="0" cy="1060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1365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29288</xdr:rowOff>
    </xdr:from>
    <xdr:to>
      <xdr:col>24</xdr:col>
      <xdr:colOff>12700</xdr:colOff>
      <xdr:row>89</xdr:row>
      <xdr:rowOff>29288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8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83731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9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168804</xdr:rowOff>
    </xdr:from>
    <xdr:to>
      <xdr:col>24</xdr:col>
      <xdr:colOff>12700</xdr:colOff>
      <xdr:row>82</xdr:row>
      <xdr:rowOff>168804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22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73273</xdr:rowOff>
    </xdr:from>
    <xdr:to>
      <xdr:col>23</xdr:col>
      <xdr:colOff>133350</xdr:colOff>
      <xdr:row>84</xdr:row>
      <xdr:rowOff>121665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32173"/>
          <a:ext cx="838200" cy="39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29182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60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57105</xdr:rowOff>
    </xdr:from>
    <xdr:to>
      <xdr:col>23</xdr:col>
      <xdr:colOff>184150</xdr:colOff>
      <xdr:row>85</xdr:row>
      <xdr:rowOff>158705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146465</xdr:rowOff>
    </xdr:from>
    <xdr:to>
      <xdr:col>19</xdr:col>
      <xdr:colOff>133350</xdr:colOff>
      <xdr:row>82</xdr:row>
      <xdr:rowOff>73273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33915"/>
          <a:ext cx="889000" cy="9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90343</xdr:rowOff>
    </xdr:from>
    <xdr:to>
      <xdr:col>19</xdr:col>
      <xdr:colOff>184150</xdr:colOff>
      <xdr:row>84</xdr:row>
      <xdr:rowOff>20493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5270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0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103127</xdr:rowOff>
    </xdr:from>
    <xdr:to>
      <xdr:col>15</xdr:col>
      <xdr:colOff>82550</xdr:colOff>
      <xdr:row>81</xdr:row>
      <xdr:rowOff>146465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90577"/>
          <a:ext cx="889000" cy="4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84534</xdr:rowOff>
    </xdr:from>
    <xdr:to>
      <xdr:col>15</xdr:col>
      <xdr:colOff>133350</xdr:colOff>
      <xdr:row>83</xdr:row>
      <xdr:rowOff>14684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170911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64641</xdr:rowOff>
    </xdr:from>
    <xdr:to>
      <xdr:col>11</xdr:col>
      <xdr:colOff>31750</xdr:colOff>
      <xdr:row>81</xdr:row>
      <xdr:rowOff>103127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2091"/>
          <a:ext cx="889000" cy="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29663</xdr:rowOff>
    </xdr:from>
    <xdr:to>
      <xdr:col>11</xdr:col>
      <xdr:colOff>82550</xdr:colOff>
      <xdr:row>82</xdr:row>
      <xdr:rowOff>131263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116040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28697</xdr:rowOff>
    </xdr:from>
    <xdr:to>
      <xdr:col>7</xdr:col>
      <xdr:colOff>31750</xdr:colOff>
      <xdr:row>82</xdr:row>
      <xdr:rowOff>130297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115074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70865</xdr:rowOff>
    </xdr:from>
    <xdr:to>
      <xdr:col>23</xdr:col>
      <xdr:colOff>184150</xdr:colOff>
      <xdr:row>85</xdr:row>
      <xdr:rowOff>1015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87392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1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22473</xdr:rowOff>
    </xdr:from>
    <xdr:to>
      <xdr:col>19</xdr:col>
      <xdr:colOff>184150</xdr:colOff>
      <xdr:row>82</xdr:row>
      <xdr:rowOff>124073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134250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5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95665</xdr:rowOff>
    </xdr:from>
    <xdr:to>
      <xdr:col>15</xdr:col>
      <xdr:colOff>133350</xdr:colOff>
      <xdr:row>82</xdr:row>
      <xdr:rowOff>25815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35992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5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52327</xdr:rowOff>
    </xdr:from>
    <xdr:to>
      <xdr:col>11</xdr:col>
      <xdr:colOff>82550</xdr:colOff>
      <xdr:row>81</xdr:row>
      <xdr:rowOff>153927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164104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0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13841</xdr:rowOff>
    </xdr:from>
    <xdr:to>
      <xdr:col>7</xdr:col>
      <xdr:colOff>31750</xdr:colOff>
      <xdr:row>81</xdr:row>
      <xdr:rowOff>115441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125618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7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年度は、給与制度の総合的見直しの経過措置期間の影響により指数が</a:t>
          </a:r>
          <a:r>
            <a:rPr lang="ja-JP" altLang="en-US" sz="1100" b="0" i="0">
              <a:solidFill>
                <a:schemeClr val="tx1"/>
              </a:solidFill>
              <a:effectLst/>
              <a:latin typeface="ＭＳ Ｐゴシック" panose="020B0600070205080204" pitchFamily="50" charset="-128"/>
              <a:ea typeface="ＭＳ Ｐゴシック" panose="020B0600070205080204" pitchFamily="50" charset="-128"/>
              <a:cs typeface="+mn-cs"/>
            </a:rPr>
            <a:t>低下した。令和元</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年度は、国が給料表の引上げ改定を実施したが本市は給料表の改定を実施しなかったことにより指数が低下した。令和２年度は、職員構成の変動等により指数が低下した。令和３年度は、令和３年４月１日のラスパイレス指数を記載しているため、令和２年度と同じ指数である。</a:t>
          </a:r>
          <a:endPar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今後も引き続き、適正な給与水準の確保に努める。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88</xdr:row>
      <xdr:rowOff>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9910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24130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08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72389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117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次にわたる行財政改革プランの取組により、委託化、指定管理者制度の導入等の行政体制の再整備を行い、スリム化を図ることで、約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人の職員数を削減した。また、市役所内部の改革の推進に向け、平成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月策定の「川崎市行財政運営に関する改革プログラム」、平成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に策定の「川崎市行財政改革プログラム」に基づき、資源物収集、給食調理等の業務の委託化や、施設譲渡等による公立保育所の民営化などに取り組んできた。令和３年度についても、新型コロナウイルス感染症対策等に的確に対応しつつ、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月に策定した平成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年度を計画期間とする「川崎市行財政改革第</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期プログラム」に基づき、これまでの取組に加えて、普通ごみ収集運搬業務や学校用務業務等の執行体制の見直し等により簡素で効率的・効果的な執行体制の構築に取り組んでおり、今後も、限りある人材を最大限に活用した組織の最適化に取り組む。</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158242</xdr:rowOff>
    </xdr:from>
    <xdr:to>
      <xdr:col>81</xdr:col>
      <xdr:colOff>44450</xdr:colOff>
      <xdr:row>59</xdr:row>
      <xdr:rowOff>163068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6179800" y="1027379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166133</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62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163068</xdr:rowOff>
    </xdr:from>
    <xdr:to>
      <xdr:col>77</xdr:col>
      <xdr:colOff>44450</xdr:colOff>
      <xdr:row>60</xdr:row>
      <xdr:rowOff>39878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290800" y="102786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94505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129286</xdr:rowOff>
    </xdr:from>
    <xdr:to>
      <xdr:col>72</xdr:col>
      <xdr:colOff>203200</xdr:colOff>
      <xdr:row>60</xdr:row>
      <xdr:rowOff>39878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24483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77741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129286</xdr:rowOff>
    </xdr:from>
    <xdr:to>
      <xdr:col>68</xdr:col>
      <xdr:colOff>152400</xdr:colOff>
      <xdr:row>59</xdr:row>
      <xdr:rowOff>163068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3512800" y="1024483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5351</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167149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107442</xdr:rowOff>
    </xdr:from>
    <xdr:to>
      <xdr:col>81</xdr:col>
      <xdr:colOff>95250</xdr:colOff>
      <xdr:row>60</xdr:row>
      <xdr:rowOff>37592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123969</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06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112268</xdr:rowOff>
    </xdr:from>
    <xdr:to>
      <xdr:col>77</xdr:col>
      <xdr:colOff>95250</xdr:colOff>
      <xdr:row>60</xdr:row>
      <xdr:rowOff>42418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52595</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999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160528</xdr:rowOff>
    </xdr:from>
    <xdr:to>
      <xdr:col>73</xdr:col>
      <xdr:colOff>44450</xdr:colOff>
      <xdr:row>60</xdr:row>
      <xdr:rowOff>90678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100855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78486</xdr:rowOff>
    </xdr:from>
    <xdr:to>
      <xdr:col>68</xdr:col>
      <xdr:colOff>203200</xdr:colOff>
      <xdr:row>60</xdr:row>
      <xdr:rowOff>8636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18813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112268</xdr:rowOff>
    </xdr:from>
    <xdr:to>
      <xdr:col>64</xdr:col>
      <xdr:colOff>152400</xdr:colOff>
      <xdr:row>60</xdr:row>
      <xdr:rowOff>42418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52595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年度は、満期一括償還積立金の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等により比率は上昇した。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79022</xdr:rowOff>
    </xdr:from>
    <xdr:to>
      <xdr:col>81</xdr:col>
      <xdr:colOff>44450</xdr:colOff>
      <xdr:row>42</xdr:row>
      <xdr:rowOff>119239</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2799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68738</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79022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18608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19349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129822</xdr:rowOff>
    </xdr:from>
    <xdr:to>
      <xdr:col>72</xdr:col>
      <xdr:colOff>203200</xdr:colOff>
      <xdr:row>41</xdr:row>
      <xdr:rowOff>156633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129822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1056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87788</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68439</xdr:rowOff>
    </xdr:from>
    <xdr:to>
      <xdr:col>81</xdr:col>
      <xdr:colOff>95250</xdr:colOff>
      <xdr:row>42</xdr:row>
      <xdr:rowOff>170039</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40516</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28222</xdr:rowOff>
    </xdr:from>
    <xdr:to>
      <xdr:col>77</xdr:col>
      <xdr:colOff>95250</xdr:colOff>
      <xdr:row>42</xdr:row>
      <xdr:rowOff>129822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114599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79022</xdr:rowOff>
    </xdr:from>
    <xdr:to>
      <xdr:col>68</xdr:col>
      <xdr:colOff>203200</xdr:colOff>
      <xdr:row>42</xdr:row>
      <xdr:rowOff>9172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将来負担額が地方債現在高の増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などにより増加したことや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標準税収入額の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により標準財政規模が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したことにより比率は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した。本市では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94403</xdr:rowOff>
    </xdr:from>
    <xdr:to>
      <xdr:col>81</xdr:col>
      <xdr:colOff>44450</xdr:colOff>
      <xdr:row>19</xdr:row>
      <xdr:rowOff>105664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3351953"/>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7298</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75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94403</xdr:rowOff>
    </xdr:from>
    <xdr:to>
      <xdr:col>77</xdr:col>
      <xdr:colOff>44450</xdr:colOff>
      <xdr:row>19</xdr:row>
      <xdr:rowOff>108077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3351953"/>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81534</xdr:rowOff>
    </xdr:from>
    <xdr:to>
      <xdr:col>72</xdr:col>
      <xdr:colOff>203200</xdr:colOff>
      <xdr:row>19</xdr:row>
      <xdr:rowOff>108077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333908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81534</xdr:rowOff>
    </xdr:from>
    <xdr:to>
      <xdr:col>68</xdr:col>
      <xdr:colOff>152400</xdr:colOff>
      <xdr:row>19</xdr:row>
      <xdr:rowOff>91991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339084"/>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130573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26687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54864</xdr:rowOff>
    </xdr:from>
    <xdr:to>
      <xdr:col>81</xdr:col>
      <xdr:colOff>95250</xdr:colOff>
      <xdr:row>19</xdr:row>
      <xdr:rowOff>156464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33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26941</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328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43603</xdr:rowOff>
    </xdr:from>
    <xdr:to>
      <xdr:col>77</xdr:col>
      <xdr:colOff>95250</xdr:colOff>
      <xdr:row>19</xdr:row>
      <xdr:rowOff>145203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3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129980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387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57277</xdr:rowOff>
    </xdr:from>
    <xdr:to>
      <xdr:col>73</xdr:col>
      <xdr:colOff>44450</xdr:colOff>
      <xdr:row>19</xdr:row>
      <xdr:rowOff>158877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3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143654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40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30734</xdr:rowOff>
    </xdr:from>
    <xdr:to>
      <xdr:col>68</xdr:col>
      <xdr:colOff>203200</xdr:colOff>
      <xdr:row>19</xdr:row>
      <xdr:rowOff>132334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2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117111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37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41191</xdr:rowOff>
    </xdr:from>
    <xdr:to>
      <xdr:col>64</xdr:col>
      <xdr:colOff>152400</xdr:colOff>
      <xdr:row>19</xdr:row>
      <xdr:rowOff>142791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29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127568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38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134055</xdr:colOff>
      <xdr:row>26</xdr:row>
      <xdr:rowOff>63500</xdr:rowOff>
    </xdr:from>
    <xdr:ext cx="9099176" cy="425758"/>
    <xdr:sp macro="" textlink="">
      <xdr:nvSpPr>
        <xdr:cNvPr id="467" name="テキスト ボックス 466">
          <a:extLst>
            <a:ext uri="{FF2B5EF4-FFF2-40B4-BE49-F238E27FC236}">
              <a16:creationId xmlns:a16="http://schemas.microsoft.com/office/drawing/2014/main" id="{04519502-338D-4B32-ACE5-9C08E85EC719}"/>
            </a:ext>
          </a:extLst>
        </xdr:cNvPr>
        <xdr:cNvSpPr txBox="1"/>
      </xdr:nvSpPr>
      <xdr:spPr>
        <a:xfrm>
          <a:off x="705555" y="4282722"/>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1,522,390
1,478,496
142.96
795,373,552
786,995,809
6,217,150
380,864,071
804,739,323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これまでの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次にわたる行財政改革プランに基づく取組により、平成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年度において約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人の職員を削減した。平成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教職員数の増により人件費は増となっているものの、市税収入の増等による経常一般財源の増により比率が低下した。令和元年度は、教職員数の増により人件費は増となっているものの、市税収入の増等による経常一般財源の増により、比率は横ばいとなった。令和２年度は、会計年度任用職員制度の開始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増となっているもの</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の、市税収入や地方消費税交付金の増等による経常一般財源の増加により比率が低下した。令和</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年度は、会計年度任用職員にかかる報酬</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地方消費税交付金、臨時対策事業債等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加</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による経常一般財源の増加により比率が低下した。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135165</xdr:rowOff>
    </xdr:from>
    <xdr:to>
      <xdr:col>24</xdr:col>
      <xdr:colOff>25400</xdr:colOff>
      <xdr:row>40</xdr:row>
      <xdr:rowOff>110672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8217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110672</xdr:rowOff>
    </xdr:from>
    <xdr:to>
      <xdr:col>19</xdr:col>
      <xdr:colOff>187325</xdr:colOff>
      <xdr:row>40</xdr:row>
      <xdr:rowOff>159657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968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159657</xdr:rowOff>
    </xdr:from>
    <xdr:to>
      <xdr:col>15</xdr:col>
      <xdr:colOff>98425</xdr:colOff>
      <xdr:row>40</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7017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8362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159657</xdr:rowOff>
    </xdr:from>
    <xdr:to>
      <xdr:col>11</xdr:col>
      <xdr:colOff>9525</xdr:colOff>
      <xdr:row>41</xdr:row>
      <xdr:rowOff>102507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017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8362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84365</xdr:rowOff>
    </xdr:from>
    <xdr:to>
      <xdr:col>24</xdr:col>
      <xdr:colOff>76200</xdr:colOff>
      <xdr:row>40</xdr:row>
      <xdr:rowOff>14515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56442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59872</xdr:rowOff>
    </xdr:from>
    <xdr:to>
      <xdr:col>20</xdr:col>
      <xdr:colOff>38100</xdr:colOff>
      <xdr:row>40</xdr:row>
      <xdr:rowOff>161472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146249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0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108857</xdr:rowOff>
    </xdr:from>
    <xdr:to>
      <xdr:col>15</xdr:col>
      <xdr:colOff>149225</xdr:colOff>
      <xdr:row>41</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23784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108857</xdr:rowOff>
    </xdr:from>
    <xdr:to>
      <xdr:col>11</xdr:col>
      <xdr:colOff>60325</xdr:colOff>
      <xdr:row>41</xdr:row>
      <xdr:rowOff>39007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23784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51707</xdr:rowOff>
    </xdr:from>
    <xdr:to>
      <xdr:col>6</xdr:col>
      <xdr:colOff>171450</xdr:colOff>
      <xdr:row>41</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138084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年度は、市税収入の増等による経常一般財源が増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一方で、中学校完全給食実施の通年化等により比率が上昇した。令和元年度は、消防ヘリコプター整備事業等の実施により上昇した。令和２年度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、会計年度任用職員制度の開始による賃金の人件費への移行により低下した。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令和３年度は、かわさき</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GIGA</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スクール構想の推進により上昇した。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45357</xdr:rowOff>
    </xdr:from>
    <xdr:to>
      <xdr:col>82</xdr:col>
      <xdr:colOff>107950</xdr:colOff>
      <xdr:row>18</xdr:row>
      <xdr:rowOff>143329</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1314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45357</xdr:rowOff>
    </xdr:from>
    <xdr:to>
      <xdr:col>78</xdr:col>
      <xdr:colOff>69850</xdr:colOff>
      <xdr:row>18</xdr:row>
      <xdr:rowOff>143329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1314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110671</xdr:rowOff>
    </xdr:from>
    <xdr:to>
      <xdr:col>73</xdr:col>
      <xdr:colOff>180975</xdr:colOff>
      <xdr:row>18</xdr:row>
      <xdr:rowOff>143329</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196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110671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1477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92529</xdr:rowOff>
    </xdr:from>
    <xdr:to>
      <xdr:col>82</xdr:col>
      <xdr:colOff>158750</xdr:colOff>
      <xdr:row>19</xdr:row>
      <xdr:rowOff>22678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64606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166007</xdr:rowOff>
    </xdr:from>
    <xdr:to>
      <xdr:col>78</xdr:col>
      <xdr:colOff>120650</xdr:colOff>
      <xdr:row>18</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80934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6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92529</xdr:rowOff>
    </xdr:from>
    <xdr:to>
      <xdr:col>74</xdr:col>
      <xdr:colOff>31750</xdr:colOff>
      <xdr:row>19</xdr:row>
      <xdr:rowOff>22678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59871</xdr:rowOff>
    </xdr:from>
    <xdr:to>
      <xdr:col>69</xdr:col>
      <xdr:colOff>142875</xdr:colOff>
      <xdr:row>18</xdr:row>
      <xdr:rowOff>161471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146249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保育所の待機児童対策などの子育て支援施策の強化や障害福祉サービスの利用者の増等により比率の分子は概ね上昇傾向にある。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引き続き、令和元年度は、市税収入の増等による経常一般財源が増したものの、幼保無償化による幼稚園児保育料補助の増（教育費）や、民生費の児童福祉費及び社会福祉費が増したことにより比率が上昇した。令和２年度は、児童福祉費等が増となるものの経常経費充当特財の増に伴い経常経費充当一財が減となったことに加え、市税収入や地方消費税交付金の増等による経常一般財源の増加により比率が低下した</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地方消費税交付金、臨時対策事業</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債等の</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加</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によ</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経常一般財源が増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加</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したものの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重度障害者医療費助成の増等による社会福祉費の増加や児童福祉費等の増加により比率が増加した。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20865</xdr:rowOff>
    </xdr:from>
    <xdr:to>
      <xdr:col>24</xdr:col>
      <xdr:colOff>25400</xdr:colOff>
      <xdr:row>61</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104793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133549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20865</xdr:rowOff>
    </xdr:from>
    <xdr:to>
      <xdr:col>19</xdr:col>
      <xdr:colOff>187325</xdr:colOff>
      <xdr:row>61</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4793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143328</xdr:rowOff>
    </xdr:from>
    <xdr:to>
      <xdr:col>15</xdr:col>
      <xdr:colOff>98425</xdr:colOff>
      <xdr:row>61</xdr:row>
      <xdr:rowOff>151493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4303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60</xdr:row>
      <xdr:rowOff>143328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39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35378</xdr:rowOff>
    </xdr:from>
    <xdr:to>
      <xdr:col>24</xdr:col>
      <xdr:colOff>76200</xdr:colOff>
      <xdr:row>61</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115405</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141515</xdr:rowOff>
    </xdr:from>
    <xdr:to>
      <xdr:col>20</xdr:col>
      <xdr:colOff>38100</xdr:colOff>
      <xdr:row>61</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56442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51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100693</xdr:rowOff>
    </xdr:from>
    <xdr:to>
      <xdr:col>15</xdr:col>
      <xdr:colOff>149225</xdr:colOff>
      <xdr:row>62</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15620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6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59872</xdr:rowOff>
    </xdr:from>
    <xdr:to>
      <xdr:col>6</xdr:col>
      <xdr:colOff>171450</xdr:colOff>
      <xdr:row>60</xdr:row>
      <xdr:rowOff>161472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146249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年度に引き続き、令和元年度は医療費や介護サービス費の増により後期高齢者医療事業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特別会計及び介護保険事業特別会計への繰出金が増加したことにより比率は上昇した。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令和２年度は介護サービス費の増等により介護保険事業特別会計への繰出金が増加したこと等により比率は上昇した。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に引き続き令和３年度は、要介護認定者数の増等による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介護サービス費の増により介護保険事業特別会計への繰出金が増加したこと等により比率は上昇した。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127000</xdr:rowOff>
    </xdr:from>
    <xdr:to>
      <xdr:col>82</xdr:col>
      <xdr:colOff>107950</xdr:colOff>
      <xdr:row>54</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213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88900</xdr:rowOff>
    </xdr:from>
    <xdr:to>
      <xdr:col>78</xdr:col>
      <xdr:colOff>69850</xdr:colOff>
      <xdr:row>53</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88900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31750</xdr:rowOff>
    </xdr:from>
    <xdr:to>
      <xdr:col>69</xdr:col>
      <xdr:colOff>92075</xdr:colOff>
      <xdr:row>53</xdr:row>
      <xdr:rowOff>69850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76200</xdr:rowOff>
    </xdr:from>
    <xdr:to>
      <xdr:col>78</xdr:col>
      <xdr:colOff>120650</xdr:colOff>
      <xdr:row>54</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38100</xdr:rowOff>
    </xdr:from>
    <xdr:to>
      <xdr:col>74</xdr:col>
      <xdr:colOff>31750</xdr:colOff>
      <xdr:row>53</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92727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年度は、経常経費充当一財が概ね横ばいである一方で、市税収入の増等による経常一般財源が増加したことにより比率は低下した。令和２年度は、令和元年度に引き続き、幼保無償化に</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伴う幼稚園園児保育料補助の扶助費移行による減等により比率が低下した。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令和３年度は、民間保育所運営費の減や川崎市看護師要請確保事業団の解散に伴う運営補助の減により減少した。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27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138430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322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38</xdr:row>
      <xdr:rowOff>58420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482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104140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27957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119397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165117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年度は、経常経費充当一財が減</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、市税収入の増等による経常一般財源が増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ことにより比率は低下した。令和元年度は、公債償還元金の減により、比率が低下した。令和２年度は、公債償還元金の減のほか、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市税収入や地方消費税交付金の増等による経常一般財源の増加により比率が低下した。令和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年度は、公債償還元金</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の増があったものの、地方消費税交付金、臨時財政対策債等の増加によ</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る経常一般財源の増加により比率が低下した。今後は庁舎建替え事業や連続立体交差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事業等により投資的経費が増加する見込みであるが、市債発行にあたっては、実質公債費比率や市債現在高に留意しながら、適正な活用に努める。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165100</xdr:rowOff>
    </xdr:from>
    <xdr:to>
      <xdr:col>24</xdr:col>
      <xdr:colOff>25400</xdr:colOff>
      <xdr:row>76</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023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165100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08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88900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19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88900</xdr:rowOff>
    </xdr:from>
    <xdr:to>
      <xdr:col>11</xdr:col>
      <xdr:colOff>9525</xdr:colOff>
      <xdr:row>78</xdr:row>
      <xdr:rowOff>12700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29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114300</xdr:rowOff>
    </xdr:from>
    <xdr:to>
      <xdr:col>24</xdr:col>
      <xdr:colOff>76200</xdr:colOff>
      <xdr:row>76</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130827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38100</xdr:rowOff>
    </xdr:from>
    <xdr:to>
      <xdr:col>11</xdr:col>
      <xdr:colOff>60325</xdr:colOff>
      <xdr:row>77</xdr:row>
      <xdr:rowOff>139700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149877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教職員数の増により人件費は増となっているものの、市税収入の増等による経常一般財源の増により比率が低下した。令和元年度は保育所受入数の増加による扶助費の増により比率が増加した。令和２年度は会計年度任用職員制度の開始により人件費は増となっているものの、市税収入</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や地方消費税交付金の増等による経常一般財源の増加により比率が低下した。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社会福祉費の増加や児童福祉費等の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増加により比率が増加した。</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80</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87728"/>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156227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xdr:rowOff>
    </xdr:from>
    <xdr:to>
      <xdr:col>82</xdr:col>
      <xdr:colOff>196850</xdr:colOff>
      <xdr:row>80</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162379</xdr:rowOff>
    </xdr:from>
    <xdr:to>
      <xdr:col>82</xdr:col>
      <xdr:colOff>107950</xdr:colOff>
      <xdr:row>80</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7069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54627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162379</xdr:rowOff>
    </xdr:from>
    <xdr:to>
      <xdr:col>78</xdr:col>
      <xdr:colOff>69850</xdr:colOff>
      <xdr:row>81</xdr:row>
      <xdr:rowOff>58964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706929"/>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119743</xdr:rowOff>
    </xdr:from>
    <xdr:to>
      <xdr:col>78</xdr:col>
      <xdr:colOff>120650</xdr:colOff>
      <xdr:row>79</xdr:row>
      <xdr:rowOff>49893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60070</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6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121557</xdr:rowOff>
    </xdr:from>
    <xdr:to>
      <xdr:col>73</xdr:col>
      <xdr:colOff>180975</xdr:colOff>
      <xdr:row>81</xdr:row>
      <xdr:rowOff>58964</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8375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97971</xdr:rowOff>
    </xdr:from>
    <xdr:to>
      <xdr:col>74</xdr:col>
      <xdr:colOff>31750</xdr:colOff>
      <xdr:row>79</xdr:row>
      <xdr:rowOff>28121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4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38298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3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121557</xdr:rowOff>
    </xdr:from>
    <xdr:to>
      <xdr:col>69</xdr:col>
      <xdr:colOff>92075</xdr:colOff>
      <xdr:row>80</xdr:row>
      <xdr:rowOff>143329</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83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160564</xdr:rowOff>
    </xdr:from>
    <xdr:to>
      <xdr:col>65</xdr:col>
      <xdr:colOff>53975</xdr:colOff>
      <xdr:row>78</xdr:row>
      <xdr:rowOff>90714</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100891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41927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111579</xdr:rowOff>
    </xdr:from>
    <xdr:to>
      <xdr:col>78</xdr:col>
      <xdr:colOff>120650</xdr:colOff>
      <xdr:row>80</xdr:row>
      <xdr:rowOff>41729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26506</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74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8164</xdr:rowOff>
    </xdr:from>
    <xdr:to>
      <xdr:col>74</xdr:col>
      <xdr:colOff>31750</xdr:colOff>
      <xdr:row>81</xdr:row>
      <xdr:rowOff>109764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94541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70757</xdr:rowOff>
    </xdr:from>
    <xdr:to>
      <xdr:col>69</xdr:col>
      <xdr:colOff>142875</xdr:colOff>
      <xdr:row>81</xdr:row>
      <xdr:rowOff>907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157134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92529</xdr:rowOff>
    </xdr:from>
    <xdr:to>
      <xdr:col>65</xdr:col>
      <xdr:colOff>53975</xdr:colOff>
      <xdr:row>81</xdr:row>
      <xdr:rowOff>22679</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7456</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48019</xdr:rowOff>
    </xdr:from>
    <xdr:to>
      <xdr:col>29</xdr:col>
      <xdr:colOff>127000</xdr:colOff>
      <xdr:row>16</xdr:row>
      <xdr:rowOff>69050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38844"/>
          <a:ext cx="6477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47464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5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69050</xdr:rowOff>
    </xdr:from>
    <xdr:to>
      <xdr:col>26</xdr:col>
      <xdr:colOff>50800</xdr:colOff>
      <xdr:row>16</xdr:row>
      <xdr:rowOff>78956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59875"/>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149915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2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75565</xdr:rowOff>
    </xdr:from>
    <xdr:to>
      <xdr:col>22</xdr:col>
      <xdr:colOff>114300</xdr:colOff>
      <xdr:row>16</xdr:row>
      <xdr:rowOff>78956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66390"/>
          <a:ext cx="698500" cy="3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66688</xdr:rowOff>
    </xdr:from>
    <xdr:to>
      <xdr:col>18</xdr:col>
      <xdr:colOff>177800</xdr:colOff>
      <xdr:row>16</xdr:row>
      <xdr:rowOff>75565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57513"/>
          <a:ext cx="698500" cy="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18013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25976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168669</xdr:rowOff>
    </xdr:from>
    <xdr:to>
      <xdr:col>29</xdr:col>
      <xdr:colOff>177800</xdr:colOff>
      <xdr:row>16</xdr:row>
      <xdr:rowOff>98819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140746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18250</xdr:rowOff>
    </xdr:from>
    <xdr:to>
      <xdr:col>26</xdr:col>
      <xdr:colOff>101600</xdr:colOff>
      <xdr:row>16</xdr:row>
      <xdr:rowOff>119850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9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104627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9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28156</xdr:rowOff>
    </xdr:from>
    <xdr:to>
      <xdr:col>22</xdr:col>
      <xdr:colOff>165100</xdr:colOff>
      <xdr:row>16</xdr:row>
      <xdr:rowOff>129756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8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114533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0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24765</xdr:rowOff>
    </xdr:from>
    <xdr:to>
      <xdr:col>19</xdr:col>
      <xdr:colOff>38100</xdr:colOff>
      <xdr:row>16</xdr:row>
      <xdr:rowOff>126365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111142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0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15888</xdr:rowOff>
    </xdr:from>
    <xdr:to>
      <xdr:col>15</xdr:col>
      <xdr:colOff>101600</xdr:colOff>
      <xdr:row>16</xdr:row>
      <xdr:rowOff>117488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0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102265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9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294198</xdr:rowOff>
    </xdr:from>
    <xdr:to>
      <xdr:col>29</xdr:col>
      <xdr:colOff>127000</xdr:colOff>
      <xdr:row>34</xdr:row>
      <xdr:rowOff>306177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61648"/>
          <a:ext cx="647700" cy="1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3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294198</xdr:rowOff>
    </xdr:from>
    <xdr:to>
      <xdr:col>26</xdr:col>
      <xdr:colOff>50800</xdr:colOff>
      <xdr:row>35</xdr:row>
      <xdr:rowOff>63540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61648"/>
          <a:ext cx="698500" cy="112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63540</xdr:rowOff>
    </xdr:from>
    <xdr:to>
      <xdr:col>22</xdr:col>
      <xdr:colOff>114300</xdr:colOff>
      <xdr:row>35</xdr:row>
      <xdr:rowOff>81280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73890"/>
          <a:ext cx="698500" cy="1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116491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81280</xdr:rowOff>
    </xdr:from>
    <xdr:to>
      <xdr:col>18</xdr:col>
      <xdr:colOff>177800</xdr:colOff>
      <xdr:row>35</xdr:row>
      <xdr:rowOff>221321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91630"/>
          <a:ext cx="698500" cy="14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159859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255377</xdr:rowOff>
    </xdr:from>
    <xdr:to>
      <xdr:col>29</xdr:col>
      <xdr:colOff>177800</xdr:colOff>
      <xdr:row>35</xdr:row>
      <xdr:rowOff>14077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22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100454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6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243398</xdr:rowOff>
    </xdr:from>
    <xdr:to>
      <xdr:col>26</xdr:col>
      <xdr:colOff>101600</xdr:colOff>
      <xdr:row>35</xdr:row>
      <xdr:rowOff>2098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10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12275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79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12740</xdr:rowOff>
    </xdr:from>
    <xdr:to>
      <xdr:col>22</xdr:col>
      <xdr:colOff>165100</xdr:colOff>
      <xdr:row>35</xdr:row>
      <xdr:rowOff>114340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2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124518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9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30480</xdr:rowOff>
    </xdr:from>
    <xdr:to>
      <xdr:col>19</xdr:col>
      <xdr:colOff>38100</xdr:colOff>
      <xdr:row>35</xdr:row>
      <xdr:rowOff>132080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4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116857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170521</xdr:rowOff>
    </xdr:from>
    <xdr:to>
      <xdr:col>15</xdr:col>
      <xdr:colOff>101600</xdr:colOff>
      <xdr:row>35</xdr:row>
      <xdr:rowOff>272121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8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256898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6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1,522,390
1,478,496
142.96
795,373,552
786,995,809
6,217,150
380,864,071
804,739,323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41516</xdr:rowOff>
    </xdr:from>
    <xdr:to>
      <xdr:col>24</xdr:col>
      <xdr:colOff>63500</xdr:colOff>
      <xdr:row>35</xdr:row>
      <xdr:rowOff>58775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42266"/>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76420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62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58775</xdr:rowOff>
    </xdr:from>
    <xdr:to>
      <xdr:col>19</xdr:col>
      <xdr:colOff>177800</xdr:colOff>
      <xdr:row>35</xdr:row>
      <xdr:rowOff>71196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59525"/>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11269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66167</xdr:rowOff>
    </xdr:from>
    <xdr:to>
      <xdr:col>15</xdr:col>
      <xdr:colOff>50800</xdr:colOff>
      <xdr:row>35</xdr:row>
      <xdr:rowOff>71196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6691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82707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8750</xdr:rowOff>
    </xdr:from>
    <xdr:to>
      <xdr:col>10</xdr:col>
      <xdr:colOff>114300</xdr:colOff>
      <xdr:row>35</xdr:row>
      <xdr:rowOff>66167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09500"/>
          <a:ext cx="889000" cy="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88041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83621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162166</xdr:rowOff>
    </xdr:from>
    <xdr:to>
      <xdr:col>24</xdr:col>
      <xdr:colOff>114300</xdr:colOff>
      <xdr:row>35</xdr:row>
      <xdr:rowOff>92316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140593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6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7975</xdr:rowOff>
    </xdr:from>
    <xdr:to>
      <xdr:col>20</xdr:col>
      <xdr:colOff>38100</xdr:colOff>
      <xdr:row>35</xdr:row>
      <xdr:rowOff>109575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100702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20396</xdr:rowOff>
    </xdr:from>
    <xdr:to>
      <xdr:col>15</xdr:col>
      <xdr:colOff>101600</xdr:colOff>
      <xdr:row>35</xdr:row>
      <xdr:rowOff>121996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113123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15367</xdr:rowOff>
    </xdr:from>
    <xdr:to>
      <xdr:col>10</xdr:col>
      <xdr:colOff>165100</xdr:colOff>
      <xdr:row>35</xdr:row>
      <xdr:rowOff>116967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108094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129400</xdr:rowOff>
    </xdr:from>
    <xdr:to>
      <xdr:col>6</xdr:col>
      <xdr:colOff>38100</xdr:colOff>
      <xdr:row>35</xdr:row>
      <xdr:rowOff>59550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50677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5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58613</xdr:rowOff>
    </xdr:from>
    <xdr:to>
      <xdr:col>24</xdr:col>
      <xdr:colOff>63500</xdr:colOff>
      <xdr:row>57</xdr:row>
      <xdr:rowOff>52505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16913"/>
          <a:ext cx="838200" cy="5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21770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0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52505</xdr:rowOff>
    </xdr:from>
    <xdr:to>
      <xdr:col>19</xdr:col>
      <xdr:colOff>177800</xdr:colOff>
      <xdr:row>57</xdr:row>
      <xdr:rowOff>159164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25155"/>
          <a:ext cx="889000" cy="10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159164</xdr:rowOff>
    </xdr:from>
    <xdr:to>
      <xdr:col>15</xdr:col>
      <xdr:colOff>50800</xdr:colOff>
      <xdr:row>58</xdr:row>
      <xdr:rowOff>62140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31814"/>
          <a:ext cx="889000" cy="7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62140</xdr:rowOff>
    </xdr:from>
    <xdr:to>
      <xdr:col>10</xdr:col>
      <xdr:colOff>114300</xdr:colOff>
      <xdr:row>58</xdr:row>
      <xdr:rowOff>112464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6240"/>
          <a:ext cx="889000" cy="5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104745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85020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7813</xdr:rowOff>
    </xdr:from>
    <xdr:to>
      <xdr:col>24</xdr:col>
      <xdr:colOff>114300</xdr:colOff>
      <xdr:row>54</xdr:row>
      <xdr:rowOff>109413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6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30690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1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1705</xdr:rowOff>
    </xdr:from>
    <xdr:to>
      <xdr:col>20</xdr:col>
      <xdr:colOff>38100</xdr:colOff>
      <xdr:row>57</xdr:row>
      <xdr:rowOff>103305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94432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6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108364</xdr:rowOff>
    </xdr:from>
    <xdr:to>
      <xdr:col>15</xdr:col>
      <xdr:colOff>101600</xdr:colOff>
      <xdr:row>58</xdr:row>
      <xdr:rowOff>38514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29641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11340</xdr:rowOff>
    </xdr:from>
    <xdr:to>
      <xdr:col>10</xdr:col>
      <xdr:colOff>165100</xdr:colOff>
      <xdr:row>58</xdr:row>
      <xdr:rowOff>112940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104067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61664</xdr:rowOff>
    </xdr:from>
    <xdr:to>
      <xdr:col>6</xdr:col>
      <xdr:colOff>38100</xdr:colOff>
      <xdr:row>58</xdr:row>
      <xdr:rowOff>163264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154391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56032</xdr:rowOff>
    </xdr:from>
    <xdr:to>
      <xdr:col>24</xdr:col>
      <xdr:colOff>63500</xdr:colOff>
      <xdr:row>77</xdr:row>
      <xdr:rowOff>64872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57682"/>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1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64872</xdr:rowOff>
    </xdr:from>
    <xdr:to>
      <xdr:col>19</xdr:col>
      <xdr:colOff>177800</xdr:colOff>
      <xdr:row>77</xdr:row>
      <xdr:rowOff>78511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66522"/>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45213</xdr:rowOff>
    </xdr:from>
    <xdr:to>
      <xdr:col>15</xdr:col>
      <xdr:colOff>50800</xdr:colOff>
      <xdr:row>77</xdr:row>
      <xdr:rowOff>78511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46863"/>
          <a:ext cx="8890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94861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45213</xdr:rowOff>
    </xdr:from>
    <xdr:to>
      <xdr:col>10</xdr:col>
      <xdr:colOff>114300</xdr:colOff>
      <xdr:row>77</xdr:row>
      <xdr:rowOff>73330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46863"/>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86326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5232</xdr:rowOff>
    </xdr:from>
    <xdr:to>
      <xdr:col>24</xdr:col>
      <xdr:colOff>114300</xdr:colOff>
      <xdr:row>77</xdr:row>
      <xdr:rowOff>106832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0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91609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2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14072</xdr:rowOff>
    </xdr:from>
    <xdr:to>
      <xdr:col>20</xdr:col>
      <xdr:colOff>38100</xdr:colOff>
      <xdr:row>77</xdr:row>
      <xdr:rowOff>115672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106799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0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27711</xdr:rowOff>
    </xdr:from>
    <xdr:to>
      <xdr:col>15</xdr:col>
      <xdr:colOff>101600</xdr:colOff>
      <xdr:row>77</xdr:row>
      <xdr:rowOff>129311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120438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2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165863</xdr:rowOff>
    </xdr:from>
    <xdr:to>
      <xdr:col>10</xdr:col>
      <xdr:colOff>165100</xdr:colOff>
      <xdr:row>77</xdr:row>
      <xdr:rowOff>96013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87140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8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22530</xdr:rowOff>
    </xdr:from>
    <xdr:to>
      <xdr:col>6</xdr:col>
      <xdr:colOff>38100</xdr:colOff>
      <xdr:row>77</xdr:row>
      <xdr:rowOff>124130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115257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144056</xdr:rowOff>
    </xdr:from>
    <xdr:to>
      <xdr:col>24</xdr:col>
      <xdr:colOff>62865</xdr:colOff>
      <xdr:row>99</xdr:row>
      <xdr:rowOff>28981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3106"/>
          <a:ext cx="1270" cy="1599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32808</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28981</xdr:rowOff>
    </xdr:from>
    <xdr:to>
      <xdr:col>24</xdr:col>
      <xdr:colOff>152400</xdr:colOff>
      <xdr:row>99</xdr:row>
      <xdr:rowOff>28981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90733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144056</xdr:rowOff>
    </xdr:from>
    <xdr:to>
      <xdr:col>24</xdr:col>
      <xdr:colOff>152400</xdr:colOff>
      <xdr:row>89</xdr:row>
      <xdr:rowOff>144056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88836</xdr:rowOff>
    </xdr:from>
    <xdr:to>
      <xdr:col>24</xdr:col>
      <xdr:colOff>63500</xdr:colOff>
      <xdr:row>98</xdr:row>
      <xdr:rowOff>8801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48036"/>
          <a:ext cx="838200" cy="2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57587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73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2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8801</xdr:rowOff>
    </xdr:from>
    <xdr:to>
      <xdr:col>19</xdr:col>
      <xdr:colOff>177800</xdr:colOff>
      <xdr:row>98</xdr:row>
      <xdr:rowOff>86474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10901"/>
          <a:ext cx="889000" cy="7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32538</xdr:rowOff>
    </xdr:from>
    <xdr:to>
      <xdr:col>20</xdr:col>
      <xdr:colOff>38100</xdr:colOff>
      <xdr:row>97</xdr:row>
      <xdr:rowOff>134138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150665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3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86474</xdr:rowOff>
    </xdr:from>
    <xdr:to>
      <xdr:col>15</xdr:col>
      <xdr:colOff>50800</xdr:colOff>
      <xdr:row>98</xdr:row>
      <xdr:rowOff>168732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88574"/>
          <a:ext cx="8890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98806</xdr:rowOff>
    </xdr:from>
    <xdr:to>
      <xdr:col>15</xdr:col>
      <xdr:colOff>101600</xdr:colOff>
      <xdr:row>98</xdr:row>
      <xdr:rowOff>28956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45483</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50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168732</xdr:rowOff>
    </xdr:from>
    <xdr:to>
      <xdr:col>10</xdr:col>
      <xdr:colOff>114300</xdr:colOff>
      <xdr:row>99</xdr:row>
      <xdr:rowOff>23444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70832"/>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1321</xdr:rowOff>
    </xdr:from>
    <xdr:to>
      <xdr:col>10</xdr:col>
      <xdr:colOff>165100</xdr:colOff>
      <xdr:row>98</xdr:row>
      <xdr:rowOff>102921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0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119448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7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21628</xdr:rowOff>
    </xdr:from>
    <xdr:to>
      <xdr:col>6</xdr:col>
      <xdr:colOff>38100</xdr:colOff>
      <xdr:row>98</xdr:row>
      <xdr:rowOff>123228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139755</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59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38036</xdr:rowOff>
    </xdr:from>
    <xdr:to>
      <xdr:col>24</xdr:col>
      <xdr:colOff>114300</xdr:colOff>
      <xdr:row>96</xdr:row>
      <xdr:rowOff>139636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16463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7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129451</xdr:rowOff>
    </xdr:from>
    <xdr:to>
      <xdr:col>20</xdr:col>
      <xdr:colOff>38100</xdr:colOff>
      <xdr:row>98</xdr:row>
      <xdr:rowOff>59601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50728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8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35674</xdr:rowOff>
    </xdr:from>
    <xdr:to>
      <xdr:col>15</xdr:col>
      <xdr:colOff>101600</xdr:colOff>
      <xdr:row>98</xdr:row>
      <xdr:rowOff>137274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3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128401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93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117932</xdr:rowOff>
    </xdr:from>
    <xdr:to>
      <xdr:col>10</xdr:col>
      <xdr:colOff>165100</xdr:colOff>
      <xdr:row>99</xdr:row>
      <xdr:rowOff>48082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39209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701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144094</xdr:rowOff>
    </xdr:from>
    <xdr:to>
      <xdr:col>6</xdr:col>
      <xdr:colOff>38100</xdr:colOff>
      <xdr:row>99</xdr:row>
      <xdr:rowOff>74244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4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65371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703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135623</xdr:rowOff>
    </xdr:from>
    <xdr:to>
      <xdr:col>55</xdr:col>
      <xdr:colOff>0</xdr:colOff>
      <xdr:row>39</xdr:row>
      <xdr:rowOff>23063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450573"/>
          <a:ext cx="838200" cy="12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135623</xdr:rowOff>
    </xdr:from>
    <xdr:to>
      <xdr:col>50</xdr:col>
      <xdr:colOff>114300</xdr:colOff>
      <xdr:row>37</xdr:row>
      <xdr:rowOff>74181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450573"/>
          <a:ext cx="889000" cy="96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59923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74181</xdr:rowOff>
    </xdr:from>
    <xdr:to>
      <xdr:col>45</xdr:col>
      <xdr:colOff>177800</xdr:colOff>
      <xdr:row>38</xdr:row>
      <xdr:rowOff>2425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417831"/>
          <a:ext cx="889000" cy="9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12349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2425</xdr:rowOff>
    </xdr:from>
    <xdr:to>
      <xdr:col>41</xdr:col>
      <xdr:colOff>50800</xdr:colOff>
      <xdr:row>38</xdr:row>
      <xdr:rowOff>107379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17525"/>
          <a:ext cx="889000" cy="10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18292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23245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143713</xdr:rowOff>
    </xdr:from>
    <xdr:to>
      <xdr:col>55</xdr:col>
      <xdr:colOff>50800</xdr:colOff>
      <xdr:row>39</xdr:row>
      <xdr:rowOff>73863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6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58640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7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84823</xdr:rowOff>
    </xdr:from>
    <xdr:to>
      <xdr:col>50</xdr:col>
      <xdr:colOff>165100</xdr:colOff>
      <xdr:row>32</xdr:row>
      <xdr:rowOff>14973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3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6100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49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23381</xdr:rowOff>
    </xdr:from>
    <xdr:to>
      <xdr:col>46</xdr:col>
      <xdr:colOff>38100</xdr:colOff>
      <xdr:row>37</xdr:row>
      <xdr:rowOff>124981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141508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1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123076</xdr:rowOff>
    </xdr:from>
    <xdr:to>
      <xdr:col>41</xdr:col>
      <xdr:colOff>101600</xdr:colOff>
      <xdr:row>38</xdr:row>
      <xdr:rowOff>53226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69753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24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56579</xdr:rowOff>
    </xdr:from>
    <xdr:to>
      <xdr:col>36</xdr:col>
      <xdr:colOff>165100</xdr:colOff>
      <xdr:row>38</xdr:row>
      <xdr:rowOff>158179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7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3255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155816</xdr:rowOff>
    </xdr:from>
    <xdr:to>
      <xdr:col>55</xdr:col>
      <xdr:colOff>0</xdr:colOff>
      <xdr:row>52</xdr:row>
      <xdr:rowOff>156731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8899766"/>
          <a:ext cx="838200" cy="17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124889</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040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155816</xdr:rowOff>
    </xdr:from>
    <xdr:to>
      <xdr:col>50</xdr:col>
      <xdr:colOff>114300</xdr:colOff>
      <xdr:row>53</xdr:row>
      <xdr:rowOff>129779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8899766"/>
          <a:ext cx="889000" cy="3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152686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45403</xdr:rowOff>
    </xdr:from>
    <xdr:to>
      <xdr:col>45</xdr:col>
      <xdr:colOff>177800</xdr:colOff>
      <xdr:row>53</xdr:row>
      <xdr:rowOff>129779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132253"/>
          <a:ext cx="889000" cy="8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18590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140408</xdr:rowOff>
    </xdr:from>
    <xdr:to>
      <xdr:col>41</xdr:col>
      <xdr:colOff>50800</xdr:colOff>
      <xdr:row>53</xdr:row>
      <xdr:rowOff>45403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055808"/>
          <a:ext cx="889000" cy="7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68584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115402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105931</xdr:rowOff>
    </xdr:from>
    <xdr:to>
      <xdr:col>55</xdr:col>
      <xdr:colOff>50800</xdr:colOff>
      <xdr:row>53</xdr:row>
      <xdr:rowOff>36081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02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128808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87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105016</xdr:rowOff>
    </xdr:from>
    <xdr:to>
      <xdr:col>50</xdr:col>
      <xdr:colOff>165100</xdr:colOff>
      <xdr:row>52</xdr:row>
      <xdr:rowOff>35166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88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51693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62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78979</xdr:rowOff>
    </xdr:from>
    <xdr:to>
      <xdr:col>46</xdr:col>
      <xdr:colOff>38100</xdr:colOff>
      <xdr:row>54</xdr:row>
      <xdr:rowOff>9129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1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25656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894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166053</xdr:rowOff>
    </xdr:from>
    <xdr:to>
      <xdr:col>41</xdr:col>
      <xdr:colOff>101600</xdr:colOff>
      <xdr:row>53</xdr:row>
      <xdr:rowOff>96203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0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112730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85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89608</xdr:rowOff>
    </xdr:from>
    <xdr:to>
      <xdr:col>36</xdr:col>
      <xdr:colOff>165100</xdr:colOff>
      <xdr:row>53</xdr:row>
      <xdr:rowOff>19758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0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36285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7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80127</xdr:rowOff>
    </xdr:from>
    <xdr:to>
      <xdr:col>55</xdr:col>
      <xdr:colOff>0</xdr:colOff>
      <xdr:row>73</xdr:row>
      <xdr:rowOff>131333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595977"/>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31940</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71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37150</xdr:rowOff>
    </xdr:from>
    <xdr:to>
      <xdr:col>50</xdr:col>
      <xdr:colOff>114300</xdr:colOff>
      <xdr:row>73</xdr:row>
      <xdr:rowOff>80127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553000"/>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134764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102027</xdr:rowOff>
    </xdr:from>
    <xdr:to>
      <xdr:col>45</xdr:col>
      <xdr:colOff>177800</xdr:colOff>
      <xdr:row>73</xdr:row>
      <xdr:rowOff>37150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103527"/>
          <a:ext cx="889000" cy="4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77294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102027</xdr:rowOff>
    </xdr:from>
    <xdr:to>
      <xdr:col>41</xdr:col>
      <xdr:colOff>50800</xdr:colOff>
      <xdr:row>70</xdr:row>
      <xdr:rowOff>124155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103527"/>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31025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87672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80533</xdr:rowOff>
    </xdr:from>
    <xdr:to>
      <xdr:col>55</xdr:col>
      <xdr:colOff>50800</xdr:colOff>
      <xdr:row>74</xdr:row>
      <xdr:rowOff>10683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59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103410</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44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29327</xdr:rowOff>
    </xdr:from>
    <xdr:to>
      <xdr:col>50</xdr:col>
      <xdr:colOff>165100</xdr:colOff>
      <xdr:row>73</xdr:row>
      <xdr:rowOff>130927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54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147454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32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157800</xdr:rowOff>
    </xdr:from>
    <xdr:to>
      <xdr:col>46</xdr:col>
      <xdr:colOff>38100</xdr:colOff>
      <xdr:row>73</xdr:row>
      <xdr:rowOff>87950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5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104477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27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51227</xdr:rowOff>
    </xdr:from>
    <xdr:to>
      <xdr:col>41</xdr:col>
      <xdr:colOff>101600</xdr:colOff>
      <xdr:row>70</xdr:row>
      <xdr:rowOff>152827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05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169354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18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73355</xdr:rowOff>
    </xdr:from>
    <xdr:to>
      <xdr:col>36</xdr:col>
      <xdr:colOff>165100</xdr:colOff>
      <xdr:row>71</xdr:row>
      <xdr:rowOff>3505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0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20032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185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167886</xdr:rowOff>
    </xdr:from>
    <xdr:to>
      <xdr:col>55</xdr:col>
      <xdr:colOff>0</xdr:colOff>
      <xdr:row>93</xdr:row>
      <xdr:rowOff>169624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112736"/>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39141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15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169624</xdr:rowOff>
    </xdr:from>
    <xdr:to>
      <xdr:col>50</xdr:col>
      <xdr:colOff>114300</xdr:colOff>
      <xdr:row>95</xdr:row>
      <xdr:rowOff>41904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114474"/>
          <a:ext cx="889000" cy="21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169809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41904</xdr:rowOff>
    </xdr:from>
    <xdr:to>
      <xdr:col>45</xdr:col>
      <xdr:colOff>177800</xdr:colOff>
      <xdr:row>95</xdr:row>
      <xdr:rowOff>142763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29654"/>
          <a:ext cx="889000" cy="10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79442</xdr:rowOff>
    </xdr:from>
    <xdr:to>
      <xdr:col>41</xdr:col>
      <xdr:colOff>50800</xdr:colOff>
      <xdr:row>95</xdr:row>
      <xdr:rowOff>142763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367192"/>
          <a:ext cx="889000" cy="6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159407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117086</xdr:rowOff>
    </xdr:from>
    <xdr:to>
      <xdr:col>55</xdr:col>
      <xdr:colOff>50800</xdr:colOff>
      <xdr:row>94</xdr:row>
      <xdr:rowOff>47236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06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139963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91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118824</xdr:rowOff>
    </xdr:from>
    <xdr:to>
      <xdr:col>50</xdr:col>
      <xdr:colOff>165100</xdr:colOff>
      <xdr:row>94</xdr:row>
      <xdr:rowOff>48974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06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65501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83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162554</xdr:rowOff>
    </xdr:from>
    <xdr:to>
      <xdr:col>46</xdr:col>
      <xdr:colOff>38100</xdr:colOff>
      <xdr:row>95</xdr:row>
      <xdr:rowOff>92704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2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83831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91963</xdr:rowOff>
    </xdr:from>
    <xdr:to>
      <xdr:col>41</xdr:col>
      <xdr:colOff>101600</xdr:colOff>
      <xdr:row>96</xdr:row>
      <xdr:rowOff>22113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13240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47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28642</xdr:rowOff>
    </xdr:from>
    <xdr:to>
      <xdr:col>36</xdr:col>
      <xdr:colOff>165100</xdr:colOff>
      <xdr:row>95</xdr:row>
      <xdr:rowOff>130242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31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146769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09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37287</xdr:rowOff>
    </xdr:from>
    <xdr:to>
      <xdr:col>85</xdr:col>
      <xdr:colOff>127000</xdr:colOff>
      <xdr:row>38</xdr:row>
      <xdr:rowOff>50774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380937"/>
          <a:ext cx="838200" cy="1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37287</xdr:rowOff>
    </xdr:from>
    <xdr:to>
      <xdr:col>81</xdr:col>
      <xdr:colOff>50800</xdr:colOff>
      <xdr:row>38</xdr:row>
      <xdr:rowOff>81864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380937"/>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71924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81864</xdr:rowOff>
    </xdr:from>
    <xdr:to>
      <xdr:col>76</xdr:col>
      <xdr:colOff>114300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596964"/>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168394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599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109754</xdr:rowOff>
    </xdr:from>
    <xdr:to>
      <xdr:col>71</xdr:col>
      <xdr:colOff>177800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24854"/>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171424</xdr:rowOff>
    </xdr:from>
    <xdr:to>
      <xdr:col>85</xdr:col>
      <xdr:colOff>177800</xdr:colOff>
      <xdr:row>38</xdr:row>
      <xdr:rowOff>101574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86351</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3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157937</xdr:rowOff>
    </xdr:from>
    <xdr:to>
      <xdr:col>81</xdr:col>
      <xdr:colOff>101600</xdr:colOff>
      <xdr:row>37</xdr:row>
      <xdr:rowOff>88087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3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79214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42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31064</xdr:rowOff>
    </xdr:from>
    <xdr:to>
      <xdr:col>76</xdr:col>
      <xdr:colOff>165100</xdr:colOff>
      <xdr:row>38</xdr:row>
      <xdr:rowOff>132664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123791</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638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151681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159398</xdr:rowOff>
    </xdr:from>
    <xdr:to>
      <xdr:col>85</xdr:col>
      <xdr:colOff>127000</xdr:colOff>
      <xdr:row>78</xdr:row>
      <xdr:rowOff>330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61048"/>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19880</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70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118097</xdr:rowOff>
    </xdr:from>
    <xdr:to>
      <xdr:col>81</xdr:col>
      <xdr:colOff>50800</xdr:colOff>
      <xdr:row>78</xdr:row>
      <xdr:rowOff>330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19747"/>
          <a:ext cx="889000" cy="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35272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64224</xdr:rowOff>
    </xdr:from>
    <xdr:to>
      <xdr:col>76</xdr:col>
      <xdr:colOff>114300</xdr:colOff>
      <xdr:row>77</xdr:row>
      <xdr:rowOff>118097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65874"/>
          <a:ext cx="8890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64224</xdr:rowOff>
    </xdr:from>
    <xdr:to>
      <xdr:col>71</xdr:col>
      <xdr:colOff>177800</xdr:colOff>
      <xdr:row>77</xdr:row>
      <xdr:rowOff>78245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65874"/>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112234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108598</xdr:rowOff>
    </xdr:from>
    <xdr:to>
      <xdr:col>85</xdr:col>
      <xdr:colOff>177800</xdr:colOff>
      <xdr:row>78</xdr:row>
      <xdr:rowOff>38748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87025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120980</xdr:rowOff>
    </xdr:from>
    <xdr:to>
      <xdr:col>81</xdr:col>
      <xdr:colOff>101600</xdr:colOff>
      <xdr:row>78</xdr:row>
      <xdr:rowOff>51130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42257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67297</xdr:rowOff>
    </xdr:from>
    <xdr:to>
      <xdr:col>76</xdr:col>
      <xdr:colOff>165100</xdr:colOff>
      <xdr:row>77</xdr:row>
      <xdr:rowOff>168897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160024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6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13424</xdr:rowOff>
    </xdr:from>
    <xdr:to>
      <xdr:col>72</xdr:col>
      <xdr:colOff>38100</xdr:colOff>
      <xdr:row>77</xdr:row>
      <xdr:rowOff>115024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106151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0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27445</xdr:rowOff>
    </xdr:from>
    <xdr:to>
      <xdr:col>67</xdr:col>
      <xdr:colOff>101600</xdr:colOff>
      <xdr:row>77</xdr:row>
      <xdr:rowOff>129045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120172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2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29287</xdr:rowOff>
    </xdr:from>
    <xdr:to>
      <xdr:col>85</xdr:col>
      <xdr:colOff>127000</xdr:colOff>
      <xdr:row>98</xdr:row>
      <xdr:rowOff>69794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31387"/>
          <a:ext cx="838200" cy="4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20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37516</xdr:rowOff>
    </xdr:from>
    <xdr:to>
      <xdr:col>81</xdr:col>
      <xdr:colOff>50800</xdr:colOff>
      <xdr:row>98</xdr:row>
      <xdr:rowOff>69794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39616"/>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26021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4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37516</xdr:rowOff>
    </xdr:from>
    <xdr:to>
      <xdr:col>76</xdr:col>
      <xdr:colOff>114300</xdr:colOff>
      <xdr:row>98</xdr:row>
      <xdr:rowOff>58045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39616"/>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58045</xdr:rowOff>
    </xdr:from>
    <xdr:to>
      <xdr:col>71</xdr:col>
      <xdr:colOff>177800</xdr:colOff>
      <xdr:row>98</xdr:row>
      <xdr:rowOff>71943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60145"/>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7368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115267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149937</xdr:rowOff>
    </xdr:from>
    <xdr:to>
      <xdr:col>85</xdr:col>
      <xdr:colOff>177800</xdr:colOff>
      <xdr:row>98</xdr:row>
      <xdr:rowOff>80087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64864</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9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18994</xdr:rowOff>
    </xdr:from>
    <xdr:to>
      <xdr:col>81</xdr:col>
      <xdr:colOff>101600</xdr:colOff>
      <xdr:row>98</xdr:row>
      <xdr:rowOff>120594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111721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158166</xdr:rowOff>
    </xdr:from>
    <xdr:to>
      <xdr:col>76</xdr:col>
      <xdr:colOff>165100</xdr:colOff>
      <xdr:row>98</xdr:row>
      <xdr:rowOff>88316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79443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7245</xdr:rowOff>
    </xdr:from>
    <xdr:to>
      <xdr:col>72</xdr:col>
      <xdr:colOff>38100</xdr:colOff>
      <xdr:row>98</xdr:row>
      <xdr:rowOff>108845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99972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0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21143</xdr:rowOff>
    </xdr:from>
    <xdr:to>
      <xdr:col>67</xdr:col>
      <xdr:colOff>101600</xdr:colOff>
      <xdr:row>98</xdr:row>
      <xdr:rowOff>122743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113870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1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99009</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756859"/>
          <a:ext cx="1269" cy="897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45686</xdr:rowOff>
    </xdr:from>
    <xdr:ext cx="469744"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53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99009</xdr:rowOff>
    </xdr:from>
    <xdr:to>
      <xdr:col>116</xdr:col>
      <xdr:colOff>152400</xdr:colOff>
      <xdr:row>33</xdr:row>
      <xdr:rowOff>99009</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756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41173</xdr:rowOff>
    </xdr:from>
    <xdr:to>
      <xdr:col>116</xdr:col>
      <xdr:colOff>63500</xdr:colOff>
      <xdr:row>36</xdr:row>
      <xdr:rowOff>118669</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5699023"/>
          <a:ext cx="838200" cy="59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51325</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223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72898</xdr:rowOff>
    </xdr:from>
    <xdr:to>
      <xdr:col>116</xdr:col>
      <xdr:colOff>114300</xdr:colOff>
      <xdr:row>37</xdr:row>
      <xdr:rowOff>3048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24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156845</xdr:rowOff>
    </xdr:from>
    <xdr:to>
      <xdr:col>111</xdr:col>
      <xdr:colOff>177800</xdr:colOff>
      <xdr:row>33</xdr:row>
      <xdr:rowOff>41173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5643245"/>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9804</xdr:rowOff>
    </xdr:from>
    <xdr:to>
      <xdr:col>112</xdr:col>
      <xdr:colOff>38100</xdr:colOff>
      <xdr:row>36</xdr:row>
      <xdr:rowOff>111404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102531</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78892</xdr:rowOff>
    </xdr:from>
    <xdr:to>
      <xdr:col>107</xdr:col>
      <xdr:colOff>50800</xdr:colOff>
      <xdr:row>32</xdr:row>
      <xdr:rowOff>156845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5565292"/>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141250</xdr:rowOff>
    </xdr:from>
    <xdr:to>
      <xdr:col>107</xdr:col>
      <xdr:colOff>101600</xdr:colOff>
      <xdr:row>36</xdr:row>
      <xdr:rowOff>71400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62527</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21514</xdr:rowOff>
    </xdr:from>
    <xdr:to>
      <xdr:col>102</xdr:col>
      <xdr:colOff>114300</xdr:colOff>
      <xdr:row>32</xdr:row>
      <xdr:rowOff>78892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5507914"/>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141021</xdr:rowOff>
    </xdr:from>
    <xdr:to>
      <xdr:col>102</xdr:col>
      <xdr:colOff>165100</xdr:colOff>
      <xdr:row>36</xdr:row>
      <xdr:rowOff>71171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62298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93700</xdr:rowOff>
    </xdr:from>
    <xdr:to>
      <xdr:col>98</xdr:col>
      <xdr:colOff>38100</xdr:colOff>
      <xdr:row>36</xdr:row>
      <xdr:rowOff>23850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0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14977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1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67869</xdr:rowOff>
    </xdr:from>
    <xdr:to>
      <xdr:col>116</xdr:col>
      <xdr:colOff>114300</xdr:colOff>
      <xdr:row>36</xdr:row>
      <xdr:rowOff>169469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2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90746</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09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161823</xdr:rowOff>
    </xdr:from>
    <xdr:to>
      <xdr:col>112</xdr:col>
      <xdr:colOff>38100</xdr:colOff>
      <xdr:row>33</xdr:row>
      <xdr:rowOff>91973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564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108500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54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106045</xdr:rowOff>
    </xdr:from>
    <xdr:to>
      <xdr:col>107</xdr:col>
      <xdr:colOff>101600</xdr:colOff>
      <xdr:row>33</xdr:row>
      <xdr:rowOff>36195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55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52722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53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28092</xdr:rowOff>
    </xdr:from>
    <xdr:to>
      <xdr:col>102</xdr:col>
      <xdr:colOff>165100</xdr:colOff>
      <xdr:row>32</xdr:row>
      <xdr:rowOff>129692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55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146219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52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142164</xdr:rowOff>
    </xdr:from>
    <xdr:to>
      <xdr:col>98</xdr:col>
      <xdr:colOff>38100</xdr:colOff>
      <xdr:row>32</xdr:row>
      <xdr:rowOff>72314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54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88841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523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101204</xdr:rowOff>
    </xdr:from>
    <xdr:to>
      <xdr:col>116</xdr:col>
      <xdr:colOff>63500</xdr:colOff>
      <xdr:row>57</xdr:row>
      <xdr:rowOff>147509</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9873854"/>
          <a:ext cx="838200" cy="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101204</xdr:rowOff>
    </xdr:from>
    <xdr:to>
      <xdr:col>111</xdr:col>
      <xdr:colOff>177800</xdr:colOff>
      <xdr:row>58</xdr:row>
      <xdr:rowOff>11666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9873854"/>
          <a:ext cx="889000" cy="8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4762</xdr:rowOff>
    </xdr:from>
    <xdr:to>
      <xdr:col>107</xdr:col>
      <xdr:colOff>50800</xdr:colOff>
      <xdr:row>58</xdr:row>
      <xdr:rowOff>11666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9948862"/>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20755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67111" y="96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164599</xdr:rowOff>
    </xdr:from>
    <xdr:to>
      <xdr:col>102</xdr:col>
      <xdr:colOff>114300</xdr:colOff>
      <xdr:row>58</xdr:row>
      <xdr:rowOff>4762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9937249"/>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15972</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6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167122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5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96709</xdr:rowOff>
    </xdr:from>
    <xdr:to>
      <xdr:col>116</xdr:col>
      <xdr:colOff>114300</xdr:colOff>
      <xdr:row>58</xdr:row>
      <xdr:rowOff>26859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98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75136</xdr:rowOff>
    </xdr:from>
    <xdr:ext cx="534377"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8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50404</xdr:rowOff>
    </xdr:from>
    <xdr:to>
      <xdr:col>112</xdr:col>
      <xdr:colOff>38100</xdr:colOff>
      <xdr:row>57</xdr:row>
      <xdr:rowOff>152004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982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143131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56111" y="991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132316</xdr:rowOff>
    </xdr:from>
    <xdr:to>
      <xdr:col>107</xdr:col>
      <xdr:colOff>101600</xdr:colOff>
      <xdr:row>58</xdr:row>
      <xdr:rowOff>62466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99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53593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99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125412</xdr:rowOff>
    </xdr:from>
    <xdr:to>
      <xdr:col>102</xdr:col>
      <xdr:colOff>165100</xdr:colOff>
      <xdr:row>58</xdr:row>
      <xdr:rowOff>55562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89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46689</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278111" y="99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113799</xdr:rowOff>
    </xdr:from>
    <xdr:to>
      <xdr:col>98</xdr:col>
      <xdr:colOff>38100</xdr:colOff>
      <xdr:row>58</xdr:row>
      <xdr:rowOff>43949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98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35076</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89111" y="99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165570</xdr:rowOff>
    </xdr:from>
    <xdr:to>
      <xdr:col>116</xdr:col>
      <xdr:colOff>63500</xdr:colOff>
      <xdr:row>78</xdr:row>
      <xdr:rowOff>10731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67220"/>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10731</xdr:rowOff>
    </xdr:from>
    <xdr:to>
      <xdr:col>111</xdr:col>
      <xdr:colOff>177800</xdr:colOff>
      <xdr:row>78</xdr:row>
      <xdr:rowOff>24028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83831"/>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24028</xdr:rowOff>
    </xdr:from>
    <xdr:to>
      <xdr:col>107</xdr:col>
      <xdr:colOff>50800</xdr:colOff>
      <xdr:row>78</xdr:row>
      <xdr:rowOff>42317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39712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41363</xdr:rowOff>
    </xdr:from>
    <xdr:to>
      <xdr:col>102</xdr:col>
      <xdr:colOff>114300</xdr:colOff>
      <xdr:row>78</xdr:row>
      <xdr:rowOff>42317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414463"/>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114770</xdr:rowOff>
    </xdr:from>
    <xdr:to>
      <xdr:col>116</xdr:col>
      <xdr:colOff>114300</xdr:colOff>
      <xdr:row>78</xdr:row>
      <xdr:rowOff>44920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29697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131381</xdr:rowOff>
    </xdr:from>
    <xdr:to>
      <xdr:col>112</xdr:col>
      <xdr:colOff>38100</xdr:colOff>
      <xdr:row>78</xdr:row>
      <xdr:rowOff>61531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52658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42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144678</xdr:rowOff>
    </xdr:from>
    <xdr:to>
      <xdr:col>107</xdr:col>
      <xdr:colOff>101600</xdr:colOff>
      <xdr:row>78</xdr:row>
      <xdr:rowOff>74828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65955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162967</xdr:rowOff>
    </xdr:from>
    <xdr:to>
      <xdr:col>102</xdr:col>
      <xdr:colOff>165100</xdr:colOff>
      <xdr:row>78</xdr:row>
      <xdr:rowOff>93117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84244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162013</xdr:rowOff>
    </xdr:from>
    <xdr:to>
      <xdr:col>98</xdr:col>
      <xdr:colOff>38100</xdr:colOff>
      <xdr:row>78</xdr:row>
      <xdr:rowOff>92163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3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83290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45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517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千円となっている。主な構成項目である人件費及び扶助費、公債費について分析すると、まず人件費は、住民一人当たり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年度に引き続き、令和元年度については、教職員数の増等が生じた一方で、人口増の影響により減少した。令和２年度については、人口が増加した一方で会計年度任用職員制度の開始により増加した。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令和３年度については、人口が増加した一方で、会計年度任用職員に係る報酬の増により増加した。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また、扶助費は、住民一人当たり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157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千円となっており、重度障害者医療費助成の増等に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より増加傾向にあるほか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子育て世帯への臨時特別給付金事業や住民税非課税世帯等に対する臨時特別給付金事業の実施により増加した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さらに、公債費は、住民一人当たり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年度は、満期一括償還積立金の増等により増加した。令和元年度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に引き続き、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公債償還元金の減により住民一人あたりの金額は減少した。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公債償還元金の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により住民一人あたりの金額は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なお、補助費等について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令和２年度に実施した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特別定額給付金の給付</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の終了</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により大幅に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1,522,390
1,478,496
142.96
795,373,552
786,995,809
6,217,150
380,864,071
804,739,323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62956</xdr:rowOff>
    </xdr:from>
    <xdr:to>
      <xdr:col>24</xdr:col>
      <xdr:colOff>63500</xdr:colOff>
      <xdr:row>36</xdr:row>
      <xdr:rowOff>80917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3515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30299</xdr:rowOff>
    </xdr:from>
    <xdr:to>
      <xdr:col>19</xdr:col>
      <xdr:colOff>177800</xdr:colOff>
      <xdr:row>36</xdr:row>
      <xdr:rowOff>80917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0249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30299</xdr:rowOff>
    </xdr:from>
    <xdr:to>
      <xdr:col>15</xdr:col>
      <xdr:colOff>50800</xdr:colOff>
      <xdr:row>36</xdr:row>
      <xdr:rowOff>64589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0249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25400</xdr:rowOff>
    </xdr:from>
    <xdr:to>
      <xdr:col>10</xdr:col>
      <xdr:colOff>114300</xdr:colOff>
      <xdr:row>36</xdr:row>
      <xdr:rowOff>64589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976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87828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74766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35033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3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30117</xdr:rowOff>
    </xdr:from>
    <xdr:to>
      <xdr:col>20</xdr:col>
      <xdr:colOff>38100</xdr:colOff>
      <xdr:row>36</xdr:row>
      <xdr:rowOff>131717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148244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150949</xdr:rowOff>
    </xdr:from>
    <xdr:to>
      <xdr:col>15</xdr:col>
      <xdr:colOff>101600</xdr:colOff>
      <xdr:row>36</xdr:row>
      <xdr:rowOff>81099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97626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2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13789</xdr:rowOff>
    </xdr:from>
    <xdr:to>
      <xdr:col>10</xdr:col>
      <xdr:colOff>165100</xdr:colOff>
      <xdr:row>36</xdr:row>
      <xdr:rowOff>115389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106516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100394</xdr:rowOff>
    </xdr:from>
    <xdr:to>
      <xdr:col>24</xdr:col>
      <xdr:colOff>63500</xdr:colOff>
      <xdr:row>58</xdr:row>
      <xdr:rowOff>145466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44344"/>
          <a:ext cx="838200" cy="124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2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100394</xdr:rowOff>
    </xdr:from>
    <xdr:to>
      <xdr:col>19</xdr:col>
      <xdr:colOff>177800</xdr:colOff>
      <xdr:row>57</xdr:row>
      <xdr:rowOff>50927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44344"/>
          <a:ext cx="889000" cy="9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156189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50927</xdr:rowOff>
    </xdr:from>
    <xdr:to>
      <xdr:col>15</xdr:col>
      <xdr:colOff>50800</xdr:colOff>
      <xdr:row>57</xdr:row>
      <xdr:rowOff>170383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823577"/>
          <a:ext cx="889000" cy="1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30916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170383</xdr:rowOff>
    </xdr:from>
    <xdr:to>
      <xdr:col>10</xdr:col>
      <xdr:colOff>114300</xdr:colOff>
      <xdr:row>58</xdr:row>
      <xdr:rowOff>98399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43033"/>
          <a:ext cx="889000" cy="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70832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94666</xdr:rowOff>
    </xdr:from>
    <xdr:to>
      <xdr:col>24</xdr:col>
      <xdr:colOff>114300</xdr:colOff>
      <xdr:row>59</xdr:row>
      <xdr:rowOff>24816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9593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49594</xdr:rowOff>
    </xdr:from>
    <xdr:to>
      <xdr:col>20</xdr:col>
      <xdr:colOff>38100</xdr:colOff>
      <xdr:row>51</xdr:row>
      <xdr:rowOff>151194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167721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xdr:rowOff>
    </xdr:from>
    <xdr:to>
      <xdr:col>15</xdr:col>
      <xdr:colOff>101600</xdr:colOff>
      <xdr:row>57</xdr:row>
      <xdr:rowOff>101727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118254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54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119583</xdr:rowOff>
    </xdr:from>
    <xdr:to>
      <xdr:col>10</xdr:col>
      <xdr:colOff>165100</xdr:colOff>
      <xdr:row>58</xdr:row>
      <xdr:rowOff>49733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66260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6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47599</xdr:rowOff>
    </xdr:from>
    <xdr:to>
      <xdr:col>6</xdr:col>
      <xdr:colOff>38100</xdr:colOff>
      <xdr:row>58</xdr:row>
      <xdr:rowOff>149199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165726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1999"/>
          <a:ext cx="1270" cy="14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14208</xdr:rowOff>
    </xdr:from>
    <xdr:to>
      <xdr:col>24</xdr:col>
      <xdr:colOff>63500</xdr:colOff>
      <xdr:row>78</xdr:row>
      <xdr:rowOff>7293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215858"/>
          <a:ext cx="838200" cy="16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74877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62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7293</xdr:rowOff>
    </xdr:from>
    <xdr:to>
      <xdr:col>19</xdr:col>
      <xdr:colOff>177800</xdr:colOff>
      <xdr:row>78</xdr:row>
      <xdr:rowOff>62519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80393"/>
          <a:ext cx="8890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78335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93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62519</xdr:rowOff>
    </xdr:from>
    <xdr:to>
      <xdr:col>15</xdr:col>
      <xdr:colOff>50800</xdr:colOff>
      <xdr:row>78</xdr:row>
      <xdr:rowOff>136634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35619"/>
          <a:ext cx="889000" cy="7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142457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0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136634</xdr:rowOff>
    </xdr:from>
    <xdr:to>
      <xdr:col>10</xdr:col>
      <xdr:colOff>114300</xdr:colOff>
      <xdr:row>78</xdr:row>
      <xdr:rowOff>140319</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509734"/>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27824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5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19251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4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134858</xdr:rowOff>
    </xdr:from>
    <xdr:to>
      <xdr:col>24</xdr:col>
      <xdr:colOff>114300</xdr:colOff>
      <xdr:row>77</xdr:row>
      <xdr:rowOff>65008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16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113285</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14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127943</xdr:rowOff>
    </xdr:from>
    <xdr:to>
      <xdr:col>20</xdr:col>
      <xdr:colOff>38100</xdr:colOff>
      <xdr:row>78</xdr:row>
      <xdr:rowOff>58093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2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49220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42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11719</xdr:rowOff>
    </xdr:from>
    <xdr:to>
      <xdr:col>15</xdr:col>
      <xdr:colOff>101600</xdr:colOff>
      <xdr:row>78</xdr:row>
      <xdr:rowOff>113319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104446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47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85834</xdr:rowOff>
    </xdr:from>
    <xdr:to>
      <xdr:col>10</xdr:col>
      <xdr:colOff>165100</xdr:colOff>
      <xdr:row>79</xdr:row>
      <xdr:rowOff>15984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7111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5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89519</xdr:rowOff>
    </xdr:from>
    <xdr:to>
      <xdr:col>6</xdr:col>
      <xdr:colOff>38100</xdr:colOff>
      <xdr:row>79</xdr:row>
      <xdr:rowOff>19669</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10796</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5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11945</xdr:rowOff>
    </xdr:from>
    <xdr:to>
      <xdr:col>24</xdr:col>
      <xdr:colOff>63500</xdr:colOff>
      <xdr:row>96</xdr:row>
      <xdr:rowOff>123241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5956795"/>
          <a:ext cx="838200" cy="62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114516</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3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123241</xdr:rowOff>
    </xdr:from>
    <xdr:to>
      <xdr:col>19</xdr:col>
      <xdr:colOff>177800</xdr:colOff>
      <xdr:row>97</xdr:row>
      <xdr:rowOff>107533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582441"/>
          <a:ext cx="889000" cy="15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54917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8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85065</xdr:rowOff>
    </xdr:from>
    <xdr:to>
      <xdr:col>15</xdr:col>
      <xdr:colOff>50800</xdr:colOff>
      <xdr:row>97</xdr:row>
      <xdr:rowOff>107533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2019300" y="16715715"/>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130846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3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85065</xdr:rowOff>
    </xdr:from>
    <xdr:to>
      <xdr:col>10</xdr:col>
      <xdr:colOff>114300</xdr:colOff>
      <xdr:row>97</xdr:row>
      <xdr:rowOff>132646</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715715"/>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161478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9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22620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99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132595</xdr:rowOff>
    </xdr:from>
    <xdr:to>
      <xdr:col>24</xdr:col>
      <xdr:colOff>114300</xdr:colOff>
      <xdr:row>93</xdr:row>
      <xdr:rowOff>62745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59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155472</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575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72441</xdr:rowOff>
    </xdr:from>
    <xdr:to>
      <xdr:col>20</xdr:col>
      <xdr:colOff>38100</xdr:colOff>
      <xdr:row>97</xdr:row>
      <xdr:rowOff>2591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5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19118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3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56733</xdr:rowOff>
    </xdr:from>
    <xdr:to>
      <xdr:col>15</xdr:col>
      <xdr:colOff>101600</xdr:colOff>
      <xdr:row>97</xdr:row>
      <xdr:rowOff>158333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6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3410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46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34265</xdr:rowOff>
    </xdr:from>
    <xdr:to>
      <xdr:col>10</xdr:col>
      <xdr:colOff>165100</xdr:colOff>
      <xdr:row>97</xdr:row>
      <xdr:rowOff>135865</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152392</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44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81846</xdr:rowOff>
    </xdr:from>
    <xdr:to>
      <xdr:col>6</xdr:col>
      <xdr:colOff>38100</xdr:colOff>
      <xdr:row>98</xdr:row>
      <xdr:rowOff>11996</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7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28523</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4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130556</xdr:rowOff>
    </xdr:from>
    <xdr:to>
      <xdr:col>55</xdr:col>
      <xdr:colOff>0</xdr:colOff>
      <xdr:row>37</xdr:row>
      <xdr:rowOff>42164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302756"/>
          <a:ext cx="8382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11701</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355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42164</xdr:rowOff>
    </xdr:from>
    <xdr:to>
      <xdr:col>50</xdr:col>
      <xdr:colOff>114300</xdr:colOff>
      <xdr:row>37</xdr:row>
      <xdr:rowOff>122174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38581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100076</xdr:rowOff>
    </xdr:from>
    <xdr:to>
      <xdr:col>45</xdr:col>
      <xdr:colOff>177800</xdr:colOff>
      <xdr:row>37</xdr:row>
      <xdr:rowOff>122174</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44372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100076</xdr:rowOff>
    </xdr:from>
    <xdr:to>
      <xdr:col>41</xdr:col>
      <xdr:colOff>50800</xdr:colOff>
      <xdr:row>37</xdr:row>
      <xdr:rowOff>115316</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644372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155719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150639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79756</xdr:rowOff>
    </xdr:from>
    <xdr:to>
      <xdr:col>55</xdr:col>
      <xdr:colOff>50800</xdr:colOff>
      <xdr:row>37</xdr:row>
      <xdr:rowOff>9906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102633</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10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162814</xdr:rowOff>
    </xdr:from>
    <xdr:to>
      <xdr:col>50</xdr:col>
      <xdr:colOff>165100</xdr:colOff>
      <xdr:row>37</xdr:row>
      <xdr:rowOff>92964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71374</xdr:rowOff>
    </xdr:from>
    <xdr:to>
      <xdr:col>46</xdr:col>
      <xdr:colOff>38100</xdr:colOff>
      <xdr:row>38</xdr:row>
      <xdr:rowOff>1524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164101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49276</xdr:rowOff>
    </xdr:from>
    <xdr:to>
      <xdr:col>41</xdr:col>
      <xdr:colOff>101600</xdr:colOff>
      <xdr:row>37</xdr:row>
      <xdr:rowOff>150876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167403</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16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64516</xdr:rowOff>
    </xdr:from>
    <xdr:to>
      <xdr:col>36</xdr:col>
      <xdr:colOff>165100</xdr:colOff>
      <xdr:row>37</xdr:row>
      <xdr:rowOff>166115</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157243</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50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1651</xdr:rowOff>
    </xdr:from>
    <xdr:to>
      <xdr:col>55</xdr:col>
      <xdr:colOff>0</xdr:colOff>
      <xdr:row>59</xdr:row>
      <xdr:rowOff>4191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10117201"/>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75328</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170180</xdr:rowOff>
    </xdr:from>
    <xdr:to>
      <xdr:col>50</xdr:col>
      <xdr:colOff>114300</xdr:colOff>
      <xdr:row>59</xdr:row>
      <xdr:rowOff>1651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10114280"/>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5224</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170180</xdr:rowOff>
    </xdr:from>
    <xdr:to>
      <xdr:col>45</xdr:col>
      <xdr:colOff>177800</xdr:colOff>
      <xdr:row>59</xdr:row>
      <xdr:rowOff>3556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1011428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2540</xdr:rowOff>
    </xdr:from>
    <xdr:to>
      <xdr:col>41</xdr:col>
      <xdr:colOff>50800</xdr:colOff>
      <xdr:row>59</xdr:row>
      <xdr:rowOff>3556</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1011809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18305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167784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124841</xdr:rowOff>
    </xdr:from>
    <xdr:to>
      <xdr:col>55</xdr:col>
      <xdr:colOff>50800</xdr:colOff>
      <xdr:row>59</xdr:row>
      <xdr:rowOff>54991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100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39768</xdr:rowOff>
    </xdr:from>
    <xdr:ext cx="378565"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98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122301</xdr:rowOff>
    </xdr:from>
    <xdr:to>
      <xdr:col>50</xdr:col>
      <xdr:colOff>165100</xdr:colOff>
      <xdr:row>59</xdr:row>
      <xdr:rowOff>52451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100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43578</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50017" y="10159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119380</xdr:rowOff>
    </xdr:from>
    <xdr:to>
      <xdr:col>46</xdr:col>
      <xdr:colOff>38100</xdr:colOff>
      <xdr:row>59</xdr:row>
      <xdr:rowOff>49530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40657</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61017" y="1015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124206</xdr:rowOff>
    </xdr:from>
    <xdr:to>
      <xdr:col>41</xdr:col>
      <xdr:colOff>101600</xdr:colOff>
      <xdr:row>59</xdr:row>
      <xdr:rowOff>54356</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100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45483</xdr:rowOff>
    </xdr:from>
    <xdr:ext cx="378565"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72017" y="1016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123190</xdr:rowOff>
    </xdr:from>
    <xdr:to>
      <xdr:col>36</xdr:col>
      <xdr:colOff>165100</xdr:colOff>
      <xdr:row>59</xdr:row>
      <xdr:rowOff>53340</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44467</xdr:rowOff>
    </xdr:from>
    <xdr:ext cx="378565"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83017" y="1016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170988</xdr:rowOff>
    </xdr:from>
    <xdr:to>
      <xdr:col>55</xdr:col>
      <xdr:colOff>0</xdr:colOff>
      <xdr:row>78</xdr:row>
      <xdr:rowOff>47109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9639300" y="13372638"/>
          <a:ext cx="8382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170988</xdr:rowOff>
    </xdr:from>
    <xdr:to>
      <xdr:col>50</xdr:col>
      <xdr:colOff>114300</xdr:colOff>
      <xdr:row>78</xdr:row>
      <xdr:rowOff>83685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372638"/>
          <a:ext cx="889000" cy="8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73185</xdr:rowOff>
    </xdr:from>
    <xdr:to>
      <xdr:col>45</xdr:col>
      <xdr:colOff>177800</xdr:colOff>
      <xdr:row>78</xdr:row>
      <xdr:rowOff>83685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446285"/>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102587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73185</xdr:rowOff>
    </xdr:from>
    <xdr:to>
      <xdr:col>41</xdr:col>
      <xdr:colOff>50800</xdr:colOff>
      <xdr:row>78</xdr:row>
      <xdr:rowOff>76744</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446285"/>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167759</xdr:rowOff>
    </xdr:from>
    <xdr:to>
      <xdr:col>55</xdr:col>
      <xdr:colOff>50800</xdr:colOff>
      <xdr:row>78</xdr:row>
      <xdr:rowOff>97909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3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146186</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34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120188</xdr:rowOff>
    </xdr:from>
    <xdr:to>
      <xdr:col>50</xdr:col>
      <xdr:colOff>165100</xdr:colOff>
      <xdr:row>78</xdr:row>
      <xdr:rowOff>50338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3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41465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4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32885</xdr:rowOff>
    </xdr:from>
    <xdr:to>
      <xdr:col>46</xdr:col>
      <xdr:colOff>38100</xdr:colOff>
      <xdr:row>78</xdr:row>
      <xdr:rowOff>134485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4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125612</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49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22385</xdr:rowOff>
    </xdr:from>
    <xdr:to>
      <xdr:col>41</xdr:col>
      <xdr:colOff>101600</xdr:colOff>
      <xdr:row>78</xdr:row>
      <xdr:rowOff>123985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3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115112</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48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25944</xdr:rowOff>
    </xdr:from>
    <xdr:to>
      <xdr:col>36</xdr:col>
      <xdr:colOff>165100</xdr:colOff>
      <xdr:row>78</xdr:row>
      <xdr:rowOff>127544</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3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118671</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4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18390</xdr:rowOff>
    </xdr:from>
    <xdr:to>
      <xdr:col>55</xdr:col>
      <xdr:colOff>0</xdr:colOff>
      <xdr:row>95</xdr:row>
      <xdr:rowOff>103467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306140"/>
          <a:ext cx="8382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18390</xdr:rowOff>
    </xdr:from>
    <xdr:to>
      <xdr:col>50</xdr:col>
      <xdr:colOff>114300</xdr:colOff>
      <xdr:row>95</xdr:row>
      <xdr:rowOff>43574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306140"/>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116745</xdr:rowOff>
    </xdr:from>
    <xdr:to>
      <xdr:col>45</xdr:col>
      <xdr:colOff>177800</xdr:colOff>
      <xdr:row>95</xdr:row>
      <xdr:rowOff>43574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233045"/>
          <a:ext cx="889000" cy="9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156735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116745</xdr:rowOff>
    </xdr:from>
    <xdr:to>
      <xdr:col>41</xdr:col>
      <xdr:colOff>50800</xdr:colOff>
      <xdr:row>95</xdr:row>
      <xdr:rowOff>62928</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233045"/>
          <a:ext cx="889000" cy="1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149362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52667</xdr:rowOff>
    </xdr:from>
    <xdr:to>
      <xdr:col>55</xdr:col>
      <xdr:colOff>50800</xdr:colOff>
      <xdr:row>95</xdr:row>
      <xdr:rowOff>154267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3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31094</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139040</xdr:rowOff>
    </xdr:from>
    <xdr:to>
      <xdr:col>50</xdr:col>
      <xdr:colOff>165100</xdr:colOff>
      <xdr:row>95</xdr:row>
      <xdr:rowOff>69190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2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60317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3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164224</xdr:rowOff>
    </xdr:from>
    <xdr:to>
      <xdr:col>46</xdr:col>
      <xdr:colOff>38100</xdr:colOff>
      <xdr:row>95</xdr:row>
      <xdr:rowOff>94374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2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85501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3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65945</xdr:rowOff>
    </xdr:from>
    <xdr:to>
      <xdr:col>41</xdr:col>
      <xdr:colOff>101600</xdr:colOff>
      <xdr:row>94</xdr:row>
      <xdr:rowOff>167545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1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158672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2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12128</xdr:rowOff>
    </xdr:from>
    <xdr:to>
      <xdr:col>36</xdr:col>
      <xdr:colOff>165100</xdr:colOff>
      <xdr:row>95</xdr:row>
      <xdr:rowOff>113728</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2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104855</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127617</xdr:rowOff>
    </xdr:from>
    <xdr:to>
      <xdr:col>85</xdr:col>
      <xdr:colOff>127000</xdr:colOff>
      <xdr:row>36</xdr:row>
      <xdr:rowOff>149660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6128367"/>
          <a:ext cx="838200" cy="19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22296</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851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18705</xdr:rowOff>
    </xdr:from>
    <xdr:to>
      <xdr:col>81</xdr:col>
      <xdr:colOff>50800</xdr:colOff>
      <xdr:row>36</xdr:row>
      <xdr:rowOff>149660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4592300" y="6190905"/>
          <a:ext cx="8890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147264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110798</xdr:rowOff>
    </xdr:from>
    <xdr:to>
      <xdr:col>76</xdr:col>
      <xdr:colOff>114300</xdr:colOff>
      <xdr:row>36</xdr:row>
      <xdr:rowOff>18705</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3703300" y="6111548"/>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52232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110798</xdr:rowOff>
    </xdr:from>
    <xdr:to>
      <xdr:col>71</xdr:col>
      <xdr:colOff>177800</xdr:colOff>
      <xdr:row>35</xdr:row>
      <xdr:rowOff>146721</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flipV="1">
          <a:off x="12814300" y="611154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151837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76817</xdr:rowOff>
    </xdr:from>
    <xdr:to>
      <xdr:col>85</xdr:col>
      <xdr:colOff>177800</xdr:colOff>
      <xdr:row>36</xdr:row>
      <xdr:rowOff>6967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607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55244</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605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98860</xdr:rowOff>
    </xdr:from>
    <xdr:to>
      <xdr:col>81</xdr:col>
      <xdr:colOff>101600</xdr:colOff>
      <xdr:row>37</xdr:row>
      <xdr:rowOff>29010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627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20137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63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139355</xdr:rowOff>
    </xdr:from>
    <xdr:to>
      <xdr:col>76</xdr:col>
      <xdr:colOff>165100</xdr:colOff>
      <xdr:row>36</xdr:row>
      <xdr:rowOff>69505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61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60632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623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59998</xdr:rowOff>
    </xdr:from>
    <xdr:to>
      <xdr:col>72</xdr:col>
      <xdr:colOff>38100</xdr:colOff>
      <xdr:row>35</xdr:row>
      <xdr:rowOff>161598</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606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152725</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61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95921</xdr:rowOff>
    </xdr:from>
    <xdr:to>
      <xdr:col>67</xdr:col>
      <xdr:colOff>101600</xdr:colOff>
      <xdr:row>36</xdr:row>
      <xdr:rowOff>26071</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60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17198</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618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88379</xdr:rowOff>
    </xdr:from>
    <xdr:to>
      <xdr:col>85</xdr:col>
      <xdr:colOff>127000</xdr:colOff>
      <xdr:row>56</xdr:row>
      <xdr:rowOff>112687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5481300" y="9518129"/>
          <a:ext cx="838200" cy="1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132808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219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88379</xdr:rowOff>
    </xdr:from>
    <xdr:to>
      <xdr:col>81</xdr:col>
      <xdr:colOff>50800</xdr:colOff>
      <xdr:row>57</xdr:row>
      <xdr:rowOff>94209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518129"/>
          <a:ext cx="889000" cy="3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148962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94209</xdr:rowOff>
    </xdr:from>
    <xdr:to>
      <xdr:col>76</xdr:col>
      <xdr:colOff>114300</xdr:colOff>
      <xdr:row>58</xdr:row>
      <xdr:rowOff>24981</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9866859"/>
          <a:ext cx="889000" cy="10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20566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142139</xdr:rowOff>
    </xdr:from>
    <xdr:to>
      <xdr:col>71</xdr:col>
      <xdr:colOff>177800</xdr:colOff>
      <xdr:row>58</xdr:row>
      <xdr:rowOff>24981</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814300" y="9571889"/>
          <a:ext cx="889000" cy="39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131284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95902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61887</xdr:rowOff>
    </xdr:from>
    <xdr:to>
      <xdr:col>85</xdr:col>
      <xdr:colOff>177800</xdr:colOff>
      <xdr:row>56</xdr:row>
      <xdr:rowOff>163487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96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40314</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96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37579</xdr:rowOff>
    </xdr:from>
    <xdr:to>
      <xdr:col>81</xdr:col>
      <xdr:colOff>101600</xdr:colOff>
      <xdr:row>55</xdr:row>
      <xdr:rowOff>139179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4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130306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95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43409</xdr:rowOff>
    </xdr:from>
    <xdr:to>
      <xdr:col>76</xdr:col>
      <xdr:colOff>165100</xdr:colOff>
      <xdr:row>57</xdr:row>
      <xdr:rowOff>145009</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8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136136</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90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145631</xdr:rowOff>
    </xdr:from>
    <xdr:to>
      <xdr:col>72</xdr:col>
      <xdr:colOff>38100</xdr:colOff>
      <xdr:row>58</xdr:row>
      <xdr:rowOff>75781</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9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66908</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100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91339</xdr:rowOff>
    </xdr:from>
    <xdr:to>
      <xdr:col>67</xdr:col>
      <xdr:colOff>101600</xdr:colOff>
      <xdr:row>56</xdr:row>
      <xdr:rowOff>21489</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5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38016</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29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37288</xdr:rowOff>
    </xdr:from>
    <xdr:to>
      <xdr:col>85</xdr:col>
      <xdr:colOff>127000</xdr:colOff>
      <xdr:row>78</xdr:row>
      <xdr:rowOff>50775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238938"/>
          <a:ext cx="838200" cy="1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37288</xdr:rowOff>
    </xdr:from>
    <xdr:to>
      <xdr:col>81</xdr:col>
      <xdr:colOff>50800</xdr:colOff>
      <xdr:row>78</xdr:row>
      <xdr:rowOff>81865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3238938"/>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71924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29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81865</xdr:rowOff>
    </xdr:from>
    <xdr:to>
      <xdr:col>76</xdr:col>
      <xdr:colOff>114300</xdr:colOff>
      <xdr:row>78</xdr:row>
      <xdr:rowOff>139700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454965"/>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168394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28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109753</xdr:rowOff>
    </xdr:from>
    <xdr:to>
      <xdr:col>71</xdr:col>
      <xdr:colOff>177800</xdr:colOff>
      <xdr:row>78</xdr:row>
      <xdr:rowOff>139700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482853"/>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171425</xdr:rowOff>
    </xdr:from>
    <xdr:to>
      <xdr:col>85</xdr:col>
      <xdr:colOff>177800</xdr:colOff>
      <xdr:row>78</xdr:row>
      <xdr:rowOff>101575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3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86352</xdr:rowOff>
    </xdr:from>
    <xdr:ext cx="378565"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28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157938</xdr:rowOff>
    </xdr:from>
    <xdr:to>
      <xdr:col>81</xdr:col>
      <xdr:colOff>101600</xdr:colOff>
      <xdr:row>77</xdr:row>
      <xdr:rowOff>88088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1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79215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8" y="132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31065</xdr:rowOff>
    </xdr:from>
    <xdr:to>
      <xdr:col>76</xdr:col>
      <xdr:colOff>165100</xdr:colOff>
      <xdr:row>78</xdr:row>
      <xdr:rowOff>132665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4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123792</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17" y="1349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58953</xdr:rowOff>
    </xdr:from>
    <xdr:to>
      <xdr:col>67</xdr:col>
      <xdr:colOff>101600</xdr:colOff>
      <xdr:row>78</xdr:row>
      <xdr:rowOff>160553</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4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151680</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25017" y="13524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150292</xdr:rowOff>
    </xdr:from>
    <xdr:to>
      <xdr:col>85</xdr:col>
      <xdr:colOff>127000</xdr:colOff>
      <xdr:row>97</xdr:row>
      <xdr:rowOff>163818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780942"/>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11383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127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109182</xdr:rowOff>
    </xdr:from>
    <xdr:to>
      <xdr:col>81</xdr:col>
      <xdr:colOff>50800</xdr:colOff>
      <xdr:row>97</xdr:row>
      <xdr:rowOff>163818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739832"/>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27233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55194</xdr:rowOff>
    </xdr:from>
    <xdr:to>
      <xdr:col>76</xdr:col>
      <xdr:colOff>114300</xdr:colOff>
      <xdr:row>97</xdr:row>
      <xdr:rowOff>109182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685844"/>
          <a:ext cx="8890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55194</xdr:rowOff>
    </xdr:from>
    <xdr:to>
      <xdr:col>71</xdr:col>
      <xdr:colOff>177800</xdr:colOff>
      <xdr:row>97</xdr:row>
      <xdr:rowOff>69253</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685844"/>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104195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99492</xdr:rowOff>
    </xdr:from>
    <xdr:to>
      <xdr:col>85</xdr:col>
      <xdr:colOff>177800</xdr:colOff>
      <xdr:row>98</xdr:row>
      <xdr:rowOff>29642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7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77919</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7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113018</xdr:rowOff>
    </xdr:from>
    <xdr:to>
      <xdr:col>81</xdr:col>
      <xdr:colOff>101600</xdr:colOff>
      <xdr:row>98</xdr:row>
      <xdr:rowOff>43168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7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34295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83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58382</xdr:rowOff>
    </xdr:from>
    <xdr:to>
      <xdr:col>76</xdr:col>
      <xdr:colOff>165100</xdr:colOff>
      <xdr:row>97</xdr:row>
      <xdr:rowOff>159982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6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151109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4394</xdr:rowOff>
    </xdr:from>
    <xdr:to>
      <xdr:col>72</xdr:col>
      <xdr:colOff>38100</xdr:colOff>
      <xdr:row>97</xdr:row>
      <xdr:rowOff>105994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6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97121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7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18453</xdr:rowOff>
    </xdr:from>
    <xdr:to>
      <xdr:col>67</xdr:col>
      <xdr:colOff>101600</xdr:colOff>
      <xdr:row>97</xdr:row>
      <xdr:rowOff>120053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64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111180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74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129540</xdr:rowOff>
    </xdr:from>
    <xdr:to>
      <xdr:col>116</xdr:col>
      <xdr:colOff>63500</xdr:colOff>
      <xdr:row>38</xdr:row>
      <xdr:rowOff>133096</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44640"/>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110490</xdr:rowOff>
    </xdr:from>
    <xdr:to>
      <xdr:col>111</xdr:col>
      <xdr:colOff>177800</xdr:colOff>
      <xdr:row>38</xdr:row>
      <xdr:rowOff>129540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25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109982</xdr:rowOff>
    </xdr:from>
    <xdr:to>
      <xdr:col>107</xdr:col>
      <xdr:colOff>50800</xdr:colOff>
      <xdr:row>38</xdr:row>
      <xdr:rowOff>110490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2508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109982</xdr:rowOff>
    </xdr:from>
    <xdr:to>
      <xdr:col>102</xdr:col>
      <xdr:colOff>114300</xdr:colOff>
      <xdr:row>38</xdr:row>
      <xdr:rowOff>114681</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flipV="1">
          <a:off x="18656300" y="6625082"/>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82296</xdr:rowOff>
    </xdr:from>
    <xdr:to>
      <xdr:col>116</xdr:col>
      <xdr:colOff>114300</xdr:colOff>
      <xdr:row>39</xdr:row>
      <xdr:rowOff>12446</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5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168673</xdr:rowOff>
    </xdr:from>
    <xdr:ext cx="378565"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78740</xdr:rowOff>
    </xdr:from>
    <xdr:to>
      <xdr:col>112</xdr:col>
      <xdr:colOff>38100</xdr:colOff>
      <xdr:row>39</xdr:row>
      <xdr:rowOff>8890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17</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34017" y="6686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59690</xdr:rowOff>
    </xdr:from>
    <xdr:to>
      <xdr:col>107</xdr:col>
      <xdr:colOff>101600</xdr:colOff>
      <xdr:row>38</xdr:row>
      <xdr:rowOff>161290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152417</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45017" y="6667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59182</xdr:rowOff>
    </xdr:from>
    <xdr:to>
      <xdr:col>102</xdr:col>
      <xdr:colOff>165100</xdr:colOff>
      <xdr:row>38</xdr:row>
      <xdr:rowOff>160782</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151909</xdr:rowOff>
    </xdr:from>
    <xdr:ext cx="378565"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6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63881</xdr:rowOff>
    </xdr:from>
    <xdr:to>
      <xdr:col>98</xdr:col>
      <xdr:colOff>38100</xdr:colOff>
      <xdr:row>38</xdr:row>
      <xdr:rowOff>165481</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5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156608</xdr:rowOff>
    </xdr:from>
    <xdr:ext cx="378565"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67017" y="6671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主な構成項目である総務費、民生費、土木費及び教育費について分析すると、まず総務費は、住民一人</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、令和２年度に実施した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特別定額給付金の給付</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の終了</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により、大幅に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次に民生費は、住民一人当たり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年度以降、保育所の待機児童対策などの子育て支援施策の強化や障害福祉サービスの利用者の増により上昇傾向にある</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次に土木費は、住民一人当たり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年度は羽田連絡道路整備事業費の増等により増加した。令和元年度は、京浜急行大師線連続立体交差事業事業費等の減により減少し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令和２年度は公営住宅の長寿命化改善工事費の増等により増加した。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令和３年度は下水道会計繰出金の減等により減少した。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次に教育費は、住民一人当たり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スポーツ・文化総合センターの取得完了により減少した。令和元年度は、義務教育施設整備事業や、幼児教育・保育の無償化による幼稚園園児保育料等補助事業等により増加し、令和２年度は、義務教育施設整備事業や、幼稚園園児保育料等補助事業に加えて、公立学校におけるかわさき</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GIGA</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スクール構想端末（タブレット）整備等により増加した。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令和３年度は、令和２年度の小学校新設に伴う学校用地取得の完了により減少した。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なお令和３年度における衛生費については、新型コロナウイルス感染症対策やワクチン接種の実施により大幅に増加した</a:t>
          </a:r>
          <a:r>
            <a:rPr kumimoji="0"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年度はマイナスであったが、平成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年度までは非常に小さいもののプラスにとなっている。令和元年度については、法人市民税の減によりマイナスに転じているが、令和２年度については、個人市民税の増等によりプラスとなっている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。令和３年度については、国庫補助金等の超過受入れが生じたことにより大幅なプラスとなっている。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財政調整基金については、補正予算の財源として活用している。平成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は市税の増収や執行段階の精査による予算執行の抑制などにより最終的には取崩しを回避したため、剰余金処分等の積立てにより残高が増加した。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年度については、一般会計の実質収支は横ばいであるが、介護保険事業特別会計・病院事業会計の実質収支・資金収支が減少したことにより、前年度より黒字額が減額した。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、令和元年度については、一般会計の実質収支は横ばいであるが、公営企業会計（主に水道事業会計・下水道事業会計）の剰余額が増加したことにより、前年度より黒字額が増加した。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令和２年度については、一般会計の実質収支は横ばいであるが、公営企業会計（主に病院事業会計、水道事業会計・下水道事業会計）の剰余額が増加したことにより、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黒字額が増加した。</a:t>
          </a:r>
          <a:endPar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令和３年度については、一般会計及び公営企業会計（主に病院事業会計）の剰余額が増加したことにより、前年度より黒字額が増加した。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20849;&#36890;&#12501;&#12457;&#12523;&#12480;/70&#21508;&#31278;&#35519;&#26619;/500&#36001;&#25919;&#27604;&#36611;&#20998;&#26512;&#34920;/&#20196;&#21644;&#65299;&#24180;&#24230;&#36001;&#25919;&#29366;&#27841;&#36039;&#26009;&#38598;&#12398;&#20316;&#25104;&#31561;&#12395;&#12388;&#12356;&#12390;&#65288;&#37117;&#36947;&#24220;&#30476;&#12539;&#25351;&#23450;&#37117;&#24066;&#65289;/08%20&#20844;&#20250;&#35336;&#12398;&#21453;&#26144;&#65288;8&#65374;9&#26376;&#65289;/03&#20844;&#20250;&#35336;&#25285;&#24403;&#12408;/02&#22238;&#31572;/&#12304;&#36001;&#25919;&#29366;&#27841;&#36039;&#26009;&#38598;&#12305;_141305_&#24029;&#23822;&#24066;_2021(2&#22238;&#30446;)&#65288;1002&#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121.7</v>
          </cell>
          <cell r="BX51">
            <v>120.4</v>
          </cell>
          <cell r="CF51">
            <v>123.7</v>
          </cell>
          <cell r="CN51">
            <v>122</v>
          </cell>
          <cell r="CV51">
            <v>123.4</v>
          </cell>
        </row>
        <row r="53">
          <cell r="BP53">
            <v>60.1</v>
          </cell>
          <cell r="BX53">
            <v>60.3</v>
          </cell>
          <cell r="CF53">
            <v>60.7</v>
          </cell>
          <cell r="CN53">
            <v>61.4</v>
          </cell>
          <cell r="CV53">
            <v>62.2</v>
          </cell>
        </row>
        <row r="55">
          <cell r="AN55" t="str">
            <v>類似団体内平均値</v>
          </cell>
          <cell r="BP55">
            <v>106</v>
          </cell>
          <cell r="BX55">
            <v>97.6</v>
          </cell>
          <cell r="CF55">
            <v>91.9</v>
          </cell>
          <cell r="CN55">
            <v>86</v>
          </cell>
          <cell r="CV55">
            <v>72.8</v>
          </cell>
        </row>
        <row r="57">
          <cell r="BP57">
            <v>62</v>
          </cell>
          <cell r="BX57">
            <v>62.9</v>
          </cell>
          <cell r="CF57">
            <v>63.4</v>
          </cell>
          <cell r="CN57">
            <v>64.3</v>
          </cell>
          <cell r="CV57">
            <v>65.2</v>
          </cell>
        </row>
        <row r="72">
          <cell r="BP72" t="str">
            <v>H29</v>
          </cell>
          <cell r="BX72" t="str">
            <v>H30</v>
          </cell>
          <cell r="CF72" t="str">
            <v>R01</v>
          </cell>
          <cell r="CN72" t="str">
            <v>R02</v>
          </cell>
          <cell r="CV72" t="str">
            <v>R03</v>
          </cell>
        </row>
        <row r="73">
          <cell r="AN73" t="str">
            <v>当該団体値</v>
          </cell>
          <cell r="BP73">
            <v>121.7</v>
          </cell>
          <cell r="BX73">
            <v>120.4</v>
          </cell>
          <cell r="CF73">
            <v>123.7</v>
          </cell>
          <cell r="CN73">
            <v>122</v>
          </cell>
          <cell r="CV73">
            <v>123.4</v>
          </cell>
        </row>
        <row r="75">
          <cell r="BP75">
            <v>6.9</v>
          </cell>
          <cell r="BX75">
            <v>7.3</v>
          </cell>
          <cell r="CF75">
            <v>7.5</v>
          </cell>
          <cell r="CN75">
            <v>8.1999999999999993</v>
          </cell>
          <cell r="CV75">
            <v>8.5</v>
          </cell>
        </row>
        <row r="77">
          <cell r="AN77" t="str">
            <v>類似団体内平均値</v>
          </cell>
          <cell r="BP77">
            <v>106</v>
          </cell>
          <cell r="BX77">
            <v>97.6</v>
          </cell>
          <cell r="CF77">
            <v>91.9</v>
          </cell>
          <cell r="CN77">
            <v>86</v>
          </cell>
          <cell r="CV77">
            <v>72.8</v>
          </cell>
        </row>
        <row r="79">
          <cell r="BP79">
            <v>9</v>
          </cell>
          <cell r="BX79">
            <v>8</v>
          </cell>
          <cell r="CF79">
            <v>7.3</v>
          </cell>
          <cell r="CN79">
            <v>7.3</v>
          </cell>
          <cell r="CV79">
            <v>7.1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795373552</v>
      </c>
      <c r="BO4" s="489"/>
      <c r="BP4" s="489"/>
      <c r="BQ4" s="489"/>
      <c r="BR4" s="489"/>
      <c r="BS4" s="489"/>
      <c r="BT4" s="489"/>
      <c r="BU4" s="490"/>
      <c r="BV4" s="488">
        <v>907176643</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1.6</v>
      </c>
      <c r="CU4" s="629"/>
      <c r="CV4" s="629"/>
      <c r="CW4" s="629"/>
      <c r="CX4" s="629"/>
      <c r="CY4" s="629"/>
      <c r="CZ4" s="629"/>
      <c r="DA4" s="630"/>
      <c r="DB4" s="628">
        <v>0.1</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786995809</v>
      </c>
      <c r="BO5" s="460"/>
      <c r="BP5" s="460"/>
      <c r="BQ5" s="460"/>
      <c r="BR5" s="460"/>
      <c r="BS5" s="460"/>
      <c r="BT5" s="460"/>
      <c r="BU5" s="461"/>
      <c r="BV5" s="459">
        <v>903211857</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97.4</v>
      </c>
      <c r="CU5" s="457"/>
      <c r="CV5" s="457"/>
      <c r="CW5" s="457"/>
      <c r="CX5" s="457"/>
      <c r="CY5" s="457"/>
      <c r="CZ5" s="457"/>
      <c r="DA5" s="458"/>
      <c r="DB5" s="456">
        <v>97.5</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8377743</v>
      </c>
      <c r="BO6" s="460"/>
      <c r="BP6" s="460"/>
      <c r="BQ6" s="460"/>
      <c r="BR6" s="460"/>
      <c r="BS6" s="460"/>
      <c r="BT6" s="460"/>
      <c r="BU6" s="461"/>
      <c r="BV6" s="459">
        <v>3964786</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98.2</v>
      </c>
      <c r="CU6" s="603"/>
      <c r="CV6" s="603"/>
      <c r="CW6" s="603"/>
      <c r="CX6" s="603"/>
      <c r="CY6" s="603"/>
      <c r="CZ6" s="603"/>
      <c r="DA6" s="604"/>
      <c r="DB6" s="602">
        <v>97.9</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2160593</v>
      </c>
      <c r="BO7" s="460"/>
      <c r="BP7" s="460"/>
      <c r="BQ7" s="460"/>
      <c r="BR7" s="460"/>
      <c r="BS7" s="460"/>
      <c r="BT7" s="460"/>
      <c r="BU7" s="461"/>
      <c r="BV7" s="459">
        <v>3424461</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380864071</v>
      </c>
      <c r="CU7" s="460"/>
      <c r="CV7" s="460"/>
      <c r="CW7" s="460"/>
      <c r="CX7" s="460"/>
      <c r="CY7" s="460"/>
      <c r="CZ7" s="460"/>
      <c r="DA7" s="461"/>
      <c r="DB7" s="459">
        <v>384273580</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6217150</v>
      </c>
      <c r="BO8" s="460"/>
      <c r="BP8" s="460"/>
      <c r="BQ8" s="460"/>
      <c r="BR8" s="460"/>
      <c r="BS8" s="460"/>
      <c r="BT8" s="460"/>
      <c r="BU8" s="461"/>
      <c r="BV8" s="459">
        <v>540325</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1.02</v>
      </c>
      <c r="CU8" s="563"/>
      <c r="CV8" s="563"/>
      <c r="CW8" s="563"/>
      <c r="CX8" s="563"/>
      <c r="CY8" s="563"/>
      <c r="CZ8" s="563"/>
      <c r="DA8" s="564"/>
      <c r="DB8" s="562">
        <v>1.03</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1538262</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94</v>
      </c>
      <c r="AV9" s="518"/>
      <c r="AW9" s="518"/>
      <c r="AX9" s="518"/>
      <c r="AY9" s="473" t="s">
        <v>116</v>
      </c>
      <c r="AZ9" s="474"/>
      <c r="BA9" s="474"/>
      <c r="BB9" s="474"/>
      <c r="BC9" s="474"/>
      <c r="BD9" s="474"/>
      <c r="BE9" s="474"/>
      <c r="BF9" s="474"/>
      <c r="BG9" s="474"/>
      <c r="BH9" s="474"/>
      <c r="BI9" s="474"/>
      <c r="BJ9" s="474"/>
      <c r="BK9" s="474"/>
      <c r="BL9" s="474"/>
      <c r="BM9" s="475"/>
      <c r="BN9" s="459">
        <v>5676825</v>
      </c>
      <c r="BO9" s="460"/>
      <c r="BP9" s="460"/>
      <c r="BQ9" s="460"/>
      <c r="BR9" s="460"/>
      <c r="BS9" s="460"/>
      <c r="BT9" s="460"/>
      <c r="BU9" s="461"/>
      <c r="BV9" s="459">
        <v>94175</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15</v>
      </c>
      <c r="CU9" s="457"/>
      <c r="CV9" s="457"/>
      <c r="CW9" s="457"/>
      <c r="CX9" s="457"/>
      <c r="CY9" s="457"/>
      <c r="CZ9" s="457"/>
      <c r="DA9" s="458"/>
      <c r="DB9" s="456">
        <v>15.2</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1475213</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944187</v>
      </c>
      <c r="BO10" s="460"/>
      <c r="BP10" s="460"/>
      <c r="BQ10" s="460"/>
      <c r="BR10" s="460"/>
      <c r="BS10" s="460"/>
      <c r="BT10" s="460"/>
      <c r="BU10" s="461"/>
      <c r="BV10" s="459">
        <v>48388</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120</v>
      </c>
      <c r="AV11" s="518"/>
      <c r="AW11" s="518"/>
      <c r="AX11" s="518"/>
      <c r="AY11" s="473" t="s">
        <v>126</v>
      </c>
      <c r="AZ11" s="474"/>
      <c r="BA11" s="474"/>
      <c r="BB11" s="474"/>
      <c r="BC11" s="474"/>
      <c r="BD11" s="474"/>
      <c r="BE11" s="474"/>
      <c r="BF11" s="474"/>
      <c r="BG11" s="474"/>
      <c r="BH11" s="474"/>
      <c r="BI11" s="474"/>
      <c r="BJ11" s="474"/>
      <c r="BK11" s="474"/>
      <c r="BL11" s="474"/>
      <c r="BM11" s="475"/>
      <c r="BN11" s="459">
        <v>6628</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129</v>
      </c>
      <c r="DC11" s="563"/>
      <c r="DD11" s="563"/>
      <c r="DE11" s="563"/>
      <c r="DF11" s="563"/>
      <c r="DG11" s="563"/>
      <c r="DH11" s="563"/>
      <c r="DI11" s="564"/>
    </row>
    <row r="12" spans="1:119" ht="18.75" customHeight="1" x14ac:dyDescent="0.15">
      <c r="A12" s="178"/>
      <c r="B12" s="565" t="s">
        <v>130</v>
      </c>
      <c r="C12" s="566"/>
      <c r="D12" s="566"/>
      <c r="E12" s="566"/>
      <c r="F12" s="566"/>
      <c r="G12" s="566"/>
      <c r="H12" s="566"/>
      <c r="I12" s="566"/>
      <c r="J12" s="566"/>
      <c r="K12" s="567"/>
      <c r="L12" s="574" t="s">
        <v>131</v>
      </c>
      <c r="M12" s="575"/>
      <c r="N12" s="575"/>
      <c r="O12" s="575"/>
      <c r="P12" s="575"/>
      <c r="Q12" s="576"/>
      <c r="R12" s="577">
        <v>1522390</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120</v>
      </c>
      <c r="AV12" s="518"/>
      <c r="AW12" s="518"/>
      <c r="AX12" s="518"/>
      <c r="AY12" s="473" t="s">
        <v>135</v>
      </c>
      <c r="AZ12" s="474"/>
      <c r="BA12" s="474"/>
      <c r="BB12" s="474"/>
      <c r="BC12" s="474"/>
      <c r="BD12" s="474"/>
      <c r="BE12" s="474"/>
      <c r="BF12" s="474"/>
      <c r="BG12" s="474"/>
      <c r="BH12" s="474"/>
      <c r="BI12" s="474"/>
      <c r="BJ12" s="474"/>
      <c r="BK12" s="474"/>
      <c r="BL12" s="474"/>
      <c r="BM12" s="475"/>
      <c r="BN12" s="459">
        <v>50099</v>
      </c>
      <c r="BO12" s="460"/>
      <c r="BP12" s="460"/>
      <c r="BQ12" s="460"/>
      <c r="BR12" s="460"/>
      <c r="BS12" s="460"/>
      <c r="BT12" s="460"/>
      <c r="BU12" s="461"/>
      <c r="BV12" s="459">
        <v>0</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137</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138</v>
      </c>
      <c r="N13" s="544"/>
      <c r="O13" s="544"/>
      <c r="P13" s="544"/>
      <c r="Q13" s="545"/>
      <c r="R13" s="546">
        <v>1478496</v>
      </c>
      <c r="S13" s="547"/>
      <c r="T13" s="547"/>
      <c r="U13" s="547"/>
      <c r="V13" s="548"/>
      <c r="W13" s="549" t="s">
        <v>139</v>
      </c>
      <c r="X13" s="445"/>
      <c r="Y13" s="445"/>
      <c r="Z13" s="445"/>
      <c r="AA13" s="445"/>
      <c r="AB13" s="446"/>
      <c r="AC13" s="412">
        <v>2625</v>
      </c>
      <c r="AD13" s="413"/>
      <c r="AE13" s="413"/>
      <c r="AF13" s="413"/>
      <c r="AG13" s="414"/>
      <c r="AH13" s="412">
        <v>2620</v>
      </c>
      <c r="AI13" s="413"/>
      <c r="AJ13" s="413"/>
      <c r="AK13" s="413"/>
      <c r="AL13" s="472"/>
      <c r="AM13" s="516" t="s">
        <v>140</v>
      </c>
      <c r="AN13" s="416"/>
      <c r="AO13" s="416"/>
      <c r="AP13" s="416"/>
      <c r="AQ13" s="416"/>
      <c r="AR13" s="416"/>
      <c r="AS13" s="416"/>
      <c r="AT13" s="417"/>
      <c r="AU13" s="517" t="s">
        <v>141</v>
      </c>
      <c r="AV13" s="518"/>
      <c r="AW13" s="518"/>
      <c r="AX13" s="518"/>
      <c r="AY13" s="473" t="s">
        <v>142</v>
      </c>
      <c r="AZ13" s="474"/>
      <c r="BA13" s="474"/>
      <c r="BB13" s="474"/>
      <c r="BC13" s="474"/>
      <c r="BD13" s="474"/>
      <c r="BE13" s="474"/>
      <c r="BF13" s="474"/>
      <c r="BG13" s="474"/>
      <c r="BH13" s="474"/>
      <c r="BI13" s="474"/>
      <c r="BJ13" s="474"/>
      <c r="BK13" s="474"/>
      <c r="BL13" s="474"/>
      <c r="BM13" s="475"/>
      <c r="BN13" s="459">
        <v>6577541</v>
      </c>
      <c r="BO13" s="460"/>
      <c r="BP13" s="460"/>
      <c r="BQ13" s="460"/>
      <c r="BR13" s="460"/>
      <c r="BS13" s="460"/>
      <c r="BT13" s="460"/>
      <c r="BU13" s="461"/>
      <c r="BV13" s="459">
        <v>142563</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8.5</v>
      </c>
      <c r="CU13" s="457"/>
      <c r="CV13" s="457"/>
      <c r="CW13" s="457"/>
      <c r="CX13" s="457"/>
      <c r="CY13" s="457"/>
      <c r="CZ13" s="457"/>
      <c r="DA13" s="458"/>
      <c r="DB13" s="456">
        <v>8.1999999999999993</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144</v>
      </c>
      <c r="M14" s="586"/>
      <c r="N14" s="586"/>
      <c r="O14" s="586"/>
      <c r="P14" s="586"/>
      <c r="Q14" s="587"/>
      <c r="R14" s="546">
        <v>1521562</v>
      </c>
      <c r="S14" s="547"/>
      <c r="T14" s="547"/>
      <c r="U14" s="547"/>
      <c r="V14" s="548"/>
      <c r="W14" s="550"/>
      <c r="X14" s="448"/>
      <c r="Y14" s="448"/>
      <c r="Z14" s="448"/>
      <c r="AA14" s="448"/>
      <c r="AB14" s="449"/>
      <c r="AC14" s="539">
        <v>0.4</v>
      </c>
      <c r="AD14" s="540"/>
      <c r="AE14" s="540"/>
      <c r="AF14" s="540"/>
      <c r="AG14" s="541"/>
      <c r="AH14" s="539">
        <v>0.4</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v>123.4</v>
      </c>
      <c r="CU14" s="557"/>
      <c r="CV14" s="557"/>
      <c r="CW14" s="557"/>
      <c r="CX14" s="557"/>
      <c r="CY14" s="557"/>
      <c r="CZ14" s="557"/>
      <c r="DA14" s="558"/>
      <c r="DB14" s="556">
        <v>122</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138</v>
      </c>
      <c r="N15" s="544"/>
      <c r="O15" s="544"/>
      <c r="P15" s="544"/>
      <c r="Q15" s="545"/>
      <c r="R15" s="546">
        <v>1476159</v>
      </c>
      <c r="S15" s="547"/>
      <c r="T15" s="547"/>
      <c r="U15" s="547"/>
      <c r="V15" s="548"/>
      <c r="W15" s="549" t="s">
        <v>146</v>
      </c>
      <c r="X15" s="445"/>
      <c r="Y15" s="445"/>
      <c r="Z15" s="445"/>
      <c r="AA15" s="445"/>
      <c r="AB15" s="446"/>
      <c r="AC15" s="412">
        <v>126522</v>
      </c>
      <c r="AD15" s="413"/>
      <c r="AE15" s="413"/>
      <c r="AF15" s="413"/>
      <c r="AG15" s="414"/>
      <c r="AH15" s="412">
        <v>133765</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298001151</v>
      </c>
      <c r="BO15" s="489"/>
      <c r="BP15" s="489"/>
      <c r="BQ15" s="489"/>
      <c r="BR15" s="489"/>
      <c r="BS15" s="489"/>
      <c r="BT15" s="489"/>
      <c r="BU15" s="490"/>
      <c r="BV15" s="488">
        <v>306317343</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18.3</v>
      </c>
      <c r="AD16" s="540"/>
      <c r="AE16" s="540"/>
      <c r="AF16" s="540"/>
      <c r="AG16" s="541"/>
      <c r="AH16" s="539">
        <v>21.3</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301089405</v>
      </c>
      <c r="BO16" s="460"/>
      <c r="BP16" s="460"/>
      <c r="BQ16" s="460"/>
      <c r="BR16" s="460"/>
      <c r="BS16" s="460"/>
      <c r="BT16" s="460"/>
      <c r="BU16" s="461"/>
      <c r="BV16" s="459">
        <v>295154897</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563476</v>
      </c>
      <c r="AD17" s="413"/>
      <c r="AE17" s="413"/>
      <c r="AF17" s="413"/>
      <c r="AG17" s="414"/>
      <c r="AH17" s="412">
        <v>491816</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373325091</v>
      </c>
      <c r="BO17" s="460"/>
      <c r="BP17" s="460"/>
      <c r="BQ17" s="460"/>
      <c r="BR17" s="460"/>
      <c r="BS17" s="460"/>
      <c r="BT17" s="460"/>
      <c r="BU17" s="461"/>
      <c r="BV17" s="459">
        <v>384273580</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156</v>
      </c>
      <c r="C18" s="510"/>
      <c r="D18" s="510"/>
      <c r="E18" s="511"/>
      <c r="F18" s="511"/>
      <c r="G18" s="511"/>
      <c r="H18" s="511"/>
      <c r="I18" s="511"/>
      <c r="J18" s="511"/>
      <c r="K18" s="511"/>
      <c r="L18" s="512">
        <v>142.96</v>
      </c>
      <c r="M18" s="512"/>
      <c r="N18" s="512"/>
      <c r="O18" s="512"/>
      <c r="P18" s="512"/>
      <c r="Q18" s="512"/>
      <c r="R18" s="513"/>
      <c r="S18" s="513"/>
      <c r="T18" s="513"/>
      <c r="U18" s="513"/>
      <c r="V18" s="514"/>
      <c r="W18" s="530"/>
      <c r="X18" s="531"/>
      <c r="Y18" s="531"/>
      <c r="Z18" s="531"/>
      <c r="AA18" s="531"/>
      <c r="AB18" s="555"/>
      <c r="AC18" s="429">
        <v>81.400000000000006</v>
      </c>
      <c r="AD18" s="430"/>
      <c r="AE18" s="430"/>
      <c r="AF18" s="430"/>
      <c r="AG18" s="515"/>
      <c r="AH18" s="429">
        <v>78.3</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391706609</v>
      </c>
      <c r="BO18" s="460"/>
      <c r="BP18" s="460"/>
      <c r="BQ18" s="460"/>
      <c r="BR18" s="460"/>
      <c r="BS18" s="460"/>
      <c r="BT18" s="460"/>
      <c r="BU18" s="461"/>
      <c r="BV18" s="459">
        <v>380507617</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158</v>
      </c>
      <c r="C19" s="510"/>
      <c r="D19" s="510"/>
      <c r="E19" s="511"/>
      <c r="F19" s="511"/>
      <c r="G19" s="511"/>
      <c r="H19" s="511"/>
      <c r="I19" s="511"/>
      <c r="J19" s="511"/>
      <c r="K19" s="511"/>
      <c r="L19" s="519">
        <v>10760</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450767839</v>
      </c>
      <c r="BO19" s="460"/>
      <c r="BP19" s="460"/>
      <c r="BQ19" s="460"/>
      <c r="BR19" s="460"/>
      <c r="BS19" s="460"/>
      <c r="BT19" s="460"/>
      <c r="BU19" s="461"/>
      <c r="BV19" s="459">
        <v>440538236</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160</v>
      </c>
      <c r="C20" s="510"/>
      <c r="D20" s="510"/>
      <c r="E20" s="511"/>
      <c r="F20" s="511"/>
      <c r="G20" s="511"/>
      <c r="H20" s="511"/>
      <c r="I20" s="511"/>
      <c r="J20" s="511"/>
      <c r="K20" s="511"/>
      <c r="L20" s="519">
        <v>747452</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804739323</v>
      </c>
      <c r="BO22" s="489"/>
      <c r="BP22" s="489"/>
      <c r="BQ22" s="489"/>
      <c r="BR22" s="489"/>
      <c r="BS22" s="489"/>
      <c r="BT22" s="489"/>
      <c r="BU22" s="490"/>
      <c r="BV22" s="488">
        <v>808415200</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59426780</v>
      </c>
      <c r="BO23" s="460"/>
      <c r="BP23" s="460"/>
      <c r="BQ23" s="460"/>
      <c r="BR23" s="460"/>
      <c r="BS23" s="460"/>
      <c r="BT23" s="460"/>
      <c r="BU23" s="461"/>
      <c r="BV23" s="459">
        <v>64813374</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170</v>
      </c>
      <c r="F24" s="416"/>
      <c r="G24" s="416"/>
      <c r="H24" s="416"/>
      <c r="I24" s="416"/>
      <c r="J24" s="416"/>
      <c r="K24" s="417"/>
      <c r="L24" s="412">
        <v>1</v>
      </c>
      <c r="M24" s="413"/>
      <c r="N24" s="413"/>
      <c r="O24" s="413"/>
      <c r="P24" s="414"/>
      <c r="Q24" s="412">
        <v>12000</v>
      </c>
      <c r="R24" s="413"/>
      <c r="S24" s="413"/>
      <c r="T24" s="413"/>
      <c r="U24" s="413"/>
      <c r="V24" s="414"/>
      <c r="W24" s="502"/>
      <c r="X24" s="439"/>
      <c r="Y24" s="440"/>
      <c r="Z24" s="415" t="s">
        <v>171</v>
      </c>
      <c r="AA24" s="416"/>
      <c r="AB24" s="416"/>
      <c r="AC24" s="416"/>
      <c r="AD24" s="416"/>
      <c r="AE24" s="416"/>
      <c r="AF24" s="416"/>
      <c r="AG24" s="417"/>
      <c r="AH24" s="412">
        <v>9464</v>
      </c>
      <c r="AI24" s="413"/>
      <c r="AJ24" s="413"/>
      <c r="AK24" s="413"/>
      <c r="AL24" s="414"/>
      <c r="AM24" s="412">
        <v>30455152</v>
      </c>
      <c r="AN24" s="413"/>
      <c r="AO24" s="413"/>
      <c r="AP24" s="413"/>
      <c r="AQ24" s="413"/>
      <c r="AR24" s="414"/>
      <c r="AS24" s="412">
        <v>3218</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690350102</v>
      </c>
      <c r="BO24" s="460"/>
      <c r="BP24" s="460"/>
      <c r="BQ24" s="460"/>
      <c r="BR24" s="460"/>
      <c r="BS24" s="460"/>
      <c r="BT24" s="460"/>
      <c r="BU24" s="461"/>
      <c r="BV24" s="459">
        <v>689010453</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173</v>
      </c>
      <c r="F25" s="416"/>
      <c r="G25" s="416"/>
      <c r="H25" s="416"/>
      <c r="I25" s="416"/>
      <c r="J25" s="416"/>
      <c r="K25" s="417"/>
      <c r="L25" s="412">
        <v>3</v>
      </c>
      <c r="M25" s="413"/>
      <c r="N25" s="413"/>
      <c r="O25" s="413"/>
      <c r="P25" s="414"/>
      <c r="Q25" s="412">
        <v>9500</v>
      </c>
      <c r="R25" s="413"/>
      <c r="S25" s="413"/>
      <c r="T25" s="413"/>
      <c r="U25" s="413"/>
      <c r="V25" s="414"/>
      <c r="W25" s="502"/>
      <c r="X25" s="439"/>
      <c r="Y25" s="440"/>
      <c r="Z25" s="415" t="s">
        <v>174</v>
      </c>
      <c r="AA25" s="416"/>
      <c r="AB25" s="416"/>
      <c r="AC25" s="416"/>
      <c r="AD25" s="416"/>
      <c r="AE25" s="416"/>
      <c r="AF25" s="416"/>
      <c r="AG25" s="417"/>
      <c r="AH25" s="412">
        <v>1445</v>
      </c>
      <c r="AI25" s="413"/>
      <c r="AJ25" s="413"/>
      <c r="AK25" s="413"/>
      <c r="AL25" s="414"/>
      <c r="AM25" s="412">
        <v>4407250</v>
      </c>
      <c r="AN25" s="413"/>
      <c r="AO25" s="413"/>
      <c r="AP25" s="413"/>
      <c r="AQ25" s="413"/>
      <c r="AR25" s="414"/>
      <c r="AS25" s="412">
        <v>3050</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189786766</v>
      </c>
      <c r="BO25" s="489"/>
      <c r="BP25" s="489"/>
      <c r="BQ25" s="489"/>
      <c r="BR25" s="489"/>
      <c r="BS25" s="489"/>
      <c r="BT25" s="489"/>
      <c r="BU25" s="490"/>
      <c r="BV25" s="488">
        <v>215183902</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7800</v>
      </c>
      <c r="R26" s="413"/>
      <c r="S26" s="413"/>
      <c r="T26" s="413"/>
      <c r="U26" s="413"/>
      <c r="V26" s="414"/>
      <c r="W26" s="502"/>
      <c r="X26" s="439"/>
      <c r="Y26" s="440"/>
      <c r="Z26" s="415" t="s">
        <v>177</v>
      </c>
      <c r="AA26" s="470"/>
      <c r="AB26" s="470"/>
      <c r="AC26" s="470"/>
      <c r="AD26" s="470"/>
      <c r="AE26" s="470"/>
      <c r="AF26" s="470"/>
      <c r="AG26" s="471"/>
      <c r="AH26" s="412">
        <v>1249</v>
      </c>
      <c r="AI26" s="413"/>
      <c r="AJ26" s="413"/>
      <c r="AK26" s="413"/>
      <c r="AL26" s="414"/>
      <c r="AM26" s="412">
        <v>4038017</v>
      </c>
      <c r="AN26" s="413"/>
      <c r="AO26" s="413"/>
      <c r="AP26" s="413"/>
      <c r="AQ26" s="413"/>
      <c r="AR26" s="414"/>
      <c r="AS26" s="412">
        <v>3233</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v>4468510</v>
      </c>
      <c r="BO26" s="460"/>
      <c r="BP26" s="460"/>
      <c r="BQ26" s="460"/>
      <c r="BR26" s="460"/>
      <c r="BS26" s="460"/>
      <c r="BT26" s="460"/>
      <c r="BU26" s="461"/>
      <c r="BV26" s="459">
        <v>4833653</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179</v>
      </c>
      <c r="F27" s="416"/>
      <c r="G27" s="416"/>
      <c r="H27" s="416"/>
      <c r="I27" s="416"/>
      <c r="J27" s="416"/>
      <c r="K27" s="417"/>
      <c r="L27" s="412">
        <v>1</v>
      </c>
      <c r="M27" s="413"/>
      <c r="N27" s="413"/>
      <c r="O27" s="413"/>
      <c r="P27" s="414"/>
      <c r="Q27" s="412">
        <v>10300</v>
      </c>
      <c r="R27" s="413"/>
      <c r="S27" s="413"/>
      <c r="T27" s="413"/>
      <c r="U27" s="413"/>
      <c r="V27" s="414"/>
      <c r="W27" s="502"/>
      <c r="X27" s="439"/>
      <c r="Y27" s="440"/>
      <c r="Z27" s="415" t="s">
        <v>180</v>
      </c>
      <c r="AA27" s="416"/>
      <c r="AB27" s="416"/>
      <c r="AC27" s="416"/>
      <c r="AD27" s="416"/>
      <c r="AE27" s="416"/>
      <c r="AF27" s="416"/>
      <c r="AG27" s="417"/>
      <c r="AH27" s="412">
        <v>6200</v>
      </c>
      <c r="AI27" s="413"/>
      <c r="AJ27" s="413"/>
      <c r="AK27" s="413"/>
      <c r="AL27" s="414"/>
      <c r="AM27" s="412">
        <v>21117476</v>
      </c>
      <c r="AN27" s="413"/>
      <c r="AO27" s="413"/>
      <c r="AP27" s="413"/>
      <c r="AQ27" s="413"/>
      <c r="AR27" s="414"/>
      <c r="AS27" s="412">
        <v>3406</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v>787109</v>
      </c>
      <c r="BO27" s="494"/>
      <c r="BP27" s="494"/>
      <c r="BQ27" s="494"/>
      <c r="BR27" s="494"/>
      <c r="BS27" s="494"/>
      <c r="BT27" s="494"/>
      <c r="BU27" s="495"/>
      <c r="BV27" s="493">
        <v>738785</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182</v>
      </c>
      <c r="F28" s="416"/>
      <c r="G28" s="416"/>
      <c r="H28" s="416"/>
      <c r="I28" s="416"/>
      <c r="J28" s="416"/>
      <c r="K28" s="417"/>
      <c r="L28" s="412">
        <v>1</v>
      </c>
      <c r="M28" s="413"/>
      <c r="N28" s="413"/>
      <c r="O28" s="413"/>
      <c r="P28" s="414"/>
      <c r="Q28" s="412">
        <v>9200</v>
      </c>
      <c r="R28" s="413"/>
      <c r="S28" s="413"/>
      <c r="T28" s="413"/>
      <c r="U28" s="413"/>
      <c r="V28" s="414"/>
      <c r="W28" s="502"/>
      <c r="X28" s="439"/>
      <c r="Y28" s="440"/>
      <c r="Z28" s="415" t="s">
        <v>183</v>
      </c>
      <c r="AA28" s="416"/>
      <c r="AB28" s="416"/>
      <c r="AC28" s="416"/>
      <c r="AD28" s="416"/>
      <c r="AE28" s="416"/>
      <c r="AF28" s="416"/>
      <c r="AG28" s="417"/>
      <c r="AH28" s="412">
        <v>199</v>
      </c>
      <c r="AI28" s="413"/>
      <c r="AJ28" s="413"/>
      <c r="AK28" s="413"/>
      <c r="AL28" s="414"/>
      <c r="AM28" s="412">
        <v>572523</v>
      </c>
      <c r="AN28" s="413"/>
      <c r="AO28" s="413"/>
      <c r="AP28" s="413"/>
      <c r="AQ28" s="413"/>
      <c r="AR28" s="414"/>
      <c r="AS28" s="412">
        <v>2877</v>
      </c>
      <c r="AT28" s="413"/>
      <c r="AU28" s="413"/>
      <c r="AV28" s="413"/>
      <c r="AW28" s="413"/>
      <c r="AX28" s="472"/>
      <c r="AY28" s="476" t="s">
        <v>184</v>
      </c>
      <c r="AZ28" s="477"/>
      <c r="BA28" s="477"/>
      <c r="BB28" s="478"/>
      <c r="BC28" s="485" t="s">
        <v>48</v>
      </c>
      <c r="BD28" s="486"/>
      <c r="BE28" s="486"/>
      <c r="BF28" s="486"/>
      <c r="BG28" s="486"/>
      <c r="BH28" s="486"/>
      <c r="BI28" s="486"/>
      <c r="BJ28" s="486"/>
      <c r="BK28" s="486"/>
      <c r="BL28" s="486"/>
      <c r="BM28" s="487"/>
      <c r="BN28" s="488">
        <v>7510593</v>
      </c>
      <c r="BO28" s="489"/>
      <c r="BP28" s="489"/>
      <c r="BQ28" s="489"/>
      <c r="BR28" s="489"/>
      <c r="BS28" s="489"/>
      <c r="BT28" s="489"/>
      <c r="BU28" s="490"/>
      <c r="BV28" s="488">
        <v>6524041</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185</v>
      </c>
      <c r="F29" s="416"/>
      <c r="G29" s="416"/>
      <c r="H29" s="416"/>
      <c r="I29" s="416"/>
      <c r="J29" s="416"/>
      <c r="K29" s="417"/>
      <c r="L29" s="412">
        <v>58</v>
      </c>
      <c r="M29" s="413"/>
      <c r="N29" s="413"/>
      <c r="O29" s="413"/>
      <c r="P29" s="414"/>
      <c r="Q29" s="412">
        <v>8300</v>
      </c>
      <c r="R29" s="413"/>
      <c r="S29" s="413"/>
      <c r="T29" s="413"/>
      <c r="U29" s="413"/>
      <c r="V29" s="414"/>
      <c r="W29" s="503"/>
      <c r="X29" s="504"/>
      <c r="Y29" s="505"/>
      <c r="Z29" s="415" t="s">
        <v>186</v>
      </c>
      <c r="AA29" s="416"/>
      <c r="AB29" s="416"/>
      <c r="AC29" s="416"/>
      <c r="AD29" s="416"/>
      <c r="AE29" s="416"/>
      <c r="AF29" s="416"/>
      <c r="AG29" s="417"/>
      <c r="AH29" s="412">
        <v>15863</v>
      </c>
      <c r="AI29" s="413"/>
      <c r="AJ29" s="413"/>
      <c r="AK29" s="413"/>
      <c r="AL29" s="414"/>
      <c r="AM29" s="412">
        <v>52145151</v>
      </c>
      <c r="AN29" s="413"/>
      <c r="AO29" s="413"/>
      <c r="AP29" s="413"/>
      <c r="AQ29" s="413"/>
      <c r="AR29" s="414"/>
      <c r="AS29" s="412">
        <v>3287</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v>1672171</v>
      </c>
      <c r="BO29" s="460"/>
      <c r="BP29" s="460"/>
      <c r="BQ29" s="460"/>
      <c r="BR29" s="460"/>
      <c r="BS29" s="460"/>
      <c r="BT29" s="460"/>
      <c r="BU29" s="461"/>
      <c r="BV29" s="459">
        <v>1460024</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100.6</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24155936</v>
      </c>
      <c r="BO30" s="494"/>
      <c r="BP30" s="494"/>
      <c r="BQ30" s="494"/>
      <c r="BR30" s="494"/>
      <c r="BS30" s="494"/>
      <c r="BT30" s="494"/>
      <c r="BU30" s="495"/>
      <c r="BV30" s="493">
        <v>23320034</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195</v>
      </c>
      <c r="V33" s="411"/>
      <c r="W33" s="410" t="s">
        <v>196</v>
      </c>
      <c r="X33" s="410"/>
      <c r="Y33" s="410"/>
      <c r="Z33" s="410"/>
      <c r="AA33" s="410"/>
      <c r="AB33" s="410"/>
      <c r="AC33" s="410"/>
      <c r="AD33" s="410"/>
      <c r="AE33" s="410"/>
      <c r="AF33" s="410"/>
      <c r="AG33" s="410"/>
      <c r="AH33" s="410"/>
      <c r="AI33" s="410"/>
      <c r="AJ33" s="410"/>
      <c r="AK33" s="410"/>
      <c r="AL33" s="203"/>
      <c r="AM33" s="411" t="s">
        <v>195</v>
      </c>
      <c r="AN33" s="411"/>
      <c r="AO33" s="410" t="s">
        <v>196</v>
      </c>
      <c r="AP33" s="410"/>
      <c r="AQ33" s="410"/>
      <c r="AR33" s="410"/>
      <c r="AS33" s="410"/>
      <c r="AT33" s="410"/>
      <c r="AU33" s="410"/>
      <c r="AV33" s="410"/>
      <c r="AW33" s="410"/>
      <c r="AX33" s="410"/>
      <c r="AY33" s="410"/>
      <c r="AZ33" s="410"/>
      <c r="BA33" s="410"/>
      <c r="BB33" s="410"/>
      <c r="BC33" s="410"/>
      <c r="BD33" s="204"/>
      <c r="BE33" s="410" t="s">
        <v>197</v>
      </c>
      <c r="BF33" s="410"/>
      <c r="BG33" s="410" t="s">
        <v>198</v>
      </c>
      <c r="BH33" s="410"/>
      <c r="BI33" s="410"/>
      <c r="BJ33" s="410"/>
      <c r="BK33" s="410"/>
      <c r="BL33" s="410"/>
      <c r="BM33" s="410"/>
      <c r="BN33" s="410"/>
      <c r="BO33" s="410"/>
      <c r="BP33" s="410"/>
      <c r="BQ33" s="410"/>
      <c r="BR33" s="410"/>
      <c r="BS33" s="410"/>
      <c r="BT33" s="410"/>
      <c r="BU33" s="410"/>
      <c r="BV33" s="204"/>
      <c r="BW33" s="411" t="s">
        <v>197</v>
      </c>
      <c r="BX33" s="411"/>
      <c r="BY33" s="410" t="s">
        <v>199</v>
      </c>
      <c r="BZ33" s="410"/>
      <c r="CA33" s="410"/>
      <c r="CB33" s="410"/>
      <c r="CC33" s="410"/>
      <c r="CD33" s="410"/>
      <c r="CE33" s="410"/>
      <c r="CF33" s="410"/>
      <c r="CG33" s="410"/>
      <c r="CH33" s="410"/>
      <c r="CI33" s="410"/>
      <c r="CJ33" s="410"/>
      <c r="CK33" s="410"/>
      <c r="CL33" s="410"/>
      <c r="CM33" s="410"/>
      <c r="CN33" s="203"/>
      <c r="CO33" s="411" t="s">
        <v>200</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8</v>
      </c>
      <c r="V34" s="407"/>
      <c r="W34" s="408" t="str">
        <f>IF('各会計、関係団体の財政状況及び健全化判断比率'!B28="","",'各会計、関係団体の財政状況及び健全化判断比率'!B28)</f>
        <v>競輪事業特別会計</v>
      </c>
      <c r="X34" s="408"/>
      <c r="Y34" s="408"/>
      <c r="Z34" s="408"/>
      <c r="AA34" s="408"/>
      <c r="AB34" s="408"/>
      <c r="AC34" s="408"/>
      <c r="AD34" s="408"/>
      <c r="AE34" s="408"/>
      <c r="AF34" s="408"/>
      <c r="AG34" s="408"/>
      <c r="AH34" s="408"/>
      <c r="AI34" s="408"/>
      <c r="AJ34" s="408"/>
      <c r="AK34" s="408"/>
      <c r="AL34" s="178"/>
      <c r="AM34" s="407">
        <f>IF(AO34="","",MAX(C34:D43,U34:V43)+1)</f>
        <v>12</v>
      </c>
      <c r="AN34" s="407"/>
      <c r="AO34" s="408" t="str">
        <f>IF('各会計、関係団体の財政状況及び健全化判断比率'!B32="","",'各会計、関係団体の財政状況及び健全化判断比率'!B32)</f>
        <v>病院事業会計</v>
      </c>
      <c r="AP34" s="408"/>
      <c r="AQ34" s="408"/>
      <c r="AR34" s="408"/>
      <c r="AS34" s="408"/>
      <c r="AT34" s="408"/>
      <c r="AU34" s="408"/>
      <c r="AV34" s="408"/>
      <c r="AW34" s="408"/>
      <c r="AX34" s="408"/>
      <c r="AY34" s="408"/>
      <c r="AZ34" s="408"/>
      <c r="BA34" s="408"/>
      <c r="BB34" s="408"/>
      <c r="BC34" s="408"/>
      <c r="BD34" s="178"/>
      <c r="BE34" s="407">
        <f>IF(BG34="","",MAX(C34:D43,U34:V43,AM34:AN43)+1)</f>
        <v>17</v>
      </c>
      <c r="BF34" s="407"/>
      <c r="BG34" s="408" t="str">
        <f>IF('各会計、関係団体の財政状況及び健全化判断比率'!B37="","",'各会計、関係団体の財政状況及び健全化判断比率'!B37)</f>
        <v>卸売市場事業特別会計</v>
      </c>
      <c r="BH34" s="408"/>
      <c r="BI34" s="408"/>
      <c r="BJ34" s="408"/>
      <c r="BK34" s="408"/>
      <c r="BL34" s="408"/>
      <c r="BM34" s="408"/>
      <c r="BN34" s="408"/>
      <c r="BO34" s="408"/>
      <c r="BP34" s="408"/>
      <c r="BQ34" s="408"/>
      <c r="BR34" s="408"/>
      <c r="BS34" s="408"/>
      <c r="BT34" s="408"/>
      <c r="BU34" s="408"/>
      <c r="BV34" s="178"/>
      <c r="BW34" s="407">
        <f>IF(BY34="","",MAX(C34:D43,U34:V43,AM34:AN43,BE34:BF43)+1)</f>
        <v>20</v>
      </c>
      <c r="BX34" s="407"/>
      <c r="BY34" s="408" t="str">
        <f>IF('各会計、関係団体の財政状況及び健全化判断比率'!B68="","",'各会計、関係団体の財政状況及び健全化判断比率'!B68)</f>
        <v>神奈川県川崎競馬組合</v>
      </c>
      <c r="BZ34" s="408"/>
      <c r="CA34" s="408"/>
      <c r="CB34" s="408"/>
      <c r="CC34" s="408"/>
      <c r="CD34" s="408"/>
      <c r="CE34" s="408"/>
      <c r="CF34" s="408"/>
      <c r="CG34" s="408"/>
      <c r="CH34" s="408"/>
      <c r="CI34" s="408"/>
      <c r="CJ34" s="408"/>
      <c r="CK34" s="408"/>
      <c r="CL34" s="408"/>
      <c r="CM34" s="408"/>
      <c r="CN34" s="178"/>
      <c r="CO34" s="407">
        <f>IF(CQ34="","",MAX(C34:D43,U34:V43,AM34:AN43,BE34:BF43,BW34:BX43)+1)</f>
        <v>24</v>
      </c>
      <c r="CP34" s="407"/>
      <c r="CQ34" s="408" t="str">
        <f>IF('各会計、関係団体の財政状況及び健全化判断比率'!BS7="","",'各会計、関係団体の財政状況及び健全化判断比率'!BS7)</f>
        <v>かわさき市民放送</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母子父子寡婦福祉資金貸付事業特別会計</v>
      </c>
      <c r="F35" s="408"/>
      <c r="G35" s="408"/>
      <c r="H35" s="408"/>
      <c r="I35" s="408"/>
      <c r="J35" s="408"/>
      <c r="K35" s="408"/>
      <c r="L35" s="408"/>
      <c r="M35" s="408"/>
      <c r="N35" s="408"/>
      <c r="O35" s="408"/>
      <c r="P35" s="408"/>
      <c r="Q35" s="408"/>
      <c r="R35" s="408"/>
      <c r="S35" s="408"/>
      <c r="T35" s="178"/>
      <c r="U35" s="407">
        <f>IF(W35="","",U34+1)</f>
        <v>9</v>
      </c>
      <c r="V35" s="407"/>
      <c r="W35" s="408" t="str">
        <f>IF('各会計、関係団体の財政状況及び健全化判断比率'!B29="","",'各会計、関係団体の財政状況及び健全化判断比率'!B29)</f>
        <v>国民健康保険事業特別会計</v>
      </c>
      <c r="X35" s="408"/>
      <c r="Y35" s="408"/>
      <c r="Z35" s="408"/>
      <c r="AA35" s="408"/>
      <c r="AB35" s="408"/>
      <c r="AC35" s="408"/>
      <c r="AD35" s="408"/>
      <c r="AE35" s="408"/>
      <c r="AF35" s="408"/>
      <c r="AG35" s="408"/>
      <c r="AH35" s="408"/>
      <c r="AI35" s="408"/>
      <c r="AJ35" s="408"/>
      <c r="AK35" s="408"/>
      <c r="AL35" s="178"/>
      <c r="AM35" s="407">
        <f t="shared" ref="AM35:AM43" si="0">IF(AO35="","",AM34+1)</f>
        <v>13</v>
      </c>
      <c r="AN35" s="407"/>
      <c r="AO35" s="408" t="str">
        <f>IF('各会計、関係団体の財政状況及び健全化判断比率'!B33="","",'各会計、関係団体の財政状況及び健全化判断比率'!B33)</f>
        <v>下水道事業会計</v>
      </c>
      <c r="AP35" s="408"/>
      <c r="AQ35" s="408"/>
      <c r="AR35" s="408"/>
      <c r="AS35" s="408"/>
      <c r="AT35" s="408"/>
      <c r="AU35" s="408"/>
      <c r="AV35" s="408"/>
      <c r="AW35" s="408"/>
      <c r="AX35" s="408"/>
      <c r="AY35" s="408"/>
      <c r="AZ35" s="408"/>
      <c r="BA35" s="408"/>
      <c r="BB35" s="408"/>
      <c r="BC35" s="408"/>
      <c r="BD35" s="178"/>
      <c r="BE35" s="407">
        <f t="shared" ref="BE35:BE43" si="1">IF(BG35="","",BE34+1)</f>
        <v>18</v>
      </c>
      <c r="BF35" s="407"/>
      <c r="BG35" s="408" t="str">
        <f>IF('各会計、関係団体の財政状況及び健全化判断比率'!B38="","",'各会計、関係団体の財政状況及び健全化判断比率'!B38)</f>
        <v>港湾整備事業特別会計</v>
      </c>
      <c r="BH35" s="408"/>
      <c r="BI35" s="408"/>
      <c r="BJ35" s="408"/>
      <c r="BK35" s="408"/>
      <c r="BL35" s="408"/>
      <c r="BM35" s="408"/>
      <c r="BN35" s="408"/>
      <c r="BO35" s="408"/>
      <c r="BP35" s="408"/>
      <c r="BQ35" s="408"/>
      <c r="BR35" s="408"/>
      <c r="BS35" s="408"/>
      <c r="BT35" s="408"/>
      <c r="BU35" s="408"/>
      <c r="BV35" s="178"/>
      <c r="BW35" s="407">
        <f t="shared" ref="BW35:BW43" si="2">IF(BY35="","",BW34+1)</f>
        <v>21</v>
      </c>
      <c r="BX35" s="407"/>
      <c r="BY35" s="408" t="str">
        <f>IF('各会計、関係団体の財政状況及び健全化判断比率'!B69="","",'各会計、関係団体の財政状況及び健全化判断比率'!B69)</f>
        <v>神奈川県内広域水道企業団</v>
      </c>
      <c r="BZ35" s="408"/>
      <c r="CA35" s="408"/>
      <c r="CB35" s="408"/>
      <c r="CC35" s="408"/>
      <c r="CD35" s="408"/>
      <c r="CE35" s="408"/>
      <c r="CF35" s="408"/>
      <c r="CG35" s="408"/>
      <c r="CH35" s="408"/>
      <c r="CI35" s="408"/>
      <c r="CJ35" s="408"/>
      <c r="CK35" s="408"/>
      <c r="CL35" s="408"/>
      <c r="CM35" s="408"/>
      <c r="CN35" s="178"/>
      <c r="CO35" s="407">
        <f t="shared" ref="CO35:CO43" si="3">IF(CQ35="","",CO34+1)</f>
        <v>25</v>
      </c>
      <c r="CP35" s="407"/>
      <c r="CQ35" s="408" t="str">
        <f>IF('各会計、関係団体の財政状況及び健全化判断比率'!BS8="","",'各会計、関係団体の財政状況及び健全化判断比率'!BS8)</f>
        <v>川崎市土地開発公社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f>IF(E36="","",C35+1)</f>
        <v>3</v>
      </c>
      <c r="D36" s="407"/>
      <c r="E36" s="408" t="str">
        <f>IF('各会計、関係団体の財政状況及び健全化判断比率'!B9="","",'各会計、関係団体の財政状況及び健全化判断比率'!B9)</f>
        <v>公害健康被害補償事業特別会計</v>
      </c>
      <c r="F36" s="408"/>
      <c r="G36" s="408"/>
      <c r="H36" s="408"/>
      <c r="I36" s="408"/>
      <c r="J36" s="408"/>
      <c r="K36" s="408"/>
      <c r="L36" s="408"/>
      <c r="M36" s="408"/>
      <c r="N36" s="408"/>
      <c r="O36" s="408"/>
      <c r="P36" s="408"/>
      <c r="Q36" s="408"/>
      <c r="R36" s="408"/>
      <c r="S36" s="408"/>
      <c r="T36" s="178"/>
      <c r="U36" s="407">
        <f t="shared" ref="U36:U43" si="4">IF(W36="","",U35+1)</f>
        <v>10</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8"/>
      <c r="AM36" s="407">
        <f t="shared" si="0"/>
        <v>14</v>
      </c>
      <c r="AN36" s="407"/>
      <c r="AO36" s="408" t="str">
        <f>IF('各会計、関係団体の財政状況及び健全化判断比率'!B34="","",'各会計、関係団体の財政状況及び健全化判断比率'!B34)</f>
        <v>水道事業会計</v>
      </c>
      <c r="AP36" s="408"/>
      <c r="AQ36" s="408"/>
      <c r="AR36" s="408"/>
      <c r="AS36" s="408"/>
      <c r="AT36" s="408"/>
      <c r="AU36" s="408"/>
      <c r="AV36" s="408"/>
      <c r="AW36" s="408"/>
      <c r="AX36" s="408"/>
      <c r="AY36" s="408"/>
      <c r="AZ36" s="408"/>
      <c r="BA36" s="408"/>
      <c r="BB36" s="408"/>
      <c r="BC36" s="408"/>
      <c r="BD36" s="178"/>
      <c r="BE36" s="407">
        <f t="shared" si="1"/>
        <v>19</v>
      </c>
      <c r="BF36" s="407"/>
      <c r="BG36" s="408" t="str">
        <f>IF('各会計、関係団体の財政状況及び健全化判断比率'!B39="","",'各会計、関係団体の財政状況及び健全化判断比率'!B39)</f>
        <v>生田緑地ゴルフ場事業特別会計</v>
      </c>
      <c r="BH36" s="408"/>
      <c r="BI36" s="408"/>
      <c r="BJ36" s="408"/>
      <c r="BK36" s="408"/>
      <c r="BL36" s="408"/>
      <c r="BM36" s="408"/>
      <c r="BN36" s="408"/>
      <c r="BO36" s="408"/>
      <c r="BP36" s="408"/>
      <c r="BQ36" s="408"/>
      <c r="BR36" s="408"/>
      <c r="BS36" s="408"/>
      <c r="BT36" s="408"/>
      <c r="BU36" s="408"/>
      <c r="BV36" s="178"/>
      <c r="BW36" s="407">
        <f t="shared" si="2"/>
        <v>22</v>
      </c>
      <c r="BX36" s="407"/>
      <c r="BY36" s="408" t="str">
        <f>IF('各会計、関係団体の財政状況及び健全化判断比率'!B70="","",'各会計、関係団体の財政状況及び健全化判断比率'!B70)</f>
        <v>神奈川県後期高齢者医療広域連合
（一般会計）</v>
      </c>
      <c r="BZ36" s="408"/>
      <c r="CA36" s="408"/>
      <c r="CB36" s="408"/>
      <c r="CC36" s="408"/>
      <c r="CD36" s="408"/>
      <c r="CE36" s="408"/>
      <c r="CF36" s="408"/>
      <c r="CG36" s="408"/>
      <c r="CH36" s="408"/>
      <c r="CI36" s="408"/>
      <c r="CJ36" s="408"/>
      <c r="CK36" s="408"/>
      <c r="CL36" s="408"/>
      <c r="CM36" s="408"/>
      <c r="CN36" s="178"/>
      <c r="CO36" s="407">
        <f t="shared" si="3"/>
        <v>26</v>
      </c>
      <c r="CP36" s="407"/>
      <c r="CQ36" s="408" t="str">
        <f>IF('各会計、関係団体の財政状況及び健全化判断比率'!BS9="","",'各会計、関係団体の財政状況及び健全化判断比率'!BS9)</f>
        <v>川崎市文化財団</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f>IF(E37="","",C36+1)</f>
        <v>4</v>
      </c>
      <c r="D37" s="407"/>
      <c r="E37" s="408" t="str">
        <f>IF('各会計、関係団体の財政状況及び健全化判断比率'!B10="","",'各会計、関係団体の財政状況及び健全化判断比率'!B10)</f>
        <v>勤労者福祉共済事業特別会計</v>
      </c>
      <c r="F37" s="408"/>
      <c r="G37" s="408"/>
      <c r="H37" s="408"/>
      <c r="I37" s="408"/>
      <c r="J37" s="408"/>
      <c r="K37" s="408"/>
      <c r="L37" s="408"/>
      <c r="M37" s="408"/>
      <c r="N37" s="408"/>
      <c r="O37" s="408"/>
      <c r="P37" s="408"/>
      <c r="Q37" s="408"/>
      <c r="R37" s="408"/>
      <c r="S37" s="408"/>
      <c r="T37" s="178"/>
      <c r="U37" s="407">
        <f t="shared" si="4"/>
        <v>11</v>
      </c>
      <c r="V37" s="407"/>
      <c r="W37" s="408" t="str">
        <f>IF('各会計、関係団体の財政状況及び健全化判断比率'!B31="","",'各会計、関係団体の財政状況及び健全化判断比率'!B31)</f>
        <v>介護保険事業特別会計</v>
      </c>
      <c r="X37" s="408"/>
      <c r="Y37" s="408"/>
      <c r="Z37" s="408"/>
      <c r="AA37" s="408"/>
      <c r="AB37" s="408"/>
      <c r="AC37" s="408"/>
      <c r="AD37" s="408"/>
      <c r="AE37" s="408"/>
      <c r="AF37" s="408"/>
      <c r="AG37" s="408"/>
      <c r="AH37" s="408"/>
      <c r="AI37" s="408"/>
      <c r="AJ37" s="408"/>
      <c r="AK37" s="408"/>
      <c r="AL37" s="178"/>
      <c r="AM37" s="407">
        <f t="shared" si="0"/>
        <v>15</v>
      </c>
      <c r="AN37" s="407"/>
      <c r="AO37" s="408" t="str">
        <f>IF('各会計、関係団体の財政状況及び健全化判断比率'!B35="","",'各会計、関係団体の財政状況及び健全化判断比率'!B35)</f>
        <v>工業用水道事業会計</v>
      </c>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23</v>
      </c>
      <c r="BX37" s="407"/>
      <c r="BY37" s="408" t="str">
        <f>IF('各会計、関係団体の財政状況及び健全化判断比率'!B71="","",'各会計、関係団体の財政状況及び健全化判断比率'!B71)</f>
        <v>神奈川県後期高齢者医療広域連合
（後期高齢者医療特別会計）</v>
      </c>
      <c r="BZ37" s="408"/>
      <c r="CA37" s="408"/>
      <c r="CB37" s="408"/>
      <c r="CC37" s="408"/>
      <c r="CD37" s="408"/>
      <c r="CE37" s="408"/>
      <c r="CF37" s="408"/>
      <c r="CG37" s="408"/>
      <c r="CH37" s="408"/>
      <c r="CI37" s="408"/>
      <c r="CJ37" s="408"/>
      <c r="CK37" s="408"/>
      <c r="CL37" s="408"/>
      <c r="CM37" s="408"/>
      <c r="CN37" s="178"/>
      <c r="CO37" s="407">
        <f t="shared" si="3"/>
        <v>27</v>
      </c>
      <c r="CP37" s="407"/>
      <c r="CQ37" s="408" t="str">
        <f>IF('各会計、関係団体の財政状況及び健全化判断比率'!BS10="","",'各会計、関係団体の財政状況及び健全化判断比率'!BS10)</f>
        <v>川崎市国際交流協会</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f t="shared" ref="C38:C43" si="5">IF(E38="","",C37+1)</f>
        <v>5</v>
      </c>
      <c r="D38" s="407"/>
      <c r="E38" s="408" t="str">
        <f>IF('各会計、関係団体の財政状況及び健全化判断比率'!B11="","",'各会計、関係団体の財政状況及び健全化判断比率'!B11)</f>
        <v>墓地整備事業特別会計</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f t="shared" si="0"/>
        <v>16</v>
      </c>
      <c r="AN38" s="407"/>
      <c r="AO38" s="408" t="str">
        <f>IF('各会計、関係団体の財政状況及び健全化判断比率'!B36="","",'各会計、関係団体の財政状況及び健全化判断比率'!B36)</f>
        <v>自動車運送事業会計</v>
      </c>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f t="shared" si="3"/>
        <v>28</v>
      </c>
      <c r="CP38" s="407"/>
      <c r="CQ38" s="408" t="str">
        <f>IF('各会計、関係団体の財政状況及び健全化判断比率'!BS11="","",'各会計、関係団体の財政状況及び健全化判断比率'!BS11)</f>
        <v>川崎市スポーツ協会</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f t="shared" si="5"/>
        <v>6</v>
      </c>
      <c r="D39" s="407"/>
      <c r="E39" s="408" t="str">
        <f>IF('各会計、関係団体の財政状況及び健全化判断比率'!B12="","",'各会計、関係団体の財政状況及び健全化判断比率'!B12)</f>
        <v>公共用地先行取得等事業特別会計</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f t="shared" si="3"/>
        <v>29</v>
      </c>
      <c r="CP39" s="407"/>
      <c r="CQ39" s="408" t="str">
        <f>IF('各会計、関係団体の財政状況及び健全化判断比率'!BS12="","",'各会計、関係団体の財政状況及び健全化判断比率'!BS12)</f>
        <v>川崎アゼリア</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f t="shared" si="5"/>
        <v>7</v>
      </c>
      <c r="D40" s="407"/>
      <c r="E40" s="408" t="str">
        <f>IF('各会計、関係団体の財政状況及び健全化判断比率'!B13="","",'各会計、関係団体の財政状況及び健全化判断比率'!B13)</f>
        <v>公債管理特別会計</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f t="shared" si="3"/>
        <v>30</v>
      </c>
      <c r="CP40" s="407"/>
      <c r="CQ40" s="408" t="str">
        <f>IF('各会計、関係団体の財政状況及び健全化判断比率'!BS13="","",'各会計、関係団体の財政状況及び健全化判断比率'!BS13)</f>
        <v>川崎冷蔵</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f t="shared" si="3"/>
        <v>31</v>
      </c>
      <c r="CP41" s="407"/>
      <c r="CQ41" s="408" t="str">
        <f>IF('各会計、関係団体の財政状況及び健全化判断比率'!BS14="","",'各会計、関係団体の財政状況及び健全化判断比率'!BS14)</f>
        <v>川崎市産業振興財団</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f t="shared" si="3"/>
        <v>32</v>
      </c>
      <c r="CP42" s="407"/>
      <c r="CQ42" s="408" t="str">
        <f>IF('各会計、関係団体の財政状況及び健全化判断比率'!BS15="","",'各会計、関係団体の財政状況及び健全化判断比率'!BS15)</f>
        <v>川崎・横浜公害保健センター</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f t="shared" si="3"/>
        <v>33</v>
      </c>
      <c r="CP43" s="407"/>
      <c r="CQ43" s="408" t="str">
        <f>IF('各会計、関係団体の財政状況及び健全化判断比率'!BS16="","",'各会計、関係団体の財政状況及び健全化判断比率'!BS16)</f>
        <v>川崎市シルバー人材センター</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631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16" t="s">
        <v>583</v>
      </c>
      <c r="D34" s="1216"/>
      <c r="E34" s="1217"/>
      <c r="F34" s="32">
        <v>3.08</v>
      </c>
      <c r="G34" s="33">
        <v>3.87</v>
      </c>
      <c r="H34" s="33">
        <v>4.8</v>
      </c>
      <c r="I34" s="33">
        <v>5.35</v>
      </c>
      <c r="J34" s="34">
        <v>5.31</v>
      </c>
      <c r="K34" s="22"/>
      <c r="L34" s="22"/>
      <c r="M34" s="22"/>
      <c r="N34" s="22"/>
      <c r="O34" s="22"/>
      <c r="P34" s="22"/>
    </row>
    <row r="35" spans="1:16" ht="39" customHeight="1" x14ac:dyDescent="0.15">
      <c r="A35" s="22"/>
      <c r="B35" s="35"/>
      <c r="C35" s="1210" t="s">
        <v>584</v>
      </c>
      <c r="D35" s="1211"/>
      <c r="E35" s="1212"/>
      <c r="F35" s="36">
        <v>2.5</v>
      </c>
      <c r="G35" s="37">
        <v>3.07</v>
      </c>
      <c r="H35" s="37">
        <v>3.55</v>
      </c>
      <c r="I35" s="37">
        <v>4.2300000000000004</v>
      </c>
      <c r="J35" s="38">
        <v>3.36</v>
      </c>
      <c r="K35" s="22"/>
      <c r="L35" s="22"/>
      <c r="M35" s="22"/>
      <c r="N35" s="22"/>
      <c r="O35" s="22"/>
      <c r="P35" s="22"/>
    </row>
    <row r="36" spans="1:16" ht="39" customHeight="1" x14ac:dyDescent="0.15">
      <c r="A36" s="22"/>
      <c r="B36" s="35"/>
      <c r="C36" s="1210" t="s">
        <v>585</v>
      </c>
      <c r="D36" s="1211"/>
      <c r="E36" s="1212"/>
      <c r="F36" s="36">
        <v>2.08</v>
      </c>
      <c r="G36" s="37">
        <v>2.27</v>
      </c>
      <c r="H36" s="37">
        <v>2.37</v>
      </c>
      <c r="I36" s="37">
        <v>2.35</v>
      </c>
      <c r="J36" s="38">
        <v>2.56</v>
      </c>
      <c r="K36" s="22"/>
      <c r="L36" s="22"/>
      <c r="M36" s="22"/>
      <c r="N36" s="22"/>
      <c r="O36" s="22"/>
      <c r="P36" s="22"/>
    </row>
    <row r="37" spans="1:16" ht="39" customHeight="1" x14ac:dyDescent="0.15">
      <c r="A37" s="22"/>
      <c r="B37" s="35"/>
      <c r="C37" s="1210" t="s">
        <v>586</v>
      </c>
      <c r="D37" s="1211"/>
      <c r="E37" s="1212"/>
      <c r="F37" s="36">
        <v>0.51</v>
      </c>
      <c r="G37" s="37">
        <v>0.5</v>
      </c>
      <c r="H37" s="37">
        <v>0.35</v>
      </c>
      <c r="I37" s="37">
        <v>0.98</v>
      </c>
      <c r="J37" s="38">
        <v>2.14</v>
      </c>
      <c r="K37" s="22"/>
      <c r="L37" s="22"/>
      <c r="M37" s="22"/>
      <c r="N37" s="22"/>
      <c r="O37" s="22"/>
      <c r="P37" s="22"/>
    </row>
    <row r="38" spans="1:16" ht="39" customHeight="1" x14ac:dyDescent="0.15">
      <c r="A38" s="22"/>
      <c r="B38" s="35"/>
      <c r="C38" s="1210" t="s">
        <v>587</v>
      </c>
      <c r="D38" s="1211"/>
      <c r="E38" s="1212"/>
      <c r="F38" s="36">
        <v>0.05</v>
      </c>
      <c r="G38" s="37">
        <v>0.05</v>
      </c>
      <c r="H38" s="37">
        <v>0.04</v>
      </c>
      <c r="I38" s="37">
        <v>0.04</v>
      </c>
      <c r="J38" s="38">
        <v>1.57</v>
      </c>
      <c r="K38" s="22"/>
      <c r="L38" s="22"/>
      <c r="M38" s="22"/>
      <c r="N38" s="22"/>
      <c r="O38" s="22"/>
      <c r="P38" s="22"/>
    </row>
    <row r="39" spans="1:16" ht="39" customHeight="1" x14ac:dyDescent="0.15">
      <c r="A39" s="22"/>
      <c r="B39" s="35"/>
      <c r="C39" s="1210" t="s">
        <v>588</v>
      </c>
      <c r="D39" s="1211"/>
      <c r="E39" s="1212"/>
      <c r="F39" s="36">
        <v>0.12</v>
      </c>
      <c r="G39" s="37">
        <v>0.19</v>
      </c>
      <c r="H39" s="37">
        <v>0.28000000000000003</v>
      </c>
      <c r="I39" s="37">
        <v>0.28999999999999998</v>
      </c>
      <c r="J39" s="38">
        <v>0.35</v>
      </c>
      <c r="K39" s="22"/>
      <c r="L39" s="22"/>
      <c r="M39" s="22"/>
      <c r="N39" s="22"/>
      <c r="O39" s="22"/>
      <c r="P39" s="22"/>
    </row>
    <row r="40" spans="1:16" ht="39" customHeight="1" x14ac:dyDescent="0.15">
      <c r="A40" s="22"/>
      <c r="B40" s="35"/>
      <c r="C40" s="1210" t="s">
        <v>589</v>
      </c>
      <c r="D40" s="1211"/>
      <c r="E40" s="1212"/>
      <c r="F40" s="36">
        <v>0.04</v>
      </c>
      <c r="G40" s="37">
        <v>0.04</v>
      </c>
      <c r="H40" s="37">
        <v>0.03</v>
      </c>
      <c r="I40" s="37">
        <v>0.03</v>
      </c>
      <c r="J40" s="38">
        <v>0.03</v>
      </c>
      <c r="K40" s="22"/>
      <c r="L40" s="22"/>
      <c r="M40" s="22"/>
      <c r="N40" s="22"/>
      <c r="O40" s="22"/>
      <c r="P40" s="22"/>
    </row>
    <row r="41" spans="1:16" ht="39" customHeight="1" x14ac:dyDescent="0.15">
      <c r="A41" s="22"/>
      <c r="B41" s="35"/>
      <c r="C41" s="1210" t="s">
        <v>590</v>
      </c>
      <c r="D41" s="1211"/>
      <c r="E41" s="1212"/>
      <c r="F41" s="36">
        <v>0.1</v>
      </c>
      <c r="G41" s="37">
        <v>7.0000000000000007E-2</v>
      </c>
      <c r="H41" s="37">
        <v>0.03</v>
      </c>
      <c r="I41" s="37">
        <v>0.05</v>
      </c>
      <c r="J41" s="38">
        <v>0.01</v>
      </c>
      <c r="K41" s="22"/>
      <c r="L41" s="22"/>
      <c r="M41" s="22"/>
      <c r="N41" s="22"/>
      <c r="O41" s="22"/>
      <c r="P41" s="22"/>
    </row>
    <row r="42" spans="1:16" ht="39" customHeight="1" x14ac:dyDescent="0.15">
      <c r="A42" s="22"/>
      <c r="B42" s="39"/>
      <c r="C42" s="1210" t="s">
        <v>591</v>
      </c>
      <c r="D42" s="1211"/>
      <c r="E42" s="1212"/>
      <c r="F42" s="36" t="s">
        <v>592</v>
      </c>
      <c r="G42" s="37" t="s">
        <v>536</v>
      </c>
      <c r="H42" s="37" t="s">
        <v>536</v>
      </c>
      <c r="I42" s="37" t="s">
        <v>536</v>
      </c>
      <c r="J42" s="38" t="s">
        <v>536</v>
      </c>
      <c r="K42" s="22"/>
      <c r="L42" s="22"/>
      <c r="M42" s="22"/>
      <c r="N42" s="22"/>
      <c r="O42" s="22"/>
      <c r="P42" s="22"/>
    </row>
    <row r="43" spans="1:16" ht="39" customHeight="1" thickBot="1" x14ac:dyDescent="0.2">
      <c r="A43" s="22"/>
      <c r="B43" s="40"/>
      <c r="C43" s="1213" t="s">
        <v>593</v>
      </c>
      <c r="D43" s="1214"/>
      <c r="E43" s="1215"/>
      <c r="F43" s="41">
        <v>0.09</v>
      </c>
      <c r="G43" s="42">
        <v>0.54</v>
      </c>
      <c r="H43" s="42">
        <v>0.02</v>
      </c>
      <c r="I43" s="42">
        <v>7.0000000000000007E-2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oGBF9O6fxBjDXNdzTkkpvLWoEQqXSqGeXmxhO3W/wcK2ClTPoUlyJnONh69dgSR3NYdzByGXXuIhJgoXGRA2w==" saltValue="2DOUG3B0xv5ebY4rLjXJ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115" zoomScaleNormal="11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26574</v>
      </c>
      <c r="L45" s="60">
        <v>26386</v>
      </c>
      <c r="M45" s="60">
        <v>24926</v>
      </c>
      <c r="N45" s="60">
        <v>25286</v>
      </c>
      <c r="O45" s="61">
        <v>25074</v>
      </c>
      <c r="P45" s="48"/>
      <c r="Q45" s="48"/>
      <c r="R45" s="48"/>
      <c r="S45" s="48"/>
      <c r="T45" s="48"/>
      <c r="U45" s="48"/>
    </row>
    <row r="46" spans="1:21" ht="30.75" customHeight="1" x14ac:dyDescent="0.15">
      <c r="A46" s="48"/>
      <c r="B46" s="1238"/>
      <c r="C46" s="1239"/>
      <c r="D46" s="62"/>
      <c r="E46" s="1220" t="s">
        <v>13</v>
      </c>
      <c r="F46" s="1220"/>
      <c r="G46" s="1220"/>
      <c r="H46" s="1220"/>
      <c r="I46" s="1220"/>
      <c r="J46" s="1221"/>
      <c r="K46" s="63">
        <v>831</v>
      </c>
      <c r="L46" s="64">
        <v>3071</v>
      </c>
      <c r="M46" s="64">
        <v>5896</v>
      </c>
      <c r="N46" s="64">
        <v>7984</v>
      </c>
      <c r="O46" s="65">
        <v>7667</v>
      </c>
      <c r="P46" s="48"/>
      <c r="Q46" s="48"/>
      <c r="R46" s="48"/>
      <c r="S46" s="48"/>
      <c r="T46" s="48"/>
      <c r="U46" s="48"/>
    </row>
    <row r="47" spans="1:21" ht="30.75" customHeight="1" x14ac:dyDescent="0.15">
      <c r="A47" s="48"/>
      <c r="B47" s="1238"/>
      <c r="C47" s="1239"/>
      <c r="D47" s="62"/>
      <c r="E47" s="1220" t="s">
        <v>14</v>
      </c>
      <c r="F47" s="1220"/>
      <c r="G47" s="1220"/>
      <c r="H47" s="1220"/>
      <c r="I47" s="1220"/>
      <c r="J47" s="1221"/>
      <c r="K47" s="63">
        <v>42112</v>
      </c>
      <c r="L47" s="64">
        <v>43035</v>
      </c>
      <c r="M47" s="64">
        <v>43724</v>
      </c>
      <c r="N47" s="64">
        <v>42506</v>
      </c>
      <c r="O47" s="65">
        <v>42756</v>
      </c>
      <c r="P47" s="48"/>
      <c r="Q47" s="48"/>
      <c r="R47" s="48"/>
      <c r="S47" s="48"/>
      <c r="T47" s="48"/>
      <c r="U47" s="48"/>
    </row>
    <row r="48" spans="1:21" ht="30.75" customHeight="1" x14ac:dyDescent="0.15">
      <c r="A48" s="48"/>
      <c r="B48" s="1238"/>
      <c r="C48" s="1239"/>
      <c r="D48" s="62"/>
      <c r="E48" s="1220" t="s">
        <v>15</v>
      </c>
      <c r="F48" s="1220"/>
      <c r="G48" s="1220"/>
      <c r="H48" s="1220"/>
      <c r="I48" s="1220"/>
      <c r="J48" s="1221"/>
      <c r="K48" s="63">
        <v>13192</v>
      </c>
      <c r="L48" s="64">
        <v>12613</v>
      </c>
      <c r="M48" s="64">
        <v>12783</v>
      </c>
      <c r="N48" s="64">
        <v>12856</v>
      </c>
      <c r="O48" s="65">
        <v>12217</v>
      </c>
      <c r="P48" s="48"/>
      <c r="Q48" s="48"/>
      <c r="R48" s="48"/>
      <c r="S48" s="48"/>
      <c r="T48" s="48"/>
      <c r="U48" s="48"/>
    </row>
    <row r="49" spans="1:21" ht="30.75" customHeight="1" x14ac:dyDescent="0.15">
      <c r="A49" s="48"/>
      <c r="B49" s="1238"/>
      <c r="C49" s="1239"/>
      <c r="D49" s="62"/>
      <c r="E49" s="1220" t="s">
        <v>16</v>
      </c>
      <c r="F49" s="1220"/>
      <c r="G49" s="1220"/>
      <c r="H49" s="1220"/>
      <c r="I49" s="1220"/>
      <c r="J49" s="1221"/>
      <c r="K49" s="63" t="s">
        <v>536</v>
      </c>
      <c r="L49" s="64" t="s">
        <v>536</v>
      </c>
      <c r="M49" s="64" t="s">
        <v>536</v>
      </c>
      <c r="N49" s="64" t="s">
        <v>536</v>
      </c>
      <c r="O49" s="65" t="s">
        <v>536</v>
      </c>
      <c r="P49" s="48"/>
      <c r="Q49" s="48"/>
      <c r="R49" s="48"/>
      <c r="S49" s="48"/>
      <c r="T49" s="48"/>
      <c r="U49" s="48"/>
    </row>
    <row r="50" spans="1:21" ht="30.75" customHeight="1" x14ac:dyDescent="0.15">
      <c r="A50" s="48"/>
      <c r="B50" s="1238"/>
      <c r="C50" s="1239"/>
      <c r="D50" s="62"/>
      <c r="E50" s="1220" t="s">
        <v>17</v>
      </c>
      <c r="F50" s="1220"/>
      <c r="G50" s="1220"/>
      <c r="H50" s="1220"/>
      <c r="I50" s="1220"/>
      <c r="J50" s="1221"/>
      <c r="K50" s="63">
        <v>1124</v>
      </c>
      <c r="L50" s="64">
        <v>1779</v>
      </c>
      <c r="M50" s="64">
        <v>1840</v>
      </c>
      <c r="N50" s="64">
        <v>1721</v>
      </c>
      <c r="O50" s="65">
        <v>1507</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536</v>
      </c>
      <c r="L51" s="64" t="s">
        <v>536</v>
      </c>
      <c r="M51" s="64" t="s">
        <v>536</v>
      </c>
      <c r="N51" s="64" t="s">
        <v>536</v>
      </c>
      <c r="O51" s="65" t="s">
        <v>536</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62722</v>
      </c>
      <c r="L52" s="64">
        <v>61001</v>
      </c>
      <c r="M52" s="64">
        <v>62458</v>
      </c>
      <c r="N52" s="64">
        <v>59781</v>
      </c>
      <c r="O52" s="65">
        <v>59030</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21111</v>
      </c>
      <c r="L53" s="69">
        <v>25883</v>
      </c>
      <c r="M53" s="69">
        <v>26711</v>
      </c>
      <c r="N53" s="69">
        <v>30572</v>
      </c>
      <c r="O53" s="70">
        <v>30191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26" t="s">
        <v>25</v>
      </c>
      <c r="C57" s="1227"/>
      <c r="D57" s="1230" t="s">
        <v>26</v>
      </c>
      <c r="E57" s="1231"/>
      <c r="F57" s="1231"/>
      <c r="G57" s="1231"/>
      <c r="H57" s="1231"/>
      <c r="I57" s="1231"/>
      <c r="J57" s="1232"/>
      <c r="K57" s="83">
        <v>179351</v>
      </c>
      <c r="L57" s="84">
        <v>190638</v>
      </c>
      <c r="M57" s="84">
        <v>187306</v>
      </c>
      <c r="N57" s="84">
        <v>169538</v>
      </c>
      <c r="O57" s="85">
        <v>167121</v>
      </c>
    </row>
    <row r="58" spans="1:21" ht="31.5" customHeight="1" thickBot="1" x14ac:dyDescent="0.2">
      <c r="B58" s="1228"/>
      <c r="C58" s="1229"/>
      <c r="D58" s="1233" t="s">
        <v>27</v>
      </c>
      <c r="E58" s="1234"/>
      <c r="F58" s="1234"/>
      <c r="G58" s="1234"/>
      <c r="H58" s="1234"/>
      <c r="I58" s="1234"/>
      <c r="J58" s="1235"/>
      <c r="K58" s="86">
        <v>187087</v>
      </c>
      <c r="L58" s="87">
        <v>209024</v>
      </c>
      <c r="M58" s="87">
        <v>217174</v>
      </c>
      <c r="N58" s="87">
        <v>215160</v>
      </c>
      <c r="O58" s="88">
        <v>216595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5ZE40UgrFd0oNMQDxbSKWf2MEVNKH/+/tcCGmQBb042akqAipDD8s7F2kGWpsn0oryQZwNymQIVpZiEKadpcA==" saltValue="+pzOqSqm/xLOJgZwFtz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577</v>
      </c>
      <c r="J40" s="100" t="s">
        <v>578</v>
      </c>
      <c r="K40" s="100" t="s">
        <v>579</v>
      </c>
      <c r="L40" s="100" t="s">
        <v>580</v>
      </c>
      <c r="M40" s="101" t="s">
        <v>581</v>
      </c>
    </row>
    <row r="41" spans="2:13" ht="27.75" customHeight="1" x14ac:dyDescent="0.15">
      <c r="B41" s="1256" t="s">
        <v>30</v>
      </c>
      <c r="C41" s="1257"/>
      <c r="D41" s="102"/>
      <c r="E41" s="1258" t="s">
        <v>31</v>
      </c>
      <c r="F41" s="1258"/>
      <c r="G41" s="1258"/>
      <c r="H41" s="1259"/>
      <c r="I41" s="358">
        <v>1053471</v>
      </c>
      <c r="J41" s="359">
        <v>1049364</v>
      </c>
      <c r="K41" s="359">
        <v>1028266</v>
      </c>
      <c r="L41" s="359">
        <v>1031630</v>
      </c>
      <c r="M41" s="360">
        <v>1037830</v>
      </c>
    </row>
    <row r="42" spans="2:13" ht="27.75" customHeight="1" x14ac:dyDescent="0.15">
      <c r="B42" s="1246"/>
      <c r="C42" s="1247"/>
      <c r="D42" s="103"/>
      <c r="E42" s="1250" t="s">
        <v>32</v>
      </c>
      <c r="F42" s="1250"/>
      <c r="G42" s="1250"/>
      <c r="H42" s="1251"/>
      <c r="I42" s="361">
        <v>29343</v>
      </c>
      <c r="J42" s="362">
        <v>26270</v>
      </c>
      <c r="K42" s="362">
        <v>23683</v>
      </c>
      <c r="L42" s="362">
        <v>21078</v>
      </c>
      <c r="M42" s="363">
        <v>18613</v>
      </c>
    </row>
    <row r="43" spans="2:13" ht="27.75" customHeight="1" x14ac:dyDescent="0.15">
      <c r="B43" s="1246"/>
      <c r="C43" s="1247"/>
      <c r="D43" s="103"/>
      <c r="E43" s="1250" t="s">
        <v>33</v>
      </c>
      <c r="F43" s="1250"/>
      <c r="G43" s="1250"/>
      <c r="H43" s="1251"/>
      <c r="I43" s="361">
        <v>142358</v>
      </c>
      <c r="J43" s="362">
        <v>141684</v>
      </c>
      <c r="K43" s="362">
        <v>142593</v>
      </c>
      <c r="L43" s="362">
        <v>149402</v>
      </c>
      <c r="M43" s="363">
        <v>146905</v>
      </c>
    </row>
    <row r="44" spans="2:13" ht="27.75" customHeight="1" x14ac:dyDescent="0.15">
      <c r="B44" s="1246"/>
      <c r="C44" s="1247"/>
      <c r="D44" s="103"/>
      <c r="E44" s="1250" t="s">
        <v>34</v>
      </c>
      <c r="F44" s="1250"/>
      <c r="G44" s="1250"/>
      <c r="H44" s="1251"/>
      <c r="I44" s="361" t="s">
        <v>536</v>
      </c>
      <c r="J44" s="362" t="s">
        <v>536</v>
      </c>
      <c r="K44" s="362" t="s">
        <v>536</v>
      </c>
      <c r="L44" s="362" t="s">
        <v>536</v>
      </c>
      <c r="M44" s="363" t="s">
        <v>536</v>
      </c>
    </row>
    <row r="45" spans="2:13" ht="27.75" customHeight="1" x14ac:dyDescent="0.15">
      <c r="B45" s="1246"/>
      <c r="C45" s="1247"/>
      <c r="D45" s="103"/>
      <c r="E45" s="1250" t="s">
        <v>35</v>
      </c>
      <c r="F45" s="1250"/>
      <c r="G45" s="1250"/>
      <c r="H45" s="1251"/>
      <c r="I45" s="361">
        <v>105548</v>
      </c>
      <c r="J45" s="362">
        <v>101660</v>
      </c>
      <c r="K45" s="362">
        <v>101461</v>
      </c>
      <c r="L45" s="362">
        <v>101065</v>
      </c>
      <c r="M45" s="363">
        <v>102440</v>
      </c>
    </row>
    <row r="46" spans="2:13" ht="27.75" customHeight="1" x14ac:dyDescent="0.15">
      <c r="B46" s="1246"/>
      <c r="C46" s="1247"/>
      <c r="D46" s="104"/>
      <c r="E46" s="1250" t="s">
        <v>36</v>
      </c>
      <c r="F46" s="1250"/>
      <c r="G46" s="1250"/>
      <c r="H46" s="1251"/>
      <c r="I46" s="361">
        <v>130</v>
      </c>
      <c r="J46" s="362">
        <v>93</v>
      </c>
      <c r="K46" s="362">
        <v>67</v>
      </c>
      <c r="L46" s="362">
        <v>37</v>
      </c>
      <c r="M46" s="363">
        <v>26</v>
      </c>
    </row>
    <row r="47" spans="2:13" ht="27.75" customHeight="1" x14ac:dyDescent="0.15">
      <c r="B47" s="1246"/>
      <c r="C47" s="1247"/>
      <c r="D47" s="105"/>
      <c r="E47" s="1260" t="s">
        <v>37</v>
      </c>
      <c r="F47" s="1261"/>
      <c r="G47" s="1261"/>
      <c r="H47" s="1262"/>
      <c r="I47" s="361" t="s">
        <v>536</v>
      </c>
      <c r="J47" s="362" t="s">
        <v>536</v>
      </c>
      <c r="K47" s="362" t="s">
        <v>536</v>
      </c>
      <c r="L47" s="362" t="s">
        <v>536</v>
      </c>
      <c r="M47" s="363" t="s">
        <v>536</v>
      </c>
    </row>
    <row r="48" spans="2:13" ht="27.75" customHeight="1" x14ac:dyDescent="0.15">
      <c r="B48" s="1246"/>
      <c r="C48" s="1247"/>
      <c r="D48" s="103"/>
      <c r="E48" s="1250" t="s">
        <v>38</v>
      </c>
      <c r="F48" s="1250"/>
      <c r="G48" s="1250"/>
      <c r="H48" s="1251"/>
      <c r="I48" s="361" t="s">
        <v>536</v>
      </c>
      <c r="J48" s="362" t="s">
        <v>536</v>
      </c>
      <c r="K48" s="362" t="s">
        <v>536</v>
      </c>
      <c r="L48" s="362" t="s">
        <v>536</v>
      </c>
      <c r="M48" s="363" t="s">
        <v>536</v>
      </c>
    </row>
    <row r="49" spans="2:13" ht="27.75" customHeight="1" x14ac:dyDescent="0.15">
      <c r="B49" s="1248"/>
      <c r="C49" s="1249"/>
      <c r="D49" s="103"/>
      <c r="E49" s="1250" t="s">
        <v>39</v>
      </c>
      <c r="F49" s="1250"/>
      <c r="G49" s="1250"/>
      <c r="H49" s="1251"/>
      <c r="I49" s="361" t="s">
        <v>536</v>
      </c>
      <c r="J49" s="362" t="s">
        <v>536</v>
      </c>
      <c r="K49" s="362" t="s">
        <v>536</v>
      </c>
      <c r="L49" s="362" t="s">
        <v>536</v>
      </c>
      <c r="M49" s="363" t="s">
        <v>536</v>
      </c>
    </row>
    <row r="50" spans="2:13" ht="27.75" customHeight="1" x14ac:dyDescent="0.15">
      <c r="B50" s="1244" t="s">
        <v>40</v>
      </c>
      <c r="C50" s="1245"/>
      <c r="D50" s="106"/>
      <c r="E50" s="1250" t="s">
        <v>41</v>
      </c>
      <c r="F50" s="1250"/>
      <c r="G50" s="1250"/>
      <c r="H50" s="1251"/>
      <c r="I50" s="361">
        <v>234155</v>
      </c>
      <c r="J50" s="362">
        <v>238846</v>
      </c>
      <c r="K50" s="362">
        <v>221716</v>
      </c>
      <c r="L50" s="362">
        <v>220192</v>
      </c>
      <c r="M50" s="363">
        <v>236916</v>
      </c>
    </row>
    <row r="51" spans="2:13" ht="27.75" customHeight="1" x14ac:dyDescent="0.15">
      <c r="B51" s="1246"/>
      <c r="C51" s="1247"/>
      <c r="D51" s="103"/>
      <c r="E51" s="1250" t="s">
        <v>42</v>
      </c>
      <c r="F51" s="1250"/>
      <c r="G51" s="1250"/>
      <c r="H51" s="1251"/>
      <c r="I51" s="361">
        <v>250365</v>
      </c>
      <c r="J51" s="362">
        <v>247958</v>
      </c>
      <c r="K51" s="362">
        <v>244740</v>
      </c>
      <c r="L51" s="362">
        <v>265157</v>
      </c>
      <c r="M51" s="363">
        <v>260368</v>
      </c>
    </row>
    <row r="52" spans="2:13" ht="27.75" customHeight="1" x14ac:dyDescent="0.15">
      <c r="B52" s="1248"/>
      <c r="C52" s="1249"/>
      <c r="D52" s="103"/>
      <c r="E52" s="1250" t="s">
        <v>43</v>
      </c>
      <c r="F52" s="1250"/>
      <c r="G52" s="1250"/>
      <c r="H52" s="1251"/>
      <c r="I52" s="361">
        <v>459442</v>
      </c>
      <c r="J52" s="362">
        <v>437760</v>
      </c>
      <c r="K52" s="362">
        <v>417670</v>
      </c>
      <c r="L52" s="362">
        <v>396619</v>
      </c>
      <c r="M52" s="363">
        <v>384700</v>
      </c>
    </row>
    <row r="53" spans="2:13" ht="27.75" customHeight="1" thickBot="1" x14ac:dyDescent="0.2">
      <c r="B53" s="1252" t="s">
        <v>44</v>
      </c>
      <c r="C53" s="1253"/>
      <c r="D53" s="107"/>
      <c r="E53" s="1254" t="s">
        <v>45</v>
      </c>
      <c r="F53" s="1254"/>
      <c r="G53" s="1254"/>
      <c r="H53" s="1255"/>
      <c r="I53" s="364">
        <v>386888</v>
      </c>
      <c r="J53" s="365">
        <v>394508</v>
      </c>
      <c r="K53" s="365">
        <v>411946</v>
      </c>
      <c r="L53" s="365">
        <v>421244</v>
      </c>
      <c r="M53" s="366">
        <v>423831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7DYWDbjIJGgxSUHw0vqCdi676E49q3NDcSuEw1+j17EwhY7w8iHQEwU9w0to7r5Z9XvyVE2+AONXhYgJNxTaUQ==" saltValue="PT48xOxcMkLOH1TtK5Lk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579</v>
      </c>
      <c r="G54" s="116" t="s">
        <v>580</v>
      </c>
      <c r="H54" s="117" t="s">
        <v>581</v>
      </c>
    </row>
    <row r="55" spans="2:8" ht="52.5" customHeight="1" x14ac:dyDescent="0.15">
      <c r="B55" s="118"/>
      <c r="C55" s="1271" t="s">
        <v>48</v>
      </c>
      <c r="D55" s="1271"/>
      <c r="E55" s="1272"/>
      <c r="F55" s="119">
        <v>6384</v>
      </c>
      <c r="G55" s="119">
        <v>6524</v>
      </c>
      <c r="H55" s="120">
        <v>7511</v>
      </c>
    </row>
    <row r="56" spans="2:8" ht="52.5" customHeight="1" x14ac:dyDescent="0.15">
      <c r="B56" s="121"/>
      <c r="C56" s="1273" t="s">
        <v>49</v>
      </c>
      <c r="D56" s="1273"/>
      <c r="E56" s="1274"/>
      <c r="F56" s="122">
        <v>1124</v>
      </c>
      <c r="G56" s="122">
        <v>1460</v>
      </c>
      <c r="H56" s="123">
        <v>1672</v>
      </c>
    </row>
    <row r="57" spans="2:8" ht="53.25" customHeight="1" x14ac:dyDescent="0.15">
      <c r="B57" s="121"/>
      <c r="C57" s="1275" t="s">
        <v>50</v>
      </c>
      <c r="D57" s="1275"/>
      <c r="E57" s="1276"/>
      <c r="F57" s="124">
        <v>23206</v>
      </c>
      <c r="G57" s="124">
        <v>23320</v>
      </c>
      <c r="H57" s="125">
        <v>24156</v>
      </c>
    </row>
    <row r="58" spans="2:8" ht="45.75" customHeight="1" x14ac:dyDescent="0.15">
      <c r="B58" s="126"/>
      <c r="C58" s="1263" t="s">
        <v>626</v>
      </c>
      <c r="D58" s="1264"/>
      <c r="E58" s="1265"/>
      <c r="F58" s="127">
        <v>8690</v>
      </c>
      <c r="G58" s="127">
        <v>8729</v>
      </c>
      <c r="H58" s="128">
        <v>8734</v>
      </c>
    </row>
    <row r="59" spans="2:8" ht="45.75" customHeight="1" x14ac:dyDescent="0.15">
      <c r="B59" s="126"/>
      <c r="C59" s="1263" t="s">
        <v>627</v>
      </c>
      <c r="D59" s="1264"/>
      <c r="E59" s="1265"/>
      <c r="F59" s="127">
        <v>5043</v>
      </c>
      <c r="G59" s="127">
        <v>4763</v>
      </c>
      <c r="H59" s="128">
        <v>4712</v>
      </c>
    </row>
    <row r="60" spans="2:8" ht="45.75" customHeight="1" x14ac:dyDescent="0.15">
      <c r="B60" s="126"/>
      <c r="C60" s="1263" t="s">
        <v>628</v>
      </c>
      <c r="D60" s="1264"/>
      <c r="E60" s="1265"/>
      <c r="F60" s="127">
        <v>2127</v>
      </c>
      <c r="G60" s="127">
        <v>2025</v>
      </c>
      <c r="H60" s="128">
        <v>1918</v>
      </c>
    </row>
    <row r="61" spans="2:8" ht="45.75" customHeight="1" x14ac:dyDescent="0.15">
      <c r="B61" s="126"/>
      <c r="C61" s="1263" t="s">
        <v>629</v>
      </c>
      <c r="D61" s="1264"/>
      <c r="E61" s="1265"/>
      <c r="F61" s="127">
        <v>1038</v>
      </c>
      <c r="G61" s="127">
        <v>1038</v>
      </c>
      <c r="H61" s="128">
        <v>1038</v>
      </c>
    </row>
    <row r="62" spans="2:8" ht="45.75" customHeight="1" thickBot="1" x14ac:dyDescent="0.2">
      <c r="B62" s="129"/>
      <c r="C62" s="1266" t="s">
        <v>630</v>
      </c>
      <c r="D62" s="1267"/>
      <c r="E62" s="1268"/>
      <c r="F62" s="130">
        <v>897</v>
      </c>
      <c r="G62" s="130">
        <v>1017</v>
      </c>
      <c r="H62" s="131">
        <v>1023</v>
      </c>
    </row>
    <row r="63" spans="2:8" ht="52.5" customHeight="1" thickBot="1" x14ac:dyDescent="0.2">
      <c r="B63" s="132"/>
      <c r="C63" s="1269" t="s">
        <v>51</v>
      </c>
      <c r="D63" s="1269"/>
      <c r="E63" s="1270"/>
      <c r="F63" s="133">
        <v>30715</v>
      </c>
      <c r="G63" s="133">
        <v>31304</v>
      </c>
      <c r="H63" s="134">
        <v>33339</v>
      </c>
    </row>
    <row r="64" spans="2:8" x14ac:dyDescent="0.15"/>
  </sheetData>
  <sheetProtection algorithmName="SHA-512" hashValue="rfFB9ge1gct3mDFwKI2Xw+Amc+sVvobygJSXsYkMOBs3WQ1cCUMO2C2zFui112/SzJHonwB3n8vAQMkQZTk+Qg==" saltValue="mj1KkPGdJGLVDlHlljSi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G16" zoomScale="85" zoomScaleNormal="85" zoomScaleSheetLayoutView="55" workbookViewId="0">
      <selection activeCell="CO38" sqref="CO38"/>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632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633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634</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6"/>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6"/>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6"/>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6"/>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635</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577</v>
      </c>
      <c r="BQ50" s="1282"/>
      <c r="BR50" s="1282"/>
      <c r="BS50" s="1282"/>
      <c r="BT50" s="1282"/>
      <c r="BU50" s="1282"/>
      <c r="BV50" s="1282"/>
      <c r="BW50" s="1282"/>
      <c r="BX50" s="1282" t="s">
        <v>578</v>
      </c>
      <c r="BY50" s="1282"/>
      <c r="BZ50" s="1282"/>
      <c r="CA50" s="1282"/>
      <c r="CB50" s="1282"/>
      <c r="CC50" s="1282"/>
      <c r="CD50" s="1282"/>
      <c r="CE50" s="1282"/>
      <c r="CF50" s="1282" t="s">
        <v>579</v>
      </c>
      <c r="CG50" s="1282"/>
      <c r="CH50" s="1282"/>
      <c r="CI50" s="1282"/>
      <c r="CJ50" s="1282"/>
      <c r="CK50" s="1282"/>
      <c r="CL50" s="1282"/>
      <c r="CM50" s="1282"/>
      <c r="CN50" s="1282" t="s">
        <v>580</v>
      </c>
      <c r="CO50" s="1282"/>
      <c r="CP50" s="1282"/>
      <c r="CQ50" s="1282"/>
      <c r="CR50" s="1282"/>
      <c r="CS50" s="1282"/>
      <c r="CT50" s="1282"/>
      <c r="CU50" s="1282"/>
      <c r="CV50" s="1282" t="s">
        <v>581</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636</v>
      </c>
      <c r="AO51" s="1280"/>
      <c r="AP51" s="1280"/>
      <c r="AQ51" s="1280"/>
      <c r="AR51" s="1280"/>
      <c r="AS51" s="1280"/>
      <c r="AT51" s="1280"/>
      <c r="AU51" s="1280"/>
      <c r="AV51" s="1280"/>
      <c r="AW51" s="1280"/>
      <c r="AX51" s="1280"/>
      <c r="AY51" s="1280"/>
      <c r="AZ51" s="1280"/>
      <c r="BA51" s="1280"/>
      <c r="BB51" s="1280" t="s">
        <v>637</v>
      </c>
      <c r="BC51" s="1280"/>
      <c r="BD51" s="1280"/>
      <c r="BE51" s="1280"/>
      <c r="BF51" s="1280"/>
      <c r="BG51" s="1280"/>
      <c r="BH51" s="1280"/>
      <c r="BI51" s="1280"/>
      <c r="BJ51" s="1280"/>
      <c r="BK51" s="1280"/>
      <c r="BL51" s="1280"/>
      <c r="BM51" s="1280"/>
      <c r="BN51" s="1280"/>
      <c r="BO51" s="1280"/>
      <c r="BP51" s="1277">
        <v>121.7</v>
      </c>
      <c r="BQ51" s="1277"/>
      <c r="BR51" s="1277"/>
      <c r="BS51" s="1277"/>
      <c r="BT51" s="1277"/>
      <c r="BU51" s="1277"/>
      <c r="BV51" s="1277"/>
      <c r="BW51" s="1277"/>
      <c r="BX51" s="1277">
        <v>120.4</v>
      </c>
      <c r="BY51" s="1277"/>
      <c r="BZ51" s="1277"/>
      <c r="CA51" s="1277"/>
      <c r="CB51" s="1277"/>
      <c r="CC51" s="1277"/>
      <c r="CD51" s="1277"/>
      <c r="CE51" s="1277"/>
      <c r="CF51" s="1277">
        <v>123.7</v>
      </c>
      <c r="CG51" s="1277"/>
      <c r="CH51" s="1277"/>
      <c r="CI51" s="1277"/>
      <c r="CJ51" s="1277"/>
      <c r="CK51" s="1277"/>
      <c r="CL51" s="1277"/>
      <c r="CM51" s="1277"/>
      <c r="CN51" s="1277">
        <v>122</v>
      </c>
      <c r="CO51" s="1277"/>
      <c r="CP51" s="1277"/>
      <c r="CQ51" s="1277"/>
      <c r="CR51" s="1277"/>
      <c r="CS51" s="1277"/>
      <c r="CT51" s="1277"/>
      <c r="CU51" s="1277"/>
      <c r="CV51" s="1277">
        <v>123.4</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638</v>
      </c>
      <c r="BC53" s="1280"/>
      <c r="BD53" s="1280"/>
      <c r="BE53" s="1280"/>
      <c r="BF53" s="1280"/>
      <c r="BG53" s="1280"/>
      <c r="BH53" s="1280"/>
      <c r="BI53" s="1280"/>
      <c r="BJ53" s="1280"/>
      <c r="BK53" s="1280"/>
      <c r="BL53" s="1280"/>
      <c r="BM53" s="1280"/>
      <c r="BN53" s="1280"/>
      <c r="BO53" s="1280"/>
      <c r="BP53" s="1277">
        <v>60.1</v>
      </c>
      <c r="BQ53" s="1277"/>
      <c r="BR53" s="1277"/>
      <c r="BS53" s="1277"/>
      <c r="BT53" s="1277"/>
      <c r="BU53" s="1277"/>
      <c r="BV53" s="1277"/>
      <c r="BW53" s="1277"/>
      <c r="BX53" s="1277">
        <v>60.3</v>
      </c>
      <c r="BY53" s="1277"/>
      <c r="BZ53" s="1277"/>
      <c r="CA53" s="1277"/>
      <c r="CB53" s="1277"/>
      <c r="CC53" s="1277"/>
      <c r="CD53" s="1277"/>
      <c r="CE53" s="1277"/>
      <c r="CF53" s="1277">
        <v>60.7</v>
      </c>
      <c r="CG53" s="1277"/>
      <c r="CH53" s="1277"/>
      <c r="CI53" s="1277"/>
      <c r="CJ53" s="1277"/>
      <c r="CK53" s="1277"/>
      <c r="CL53" s="1277"/>
      <c r="CM53" s="1277"/>
      <c r="CN53" s="1277">
        <v>61.4</v>
      </c>
      <c r="CO53" s="1277"/>
      <c r="CP53" s="1277"/>
      <c r="CQ53" s="1277"/>
      <c r="CR53" s="1277"/>
      <c r="CS53" s="1277"/>
      <c r="CT53" s="1277"/>
      <c r="CU53" s="1277"/>
      <c r="CV53" s="1277">
        <v>62.2</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639</v>
      </c>
      <c r="AO55" s="1282"/>
      <c r="AP55" s="1282"/>
      <c r="AQ55" s="1282"/>
      <c r="AR55" s="1282"/>
      <c r="AS55" s="1282"/>
      <c r="AT55" s="1282"/>
      <c r="AU55" s="1282"/>
      <c r="AV55" s="1282"/>
      <c r="AW55" s="1282"/>
      <c r="AX55" s="1282"/>
      <c r="AY55" s="1282"/>
      <c r="AZ55" s="1282"/>
      <c r="BA55" s="1282"/>
      <c r="BB55" s="1280" t="s">
        <v>637</v>
      </c>
      <c r="BC55" s="1280"/>
      <c r="BD55" s="1280"/>
      <c r="BE55" s="1280"/>
      <c r="BF55" s="1280"/>
      <c r="BG55" s="1280"/>
      <c r="BH55" s="1280"/>
      <c r="BI55" s="1280"/>
      <c r="BJ55" s="1280"/>
      <c r="BK55" s="1280"/>
      <c r="BL55" s="1280"/>
      <c r="BM55" s="1280"/>
      <c r="BN55" s="1280"/>
      <c r="BO55" s="1280"/>
      <c r="BP55" s="1277">
        <v>106</v>
      </c>
      <c r="BQ55" s="1277"/>
      <c r="BR55" s="1277"/>
      <c r="BS55" s="1277"/>
      <c r="BT55" s="1277"/>
      <c r="BU55" s="1277"/>
      <c r="BV55" s="1277"/>
      <c r="BW55" s="1277"/>
      <c r="BX55" s="1277">
        <v>97.6</v>
      </c>
      <c r="BY55" s="1277"/>
      <c r="BZ55" s="1277"/>
      <c r="CA55" s="1277"/>
      <c r="CB55" s="1277"/>
      <c r="CC55" s="1277"/>
      <c r="CD55" s="1277"/>
      <c r="CE55" s="1277"/>
      <c r="CF55" s="1277">
        <v>91.9</v>
      </c>
      <c r="CG55" s="1277"/>
      <c r="CH55" s="1277"/>
      <c r="CI55" s="1277"/>
      <c r="CJ55" s="1277"/>
      <c r="CK55" s="1277"/>
      <c r="CL55" s="1277"/>
      <c r="CM55" s="1277"/>
      <c r="CN55" s="1277">
        <v>86</v>
      </c>
      <c r="CO55" s="1277"/>
      <c r="CP55" s="1277"/>
      <c r="CQ55" s="1277"/>
      <c r="CR55" s="1277"/>
      <c r="CS55" s="1277"/>
      <c r="CT55" s="1277"/>
      <c r="CU55" s="1277"/>
      <c r="CV55" s="1277">
        <v>72.8</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638</v>
      </c>
      <c r="BC57" s="1280"/>
      <c r="BD57" s="1280"/>
      <c r="BE57" s="1280"/>
      <c r="BF57" s="1280"/>
      <c r="BG57" s="1280"/>
      <c r="BH57" s="1280"/>
      <c r="BI57" s="1280"/>
      <c r="BJ57" s="1280"/>
      <c r="BK57" s="1280"/>
      <c r="BL57" s="1280"/>
      <c r="BM57" s="1280"/>
      <c r="BN57" s="1280"/>
      <c r="BO57" s="1280"/>
      <c r="BP57" s="1277">
        <v>62</v>
      </c>
      <c r="BQ57" s="1277"/>
      <c r="BR57" s="1277"/>
      <c r="BS57" s="1277"/>
      <c r="BT57" s="1277"/>
      <c r="BU57" s="1277"/>
      <c r="BV57" s="1277"/>
      <c r="BW57" s="1277"/>
      <c r="BX57" s="1277">
        <v>62.9</v>
      </c>
      <c r="BY57" s="1277"/>
      <c r="BZ57" s="1277"/>
      <c r="CA57" s="1277"/>
      <c r="CB57" s="1277"/>
      <c r="CC57" s="1277"/>
      <c r="CD57" s="1277"/>
      <c r="CE57" s="1277"/>
      <c r="CF57" s="1277">
        <v>63.4</v>
      </c>
      <c r="CG57" s="1277"/>
      <c r="CH57" s="1277"/>
      <c r="CI57" s="1277"/>
      <c r="CJ57" s="1277"/>
      <c r="CK57" s="1277"/>
      <c r="CL57" s="1277"/>
      <c r="CM57" s="1277"/>
      <c r="CN57" s="1277">
        <v>64.3</v>
      </c>
      <c r="CO57" s="1277"/>
      <c r="CP57" s="1277"/>
      <c r="CQ57" s="1277"/>
      <c r="CR57" s="1277"/>
      <c r="CS57" s="1277"/>
      <c r="CT57" s="1277"/>
      <c r="CU57" s="1277"/>
      <c r="CV57" s="1277">
        <v>65.2</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640</v>
      </c>
    </row>
    <row r="64" spans="1:109" x14ac:dyDescent="0.15">
      <c r="B64" s="376"/>
      <c r="G64" s="383"/>
      <c r="I64" s="396"/>
      <c r="J64" s="396"/>
      <c r="K64" s="396"/>
      <c r="L64" s="396"/>
      <c r="M64" s="396"/>
      <c r="N64" s="397"/>
      <c r="AM64" s="383"/>
      <c r="AN64" s="383" t="s">
        <v>633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642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635</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577</v>
      </c>
      <c r="BQ72" s="1282"/>
      <c r="BR72" s="1282"/>
      <c r="BS72" s="1282"/>
      <c r="BT72" s="1282"/>
      <c r="BU72" s="1282"/>
      <c r="BV72" s="1282"/>
      <c r="BW72" s="1282"/>
      <c r="BX72" s="1282" t="s">
        <v>578</v>
      </c>
      <c r="BY72" s="1282"/>
      <c r="BZ72" s="1282"/>
      <c r="CA72" s="1282"/>
      <c r="CB72" s="1282"/>
      <c r="CC72" s="1282"/>
      <c r="CD72" s="1282"/>
      <c r="CE72" s="1282"/>
      <c r="CF72" s="1282" t="s">
        <v>579</v>
      </c>
      <c r="CG72" s="1282"/>
      <c r="CH72" s="1282"/>
      <c r="CI72" s="1282"/>
      <c r="CJ72" s="1282"/>
      <c r="CK72" s="1282"/>
      <c r="CL72" s="1282"/>
      <c r="CM72" s="1282"/>
      <c r="CN72" s="1282" t="s">
        <v>580</v>
      </c>
      <c r="CO72" s="1282"/>
      <c r="CP72" s="1282"/>
      <c r="CQ72" s="1282"/>
      <c r="CR72" s="1282"/>
      <c r="CS72" s="1282"/>
      <c r="CT72" s="1282"/>
      <c r="CU72" s="1282"/>
      <c r="CV72" s="1282" t="s">
        <v>581</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636</v>
      </c>
      <c r="AO73" s="1280"/>
      <c r="AP73" s="1280"/>
      <c r="AQ73" s="1280"/>
      <c r="AR73" s="1280"/>
      <c r="AS73" s="1280"/>
      <c r="AT73" s="1280"/>
      <c r="AU73" s="1280"/>
      <c r="AV73" s="1280"/>
      <c r="AW73" s="1280"/>
      <c r="AX73" s="1280"/>
      <c r="AY73" s="1280"/>
      <c r="AZ73" s="1280"/>
      <c r="BA73" s="1280"/>
      <c r="BB73" s="1280" t="s">
        <v>637</v>
      </c>
      <c r="BC73" s="1280"/>
      <c r="BD73" s="1280"/>
      <c r="BE73" s="1280"/>
      <c r="BF73" s="1280"/>
      <c r="BG73" s="1280"/>
      <c r="BH73" s="1280"/>
      <c r="BI73" s="1280"/>
      <c r="BJ73" s="1280"/>
      <c r="BK73" s="1280"/>
      <c r="BL73" s="1280"/>
      <c r="BM73" s="1280"/>
      <c r="BN73" s="1280"/>
      <c r="BO73" s="1280"/>
      <c r="BP73" s="1277">
        <v>121.7</v>
      </c>
      <c r="BQ73" s="1277"/>
      <c r="BR73" s="1277"/>
      <c r="BS73" s="1277"/>
      <c r="BT73" s="1277"/>
      <c r="BU73" s="1277"/>
      <c r="BV73" s="1277"/>
      <c r="BW73" s="1277"/>
      <c r="BX73" s="1277">
        <v>120.4</v>
      </c>
      <c r="BY73" s="1277"/>
      <c r="BZ73" s="1277"/>
      <c r="CA73" s="1277"/>
      <c r="CB73" s="1277"/>
      <c r="CC73" s="1277"/>
      <c r="CD73" s="1277"/>
      <c r="CE73" s="1277"/>
      <c r="CF73" s="1277">
        <v>123.7</v>
      </c>
      <c r="CG73" s="1277"/>
      <c r="CH73" s="1277"/>
      <c r="CI73" s="1277"/>
      <c r="CJ73" s="1277"/>
      <c r="CK73" s="1277"/>
      <c r="CL73" s="1277"/>
      <c r="CM73" s="1277"/>
      <c r="CN73" s="1277">
        <v>122</v>
      </c>
      <c r="CO73" s="1277"/>
      <c r="CP73" s="1277"/>
      <c r="CQ73" s="1277"/>
      <c r="CR73" s="1277"/>
      <c r="CS73" s="1277"/>
      <c r="CT73" s="1277"/>
      <c r="CU73" s="1277"/>
      <c r="CV73" s="1277">
        <v>123.4</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641</v>
      </c>
      <c r="BC75" s="1280"/>
      <c r="BD75" s="1280"/>
      <c r="BE75" s="1280"/>
      <c r="BF75" s="1280"/>
      <c r="BG75" s="1280"/>
      <c r="BH75" s="1280"/>
      <c r="BI75" s="1280"/>
      <c r="BJ75" s="1280"/>
      <c r="BK75" s="1280"/>
      <c r="BL75" s="1280"/>
      <c r="BM75" s="1280"/>
      <c r="BN75" s="1280"/>
      <c r="BO75" s="1280"/>
      <c r="BP75" s="1277">
        <v>6.9</v>
      </c>
      <c r="BQ75" s="1277"/>
      <c r="BR75" s="1277"/>
      <c r="BS75" s="1277"/>
      <c r="BT75" s="1277"/>
      <c r="BU75" s="1277"/>
      <c r="BV75" s="1277"/>
      <c r="BW75" s="1277"/>
      <c r="BX75" s="1277">
        <v>7.3</v>
      </c>
      <c r="BY75" s="1277"/>
      <c r="BZ75" s="1277"/>
      <c r="CA75" s="1277"/>
      <c r="CB75" s="1277"/>
      <c r="CC75" s="1277"/>
      <c r="CD75" s="1277"/>
      <c r="CE75" s="1277"/>
      <c r="CF75" s="1277">
        <v>7.5</v>
      </c>
      <c r="CG75" s="1277"/>
      <c r="CH75" s="1277"/>
      <c r="CI75" s="1277"/>
      <c r="CJ75" s="1277"/>
      <c r="CK75" s="1277"/>
      <c r="CL75" s="1277"/>
      <c r="CM75" s="1277"/>
      <c r="CN75" s="1277">
        <v>8.1999999999999993</v>
      </c>
      <c r="CO75" s="1277"/>
      <c r="CP75" s="1277"/>
      <c r="CQ75" s="1277"/>
      <c r="CR75" s="1277"/>
      <c r="CS75" s="1277"/>
      <c r="CT75" s="1277"/>
      <c r="CU75" s="1277"/>
      <c r="CV75" s="1277">
        <v>8.5</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639</v>
      </c>
      <c r="AO77" s="1282"/>
      <c r="AP77" s="1282"/>
      <c r="AQ77" s="1282"/>
      <c r="AR77" s="1282"/>
      <c r="AS77" s="1282"/>
      <c r="AT77" s="1282"/>
      <c r="AU77" s="1282"/>
      <c r="AV77" s="1282"/>
      <c r="AW77" s="1282"/>
      <c r="AX77" s="1282"/>
      <c r="AY77" s="1282"/>
      <c r="AZ77" s="1282"/>
      <c r="BA77" s="1282"/>
      <c r="BB77" s="1280" t="s">
        <v>637</v>
      </c>
      <c r="BC77" s="1280"/>
      <c r="BD77" s="1280"/>
      <c r="BE77" s="1280"/>
      <c r="BF77" s="1280"/>
      <c r="BG77" s="1280"/>
      <c r="BH77" s="1280"/>
      <c r="BI77" s="1280"/>
      <c r="BJ77" s="1280"/>
      <c r="BK77" s="1280"/>
      <c r="BL77" s="1280"/>
      <c r="BM77" s="1280"/>
      <c r="BN77" s="1280"/>
      <c r="BO77" s="1280"/>
      <c r="BP77" s="1277">
        <v>106</v>
      </c>
      <c r="BQ77" s="1277"/>
      <c r="BR77" s="1277"/>
      <c r="BS77" s="1277"/>
      <c r="BT77" s="1277"/>
      <c r="BU77" s="1277"/>
      <c r="BV77" s="1277"/>
      <c r="BW77" s="1277"/>
      <c r="BX77" s="1277">
        <v>97.6</v>
      </c>
      <c r="BY77" s="1277"/>
      <c r="BZ77" s="1277"/>
      <c r="CA77" s="1277"/>
      <c r="CB77" s="1277"/>
      <c r="CC77" s="1277"/>
      <c r="CD77" s="1277"/>
      <c r="CE77" s="1277"/>
      <c r="CF77" s="1277">
        <v>91.9</v>
      </c>
      <c r="CG77" s="1277"/>
      <c r="CH77" s="1277"/>
      <c r="CI77" s="1277"/>
      <c r="CJ77" s="1277"/>
      <c r="CK77" s="1277"/>
      <c r="CL77" s="1277"/>
      <c r="CM77" s="1277"/>
      <c r="CN77" s="1277">
        <v>86</v>
      </c>
      <c r="CO77" s="1277"/>
      <c r="CP77" s="1277"/>
      <c r="CQ77" s="1277"/>
      <c r="CR77" s="1277"/>
      <c r="CS77" s="1277"/>
      <c r="CT77" s="1277"/>
      <c r="CU77" s="1277"/>
      <c r="CV77" s="1277">
        <v>72.8</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641</v>
      </c>
      <c r="BC79" s="1280"/>
      <c r="BD79" s="1280"/>
      <c r="BE79" s="1280"/>
      <c r="BF79" s="1280"/>
      <c r="BG79" s="1280"/>
      <c r="BH79" s="1280"/>
      <c r="BI79" s="1280"/>
      <c r="BJ79" s="1280"/>
      <c r="BK79" s="1280"/>
      <c r="BL79" s="1280"/>
      <c r="BM79" s="1280"/>
      <c r="BN79" s="1280"/>
      <c r="BO79" s="1280"/>
      <c r="BP79" s="1277">
        <v>9</v>
      </c>
      <c r="BQ79" s="1277"/>
      <c r="BR79" s="1277"/>
      <c r="BS79" s="1277"/>
      <c r="BT79" s="1277"/>
      <c r="BU79" s="1277"/>
      <c r="BV79" s="1277"/>
      <c r="BW79" s="1277"/>
      <c r="BX79" s="1277">
        <v>8</v>
      </c>
      <c r="BY79" s="1277"/>
      <c r="BZ79" s="1277"/>
      <c r="CA79" s="1277"/>
      <c r="CB79" s="1277"/>
      <c r="CC79" s="1277"/>
      <c r="CD79" s="1277"/>
      <c r="CE79" s="1277"/>
      <c r="CF79" s="1277">
        <v>7.3</v>
      </c>
      <c r="CG79" s="1277"/>
      <c r="CH79" s="1277"/>
      <c r="CI79" s="1277"/>
      <c r="CJ79" s="1277"/>
      <c r="CK79" s="1277"/>
      <c r="CL79" s="1277"/>
      <c r="CM79" s="1277"/>
      <c r="CN79" s="1277">
        <v>7.3</v>
      </c>
      <c r="CO79" s="1277"/>
      <c r="CP79" s="1277"/>
      <c r="CQ79" s="1277"/>
      <c r="CR79" s="1277"/>
      <c r="CS79" s="1277"/>
      <c r="CT79" s="1277"/>
      <c r="CU79" s="1277"/>
      <c r="CV79" s="1277">
        <v>7.1</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sOj3ZJaR5jFDRoccq/YUHgikuLADekiNR2BpomwMRzgFoPxwo3xTzmTeU0/VLJrwkQOzoKJC6cCfkKdF8i9bKw==" saltValue="nZrafkie51AO/Wke3hhr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0" zoomScaleNormal="70" zoomScaleSheetLayoutView="70" workbookViewId="0">
      <selection activeCell="BN17" sqref="BN17"/>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524</v>
      </c>
    </row>
  </sheetData>
  <sheetProtection algorithmName="SHA-512" hashValue="1ZLIGtHxU7sFDH1GF+jpsjeXxLQndJK9jO0AddQXvcGDDBIcROl11Bl6AUzAQmu5HAREpeEcElxfAw/xiWXt3w==" saltValue="JnvceYBFS02c9jm8DECb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2" zoomScale="130" zoomScaleNormal="130" zoomScaleSheetLayoutView="55" workbookViewId="0">
      <selection activeCell="BN17" sqref="BN17"/>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524</v>
      </c>
    </row>
  </sheetData>
  <sheetProtection algorithmName="SHA-512" hashValue="4qbK6XQIcAzfIicwMxZUKgEOKORpVIBld9PDNpMqKWRv8cgUwZE6/zpfNwNpdFvayVEAOuobzSwhChwrmeVHMA==" saltValue="aPce0SYAcnpjYzAOTEN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574</v>
      </c>
      <c r="G2" s="148"/>
      <c r="H2" s="149"/>
    </row>
    <row r="3" spans="1:8" x14ac:dyDescent="0.15">
      <c r="A3" s="145" t="s">
        <v>567</v>
      </c>
      <c r="B3" s="150"/>
      <c r="C3" s="151"/>
      <c r="D3" s="152">
        <v>64969</v>
      </c>
      <c r="E3" s="153"/>
      <c r="F3" s="154">
        <v>52897</v>
      </c>
      <c r="G3" s="155"/>
      <c r="H3" s="156"/>
    </row>
    <row r="4" spans="1:8" x14ac:dyDescent="0.15">
      <c r="A4" s="157"/>
      <c r="B4" s="158"/>
      <c r="C4" s="159"/>
      <c r="D4" s="160">
        <v>37667</v>
      </c>
      <c r="E4" s="161"/>
      <c r="F4" s="162">
        <v>27013</v>
      </c>
      <c r="G4" s="163"/>
      <c r="H4" s="164"/>
    </row>
    <row r="5" spans="1:8" x14ac:dyDescent="0.15">
      <c r="A5" s="145" t="s">
        <v>569</v>
      </c>
      <c r="B5" s="150"/>
      <c r="C5" s="151"/>
      <c r="D5" s="152">
        <v>61625</v>
      </c>
      <c r="E5" s="153"/>
      <c r="F5" s="154">
        <v>54945</v>
      </c>
      <c r="G5" s="155"/>
      <c r="H5" s="156"/>
    </row>
    <row r="6" spans="1:8" x14ac:dyDescent="0.15">
      <c r="A6" s="157"/>
      <c r="B6" s="158"/>
      <c r="C6" s="159"/>
      <c r="D6" s="160">
        <v>32955</v>
      </c>
      <c r="E6" s="161"/>
      <c r="F6" s="162">
        <v>29293</v>
      </c>
      <c r="G6" s="163"/>
      <c r="H6" s="164"/>
    </row>
    <row r="7" spans="1:8" x14ac:dyDescent="0.15">
      <c r="A7" s="145" t="s">
        <v>570</v>
      </c>
      <c r="B7" s="150"/>
      <c r="C7" s="151"/>
      <c r="D7" s="152">
        <v>57934</v>
      </c>
      <c r="E7" s="153"/>
      <c r="F7" s="154">
        <v>57132</v>
      </c>
      <c r="G7" s="155"/>
      <c r="H7" s="156"/>
    </row>
    <row r="8" spans="1:8" x14ac:dyDescent="0.15">
      <c r="A8" s="157"/>
      <c r="B8" s="158"/>
      <c r="C8" s="159"/>
      <c r="D8" s="160">
        <v>30196</v>
      </c>
      <c r="E8" s="161"/>
      <c r="F8" s="162">
        <v>30126</v>
      </c>
      <c r="G8" s="163"/>
      <c r="H8" s="164"/>
    </row>
    <row r="9" spans="1:8" x14ac:dyDescent="0.15">
      <c r="A9" s="145" t="s">
        <v>571</v>
      </c>
      <c r="B9" s="150"/>
      <c r="C9" s="151"/>
      <c r="D9" s="152">
        <v>71795</v>
      </c>
      <c r="E9" s="153"/>
      <c r="F9" s="154">
        <v>58766</v>
      </c>
      <c r="G9" s="155"/>
      <c r="H9" s="156"/>
    </row>
    <row r="10" spans="1:8" x14ac:dyDescent="0.15">
      <c r="A10" s="157"/>
      <c r="B10" s="158"/>
      <c r="C10" s="159"/>
      <c r="D10" s="160">
        <v>41675</v>
      </c>
      <c r="E10" s="161"/>
      <c r="F10" s="162">
        <v>29363</v>
      </c>
      <c r="G10" s="163"/>
      <c r="H10" s="164"/>
    </row>
    <row r="11" spans="1:8" x14ac:dyDescent="0.15">
      <c r="A11" s="145" t="s">
        <v>572</v>
      </c>
      <c r="B11" s="150"/>
      <c r="C11" s="151"/>
      <c r="D11" s="152">
        <v>64255</v>
      </c>
      <c r="E11" s="153"/>
      <c r="F11" s="154">
        <v>62482</v>
      </c>
      <c r="G11" s="155"/>
      <c r="H11" s="156"/>
    </row>
    <row r="12" spans="1:8" x14ac:dyDescent="0.15">
      <c r="A12" s="157"/>
      <c r="B12" s="158"/>
      <c r="C12" s="165"/>
      <c r="D12" s="160">
        <v>32860</v>
      </c>
      <c r="E12" s="161"/>
      <c r="F12" s="162">
        <v>34626</v>
      </c>
      <c r="G12" s="163"/>
      <c r="H12" s="164"/>
    </row>
    <row r="13" spans="1:8" x14ac:dyDescent="0.15">
      <c r="A13" s="145"/>
      <c r="B13" s="150"/>
      <c r="C13" s="166"/>
      <c r="D13" s="167">
        <v>64116</v>
      </c>
      <c r="E13" s="168"/>
      <c r="F13" s="169">
        <v>57244</v>
      </c>
      <c r="G13" s="170"/>
      <c r="H13" s="156"/>
    </row>
    <row r="14" spans="1:8" x14ac:dyDescent="0.15">
      <c r="A14" s="157"/>
      <c r="B14" s="158"/>
      <c r="C14" s="159"/>
      <c r="D14" s="160">
        <v>35071</v>
      </c>
      <c r="E14" s="161"/>
      <c r="F14" s="162">
        <v>30084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0.2</v>
      </c>
      <c r="C19" s="171">
        <f>ROUND(VALUE(SUBSTITUTE(実質収支比率等に係る経年分析!G$48,"▲","-")),2)</f>
        <v>0.17</v>
      </c>
      <c r="D19" s="171">
        <f>ROUND(VALUE(SUBSTITUTE(実質収支比率等に係る経年分析!H$48,"▲","-")),2)</f>
        <v>0.12</v>
      </c>
      <c r="E19" s="171">
        <f>ROUND(VALUE(SUBSTITUTE(実質収支比率等に係る経年分析!I$48,"▲","-")),2)</f>
        <v>0.14000000000000001</v>
      </c>
      <c r="F19" s="171">
        <f>ROUND(VALUE(SUBSTITUTE(実質収支比率等に係る経年分析!J$48,"▲","-")),2)</f>
        <v>1.63</v>
      </c>
    </row>
    <row r="20" spans="1:11" x14ac:dyDescent="0.15">
      <c r="A20" s="171" t="s">
        <v>55</v>
      </c>
      <c r="B20" s="171">
        <f>ROUND(VALUE(SUBSTITUTE(実質収支比率等に係る経年分析!F$47,"▲","-")),2)</f>
        <v>1.57</v>
      </c>
      <c r="C20" s="171">
        <f>ROUND(VALUE(SUBSTITUTE(実質収支比率等に係る経年分析!G$47,"▲","-")),2)</f>
        <v>1.66</v>
      </c>
      <c r="D20" s="171">
        <f>ROUND(VALUE(SUBSTITUTE(実質収支比率等に係る経年分析!H$47,"▲","-")),2)</f>
        <v>1.71</v>
      </c>
      <c r="E20" s="171">
        <f>ROUND(VALUE(SUBSTITUTE(実質収支比率等に係る経年分析!I$47,"▲","-")),2)</f>
        <v>1.7</v>
      </c>
      <c r="F20" s="171">
        <f>ROUND(VALUE(SUBSTITUTE(実質収支比率等に係る経年分析!J$47,"▲","-")),2)</f>
        <v>1.97</v>
      </c>
    </row>
    <row r="21" spans="1:11" x14ac:dyDescent="0.15">
      <c r="A21" s="171" t="s">
        <v>56</v>
      </c>
      <c r="B21" s="171">
        <f>IF(ISNUMBER(VALUE(SUBSTITUTE(実質収支比率等に係る経年分析!F$49,"▲","-"))),ROUND(VALUE(SUBSTITUTE(実質収支比率等に係る経年分析!F$49,"▲","-")),2),NA())</f>
        <v>7.0000000000000007E-2</v>
      </c>
      <c r="C21" s="171">
        <f>IF(ISNUMBER(VALUE(SUBSTITUTE(実質収支比率等に係る経年分析!G$49,"▲","-"))),ROUND(VALUE(SUBSTITUTE(実質収支比率等に係る経年分析!G$49,"▲","-")),2),NA())</f>
        <v>7.0000000000000007E-2</v>
      </c>
      <c r="D21" s="171">
        <f>IF(ISNUMBER(VALUE(SUBSTITUTE(実質収支比率等に係る経年分析!H$49,"▲","-"))),ROUND(VALUE(SUBSTITUTE(実質収支比率等に係る経年分析!H$49,"▲","-")),2),NA())</f>
        <v>0</v>
      </c>
      <c r="E21" s="171">
        <f>IF(ISNUMBER(VALUE(SUBSTITUTE(実質収支比率等に係る経年分析!I$49,"▲","-"))),ROUND(VALUE(SUBSTITUTE(実質収支比率等に係る経年分析!I$49,"▲","-")),2),NA())</f>
        <v>0.04</v>
      </c>
      <c r="F21" s="171">
        <f>IF(ISNUMBER(VALUE(SUBSTITUTE(実質収支比率等に係る経年分析!J$49,"▲","-"))),ROUND(VALUE(SUBSTITUTE(実質収支比率等に係る経年分析!J$49,"▲","-")),2),NA())</f>
        <v>1.73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7.0000000000000007E-2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0.06</v>
      </c>
      <c r="C28" s="172" t="e">
        <f>IF(ROUND(VALUE(SUBSTITUTE(連結実質赤字比率に係る赤字・黒字の構成分析!F$42,"▲", "-")), 2) &gt;= 0, ABS(ROUND(VALUE(SUBSTITUTE(連結実質赤字比率に係る赤字・黒字の構成分析!F$42,"▲", "-")), 2)), NA())</f>
        <v>#N/A</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墓地整備事業特別会計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公害健康被害補償事業特別会計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0.28000000000000003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0.28999999999999998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0.35</v>
      </c>
    </row>
    <row r="32" spans="1:11" x14ac:dyDescent="0.15">
      <c r="A32" s="172" t="str">
        <f>IF(連結実質赤字比率に係る赤字・黒字の構成分析!C$38="",NA(),連結実質赤字比率に係る赤字・黒字の構成分析!C$38)</f>
        <v>一般会計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1.57</v>
      </c>
    </row>
    <row r="33" spans="1:16" x14ac:dyDescent="0.15">
      <c r="A33" s="172" t="str">
        <f>IF(連結実質赤字比率に係る赤字・黒字の構成分析!C$37="",NA(),連結実質赤字比率に係る赤字・黒字の構成分析!C$37)</f>
        <v>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2.14</v>
      </c>
    </row>
    <row r="34" spans="1:16" x14ac:dyDescent="0.15">
      <c r="A34" s="172" t="str">
        <f>IF(連結実質赤字比率に係る赤字・黒字の構成分析!C$36="",NA(),連結実質赤字比率に係る赤字・黒字の構成分析!C$36)</f>
        <v>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2.08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2.27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2.37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2.35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2.56</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3.55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4.2300000000000004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3.36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3.87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5.35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5.31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62722</v>
      </c>
      <c r="E42" s="173"/>
      <c r="F42" s="173"/>
      <c r="G42" s="173">
        <f>'実質公債費比率（分子）の構造'!L$52</f>
        <v>61001</v>
      </c>
      <c r="H42" s="173"/>
      <c r="I42" s="173"/>
      <c r="J42" s="173">
        <f>'実質公債費比率（分子）の構造'!M$52</f>
        <v>62458</v>
      </c>
      <c r="K42" s="173"/>
      <c r="L42" s="173"/>
      <c r="M42" s="173">
        <f>'実質公債費比率（分子）の構造'!N$52</f>
        <v>59781</v>
      </c>
      <c r="N42" s="173"/>
      <c r="O42" s="173"/>
      <c r="P42" s="173">
        <f>'実質公債費比率（分子）の構造'!O$52</f>
        <v>59030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1124</v>
      </c>
      <c r="C44" s="173"/>
      <c r="D44" s="173"/>
      <c r="E44" s="173">
        <f>'実質公債費比率（分子）の構造'!L$50</f>
        <v>1779</v>
      </c>
      <c r="F44" s="173"/>
      <c r="G44" s="173"/>
      <c r="H44" s="173">
        <f>'実質公債費比率（分子）の構造'!M$50</f>
        <v>1840</v>
      </c>
      <c r="I44" s="173"/>
      <c r="J44" s="173"/>
      <c r="K44" s="173">
        <f>'実質公債費比率（分子）の構造'!N$50</f>
        <v>1721</v>
      </c>
      <c r="L44" s="173"/>
      <c r="M44" s="173"/>
      <c r="N44" s="173">
        <f>'実質公債費比率（分子）の構造'!O$50</f>
        <v>1507</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13192</v>
      </c>
      <c r="C46" s="173"/>
      <c r="D46" s="173"/>
      <c r="E46" s="173">
        <f>'実質公債費比率（分子）の構造'!L$48</f>
        <v>12613</v>
      </c>
      <c r="F46" s="173"/>
      <c r="G46" s="173"/>
      <c r="H46" s="173">
        <f>'実質公債費比率（分子）の構造'!M$48</f>
        <v>12783</v>
      </c>
      <c r="I46" s="173"/>
      <c r="J46" s="173"/>
      <c r="K46" s="173">
        <f>'実質公債費比率（分子）の構造'!N$48</f>
        <v>12856</v>
      </c>
      <c r="L46" s="173"/>
      <c r="M46" s="173"/>
      <c r="N46" s="173">
        <f>'実質公債費比率（分子）の構造'!O$48</f>
        <v>12217</v>
      </c>
      <c r="O46" s="173"/>
      <c r="P46" s="173"/>
    </row>
    <row r="47" spans="1:16" x14ac:dyDescent="0.15">
      <c r="A47" s="173" t="s">
        <v>68</v>
      </c>
      <c r="B47" s="173">
        <f>'実質公債費比率（分子）の構造'!K$47</f>
        <v>42112</v>
      </c>
      <c r="C47" s="173"/>
      <c r="D47" s="173"/>
      <c r="E47" s="173">
        <f>'実質公債費比率（分子）の構造'!L$47</f>
        <v>43035</v>
      </c>
      <c r="F47" s="173"/>
      <c r="G47" s="173"/>
      <c r="H47" s="173">
        <f>'実質公債費比率（分子）の構造'!M$47</f>
        <v>43724</v>
      </c>
      <c r="I47" s="173"/>
      <c r="J47" s="173"/>
      <c r="K47" s="173">
        <f>'実質公債費比率（分子）の構造'!N$47</f>
        <v>42506</v>
      </c>
      <c r="L47" s="173"/>
      <c r="M47" s="173"/>
      <c r="N47" s="173">
        <f>'実質公債費比率（分子）の構造'!O$47</f>
        <v>42756</v>
      </c>
      <c r="O47" s="173"/>
      <c r="P47" s="173"/>
    </row>
    <row r="48" spans="1:16" x14ac:dyDescent="0.15">
      <c r="A48" s="173" t="s">
        <v>69</v>
      </c>
      <c r="B48" s="173">
        <f>'実質公債費比率（分子）の構造'!K$46</f>
        <v>831</v>
      </c>
      <c r="C48" s="173"/>
      <c r="D48" s="173"/>
      <c r="E48" s="173">
        <f>'実質公債費比率（分子）の構造'!L$46</f>
        <v>3071</v>
      </c>
      <c r="F48" s="173"/>
      <c r="G48" s="173"/>
      <c r="H48" s="173">
        <f>'実質公債費比率（分子）の構造'!M$46</f>
        <v>5896</v>
      </c>
      <c r="I48" s="173"/>
      <c r="J48" s="173"/>
      <c r="K48" s="173">
        <f>'実質公債費比率（分子）の構造'!N$46</f>
        <v>7984</v>
      </c>
      <c r="L48" s="173"/>
      <c r="M48" s="173"/>
      <c r="N48" s="173">
        <f>'実質公債費比率（分子）の構造'!O$46</f>
        <v>7667</v>
      </c>
      <c r="O48" s="173"/>
      <c r="P48" s="173"/>
    </row>
    <row r="49" spans="1:16" x14ac:dyDescent="0.15">
      <c r="A49" s="173" t="s">
        <v>70</v>
      </c>
      <c r="B49" s="173">
        <f>'実質公債費比率（分子）の構造'!K$45</f>
        <v>26574</v>
      </c>
      <c r="C49" s="173"/>
      <c r="D49" s="173"/>
      <c r="E49" s="173">
        <f>'実質公債費比率（分子）の構造'!L$45</f>
        <v>26386</v>
      </c>
      <c r="F49" s="173"/>
      <c r="G49" s="173"/>
      <c r="H49" s="173">
        <f>'実質公債費比率（分子）の構造'!M$45</f>
        <v>24926</v>
      </c>
      <c r="I49" s="173"/>
      <c r="J49" s="173"/>
      <c r="K49" s="173">
        <f>'実質公債費比率（分子）の構造'!N$45</f>
        <v>25286</v>
      </c>
      <c r="L49" s="173"/>
      <c r="M49" s="173"/>
      <c r="N49" s="173">
        <f>'実質公債費比率（分子）の構造'!O$45</f>
        <v>25074</v>
      </c>
      <c r="O49" s="173"/>
      <c r="P49" s="173"/>
    </row>
    <row r="50" spans="1:16" x14ac:dyDescent="0.15">
      <c r="A50" s="173" t="s">
        <v>71</v>
      </c>
      <c r="B50" s="173" t="e">
        <f>NA()</f>
        <v>#N/A</v>
      </c>
      <c r="C50" s="173">
        <f>IF(ISNUMBER('実質公債費比率（分子）の構造'!K$53),'実質公債費比率（分子）の構造'!K$53,NA())</f>
        <v>21111</v>
      </c>
      <c r="D50" s="173" t="e">
        <f>NA()</f>
        <v>#N/A</v>
      </c>
      <c r="E50" s="173" t="e">
        <f>NA()</f>
        <v>#N/A</v>
      </c>
      <c r="F50" s="173">
        <f>IF(ISNUMBER('実質公債費比率（分子）の構造'!L$53),'実質公債費比率（分子）の構造'!L$53,NA())</f>
        <v>25883</v>
      </c>
      <c r="G50" s="173" t="e">
        <f>NA()</f>
        <v>#N/A</v>
      </c>
      <c r="H50" s="173" t="e">
        <f>NA()</f>
        <v>#N/A</v>
      </c>
      <c r="I50" s="173">
        <f>IF(ISNUMBER('実質公債費比率（分子）の構造'!M$53),'実質公債費比率（分子）の構造'!M$53,NA())</f>
        <v>26711</v>
      </c>
      <c r="J50" s="173" t="e">
        <f>NA()</f>
        <v>#N/A</v>
      </c>
      <c r="K50" s="173" t="e">
        <f>NA()</f>
        <v>#N/A</v>
      </c>
      <c r="L50" s="173">
        <f>IF(ISNUMBER('実質公債費比率（分子）の構造'!N$53),'実質公債費比率（分子）の構造'!N$53,NA())</f>
        <v>30572</v>
      </c>
      <c r="M50" s="173" t="e">
        <f>NA()</f>
        <v>#N/A</v>
      </c>
      <c r="N50" s="173" t="e">
        <f>NA()</f>
        <v>#N/A</v>
      </c>
      <c r="O50" s="173">
        <f>IF(ISNUMBER('実質公債費比率（分子）の構造'!O$53),'実質公債費比率（分子）の構造'!O$53,NA())</f>
        <v>30191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459442</v>
      </c>
      <c r="E56" s="172"/>
      <c r="F56" s="172"/>
      <c r="G56" s="172">
        <f>'将来負担比率（分子）の構造'!J$52</f>
        <v>437760</v>
      </c>
      <c r="H56" s="172"/>
      <c r="I56" s="172"/>
      <c r="J56" s="172">
        <f>'将来負担比率（分子）の構造'!K$52</f>
        <v>417670</v>
      </c>
      <c r="K56" s="172"/>
      <c r="L56" s="172"/>
      <c r="M56" s="172">
        <f>'将来負担比率（分子）の構造'!L$52</f>
        <v>396619</v>
      </c>
      <c r="N56" s="172"/>
      <c r="O56" s="172"/>
      <c r="P56" s="172">
        <f>'将来負担比率（分子）の構造'!M$52</f>
        <v>384700</v>
      </c>
    </row>
    <row r="57" spans="1:16" x14ac:dyDescent="0.15">
      <c r="A57" s="172" t="s">
        <v>42</v>
      </c>
      <c r="B57" s="172"/>
      <c r="C57" s="172"/>
      <c r="D57" s="172">
        <f>'将来負担比率（分子）の構造'!I$51</f>
        <v>250365</v>
      </c>
      <c r="E57" s="172"/>
      <c r="F57" s="172"/>
      <c r="G57" s="172">
        <f>'将来負担比率（分子）の構造'!J$51</f>
        <v>247958</v>
      </c>
      <c r="H57" s="172"/>
      <c r="I57" s="172"/>
      <c r="J57" s="172">
        <f>'将来負担比率（分子）の構造'!K$51</f>
        <v>244740</v>
      </c>
      <c r="K57" s="172"/>
      <c r="L57" s="172"/>
      <c r="M57" s="172">
        <f>'将来負担比率（分子）の構造'!L$51</f>
        <v>265157</v>
      </c>
      <c r="N57" s="172"/>
      <c r="O57" s="172"/>
      <c r="P57" s="172">
        <f>'将来負担比率（分子）の構造'!M$51</f>
        <v>260368</v>
      </c>
    </row>
    <row r="58" spans="1:16" x14ac:dyDescent="0.15">
      <c r="A58" s="172" t="s">
        <v>41</v>
      </c>
      <c r="B58" s="172"/>
      <c r="C58" s="172"/>
      <c r="D58" s="172">
        <f>'将来負担比率（分子）の構造'!I$50</f>
        <v>234155</v>
      </c>
      <c r="E58" s="172"/>
      <c r="F58" s="172"/>
      <c r="G58" s="172">
        <f>'将来負担比率（分子）の構造'!J$50</f>
        <v>238846</v>
      </c>
      <c r="H58" s="172"/>
      <c r="I58" s="172"/>
      <c r="J58" s="172">
        <f>'将来負担比率（分子）の構造'!K$50</f>
        <v>221716</v>
      </c>
      <c r="K58" s="172"/>
      <c r="L58" s="172"/>
      <c r="M58" s="172">
        <f>'将来負担比率（分子）の構造'!L$50</f>
        <v>220192</v>
      </c>
      <c r="N58" s="172"/>
      <c r="O58" s="172"/>
      <c r="P58" s="172">
        <f>'将来負担比率（分子）の構造'!M$50</f>
        <v>236916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130</v>
      </c>
      <c r="C61" s="172"/>
      <c r="D61" s="172"/>
      <c r="E61" s="172">
        <f>'将来負担比率（分子）の構造'!J$46</f>
        <v>93</v>
      </c>
      <c r="F61" s="172"/>
      <c r="G61" s="172"/>
      <c r="H61" s="172">
        <f>'将来負担比率（分子）の構造'!K$46</f>
        <v>67</v>
      </c>
      <c r="I61" s="172"/>
      <c r="J61" s="172"/>
      <c r="K61" s="172">
        <f>'将来負担比率（分子）の構造'!L$46</f>
        <v>37</v>
      </c>
      <c r="L61" s="172"/>
      <c r="M61" s="172"/>
      <c r="N61" s="172">
        <f>'将来負担比率（分子）の構造'!M$46</f>
        <v>26</v>
      </c>
      <c r="O61" s="172"/>
      <c r="P61" s="172"/>
    </row>
    <row r="62" spans="1:16" x14ac:dyDescent="0.15">
      <c r="A62" s="172" t="s">
        <v>35</v>
      </c>
      <c r="B62" s="172">
        <f>'将来負担比率（分子）の構造'!I$45</f>
        <v>105548</v>
      </c>
      <c r="C62" s="172"/>
      <c r="D62" s="172"/>
      <c r="E62" s="172">
        <f>'将来負担比率（分子）の構造'!J$45</f>
        <v>101660</v>
      </c>
      <c r="F62" s="172"/>
      <c r="G62" s="172"/>
      <c r="H62" s="172">
        <f>'将来負担比率（分子）の構造'!K$45</f>
        <v>101461</v>
      </c>
      <c r="I62" s="172"/>
      <c r="J62" s="172"/>
      <c r="K62" s="172">
        <f>'将来負担比率（分子）の構造'!L$45</f>
        <v>101065</v>
      </c>
      <c r="L62" s="172"/>
      <c r="M62" s="172"/>
      <c r="N62" s="172">
        <f>'将来負担比率（分子）の構造'!M$45</f>
        <v>102440</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142358</v>
      </c>
      <c r="C64" s="172"/>
      <c r="D64" s="172"/>
      <c r="E64" s="172">
        <f>'将来負担比率（分子）の構造'!J$43</f>
        <v>141684</v>
      </c>
      <c r="F64" s="172"/>
      <c r="G64" s="172"/>
      <c r="H64" s="172">
        <f>'将来負担比率（分子）の構造'!K$43</f>
        <v>142593</v>
      </c>
      <c r="I64" s="172"/>
      <c r="J64" s="172"/>
      <c r="K64" s="172">
        <f>'将来負担比率（分子）の構造'!L$43</f>
        <v>149402</v>
      </c>
      <c r="L64" s="172"/>
      <c r="M64" s="172"/>
      <c r="N64" s="172">
        <f>'将来負担比率（分子）の構造'!M$43</f>
        <v>146905</v>
      </c>
      <c r="O64" s="172"/>
      <c r="P64" s="172"/>
    </row>
    <row r="65" spans="1:16" x14ac:dyDescent="0.15">
      <c r="A65" s="172" t="s">
        <v>32</v>
      </c>
      <c r="B65" s="172">
        <f>'将来負担比率（分子）の構造'!I$42</f>
        <v>29343</v>
      </c>
      <c r="C65" s="172"/>
      <c r="D65" s="172"/>
      <c r="E65" s="172">
        <f>'将来負担比率（分子）の構造'!J$42</f>
        <v>26270</v>
      </c>
      <c r="F65" s="172"/>
      <c r="G65" s="172"/>
      <c r="H65" s="172">
        <f>'将来負担比率（分子）の構造'!K$42</f>
        <v>23683</v>
      </c>
      <c r="I65" s="172"/>
      <c r="J65" s="172"/>
      <c r="K65" s="172">
        <f>'将来負担比率（分子）の構造'!L$42</f>
        <v>21078</v>
      </c>
      <c r="L65" s="172"/>
      <c r="M65" s="172"/>
      <c r="N65" s="172">
        <f>'将来負担比率（分子）の構造'!M$42</f>
        <v>18613</v>
      </c>
      <c r="O65" s="172"/>
      <c r="P65" s="172"/>
    </row>
    <row r="66" spans="1:16" x14ac:dyDescent="0.15">
      <c r="A66" s="172" t="s">
        <v>31</v>
      </c>
      <c r="B66" s="172">
        <f>'将来負担比率（分子）の構造'!I$41</f>
        <v>1053471</v>
      </c>
      <c r="C66" s="172"/>
      <c r="D66" s="172"/>
      <c r="E66" s="172">
        <f>'将来負担比率（分子）の構造'!J$41</f>
        <v>1049364</v>
      </c>
      <c r="F66" s="172"/>
      <c r="G66" s="172"/>
      <c r="H66" s="172">
        <f>'将来負担比率（分子）の構造'!K$41</f>
        <v>1028266</v>
      </c>
      <c r="I66" s="172"/>
      <c r="J66" s="172"/>
      <c r="K66" s="172">
        <f>'将来負担比率（分子）の構造'!L$41</f>
        <v>1031630</v>
      </c>
      <c r="L66" s="172"/>
      <c r="M66" s="172"/>
      <c r="N66" s="172">
        <f>'将来負担比率（分子）の構造'!M$41</f>
        <v>1037830</v>
      </c>
      <c r="O66" s="172"/>
      <c r="P66" s="172"/>
    </row>
    <row r="67" spans="1:16" x14ac:dyDescent="0.15">
      <c r="A67" s="172" t="s">
        <v>75</v>
      </c>
      <c r="B67" s="172" t="e">
        <f>NA()</f>
        <v>#N/A</v>
      </c>
      <c r="C67" s="172">
        <f>IF(ISNUMBER('将来負担比率（分子）の構造'!I$53), IF('将来負担比率（分子）の構造'!I$53 &lt; 0, 0, '将来負担比率（分子）の構造'!I$53), NA())</f>
        <v>386888</v>
      </c>
      <c r="D67" s="172" t="e">
        <f>NA()</f>
        <v>#N/A</v>
      </c>
      <c r="E67" s="172" t="e">
        <f>NA()</f>
        <v>#N/A</v>
      </c>
      <c r="F67" s="172">
        <f>IF(ISNUMBER('将来負担比率（分子）の構造'!J$53), IF('将来負担比率（分子）の構造'!J$53 &lt; 0, 0, '将来負担比率（分子）の構造'!J$53), NA())</f>
        <v>394508</v>
      </c>
      <c r="G67" s="172" t="e">
        <f>NA()</f>
        <v>#N/A</v>
      </c>
      <c r="H67" s="172" t="e">
        <f>NA()</f>
        <v>#N/A</v>
      </c>
      <c r="I67" s="172">
        <f>IF(ISNUMBER('将来負担比率（分子）の構造'!K$53), IF('将来負担比率（分子）の構造'!K$53 &lt; 0, 0, '将来負担比率（分子）の構造'!K$53), NA())</f>
        <v>411946</v>
      </c>
      <c r="J67" s="172" t="e">
        <f>NA()</f>
        <v>#N/A</v>
      </c>
      <c r="K67" s="172" t="e">
        <f>NA()</f>
        <v>#N/A</v>
      </c>
      <c r="L67" s="172">
        <f>IF(ISNUMBER('将来負担比率（分子）の構造'!L$53), IF('将来負担比率（分子）の構造'!L$53 &lt; 0, 0, '将来負担比率（分子）の構造'!L$53), NA())</f>
        <v>421244</v>
      </c>
      <c r="M67" s="172" t="e">
        <f>NA()</f>
        <v>#N/A</v>
      </c>
      <c r="N67" s="172" t="e">
        <f>NA()</f>
        <v>#N/A</v>
      </c>
      <c r="O67" s="172">
        <f>IF(ISNUMBER('将来負担比率（分子）の構造'!M$53), IF('将来負担比率（分子）の構造'!M$53 &lt; 0, 0, '将来負担比率（分子）の構造'!M$53), NA())</f>
        <v>423831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6384</v>
      </c>
      <c r="C72" s="176">
        <f>基金残高に係る経年分析!G55</f>
        <v>6524</v>
      </c>
      <c r="D72" s="176">
        <f>基金残高に係る経年分析!H55</f>
        <v>7511</v>
      </c>
    </row>
    <row r="73" spans="1:16" x14ac:dyDescent="0.15">
      <c r="A73" s="175" t="s">
        <v>78</v>
      </c>
      <c r="B73" s="176">
        <f>基金残高に係る経年分析!F56</f>
        <v>1124</v>
      </c>
      <c r="C73" s="176">
        <f>基金残高に係る経年分析!G56</f>
        <v>1460</v>
      </c>
      <c r="D73" s="176">
        <f>基金残高に係る経年分析!H56</f>
        <v>1672</v>
      </c>
    </row>
    <row r="74" spans="1:16" x14ac:dyDescent="0.15">
      <c r="A74" s="175" t="s">
        <v>79</v>
      </c>
      <c r="B74" s="176">
        <f>基金残高に係る経年分析!F57</f>
        <v>23206</v>
      </c>
      <c r="C74" s="176">
        <f>基金残高に係る経年分析!G57</f>
        <v>23320</v>
      </c>
      <c r="D74" s="176">
        <f>基金残高に係る経年分析!H57</f>
        <v>24156</v>
      </c>
    </row>
  </sheetData>
  <sheetProtection algorithmName="SHA-512" hashValue="RfPppLz4LsKwRO53j20xsgOiHQMqTNx7mO55irJHamRybPWi2VMhby4ZRPnzxcK1OxvXoeushco6VdDKGK/5eQ==" saltValue="lfPwpBi/0dKlBPuOMBY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x14ac:dyDescent="0.15">
      <c r="B5" s="732" t="s">
        <v>224</v>
      </c>
      <c r="C5" s="733"/>
      <c r="D5" s="733"/>
      <c r="E5" s="733"/>
      <c r="F5" s="733"/>
      <c r="G5" s="733"/>
      <c r="H5" s="733"/>
      <c r="I5" s="733"/>
      <c r="J5" s="733"/>
      <c r="K5" s="733"/>
      <c r="L5" s="733"/>
      <c r="M5" s="733"/>
      <c r="N5" s="733"/>
      <c r="O5" s="733"/>
      <c r="P5" s="733"/>
      <c r="Q5" s="734"/>
      <c r="R5" s="718">
        <v>364605509</v>
      </c>
      <c r="S5" s="719"/>
      <c r="T5" s="719"/>
      <c r="U5" s="719"/>
      <c r="V5" s="719"/>
      <c r="W5" s="719"/>
      <c r="X5" s="719"/>
      <c r="Y5" s="762"/>
      <c r="Z5" s="780">
        <v>45.8</v>
      </c>
      <c r="AA5" s="780"/>
      <c r="AB5" s="780"/>
      <c r="AC5" s="780"/>
      <c r="AD5" s="781">
        <v>338024576</v>
      </c>
      <c r="AE5" s="781"/>
      <c r="AF5" s="781"/>
      <c r="AG5" s="781"/>
      <c r="AH5" s="781"/>
      <c r="AI5" s="781"/>
      <c r="AJ5" s="781"/>
      <c r="AK5" s="781"/>
      <c r="AL5" s="763">
        <v>84.8</v>
      </c>
      <c r="AM5" s="737"/>
      <c r="AN5" s="737"/>
      <c r="AO5" s="764"/>
      <c r="AP5" s="732" t="s">
        <v>225</v>
      </c>
      <c r="AQ5" s="733"/>
      <c r="AR5" s="733"/>
      <c r="AS5" s="733"/>
      <c r="AT5" s="733"/>
      <c r="AU5" s="733"/>
      <c r="AV5" s="733"/>
      <c r="AW5" s="733"/>
      <c r="AX5" s="733"/>
      <c r="AY5" s="733"/>
      <c r="AZ5" s="733"/>
      <c r="BA5" s="733"/>
      <c r="BB5" s="733"/>
      <c r="BC5" s="733"/>
      <c r="BD5" s="733"/>
      <c r="BE5" s="733"/>
      <c r="BF5" s="734"/>
      <c r="BG5" s="665">
        <v>328574394</v>
      </c>
      <c r="BH5" s="666"/>
      <c r="BI5" s="666"/>
      <c r="BJ5" s="666"/>
      <c r="BK5" s="666"/>
      <c r="BL5" s="666"/>
      <c r="BM5" s="666"/>
      <c r="BN5" s="667"/>
      <c r="BO5" s="692">
        <v>90.1</v>
      </c>
      <c r="BP5" s="692"/>
      <c r="BQ5" s="692"/>
      <c r="BR5" s="692"/>
      <c r="BS5" s="693">
        <v>1865905</v>
      </c>
      <c r="BT5" s="693"/>
      <c r="BU5" s="693"/>
      <c r="BV5" s="693"/>
      <c r="BW5" s="693"/>
      <c r="BX5" s="693"/>
      <c r="BY5" s="693"/>
      <c r="BZ5" s="693"/>
      <c r="CA5" s="693"/>
      <c r="CB5" s="760"/>
      <c r="CD5" s="767" t="s">
        <v>220</v>
      </c>
      <c r="CE5" s="768"/>
      <c r="CF5" s="768"/>
      <c r="CG5" s="768"/>
      <c r="CH5" s="768"/>
      <c r="CI5" s="768"/>
      <c r="CJ5" s="768"/>
      <c r="CK5" s="768"/>
      <c r="CL5" s="768"/>
      <c r="CM5" s="768"/>
      <c r="CN5" s="768"/>
      <c r="CO5" s="768"/>
      <c r="CP5" s="768"/>
      <c r="CQ5" s="769"/>
      <c r="CR5" s="767" t="s">
        <v>226</v>
      </c>
      <c r="CS5" s="768"/>
      <c r="CT5" s="768"/>
      <c r="CU5" s="768"/>
      <c r="CV5" s="768"/>
      <c r="CW5" s="768"/>
      <c r="CX5" s="768"/>
      <c r="CY5" s="769"/>
      <c r="CZ5" s="767" t="s">
        <v>218</v>
      </c>
      <c r="DA5" s="768"/>
      <c r="DB5" s="768"/>
      <c r="DC5" s="769"/>
      <c r="DD5" s="767" t="s">
        <v>227</v>
      </c>
      <c r="DE5" s="768"/>
      <c r="DF5" s="768"/>
      <c r="DG5" s="768"/>
      <c r="DH5" s="768"/>
      <c r="DI5" s="768"/>
      <c r="DJ5" s="768"/>
      <c r="DK5" s="768"/>
      <c r="DL5" s="768"/>
      <c r="DM5" s="768"/>
      <c r="DN5" s="768"/>
      <c r="DO5" s="768"/>
      <c r="DP5" s="769"/>
      <c r="DQ5" s="767" t="s">
        <v>228</v>
      </c>
      <c r="DR5" s="768"/>
      <c r="DS5" s="768"/>
      <c r="DT5" s="768"/>
      <c r="DU5" s="768"/>
      <c r="DV5" s="768"/>
      <c r="DW5" s="768"/>
      <c r="DX5" s="768"/>
      <c r="DY5" s="768"/>
      <c r="DZ5" s="768"/>
      <c r="EA5" s="768"/>
      <c r="EB5" s="768"/>
      <c r="EC5" s="769"/>
    </row>
    <row r="6" spans="2:143" ht="11.25" customHeight="1" x14ac:dyDescent="0.15">
      <c r="B6" s="662" t="s">
        <v>229</v>
      </c>
      <c r="C6" s="663"/>
      <c r="D6" s="663"/>
      <c r="E6" s="663"/>
      <c r="F6" s="663"/>
      <c r="G6" s="663"/>
      <c r="H6" s="663"/>
      <c r="I6" s="663"/>
      <c r="J6" s="663"/>
      <c r="K6" s="663"/>
      <c r="L6" s="663"/>
      <c r="M6" s="663"/>
      <c r="N6" s="663"/>
      <c r="O6" s="663"/>
      <c r="P6" s="663"/>
      <c r="Q6" s="664"/>
      <c r="R6" s="665">
        <v>3074336</v>
      </c>
      <c r="S6" s="666"/>
      <c r="T6" s="666"/>
      <c r="U6" s="666"/>
      <c r="V6" s="666"/>
      <c r="W6" s="666"/>
      <c r="X6" s="666"/>
      <c r="Y6" s="667"/>
      <c r="Z6" s="692">
        <v>0.4</v>
      </c>
      <c r="AA6" s="692"/>
      <c r="AB6" s="692"/>
      <c r="AC6" s="692"/>
      <c r="AD6" s="693">
        <v>3074336</v>
      </c>
      <c r="AE6" s="693"/>
      <c r="AF6" s="693"/>
      <c r="AG6" s="693"/>
      <c r="AH6" s="693"/>
      <c r="AI6" s="693"/>
      <c r="AJ6" s="693"/>
      <c r="AK6" s="693"/>
      <c r="AL6" s="668">
        <v>0.8</v>
      </c>
      <c r="AM6" s="669"/>
      <c r="AN6" s="669"/>
      <c r="AO6" s="694"/>
      <c r="AP6" s="662" t="s">
        <v>230</v>
      </c>
      <c r="AQ6" s="663"/>
      <c r="AR6" s="663"/>
      <c r="AS6" s="663"/>
      <c r="AT6" s="663"/>
      <c r="AU6" s="663"/>
      <c r="AV6" s="663"/>
      <c r="AW6" s="663"/>
      <c r="AX6" s="663"/>
      <c r="AY6" s="663"/>
      <c r="AZ6" s="663"/>
      <c r="BA6" s="663"/>
      <c r="BB6" s="663"/>
      <c r="BC6" s="663"/>
      <c r="BD6" s="663"/>
      <c r="BE6" s="663"/>
      <c r="BF6" s="664"/>
      <c r="BG6" s="665">
        <v>328574394</v>
      </c>
      <c r="BH6" s="666"/>
      <c r="BI6" s="666"/>
      <c r="BJ6" s="666"/>
      <c r="BK6" s="666"/>
      <c r="BL6" s="666"/>
      <c r="BM6" s="666"/>
      <c r="BN6" s="667"/>
      <c r="BO6" s="692">
        <v>90.1</v>
      </c>
      <c r="BP6" s="692"/>
      <c r="BQ6" s="692"/>
      <c r="BR6" s="692"/>
      <c r="BS6" s="693">
        <v>1865905</v>
      </c>
      <c r="BT6" s="693"/>
      <c r="BU6" s="693"/>
      <c r="BV6" s="693"/>
      <c r="BW6" s="693"/>
      <c r="BX6" s="693"/>
      <c r="BY6" s="693"/>
      <c r="BZ6" s="693"/>
      <c r="CA6" s="693"/>
      <c r="CB6" s="760"/>
      <c r="CD6" s="721" t="s">
        <v>231</v>
      </c>
      <c r="CE6" s="722"/>
      <c r="CF6" s="722"/>
      <c r="CG6" s="722"/>
      <c r="CH6" s="722"/>
      <c r="CI6" s="722"/>
      <c r="CJ6" s="722"/>
      <c r="CK6" s="722"/>
      <c r="CL6" s="722"/>
      <c r="CM6" s="722"/>
      <c r="CN6" s="722"/>
      <c r="CO6" s="722"/>
      <c r="CP6" s="722"/>
      <c r="CQ6" s="723"/>
      <c r="CR6" s="665">
        <v>1731274</v>
      </c>
      <c r="CS6" s="666"/>
      <c r="CT6" s="666"/>
      <c r="CU6" s="666"/>
      <c r="CV6" s="666"/>
      <c r="CW6" s="666"/>
      <c r="CX6" s="666"/>
      <c r="CY6" s="667"/>
      <c r="CZ6" s="763">
        <v>0.2</v>
      </c>
      <c r="DA6" s="737"/>
      <c r="DB6" s="737"/>
      <c r="DC6" s="766"/>
      <c r="DD6" s="671" t="s">
        <v>232</v>
      </c>
      <c r="DE6" s="666"/>
      <c r="DF6" s="666"/>
      <c r="DG6" s="666"/>
      <c r="DH6" s="666"/>
      <c r="DI6" s="666"/>
      <c r="DJ6" s="666"/>
      <c r="DK6" s="666"/>
      <c r="DL6" s="666"/>
      <c r="DM6" s="666"/>
      <c r="DN6" s="666"/>
      <c r="DO6" s="666"/>
      <c r="DP6" s="667"/>
      <c r="DQ6" s="671">
        <v>1731233</v>
      </c>
      <c r="DR6" s="666"/>
      <c r="DS6" s="666"/>
      <c r="DT6" s="666"/>
      <c r="DU6" s="666"/>
      <c r="DV6" s="666"/>
      <c r="DW6" s="666"/>
      <c r="DX6" s="666"/>
      <c r="DY6" s="666"/>
      <c r="DZ6" s="666"/>
      <c r="EA6" s="666"/>
      <c r="EB6" s="666"/>
      <c r="EC6" s="706"/>
    </row>
    <row r="7" spans="2:143" ht="11.25" customHeight="1" x14ac:dyDescent="0.15">
      <c r="B7" s="662" t="s">
        <v>233</v>
      </c>
      <c r="C7" s="663"/>
      <c r="D7" s="663"/>
      <c r="E7" s="663"/>
      <c r="F7" s="663"/>
      <c r="G7" s="663"/>
      <c r="H7" s="663"/>
      <c r="I7" s="663"/>
      <c r="J7" s="663"/>
      <c r="K7" s="663"/>
      <c r="L7" s="663"/>
      <c r="M7" s="663"/>
      <c r="N7" s="663"/>
      <c r="O7" s="663"/>
      <c r="P7" s="663"/>
      <c r="Q7" s="664"/>
      <c r="R7" s="665">
        <v>154130</v>
      </c>
      <c r="S7" s="666"/>
      <c r="T7" s="666"/>
      <c r="U7" s="666"/>
      <c r="V7" s="666"/>
      <c r="W7" s="666"/>
      <c r="X7" s="666"/>
      <c r="Y7" s="667"/>
      <c r="Z7" s="692">
        <v>0</v>
      </c>
      <c r="AA7" s="692"/>
      <c r="AB7" s="692"/>
      <c r="AC7" s="692"/>
      <c r="AD7" s="693">
        <v>154130</v>
      </c>
      <c r="AE7" s="693"/>
      <c r="AF7" s="693"/>
      <c r="AG7" s="693"/>
      <c r="AH7" s="693"/>
      <c r="AI7" s="693"/>
      <c r="AJ7" s="693"/>
      <c r="AK7" s="693"/>
      <c r="AL7" s="668">
        <v>0</v>
      </c>
      <c r="AM7" s="669"/>
      <c r="AN7" s="669"/>
      <c r="AO7" s="694"/>
      <c r="AP7" s="662" t="s">
        <v>234</v>
      </c>
      <c r="AQ7" s="663"/>
      <c r="AR7" s="663"/>
      <c r="AS7" s="663"/>
      <c r="AT7" s="663"/>
      <c r="AU7" s="663"/>
      <c r="AV7" s="663"/>
      <c r="AW7" s="663"/>
      <c r="AX7" s="663"/>
      <c r="AY7" s="663"/>
      <c r="AZ7" s="663"/>
      <c r="BA7" s="663"/>
      <c r="BB7" s="663"/>
      <c r="BC7" s="663"/>
      <c r="BD7" s="663"/>
      <c r="BE7" s="663"/>
      <c r="BF7" s="664"/>
      <c r="BG7" s="665">
        <v>190994001</v>
      </c>
      <c r="BH7" s="666"/>
      <c r="BI7" s="666"/>
      <c r="BJ7" s="666"/>
      <c r="BK7" s="666"/>
      <c r="BL7" s="666"/>
      <c r="BM7" s="666"/>
      <c r="BN7" s="667"/>
      <c r="BO7" s="692">
        <v>52.4</v>
      </c>
      <c r="BP7" s="692"/>
      <c r="BQ7" s="692"/>
      <c r="BR7" s="692"/>
      <c r="BS7" s="693">
        <v>1865905</v>
      </c>
      <c r="BT7" s="693"/>
      <c r="BU7" s="693"/>
      <c r="BV7" s="693"/>
      <c r="BW7" s="693"/>
      <c r="BX7" s="693"/>
      <c r="BY7" s="693"/>
      <c r="BZ7" s="693"/>
      <c r="CA7" s="693"/>
      <c r="CB7" s="760"/>
      <c r="CD7" s="707" t="s">
        <v>235</v>
      </c>
      <c r="CE7" s="704"/>
      <c r="CF7" s="704"/>
      <c r="CG7" s="704"/>
      <c r="CH7" s="704"/>
      <c r="CI7" s="704"/>
      <c r="CJ7" s="704"/>
      <c r="CK7" s="704"/>
      <c r="CL7" s="704"/>
      <c r="CM7" s="704"/>
      <c r="CN7" s="704"/>
      <c r="CO7" s="704"/>
      <c r="CP7" s="704"/>
      <c r="CQ7" s="705"/>
      <c r="CR7" s="665">
        <v>54114548</v>
      </c>
      <c r="CS7" s="666"/>
      <c r="CT7" s="666"/>
      <c r="CU7" s="666"/>
      <c r="CV7" s="666"/>
      <c r="CW7" s="666"/>
      <c r="CX7" s="666"/>
      <c r="CY7" s="667"/>
      <c r="CZ7" s="692">
        <v>6.9</v>
      </c>
      <c r="DA7" s="692"/>
      <c r="DB7" s="692"/>
      <c r="DC7" s="692"/>
      <c r="DD7" s="671">
        <v>8310824</v>
      </c>
      <c r="DE7" s="666"/>
      <c r="DF7" s="666"/>
      <c r="DG7" s="666"/>
      <c r="DH7" s="666"/>
      <c r="DI7" s="666"/>
      <c r="DJ7" s="666"/>
      <c r="DK7" s="666"/>
      <c r="DL7" s="666"/>
      <c r="DM7" s="666"/>
      <c r="DN7" s="666"/>
      <c r="DO7" s="666"/>
      <c r="DP7" s="667"/>
      <c r="DQ7" s="671">
        <v>39849439</v>
      </c>
      <c r="DR7" s="666"/>
      <c r="DS7" s="666"/>
      <c r="DT7" s="666"/>
      <c r="DU7" s="666"/>
      <c r="DV7" s="666"/>
      <c r="DW7" s="666"/>
      <c r="DX7" s="666"/>
      <c r="DY7" s="666"/>
      <c r="DZ7" s="666"/>
      <c r="EA7" s="666"/>
      <c r="EB7" s="666"/>
      <c r="EC7" s="706"/>
    </row>
    <row r="8" spans="2:143" ht="11.25" customHeight="1" x14ac:dyDescent="0.15">
      <c r="B8" s="662" t="s">
        <v>236</v>
      </c>
      <c r="C8" s="663"/>
      <c r="D8" s="663"/>
      <c r="E8" s="663"/>
      <c r="F8" s="663"/>
      <c r="G8" s="663"/>
      <c r="H8" s="663"/>
      <c r="I8" s="663"/>
      <c r="J8" s="663"/>
      <c r="K8" s="663"/>
      <c r="L8" s="663"/>
      <c r="M8" s="663"/>
      <c r="N8" s="663"/>
      <c r="O8" s="663"/>
      <c r="P8" s="663"/>
      <c r="Q8" s="664"/>
      <c r="R8" s="665">
        <v>2304241</v>
      </c>
      <c r="S8" s="666"/>
      <c r="T8" s="666"/>
      <c r="U8" s="666"/>
      <c r="V8" s="666"/>
      <c r="W8" s="666"/>
      <c r="X8" s="666"/>
      <c r="Y8" s="667"/>
      <c r="Z8" s="692">
        <v>0.3</v>
      </c>
      <c r="AA8" s="692"/>
      <c r="AB8" s="692"/>
      <c r="AC8" s="692"/>
      <c r="AD8" s="693">
        <v>2304241</v>
      </c>
      <c r="AE8" s="693"/>
      <c r="AF8" s="693"/>
      <c r="AG8" s="693"/>
      <c r="AH8" s="693"/>
      <c r="AI8" s="693"/>
      <c r="AJ8" s="693"/>
      <c r="AK8" s="693"/>
      <c r="AL8" s="668">
        <v>0.6</v>
      </c>
      <c r="AM8" s="669"/>
      <c r="AN8" s="669"/>
      <c r="AO8" s="694"/>
      <c r="AP8" s="662" t="s">
        <v>237</v>
      </c>
      <c r="AQ8" s="663"/>
      <c r="AR8" s="663"/>
      <c r="AS8" s="663"/>
      <c r="AT8" s="663"/>
      <c r="AU8" s="663"/>
      <c r="AV8" s="663"/>
      <c r="AW8" s="663"/>
      <c r="AX8" s="663"/>
      <c r="AY8" s="663"/>
      <c r="AZ8" s="663"/>
      <c r="BA8" s="663"/>
      <c r="BB8" s="663"/>
      <c r="BC8" s="663"/>
      <c r="BD8" s="663"/>
      <c r="BE8" s="663"/>
      <c r="BF8" s="664"/>
      <c r="BG8" s="665">
        <v>2988554</v>
      </c>
      <c r="BH8" s="666"/>
      <c r="BI8" s="666"/>
      <c r="BJ8" s="666"/>
      <c r="BK8" s="666"/>
      <c r="BL8" s="666"/>
      <c r="BM8" s="666"/>
      <c r="BN8" s="667"/>
      <c r="BO8" s="692">
        <v>0.8</v>
      </c>
      <c r="BP8" s="692"/>
      <c r="BQ8" s="692"/>
      <c r="BR8" s="692"/>
      <c r="BS8" s="693" t="s">
        <v>238</v>
      </c>
      <c r="BT8" s="693"/>
      <c r="BU8" s="693"/>
      <c r="BV8" s="693"/>
      <c r="BW8" s="693"/>
      <c r="BX8" s="693"/>
      <c r="BY8" s="693"/>
      <c r="BZ8" s="693"/>
      <c r="CA8" s="693"/>
      <c r="CB8" s="760"/>
      <c r="CD8" s="707" t="s">
        <v>239</v>
      </c>
      <c r="CE8" s="704"/>
      <c r="CF8" s="704"/>
      <c r="CG8" s="704"/>
      <c r="CH8" s="704"/>
      <c r="CI8" s="704"/>
      <c r="CJ8" s="704"/>
      <c r="CK8" s="704"/>
      <c r="CL8" s="704"/>
      <c r="CM8" s="704"/>
      <c r="CN8" s="704"/>
      <c r="CO8" s="704"/>
      <c r="CP8" s="704"/>
      <c r="CQ8" s="705"/>
      <c r="CR8" s="665">
        <v>303222043</v>
      </c>
      <c r="CS8" s="666"/>
      <c r="CT8" s="666"/>
      <c r="CU8" s="666"/>
      <c r="CV8" s="666"/>
      <c r="CW8" s="666"/>
      <c r="CX8" s="666"/>
      <c r="CY8" s="667"/>
      <c r="CZ8" s="692">
        <v>38.5</v>
      </c>
      <c r="DA8" s="692"/>
      <c r="DB8" s="692"/>
      <c r="DC8" s="692"/>
      <c r="DD8" s="671">
        <v>4607057</v>
      </c>
      <c r="DE8" s="666"/>
      <c r="DF8" s="666"/>
      <c r="DG8" s="666"/>
      <c r="DH8" s="666"/>
      <c r="DI8" s="666"/>
      <c r="DJ8" s="666"/>
      <c r="DK8" s="666"/>
      <c r="DL8" s="666"/>
      <c r="DM8" s="666"/>
      <c r="DN8" s="666"/>
      <c r="DO8" s="666"/>
      <c r="DP8" s="667"/>
      <c r="DQ8" s="671">
        <v>136037672</v>
      </c>
      <c r="DR8" s="666"/>
      <c r="DS8" s="666"/>
      <c r="DT8" s="666"/>
      <c r="DU8" s="666"/>
      <c r="DV8" s="666"/>
      <c r="DW8" s="666"/>
      <c r="DX8" s="666"/>
      <c r="DY8" s="666"/>
      <c r="DZ8" s="666"/>
      <c r="EA8" s="666"/>
      <c r="EB8" s="666"/>
      <c r="EC8" s="706"/>
    </row>
    <row r="9" spans="2:143" ht="11.25" customHeight="1" x14ac:dyDescent="0.15">
      <c r="B9" s="662" t="s">
        <v>240</v>
      </c>
      <c r="C9" s="663"/>
      <c r="D9" s="663"/>
      <c r="E9" s="663"/>
      <c r="F9" s="663"/>
      <c r="G9" s="663"/>
      <c r="H9" s="663"/>
      <c r="I9" s="663"/>
      <c r="J9" s="663"/>
      <c r="K9" s="663"/>
      <c r="L9" s="663"/>
      <c r="M9" s="663"/>
      <c r="N9" s="663"/>
      <c r="O9" s="663"/>
      <c r="P9" s="663"/>
      <c r="Q9" s="664"/>
      <c r="R9" s="665">
        <v>2940102</v>
      </c>
      <c r="S9" s="666"/>
      <c r="T9" s="666"/>
      <c r="U9" s="666"/>
      <c r="V9" s="666"/>
      <c r="W9" s="666"/>
      <c r="X9" s="666"/>
      <c r="Y9" s="667"/>
      <c r="Z9" s="692">
        <v>0.4</v>
      </c>
      <c r="AA9" s="692"/>
      <c r="AB9" s="692"/>
      <c r="AC9" s="692"/>
      <c r="AD9" s="693">
        <v>2940102</v>
      </c>
      <c r="AE9" s="693"/>
      <c r="AF9" s="693"/>
      <c r="AG9" s="693"/>
      <c r="AH9" s="693"/>
      <c r="AI9" s="693"/>
      <c r="AJ9" s="693"/>
      <c r="AK9" s="693"/>
      <c r="AL9" s="668">
        <v>0.7</v>
      </c>
      <c r="AM9" s="669"/>
      <c r="AN9" s="669"/>
      <c r="AO9" s="694"/>
      <c r="AP9" s="662" t="s">
        <v>241</v>
      </c>
      <c r="AQ9" s="663"/>
      <c r="AR9" s="663"/>
      <c r="AS9" s="663"/>
      <c r="AT9" s="663"/>
      <c r="AU9" s="663"/>
      <c r="AV9" s="663"/>
      <c r="AW9" s="663"/>
      <c r="AX9" s="663"/>
      <c r="AY9" s="663"/>
      <c r="AZ9" s="663"/>
      <c r="BA9" s="663"/>
      <c r="BB9" s="663"/>
      <c r="BC9" s="663"/>
      <c r="BD9" s="663"/>
      <c r="BE9" s="663"/>
      <c r="BF9" s="664"/>
      <c r="BG9" s="665">
        <v>172856297</v>
      </c>
      <c r="BH9" s="666"/>
      <c r="BI9" s="666"/>
      <c r="BJ9" s="666"/>
      <c r="BK9" s="666"/>
      <c r="BL9" s="666"/>
      <c r="BM9" s="666"/>
      <c r="BN9" s="667"/>
      <c r="BO9" s="692">
        <v>47.4</v>
      </c>
      <c r="BP9" s="692"/>
      <c r="BQ9" s="692"/>
      <c r="BR9" s="692"/>
      <c r="BS9" s="693" t="s">
        <v>238</v>
      </c>
      <c r="BT9" s="693"/>
      <c r="BU9" s="693"/>
      <c r="BV9" s="693"/>
      <c r="BW9" s="693"/>
      <c r="BX9" s="693"/>
      <c r="BY9" s="693"/>
      <c r="BZ9" s="693"/>
      <c r="CA9" s="693"/>
      <c r="CB9" s="760"/>
      <c r="CD9" s="707" t="s">
        <v>242</v>
      </c>
      <c r="CE9" s="704"/>
      <c r="CF9" s="704"/>
      <c r="CG9" s="704"/>
      <c r="CH9" s="704"/>
      <c r="CI9" s="704"/>
      <c r="CJ9" s="704"/>
      <c r="CK9" s="704"/>
      <c r="CL9" s="704"/>
      <c r="CM9" s="704"/>
      <c r="CN9" s="704"/>
      <c r="CO9" s="704"/>
      <c r="CP9" s="704"/>
      <c r="CQ9" s="705"/>
      <c r="CR9" s="665">
        <v>97678993</v>
      </c>
      <c r="CS9" s="666"/>
      <c r="CT9" s="666"/>
      <c r="CU9" s="666"/>
      <c r="CV9" s="666"/>
      <c r="CW9" s="666"/>
      <c r="CX9" s="666"/>
      <c r="CY9" s="667"/>
      <c r="CZ9" s="692">
        <v>12.4</v>
      </c>
      <c r="DA9" s="692"/>
      <c r="DB9" s="692"/>
      <c r="DC9" s="692"/>
      <c r="DD9" s="671">
        <v>15621025</v>
      </c>
      <c r="DE9" s="666"/>
      <c r="DF9" s="666"/>
      <c r="DG9" s="666"/>
      <c r="DH9" s="666"/>
      <c r="DI9" s="666"/>
      <c r="DJ9" s="666"/>
      <c r="DK9" s="666"/>
      <c r="DL9" s="666"/>
      <c r="DM9" s="666"/>
      <c r="DN9" s="666"/>
      <c r="DO9" s="666"/>
      <c r="DP9" s="667"/>
      <c r="DQ9" s="671">
        <v>50505374</v>
      </c>
      <c r="DR9" s="666"/>
      <c r="DS9" s="666"/>
      <c r="DT9" s="666"/>
      <c r="DU9" s="666"/>
      <c r="DV9" s="666"/>
      <c r="DW9" s="666"/>
      <c r="DX9" s="666"/>
      <c r="DY9" s="666"/>
      <c r="DZ9" s="666"/>
      <c r="EA9" s="666"/>
      <c r="EB9" s="666"/>
      <c r="EC9" s="706"/>
    </row>
    <row r="10" spans="2:143" ht="11.25" customHeight="1" x14ac:dyDescent="0.15">
      <c r="B10" s="662" t="s">
        <v>243</v>
      </c>
      <c r="C10" s="663"/>
      <c r="D10" s="663"/>
      <c r="E10" s="663"/>
      <c r="F10" s="663"/>
      <c r="G10" s="663"/>
      <c r="H10" s="663"/>
      <c r="I10" s="663"/>
      <c r="J10" s="663"/>
      <c r="K10" s="663"/>
      <c r="L10" s="663"/>
      <c r="M10" s="663"/>
      <c r="N10" s="663"/>
      <c r="O10" s="663"/>
      <c r="P10" s="663"/>
      <c r="Q10" s="664"/>
      <c r="R10" s="665">
        <v>403007</v>
      </c>
      <c r="S10" s="666"/>
      <c r="T10" s="666"/>
      <c r="U10" s="666"/>
      <c r="V10" s="666"/>
      <c r="W10" s="666"/>
      <c r="X10" s="666"/>
      <c r="Y10" s="667"/>
      <c r="Z10" s="692">
        <v>0.1</v>
      </c>
      <c r="AA10" s="692"/>
      <c r="AB10" s="692"/>
      <c r="AC10" s="692"/>
      <c r="AD10" s="693">
        <v>403007</v>
      </c>
      <c r="AE10" s="693"/>
      <c r="AF10" s="693"/>
      <c r="AG10" s="693"/>
      <c r="AH10" s="693"/>
      <c r="AI10" s="693"/>
      <c r="AJ10" s="693"/>
      <c r="AK10" s="693"/>
      <c r="AL10" s="668">
        <v>0.1</v>
      </c>
      <c r="AM10" s="669"/>
      <c r="AN10" s="669"/>
      <c r="AO10" s="694"/>
      <c r="AP10" s="662" t="s">
        <v>244</v>
      </c>
      <c r="AQ10" s="663"/>
      <c r="AR10" s="663"/>
      <c r="AS10" s="663"/>
      <c r="AT10" s="663"/>
      <c r="AU10" s="663"/>
      <c r="AV10" s="663"/>
      <c r="AW10" s="663"/>
      <c r="AX10" s="663"/>
      <c r="AY10" s="663"/>
      <c r="AZ10" s="663"/>
      <c r="BA10" s="663"/>
      <c r="BB10" s="663"/>
      <c r="BC10" s="663"/>
      <c r="BD10" s="663"/>
      <c r="BE10" s="663"/>
      <c r="BF10" s="664"/>
      <c r="BG10" s="665">
        <v>4293481</v>
      </c>
      <c r="BH10" s="666"/>
      <c r="BI10" s="666"/>
      <c r="BJ10" s="666"/>
      <c r="BK10" s="666"/>
      <c r="BL10" s="666"/>
      <c r="BM10" s="666"/>
      <c r="BN10" s="667"/>
      <c r="BO10" s="692">
        <v>1.2</v>
      </c>
      <c r="BP10" s="692"/>
      <c r="BQ10" s="692"/>
      <c r="BR10" s="692"/>
      <c r="BS10" s="693" t="s">
        <v>232</v>
      </c>
      <c r="BT10" s="693"/>
      <c r="BU10" s="693"/>
      <c r="BV10" s="693"/>
      <c r="BW10" s="693"/>
      <c r="BX10" s="693"/>
      <c r="BY10" s="693"/>
      <c r="BZ10" s="693"/>
      <c r="CA10" s="693"/>
      <c r="CB10" s="760"/>
      <c r="CD10" s="707" t="s">
        <v>245</v>
      </c>
      <c r="CE10" s="704"/>
      <c r="CF10" s="704"/>
      <c r="CG10" s="704"/>
      <c r="CH10" s="704"/>
      <c r="CI10" s="704"/>
      <c r="CJ10" s="704"/>
      <c r="CK10" s="704"/>
      <c r="CL10" s="704"/>
      <c r="CM10" s="704"/>
      <c r="CN10" s="704"/>
      <c r="CO10" s="704"/>
      <c r="CP10" s="704"/>
      <c r="CQ10" s="705"/>
      <c r="CR10" s="665">
        <v>855862</v>
      </c>
      <c r="CS10" s="666"/>
      <c r="CT10" s="666"/>
      <c r="CU10" s="666"/>
      <c r="CV10" s="666"/>
      <c r="CW10" s="666"/>
      <c r="CX10" s="666"/>
      <c r="CY10" s="667"/>
      <c r="CZ10" s="692">
        <v>0.1</v>
      </c>
      <c r="DA10" s="692"/>
      <c r="DB10" s="692"/>
      <c r="DC10" s="692"/>
      <c r="DD10" s="671">
        <v>21706</v>
      </c>
      <c r="DE10" s="666"/>
      <c r="DF10" s="666"/>
      <c r="DG10" s="666"/>
      <c r="DH10" s="666"/>
      <c r="DI10" s="666"/>
      <c r="DJ10" s="666"/>
      <c r="DK10" s="666"/>
      <c r="DL10" s="666"/>
      <c r="DM10" s="666"/>
      <c r="DN10" s="666"/>
      <c r="DO10" s="666"/>
      <c r="DP10" s="667"/>
      <c r="DQ10" s="671">
        <v>628327</v>
      </c>
      <c r="DR10" s="666"/>
      <c r="DS10" s="666"/>
      <c r="DT10" s="666"/>
      <c r="DU10" s="666"/>
      <c r="DV10" s="666"/>
      <c r="DW10" s="666"/>
      <c r="DX10" s="666"/>
      <c r="DY10" s="666"/>
      <c r="DZ10" s="666"/>
      <c r="EA10" s="666"/>
      <c r="EB10" s="666"/>
      <c r="EC10" s="706"/>
    </row>
    <row r="11" spans="2:143" ht="11.25" customHeight="1" x14ac:dyDescent="0.15">
      <c r="B11" s="662" t="s">
        <v>246</v>
      </c>
      <c r="C11" s="663"/>
      <c r="D11" s="663"/>
      <c r="E11" s="663"/>
      <c r="F11" s="663"/>
      <c r="G11" s="663"/>
      <c r="H11" s="663"/>
      <c r="I11" s="663"/>
      <c r="J11" s="663"/>
      <c r="K11" s="663"/>
      <c r="L11" s="663"/>
      <c r="M11" s="663"/>
      <c r="N11" s="663"/>
      <c r="O11" s="663"/>
      <c r="P11" s="663"/>
      <c r="Q11" s="664"/>
      <c r="R11" s="665">
        <v>33062714</v>
      </c>
      <c r="S11" s="666"/>
      <c r="T11" s="666"/>
      <c r="U11" s="666"/>
      <c r="V11" s="666"/>
      <c r="W11" s="666"/>
      <c r="X11" s="666"/>
      <c r="Y11" s="667"/>
      <c r="Z11" s="668">
        <v>4.2</v>
      </c>
      <c r="AA11" s="669"/>
      <c r="AB11" s="669"/>
      <c r="AC11" s="670"/>
      <c r="AD11" s="671">
        <v>33062714</v>
      </c>
      <c r="AE11" s="666"/>
      <c r="AF11" s="666"/>
      <c r="AG11" s="666"/>
      <c r="AH11" s="666"/>
      <c r="AI11" s="666"/>
      <c r="AJ11" s="666"/>
      <c r="AK11" s="667"/>
      <c r="AL11" s="668">
        <v>8.3000000000000007</v>
      </c>
      <c r="AM11" s="669"/>
      <c r="AN11" s="669"/>
      <c r="AO11" s="694"/>
      <c r="AP11" s="662" t="s">
        <v>247</v>
      </c>
      <c r="AQ11" s="663"/>
      <c r="AR11" s="663"/>
      <c r="AS11" s="663"/>
      <c r="AT11" s="663"/>
      <c r="AU11" s="663"/>
      <c r="AV11" s="663"/>
      <c r="AW11" s="663"/>
      <c r="AX11" s="663"/>
      <c r="AY11" s="663"/>
      <c r="AZ11" s="663"/>
      <c r="BA11" s="663"/>
      <c r="BB11" s="663"/>
      <c r="BC11" s="663"/>
      <c r="BD11" s="663"/>
      <c r="BE11" s="663"/>
      <c r="BF11" s="664"/>
      <c r="BG11" s="665">
        <v>10855669</v>
      </c>
      <c r="BH11" s="666"/>
      <c r="BI11" s="666"/>
      <c r="BJ11" s="666"/>
      <c r="BK11" s="666"/>
      <c r="BL11" s="666"/>
      <c r="BM11" s="666"/>
      <c r="BN11" s="667"/>
      <c r="BO11" s="692">
        <v>3</v>
      </c>
      <c r="BP11" s="692"/>
      <c r="BQ11" s="692"/>
      <c r="BR11" s="692"/>
      <c r="BS11" s="693">
        <v>1865905</v>
      </c>
      <c r="BT11" s="693"/>
      <c r="BU11" s="693"/>
      <c r="BV11" s="693"/>
      <c r="BW11" s="693"/>
      <c r="BX11" s="693"/>
      <c r="BY11" s="693"/>
      <c r="BZ11" s="693"/>
      <c r="CA11" s="693"/>
      <c r="CB11" s="760"/>
      <c r="CD11" s="707" t="s">
        <v>248</v>
      </c>
      <c r="CE11" s="704"/>
      <c r="CF11" s="704"/>
      <c r="CG11" s="704"/>
      <c r="CH11" s="704"/>
      <c r="CI11" s="704"/>
      <c r="CJ11" s="704"/>
      <c r="CK11" s="704"/>
      <c r="CL11" s="704"/>
      <c r="CM11" s="704"/>
      <c r="CN11" s="704"/>
      <c r="CO11" s="704"/>
      <c r="CP11" s="704"/>
      <c r="CQ11" s="705"/>
      <c r="CR11" s="665">
        <v>482265</v>
      </c>
      <c r="CS11" s="666"/>
      <c r="CT11" s="666"/>
      <c r="CU11" s="666"/>
      <c r="CV11" s="666"/>
      <c r="CW11" s="666"/>
      <c r="CX11" s="666"/>
      <c r="CY11" s="667"/>
      <c r="CZ11" s="692">
        <v>0.1</v>
      </c>
      <c r="DA11" s="692"/>
      <c r="DB11" s="692"/>
      <c r="DC11" s="692"/>
      <c r="DD11" s="671">
        <v>45056</v>
      </c>
      <c r="DE11" s="666"/>
      <c r="DF11" s="666"/>
      <c r="DG11" s="666"/>
      <c r="DH11" s="666"/>
      <c r="DI11" s="666"/>
      <c r="DJ11" s="666"/>
      <c r="DK11" s="666"/>
      <c r="DL11" s="666"/>
      <c r="DM11" s="666"/>
      <c r="DN11" s="666"/>
      <c r="DO11" s="666"/>
      <c r="DP11" s="667"/>
      <c r="DQ11" s="671">
        <v>444147</v>
      </c>
      <c r="DR11" s="666"/>
      <c r="DS11" s="666"/>
      <c r="DT11" s="666"/>
      <c r="DU11" s="666"/>
      <c r="DV11" s="666"/>
      <c r="DW11" s="666"/>
      <c r="DX11" s="666"/>
      <c r="DY11" s="666"/>
      <c r="DZ11" s="666"/>
      <c r="EA11" s="666"/>
      <c r="EB11" s="666"/>
      <c r="EC11" s="706"/>
    </row>
    <row r="12" spans="2:143" ht="11.25" customHeight="1" x14ac:dyDescent="0.15">
      <c r="B12" s="662" t="s">
        <v>249</v>
      </c>
      <c r="C12" s="663"/>
      <c r="D12" s="663"/>
      <c r="E12" s="663"/>
      <c r="F12" s="663"/>
      <c r="G12" s="663"/>
      <c r="H12" s="663"/>
      <c r="I12" s="663"/>
      <c r="J12" s="663"/>
      <c r="K12" s="663"/>
      <c r="L12" s="663"/>
      <c r="M12" s="663"/>
      <c r="N12" s="663"/>
      <c r="O12" s="663"/>
      <c r="P12" s="663"/>
      <c r="Q12" s="664"/>
      <c r="R12" s="665">
        <v>33917</v>
      </c>
      <c r="S12" s="666"/>
      <c r="T12" s="666"/>
      <c r="U12" s="666"/>
      <c r="V12" s="666"/>
      <c r="W12" s="666"/>
      <c r="X12" s="666"/>
      <c r="Y12" s="667"/>
      <c r="Z12" s="692">
        <v>0</v>
      </c>
      <c r="AA12" s="692"/>
      <c r="AB12" s="692"/>
      <c r="AC12" s="692"/>
      <c r="AD12" s="693">
        <v>33917</v>
      </c>
      <c r="AE12" s="693"/>
      <c r="AF12" s="693"/>
      <c r="AG12" s="693"/>
      <c r="AH12" s="693"/>
      <c r="AI12" s="693"/>
      <c r="AJ12" s="693"/>
      <c r="AK12" s="693"/>
      <c r="AL12" s="668">
        <v>0</v>
      </c>
      <c r="AM12" s="669"/>
      <c r="AN12" s="669"/>
      <c r="AO12" s="694"/>
      <c r="AP12" s="662" t="s">
        <v>250</v>
      </c>
      <c r="AQ12" s="663"/>
      <c r="AR12" s="663"/>
      <c r="AS12" s="663"/>
      <c r="AT12" s="663"/>
      <c r="AU12" s="663"/>
      <c r="AV12" s="663"/>
      <c r="AW12" s="663"/>
      <c r="AX12" s="663"/>
      <c r="AY12" s="663"/>
      <c r="AZ12" s="663"/>
      <c r="BA12" s="663"/>
      <c r="BB12" s="663"/>
      <c r="BC12" s="663"/>
      <c r="BD12" s="663"/>
      <c r="BE12" s="663"/>
      <c r="BF12" s="664"/>
      <c r="BG12" s="665">
        <v>127213019</v>
      </c>
      <c r="BH12" s="666"/>
      <c r="BI12" s="666"/>
      <c r="BJ12" s="666"/>
      <c r="BK12" s="666"/>
      <c r="BL12" s="666"/>
      <c r="BM12" s="666"/>
      <c r="BN12" s="667"/>
      <c r="BO12" s="692">
        <v>34.9</v>
      </c>
      <c r="BP12" s="692"/>
      <c r="BQ12" s="692"/>
      <c r="BR12" s="692"/>
      <c r="BS12" s="693" t="s">
        <v>232</v>
      </c>
      <c r="BT12" s="693"/>
      <c r="BU12" s="693"/>
      <c r="BV12" s="693"/>
      <c r="BW12" s="693"/>
      <c r="BX12" s="693"/>
      <c r="BY12" s="693"/>
      <c r="BZ12" s="693"/>
      <c r="CA12" s="693"/>
      <c r="CB12" s="760"/>
      <c r="CD12" s="707" t="s">
        <v>251</v>
      </c>
      <c r="CE12" s="704"/>
      <c r="CF12" s="704"/>
      <c r="CG12" s="704"/>
      <c r="CH12" s="704"/>
      <c r="CI12" s="704"/>
      <c r="CJ12" s="704"/>
      <c r="CK12" s="704"/>
      <c r="CL12" s="704"/>
      <c r="CM12" s="704"/>
      <c r="CN12" s="704"/>
      <c r="CO12" s="704"/>
      <c r="CP12" s="704"/>
      <c r="CQ12" s="705"/>
      <c r="CR12" s="665">
        <v>33722942</v>
      </c>
      <c r="CS12" s="666"/>
      <c r="CT12" s="666"/>
      <c r="CU12" s="666"/>
      <c r="CV12" s="666"/>
      <c r="CW12" s="666"/>
      <c r="CX12" s="666"/>
      <c r="CY12" s="667"/>
      <c r="CZ12" s="692">
        <v>4.3</v>
      </c>
      <c r="DA12" s="692"/>
      <c r="DB12" s="692"/>
      <c r="DC12" s="692"/>
      <c r="DD12" s="671">
        <v>529440</v>
      </c>
      <c r="DE12" s="666"/>
      <c r="DF12" s="666"/>
      <c r="DG12" s="666"/>
      <c r="DH12" s="666"/>
      <c r="DI12" s="666"/>
      <c r="DJ12" s="666"/>
      <c r="DK12" s="666"/>
      <c r="DL12" s="666"/>
      <c r="DM12" s="666"/>
      <c r="DN12" s="666"/>
      <c r="DO12" s="666"/>
      <c r="DP12" s="667"/>
      <c r="DQ12" s="671">
        <v>6728452</v>
      </c>
      <c r="DR12" s="666"/>
      <c r="DS12" s="666"/>
      <c r="DT12" s="666"/>
      <c r="DU12" s="666"/>
      <c r="DV12" s="666"/>
      <c r="DW12" s="666"/>
      <c r="DX12" s="666"/>
      <c r="DY12" s="666"/>
      <c r="DZ12" s="666"/>
      <c r="EA12" s="666"/>
      <c r="EB12" s="666"/>
      <c r="EC12" s="706"/>
    </row>
    <row r="13" spans="2:143" ht="11.25" customHeight="1" x14ac:dyDescent="0.15">
      <c r="B13" s="662" t="s">
        <v>252</v>
      </c>
      <c r="C13" s="663"/>
      <c r="D13" s="663"/>
      <c r="E13" s="663"/>
      <c r="F13" s="663"/>
      <c r="G13" s="663"/>
      <c r="H13" s="663"/>
      <c r="I13" s="663"/>
      <c r="J13" s="663"/>
      <c r="K13" s="663"/>
      <c r="L13" s="663"/>
      <c r="M13" s="663"/>
      <c r="N13" s="663"/>
      <c r="O13" s="663"/>
      <c r="P13" s="663"/>
      <c r="Q13" s="664"/>
      <c r="R13" s="665" t="s">
        <v>232</v>
      </c>
      <c r="S13" s="666"/>
      <c r="T13" s="666"/>
      <c r="U13" s="666"/>
      <c r="V13" s="666"/>
      <c r="W13" s="666"/>
      <c r="X13" s="666"/>
      <c r="Y13" s="667"/>
      <c r="Z13" s="692" t="s">
        <v>238</v>
      </c>
      <c r="AA13" s="692"/>
      <c r="AB13" s="692"/>
      <c r="AC13" s="692"/>
      <c r="AD13" s="693" t="s">
        <v>253</v>
      </c>
      <c r="AE13" s="693"/>
      <c r="AF13" s="693"/>
      <c r="AG13" s="693"/>
      <c r="AH13" s="693"/>
      <c r="AI13" s="693"/>
      <c r="AJ13" s="693"/>
      <c r="AK13" s="693"/>
      <c r="AL13" s="668" t="s">
        <v>238</v>
      </c>
      <c r="AM13" s="669"/>
      <c r="AN13" s="669"/>
      <c r="AO13" s="694"/>
      <c r="AP13" s="662" t="s">
        <v>254</v>
      </c>
      <c r="AQ13" s="663"/>
      <c r="AR13" s="663"/>
      <c r="AS13" s="663"/>
      <c r="AT13" s="663"/>
      <c r="AU13" s="663"/>
      <c r="AV13" s="663"/>
      <c r="AW13" s="663"/>
      <c r="AX13" s="663"/>
      <c r="AY13" s="663"/>
      <c r="AZ13" s="663"/>
      <c r="BA13" s="663"/>
      <c r="BB13" s="663"/>
      <c r="BC13" s="663"/>
      <c r="BD13" s="663"/>
      <c r="BE13" s="663"/>
      <c r="BF13" s="664"/>
      <c r="BG13" s="665">
        <v>126881641</v>
      </c>
      <c r="BH13" s="666"/>
      <c r="BI13" s="666"/>
      <c r="BJ13" s="666"/>
      <c r="BK13" s="666"/>
      <c r="BL13" s="666"/>
      <c r="BM13" s="666"/>
      <c r="BN13" s="667"/>
      <c r="BO13" s="692">
        <v>34.799999999999997</v>
      </c>
      <c r="BP13" s="692"/>
      <c r="BQ13" s="692"/>
      <c r="BR13" s="692"/>
      <c r="BS13" s="693" t="s">
        <v>232</v>
      </c>
      <c r="BT13" s="693"/>
      <c r="BU13" s="693"/>
      <c r="BV13" s="693"/>
      <c r="BW13" s="693"/>
      <c r="BX13" s="693"/>
      <c r="BY13" s="693"/>
      <c r="BZ13" s="693"/>
      <c r="CA13" s="693"/>
      <c r="CB13" s="760"/>
      <c r="CD13" s="707" t="s">
        <v>255</v>
      </c>
      <c r="CE13" s="704"/>
      <c r="CF13" s="704"/>
      <c r="CG13" s="704"/>
      <c r="CH13" s="704"/>
      <c r="CI13" s="704"/>
      <c r="CJ13" s="704"/>
      <c r="CK13" s="704"/>
      <c r="CL13" s="704"/>
      <c r="CM13" s="704"/>
      <c r="CN13" s="704"/>
      <c r="CO13" s="704"/>
      <c r="CP13" s="704"/>
      <c r="CQ13" s="705"/>
      <c r="CR13" s="665">
        <v>80537183</v>
      </c>
      <c r="CS13" s="666"/>
      <c r="CT13" s="666"/>
      <c r="CU13" s="666"/>
      <c r="CV13" s="666"/>
      <c r="CW13" s="666"/>
      <c r="CX13" s="666"/>
      <c r="CY13" s="667"/>
      <c r="CZ13" s="692">
        <v>10.199999999999999</v>
      </c>
      <c r="DA13" s="692"/>
      <c r="DB13" s="692"/>
      <c r="DC13" s="692"/>
      <c r="DD13" s="671">
        <v>47515980</v>
      </c>
      <c r="DE13" s="666"/>
      <c r="DF13" s="666"/>
      <c r="DG13" s="666"/>
      <c r="DH13" s="666"/>
      <c r="DI13" s="666"/>
      <c r="DJ13" s="666"/>
      <c r="DK13" s="666"/>
      <c r="DL13" s="666"/>
      <c r="DM13" s="666"/>
      <c r="DN13" s="666"/>
      <c r="DO13" s="666"/>
      <c r="DP13" s="667"/>
      <c r="DQ13" s="671">
        <v>38275852</v>
      </c>
      <c r="DR13" s="666"/>
      <c r="DS13" s="666"/>
      <c r="DT13" s="666"/>
      <c r="DU13" s="666"/>
      <c r="DV13" s="666"/>
      <c r="DW13" s="666"/>
      <c r="DX13" s="666"/>
      <c r="DY13" s="666"/>
      <c r="DZ13" s="666"/>
      <c r="EA13" s="666"/>
      <c r="EB13" s="666"/>
      <c r="EC13" s="706"/>
    </row>
    <row r="14" spans="2:143" ht="11.25" customHeight="1" x14ac:dyDescent="0.15">
      <c r="B14" s="662" t="s">
        <v>256</v>
      </c>
      <c r="C14" s="663"/>
      <c r="D14" s="663"/>
      <c r="E14" s="663"/>
      <c r="F14" s="663"/>
      <c r="G14" s="663"/>
      <c r="H14" s="663"/>
      <c r="I14" s="663"/>
      <c r="J14" s="663"/>
      <c r="K14" s="663"/>
      <c r="L14" s="663"/>
      <c r="M14" s="663"/>
      <c r="N14" s="663"/>
      <c r="O14" s="663"/>
      <c r="P14" s="663"/>
      <c r="Q14" s="664"/>
      <c r="R14" s="665" t="s">
        <v>238</v>
      </c>
      <c r="S14" s="666"/>
      <c r="T14" s="666"/>
      <c r="U14" s="666"/>
      <c r="V14" s="666"/>
      <c r="W14" s="666"/>
      <c r="X14" s="666"/>
      <c r="Y14" s="667"/>
      <c r="Z14" s="692" t="s">
        <v>238</v>
      </c>
      <c r="AA14" s="692"/>
      <c r="AB14" s="692"/>
      <c r="AC14" s="692"/>
      <c r="AD14" s="693" t="s">
        <v>232</v>
      </c>
      <c r="AE14" s="693"/>
      <c r="AF14" s="693"/>
      <c r="AG14" s="693"/>
      <c r="AH14" s="693"/>
      <c r="AI14" s="693"/>
      <c r="AJ14" s="693"/>
      <c r="AK14" s="693"/>
      <c r="AL14" s="668" t="s">
        <v>238</v>
      </c>
      <c r="AM14" s="669"/>
      <c r="AN14" s="669"/>
      <c r="AO14" s="694"/>
      <c r="AP14" s="662" t="s">
        <v>257</v>
      </c>
      <c r="AQ14" s="663"/>
      <c r="AR14" s="663"/>
      <c r="AS14" s="663"/>
      <c r="AT14" s="663"/>
      <c r="AU14" s="663"/>
      <c r="AV14" s="663"/>
      <c r="AW14" s="663"/>
      <c r="AX14" s="663"/>
      <c r="AY14" s="663"/>
      <c r="AZ14" s="663"/>
      <c r="BA14" s="663"/>
      <c r="BB14" s="663"/>
      <c r="BC14" s="663"/>
      <c r="BD14" s="663"/>
      <c r="BE14" s="663"/>
      <c r="BF14" s="664"/>
      <c r="BG14" s="665">
        <v>941499</v>
      </c>
      <c r="BH14" s="666"/>
      <c r="BI14" s="666"/>
      <c r="BJ14" s="666"/>
      <c r="BK14" s="666"/>
      <c r="BL14" s="666"/>
      <c r="BM14" s="666"/>
      <c r="BN14" s="667"/>
      <c r="BO14" s="692">
        <v>0.3</v>
      </c>
      <c r="BP14" s="692"/>
      <c r="BQ14" s="692"/>
      <c r="BR14" s="692"/>
      <c r="BS14" s="693" t="s">
        <v>232</v>
      </c>
      <c r="BT14" s="693"/>
      <c r="BU14" s="693"/>
      <c r="BV14" s="693"/>
      <c r="BW14" s="693"/>
      <c r="BX14" s="693"/>
      <c r="BY14" s="693"/>
      <c r="BZ14" s="693"/>
      <c r="CA14" s="693"/>
      <c r="CB14" s="760"/>
      <c r="CD14" s="707" t="s">
        <v>258</v>
      </c>
      <c r="CE14" s="704"/>
      <c r="CF14" s="704"/>
      <c r="CG14" s="704"/>
      <c r="CH14" s="704"/>
      <c r="CI14" s="704"/>
      <c r="CJ14" s="704"/>
      <c r="CK14" s="704"/>
      <c r="CL14" s="704"/>
      <c r="CM14" s="704"/>
      <c r="CN14" s="704"/>
      <c r="CO14" s="704"/>
      <c r="CP14" s="704"/>
      <c r="CQ14" s="705"/>
      <c r="CR14" s="665">
        <v>18305965</v>
      </c>
      <c r="CS14" s="666"/>
      <c r="CT14" s="666"/>
      <c r="CU14" s="666"/>
      <c r="CV14" s="666"/>
      <c r="CW14" s="666"/>
      <c r="CX14" s="666"/>
      <c r="CY14" s="667"/>
      <c r="CZ14" s="692">
        <v>2.2999999999999998</v>
      </c>
      <c r="DA14" s="692"/>
      <c r="DB14" s="692"/>
      <c r="DC14" s="692"/>
      <c r="DD14" s="671">
        <v>2812821</v>
      </c>
      <c r="DE14" s="666"/>
      <c r="DF14" s="666"/>
      <c r="DG14" s="666"/>
      <c r="DH14" s="666"/>
      <c r="DI14" s="666"/>
      <c r="DJ14" s="666"/>
      <c r="DK14" s="666"/>
      <c r="DL14" s="666"/>
      <c r="DM14" s="666"/>
      <c r="DN14" s="666"/>
      <c r="DO14" s="666"/>
      <c r="DP14" s="667"/>
      <c r="DQ14" s="671">
        <v>15524161</v>
      </c>
      <c r="DR14" s="666"/>
      <c r="DS14" s="666"/>
      <c r="DT14" s="666"/>
      <c r="DU14" s="666"/>
      <c r="DV14" s="666"/>
      <c r="DW14" s="666"/>
      <c r="DX14" s="666"/>
      <c r="DY14" s="666"/>
      <c r="DZ14" s="666"/>
      <c r="EA14" s="666"/>
      <c r="EB14" s="666"/>
      <c r="EC14" s="706"/>
    </row>
    <row r="15" spans="2:143" ht="11.25" customHeight="1" x14ac:dyDescent="0.15">
      <c r="B15" s="662" t="s">
        <v>259</v>
      </c>
      <c r="C15" s="663"/>
      <c r="D15" s="663"/>
      <c r="E15" s="663"/>
      <c r="F15" s="663"/>
      <c r="G15" s="663"/>
      <c r="H15" s="663"/>
      <c r="I15" s="663"/>
      <c r="J15" s="663"/>
      <c r="K15" s="663"/>
      <c r="L15" s="663"/>
      <c r="M15" s="663"/>
      <c r="N15" s="663"/>
      <c r="O15" s="663"/>
      <c r="P15" s="663"/>
      <c r="Q15" s="664"/>
      <c r="R15" s="665">
        <v>3726586</v>
      </c>
      <c r="S15" s="666"/>
      <c r="T15" s="666"/>
      <c r="U15" s="666"/>
      <c r="V15" s="666"/>
      <c r="W15" s="666"/>
      <c r="X15" s="666"/>
      <c r="Y15" s="667"/>
      <c r="Z15" s="692">
        <v>0.5</v>
      </c>
      <c r="AA15" s="692"/>
      <c r="AB15" s="692"/>
      <c r="AC15" s="692"/>
      <c r="AD15" s="693">
        <v>3726586</v>
      </c>
      <c r="AE15" s="693"/>
      <c r="AF15" s="693"/>
      <c r="AG15" s="693"/>
      <c r="AH15" s="693"/>
      <c r="AI15" s="693"/>
      <c r="AJ15" s="693"/>
      <c r="AK15" s="693"/>
      <c r="AL15" s="668">
        <v>0.9</v>
      </c>
      <c r="AM15" s="669"/>
      <c r="AN15" s="669"/>
      <c r="AO15" s="694"/>
      <c r="AP15" s="662" t="s">
        <v>260</v>
      </c>
      <c r="AQ15" s="663"/>
      <c r="AR15" s="663"/>
      <c r="AS15" s="663"/>
      <c r="AT15" s="663"/>
      <c r="AU15" s="663"/>
      <c r="AV15" s="663"/>
      <c r="AW15" s="663"/>
      <c r="AX15" s="663"/>
      <c r="AY15" s="663"/>
      <c r="AZ15" s="663"/>
      <c r="BA15" s="663"/>
      <c r="BB15" s="663"/>
      <c r="BC15" s="663"/>
      <c r="BD15" s="663"/>
      <c r="BE15" s="663"/>
      <c r="BF15" s="664"/>
      <c r="BG15" s="665">
        <v>9425875</v>
      </c>
      <c r="BH15" s="666"/>
      <c r="BI15" s="666"/>
      <c r="BJ15" s="666"/>
      <c r="BK15" s="666"/>
      <c r="BL15" s="666"/>
      <c r="BM15" s="666"/>
      <c r="BN15" s="667"/>
      <c r="BO15" s="692">
        <v>2.6</v>
      </c>
      <c r="BP15" s="692"/>
      <c r="BQ15" s="692"/>
      <c r="BR15" s="692"/>
      <c r="BS15" s="693" t="s">
        <v>238</v>
      </c>
      <c r="BT15" s="693"/>
      <c r="BU15" s="693"/>
      <c r="BV15" s="693"/>
      <c r="BW15" s="693"/>
      <c r="BX15" s="693"/>
      <c r="BY15" s="693"/>
      <c r="BZ15" s="693"/>
      <c r="CA15" s="693"/>
      <c r="CB15" s="760"/>
      <c r="CD15" s="707" t="s">
        <v>261</v>
      </c>
      <c r="CE15" s="704"/>
      <c r="CF15" s="704"/>
      <c r="CG15" s="704"/>
      <c r="CH15" s="704"/>
      <c r="CI15" s="704"/>
      <c r="CJ15" s="704"/>
      <c r="CK15" s="704"/>
      <c r="CL15" s="704"/>
      <c r="CM15" s="704"/>
      <c r="CN15" s="704"/>
      <c r="CO15" s="704"/>
      <c r="CP15" s="704"/>
      <c r="CQ15" s="705"/>
      <c r="CR15" s="665">
        <v>124392914</v>
      </c>
      <c r="CS15" s="666"/>
      <c r="CT15" s="666"/>
      <c r="CU15" s="666"/>
      <c r="CV15" s="666"/>
      <c r="CW15" s="666"/>
      <c r="CX15" s="666"/>
      <c r="CY15" s="667"/>
      <c r="CZ15" s="692">
        <v>15.8</v>
      </c>
      <c r="DA15" s="692"/>
      <c r="DB15" s="692"/>
      <c r="DC15" s="692"/>
      <c r="DD15" s="671">
        <v>18357576</v>
      </c>
      <c r="DE15" s="666"/>
      <c r="DF15" s="666"/>
      <c r="DG15" s="666"/>
      <c r="DH15" s="666"/>
      <c r="DI15" s="666"/>
      <c r="DJ15" s="666"/>
      <c r="DK15" s="666"/>
      <c r="DL15" s="666"/>
      <c r="DM15" s="666"/>
      <c r="DN15" s="666"/>
      <c r="DO15" s="666"/>
      <c r="DP15" s="667"/>
      <c r="DQ15" s="671">
        <v>84268594</v>
      </c>
      <c r="DR15" s="666"/>
      <c r="DS15" s="666"/>
      <c r="DT15" s="666"/>
      <c r="DU15" s="666"/>
      <c r="DV15" s="666"/>
      <c r="DW15" s="666"/>
      <c r="DX15" s="666"/>
      <c r="DY15" s="666"/>
      <c r="DZ15" s="666"/>
      <c r="EA15" s="666"/>
      <c r="EB15" s="666"/>
      <c r="EC15" s="706"/>
    </row>
    <row r="16" spans="2:143" ht="11.25" customHeight="1" x14ac:dyDescent="0.15">
      <c r="B16" s="662" t="s">
        <v>262</v>
      </c>
      <c r="C16" s="663"/>
      <c r="D16" s="663"/>
      <c r="E16" s="663"/>
      <c r="F16" s="663"/>
      <c r="G16" s="663"/>
      <c r="H16" s="663"/>
      <c r="I16" s="663"/>
      <c r="J16" s="663"/>
      <c r="K16" s="663"/>
      <c r="L16" s="663"/>
      <c r="M16" s="663"/>
      <c r="N16" s="663"/>
      <c r="O16" s="663"/>
      <c r="P16" s="663"/>
      <c r="Q16" s="664"/>
      <c r="R16" s="665">
        <v>719855</v>
      </c>
      <c r="S16" s="666"/>
      <c r="T16" s="666"/>
      <c r="U16" s="666"/>
      <c r="V16" s="666"/>
      <c r="W16" s="666"/>
      <c r="X16" s="666"/>
      <c r="Y16" s="667"/>
      <c r="Z16" s="692">
        <v>0.1</v>
      </c>
      <c r="AA16" s="692"/>
      <c r="AB16" s="692"/>
      <c r="AC16" s="692"/>
      <c r="AD16" s="693">
        <v>719855</v>
      </c>
      <c r="AE16" s="693"/>
      <c r="AF16" s="693"/>
      <c r="AG16" s="693"/>
      <c r="AH16" s="693"/>
      <c r="AI16" s="693"/>
      <c r="AJ16" s="693"/>
      <c r="AK16" s="693"/>
      <c r="AL16" s="668">
        <v>0.2</v>
      </c>
      <c r="AM16" s="669"/>
      <c r="AN16" s="669"/>
      <c r="AO16" s="694"/>
      <c r="AP16" s="662" t="s">
        <v>263</v>
      </c>
      <c r="AQ16" s="663"/>
      <c r="AR16" s="663"/>
      <c r="AS16" s="663"/>
      <c r="AT16" s="663"/>
      <c r="AU16" s="663"/>
      <c r="AV16" s="663"/>
      <c r="AW16" s="663"/>
      <c r="AX16" s="663"/>
      <c r="AY16" s="663"/>
      <c r="AZ16" s="663"/>
      <c r="BA16" s="663"/>
      <c r="BB16" s="663"/>
      <c r="BC16" s="663"/>
      <c r="BD16" s="663"/>
      <c r="BE16" s="663"/>
      <c r="BF16" s="664"/>
      <c r="BG16" s="665" t="s">
        <v>238</v>
      </c>
      <c r="BH16" s="666"/>
      <c r="BI16" s="666"/>
      <c r="BJ16" s="666"/>
      <c r="BK16" s="666"/>
      <c r="BL16" s="666"/>
      <c r="BM16" s="666"/>
      <c r="BN16" s="667"/>
      <c r="BO16" s="692" t="s">
        <v>232</v>
      </c>
      <c r="BP16" s="692"/>
      <c r="BQ16" s="692"/>
      <c r="BR16" s="692"/>
      <c r="BS16" s="693" t="s">
        <v>232</v>
      </c>
      <c r="BT16" s="693"/>
      <c r="BU16" s="693"/>
      <c r="BV16" s="693"/>
      <c r="BW16" s="693"/>
      <c r="BX16" s="693"/>
      <c r="BY16" s="693"/>
      <c r="BZ16" s="693"/>
      <c r="CA16" s="693"/>
      <c r="CB16" s="760"/>
      <c r="CD16" s="707" t="s">
        <v>264</v>
      </c>
      <c r="CE16" s="704"/>
      <c r="CF16" s="704"/>
      <c r="CG16" s="704"/>
      <c r="CH16" s="704"/>
      <c r="CI16" s="704"/>
      <c r="CJ16" s="704"/>
      <c r="CK16" s="704"/>
      <c r="CL16" s="704"/>
      <c r="CM16" s="704"/>
      <c r="CN16" s="704"/>
      <c r="CO16" s="704"/>
      <c r="CP16" s="704"/>
      <c r="CQ16" s="705"/>
      <c r="CR16" s="665">
        <v>591867</v>
      </c>
      <c r="CS16" s="666"/>
      <c r="CT16" s="666"/>
      <c r="CU16" s="666"/>
      <c r="CV16" s="666"/>
      <c r="CW16" s="666"/>
      <c r="CX16" s="666"/>
      <c r="CY16" s="667"/>
      <c r="CZ16" s="692">
        <v>0.1</v>
      </c>
      <c r="DA16" s="692"/>
      <c r="DB16" s="692"/>
      <c r="DC16" s="692"/>
      <c r="DD16" s="671" t="s">
        <v>238</v>
      </c>
      <c r="DE16" s="666"/>
      <c r="DF16" s="666"/>
      <c r="DG16" s="666"/>
      <c r="DH16" s="666"/>
      <c r="DI16" s="666"/>
      <c r="DJ16" s="666"/>
      <c r="DK16" s="666"/>
      <c r="DL16" s="666"/>
      <c r="DM16" s="666"/>
      <c r="DN16" s="666"/>
      <c r="DO16" s="666"/>
      <c r="DP16" s="667"/>
      <c r="DQ16" s="671">
        <v>227</v>
      </c>
      <c r="DR16" s="666"/>
      <c r="DS16" s="666"/>
      <c r="DT16" s="666"/>
      <c r="DU16" s="666"/>
      <c r="DV16" s="666"/>
      <c r="DW16" s="666"/>
      <c r="DX16" s="666"/>
      <c r="DY16" s="666"/>
      <c r="DZ16" s="666"/>
      <c r="EA16" s="666"/>
      <c r="EB16" s="666"/>
      <c r="EC16" s="706"/>
    </row>
    <row r="17" spans="2:133" ht="11.25" customHeight="1" x14ac:dyDescent="0.15">
      <c r="B17" s="662" t="s">
        <v>265</v>
      </c>
      <c r="C17" s="663"/>
      <c r="D17" s="663"/>
      <c r="E17" s="663"/>
      <c r="F17" s="663"/>
      <c r="G17" s="663"/>
      <c r="H17" s="663"/>
      <c r="I17" s="663"/>
      <c r="J17" s="663"/>
      <c r="K17" s="663"/>
      <c r="L17" s="663"/>
      <c r="M17" s="663"/>
      <c r="N17" s="663"/>
      <c r="O17" s="663"/>
      <c r="P17" s="663"/>
      <c r="Q17" s="664"/>
      <c r="R17" s="665">
        <v>2943778</v>
      </c>
      <c r="S17" s="666"/>
      <c r="T17" s="666"/>
      <c r="U17" s="666"/>
      <c r="V17" s="666"/>
      <c r="W17" s="666"/>
      <c r="X17" s="666"/>
      <c r="Y17" s="667"/>
      <c r="Z17" s="692">
        <v>0.4</v>
      </c>
      <c r="AA17" s="692"/>
      <c r="AB17" s="692"/>
      <c r="AC17" s="692"/>
      <c r="AD17" s="693">
        <v>2943778</v>
      </c>
      <c r="AE17" s="693"/>
      <c r="AF17" s="693"/>
      <c r="AG17" s="693"/>
      <c r="AH17" s="693"/>
      <c r="AI17" s="693"/>
      <c r="AJ17" s="693"/>
      <c r="AK17" s="693"/>
      <c r="AL17" s="668">
        <v>0.7</v>
      </c>
      <c r="AM17" s="669"/>
      <c r="AN17" s="669"/>
      <c r="AO17" s="694"/>
      <c r="AP17" s="662" t="s">
        <v>266</v>
      </c>
      <c r="AQ17" s="663"/>
      <c r="AR17" s="663"/>
      <c r="AS17" s="663"/>
      <c r="AT17" s="663"/>
      <c r="AU17" s="663"/>
      <c r="AV17" s="663"/>
      <c r="AW17" s="663"/>
      <c r="AX17" s="663"/>
      <c r="AY17" s="663"/>
      <c r="AZ17" s="663"/>
      <c r="BA17" s="663"/>
      <c r="BB17" s="663"/>
      <c r="BC17" s="663"/>
      <c r="BD17" s="663"/>
      <c r="BE17" s="663"/>
      <c r="BF17" s="664"/>
      <c r="BG17" s="665" t="s">
        <v>232</v>
      </c>
      <c r="BH17" s="666"/>
      <c r="BI17" s="666"/>
      <c r="BJ17" s="666"/>
      <c r="BK17" s="666"/>
      <c r="BL17" s="666"/>
      <c r="BM17" s="666"/>
      <c r="BN17" s="667"/>
      <c r="BO17" s="692" t="s">
        <v>232</v>
      </c>
      <c r="BP17" s="692"/>
      <c r="BQ17" s="692"/>
      <c r="BR17" s="692"/>
      <c r="BS17" s="693" t="s">
        <v>238</v>
      </c>
      <c r="BT17" s="693"/>
      <c r="BU17" s="693"/>
      <c r="BV17" s="693"/>
      <c r="BW17" s="693"/>
      <c r="BX17" s="693"/>
      <c r="BY17" s="693"/>
      <c r="BZ17" s="693"/>
      <c r="CA17" s="693"/>
      <c r="CB17" s="760"/>
      <c r="CD17" s="707" t="s">
        <v>267</v>
      </c>
      <c r="CE17" s="704"/>
      <c r="CF17" s="704"/>
      <c r="CG17" s="704"/>
      <c r="CH17" s="704"/>
      <c r="CI17" s="704"/>
      <c r="CJ17" s="704"/>
      <c r="CK17" s="704"/>
      <c r="CL17" s="704"/>
      <c r="CM17" s="704"/>
      <c r="CN17" s="704"/>
      <c r="CO17" s="704"/>
      <c r="CP17" s="704"/>
      <c r="CQ17" s="705"/>
      <c r="CR17" s="665">
        <v>70367959</v>
      </c>
      <c r="CS17" s="666"/>
      <c r="CT17" s="666"/>
      <c r="CU17" s="666"/>
      <c r="CV17" s="666"/>
      <c r="CW17" s="666"/>
      <c r="CX17" s="666"/>
      <c r="CY17" s="667"/>
      <c r="CZ17" s="692">
        <v>8.9</v>
      </c>
      <c r="DA17" s="692"/>
      <c r="DB17" s="692"/>
      <c r="DC17" s="692"/>
      <c r="DD17" s="671" t="s">
        <v>232</v>
      </c>
      <c r="DE17" s="666"/>
      <c r="DF17" s="666"/>
      <c r="DG17" s="666"/>
      <c r="DH17" s="666"/>
      <c r="DI17" s="666"/>
      <c r="DJ17" s="666"/>
      <c r="DK17" s="666"/>
      <c r="DL17" s="666"/>
      <c r="DM17" s="666"/>
      <c r="DN17" s="666"/>
      <c r="DO17" s="666"/>
      <c r="DP17" s="667"/>
      <c r="DQ17" s="671">
        <v>67984805</v>
      </c>
      <c r="DR17" s="666"/>
      <c r="DS17" s="666"/>
      <c r="DT17" s="666"/>
      <c r="DU17" s="666"/>
      <c r="DV17" s="666"/>
      <c r="DW17" s="666"/>
      <c r="DX17" s="666"/>
      <c r="DY17" s="666"/>
      <c r="DZ17" s="666"/>
      <c r="EA17" s="666"/>
      <c r="EB17" s="666"/>
      <c r="EC17" s="706"/>
    </row>
    <row r="18" spans="2:133" ht="11.25" customHeight="1" x14ac:dyDescent="0.15">
      <c r="B18" s="662" t="s">
        <v>268</v>
      </c>
      <c r="C18" s="663"/>
      <c r="D18" s="663"/>
      <c r="E18" s="663"/>
      <c r="F18" s="663"/>
      <c r="G18" s="663"/>
      <c r="H18" s="663"/>
      <c r="I18" s="663"/>
      <c r="J18" s="663"/>
      <c r="K18" s="663"/>
      <c r="L18" s="663"/>
      <c r="M18" s="663"/>
      <c r="N18" s="663"/>
      <c r="O18" s="663"/>
      <c r="P18" s="663"/>
      <c r="Q18" s="664"/>
      <c r="R18" s="665">
        <v>3352715</v>
      </c>
      <c r="S18" s="666"/>
      <c r="T18" s="666"/>
      <c r="U18" s="666"/>
      <c r="V18" s="666"/>
      <c r="W18" s="666"/>
      <c r="X18" s="666"/>
      <c r="Y18" s="667"/>
      <c r="Z18" s="692">
        <v>0.4</v>
      </c>
      <c r="AA18" s="692"/>
      <c r="AB18" s="692"/>
      <c r="AC18" s="692"/>
      <c r="AD18" s="693">
        <v>3214906</v>
      </c>
      <c r="AE18" s="693"/>
      <c r="AF18" s="693"/>
      <c r="AG18" s="693"/>
      <c r="AH18" s="693"/>
      <c r="AI18" s="693"/>
      <c r="AJ18" s="693"/>
      <c r="AK18" s="693"/>
      <c r="AL18" s="668">
        <v>0.80000001192092896</v>
      </c>
      <c r="AM18" s="669"/>
      <c r="AN18" s="669"/>
      <c r="AO18" s="694"/>
      <c r="AP18" s="662" t="s">
        <v>269</v>
      </c>
      <c r="AQ18" s="663"/>
      <c r="AR18" s="663"/>
      <c r="AS18" s="663"/>
      <c r="AT18" s="663"/>
      <c r="AU18" s="663"/>
      <c r="AV18" s="663"/>
      <c r="AW18" s="663"/>
      <c r="AX18" s="663"/>
      <c r="AY18" s="663"/>
      <c r="AZ18" s="663"/>
      <c r="BA18" s="663"/>
      <c r="BB18" s="663"/>
      <c r="BC18" s="663"/>
      <c r="BD18" s="663"/>
      <c r="BE18" s="663"/>
      <c r="BF18" s="664"/>
      <c r="BG18" s="665" t="s">
        <v>238</v>
      </c>
      <c r="BH18" s="666"/>
      <c r="BI18" s="666"/>
      <c r="BJ18" s="666"/>
      <c r="BK18" s="666"/>
      <c r="BL18" s="666"/>
      <c r="BM18" s="666"/>
      <c r="BN18" s="667"/>
      <c r="BO18" s="692" t="s">
        <v>232</v>
      </c>
      <c r="BP18" s="692"/>
      <c r="BQ18" s="692"/>
      <c r="BR18" s="692"/>
      <c r="BS18" s="693" t="s">
        <v>238</v>
      </c>
      <c r="BT18" s="693"/>
      <c r="BU18" s="693"/>
      <c r="BV18" s="693"/>
      <c r="BW18" s="693"/>
      <c r="BX18" s="693"/>
      <c r="BY18" s="693"/>
      <c r="BZ18" s="693"/>
      <c r="CA18" s="693"/>
      <c r="CB18" s="760"/>
      <c r="CD18" s="707" t="s">
        <v>270</v>
      </c>
      <c r="CE18" s="704"/>
      <c r="CF18" s="704"/>
      <c r="CG18" s="704"/>
      <c r="CH18" s="704"/>
      <c r="CI18" s="704"/>
      <c r="CJ18" s="704"/>
      <c r="CK18" s="704"/>
      <c r="CL18" s="704"/>
      <c r="CM18" s="704"/>
      <c r="CN18" s="704"/>
      <c r="CO18" s="704"/>
      <c r="CP18" s="704"/>
      <c r="CQ18" s="705"/>
      <c r="CR18" s="665">
        <v>991994</v>
      </c>
      <c r="CS18" s="666"/>
      <c r="CT18" s="666"/>
      <c r="CU18" s="666"/>
      <c r="CV18" s="666"/>
      <c r="CW18" s="666"/>
      <c r="CX18" s="666"/>
      <c r="CY18" s="667"/>
      <c r="CZ18" s="692">
        <v>0.1</v>
      </c>
      <c r="DA18" s="692"/>
      <c r="DB18" s="692"/>
      <c r="DC18" s="692"/>
      <c r="DD18" s="671" t="s">
        <v>232</v>
      </c>
      <c r="DE18" s="666"/>
      <c r="DF18" s="666"/>
      <c r="DG18" s="666"/>
      <c r="DH18" s="666"/>
      <c r="DI18" s="666"/>
      <c r="DJ18" s="666"/>
      <c r="DK18" s="666"/>
      <c r="DL18" s="666"/>
      <c r="DM18" s="666"/>
      <c r="DN18" s="666"/>
      <c r="DO18" s="666"/>
      <c r="DP18" s="667"/>
      <c r="DQ18" s="671">
        <v>991994</v>
      </c>
      <c r="DR18" s="666"/>
      <c r="DS18" s="666"/>
      <c r="DT18" s="666"/>
      <c r="DU18" s="666"/>
      <c r="DV18" s="666"/>
      <c r="DW18" s="666"/>
      <c r="DX18" s="666"/>
      <c r="DY18" s="666"/>
      <c r="DZ18" s="666"/>
      <c r="EA18" s="666"/>
      <c r="EB18" s="666"/>
      <c r="EC18" s="706"/>
    </row>
    <row r="19" spans="2:133" ht="11.25" customHeight="1" x14ac:dyDescent="0.15">
      <c r="B19" s="662" t="s">
        <v>271</v>
      </c>
      <c r="C19" s="663"/>
      <c r="D19" s="663"/>
      <c r="E19" s="663"/>
      <c r="F19" s="663"/>
      <c r="G19" s="663"/>
      <c r="H19" s="663"/>
      <c r="I19" s="663"/>
      <c r="J19" s="663"/>
      <c r="K19" s="663"/>
      <c r="L19" s="663"/>
      <c r="M19" s="663"/>
      <c r="N19" s="663"/>
      <c r="O19" s="663"/>
      <c r="P19" s="663"/>
      <c r="Q19" s="664"/>
      <c r="R19" s="665">
        <v>1895302</v>
      </c>
      <c r="S19" s="666"/>
      <c r="T19" s="666"/>
      <c r="U19" s="666"/>
      <c r="V19" s="666"/>
      <c r="W19" s="666"/>
      <c r="X19" s="666"/>
      <c r="Y19" s="667"/>
      <c r="Z19" s="692">
        <v>0.2</v>
      </c>
      <c r="AA19" s="692"/>
      <c r="AB19" s="692"/>
      <c r="AC19" s="692"/>
      <c r="AD19" s="693">
        <v>1895302</v>
      </c>
      <c r="AE19" s="693"/>
      <c r="AF19" s="693"/>
      <c r="AG19" s="693"/>
      <c r="AH19" s="693"/>
      <c r="AI19" s="693"/>
      <c r="AJ19" s="693"/>
      <c r="AK19" s="693"/>
      <c r="AL19" s="668">
        <v>0.5</v>
      </c>
      <c r="AM19" s="669"/>
      <c r="AN19" s="669"/>
      <c r="AO19" s="694"/>
      <c r="AP19" s="662" t="s">
        <v>272</v>
      </c>
      <c r="AQ19" s="663"/>
      <c r="AR19" s="663"/>
      <c r="AS19" s="663"/>
      <c r="AT19" s="663"/>
      <c r="AU19" s="663"/>
      <c r="AV19" s="663"/>
      <c r="AW19" s="663"/>
      <c r="AX19" s="663"/>
      <c r="AY19" s="663"/>
      <c r="AZ19" s="663"/>
      <c r="BA19" s="663"/>
      <c r="BB19" s="663"/>
      <c r="BC19" s="663"/>
      <c r="BD19" s="663"/>
      <c r="BE19" s="663"/>
      <c r="BF19" s="664"/>
      <c r="BG19" s="665">
        <v>36031115</v>
      </c>
      <c r="BH19" s="666"/>
      <c r="BI19" s="666"/>
      <c r="BJ19" s="666"/>
      <c r="BK19" s="666"/>
      <c r="BL19" s="666"/>
      <c r="BM19" s="666"/>
      <c r="BN19" s="667"/>
      <c r="BO19" s="692">
        <v>9.9</v>
      </c>
      <c r="BP19" s="692"/>
      <c r="BQ19" s="692"/>
      <c r="BR19" s="692"/>
      <c r="BS19" s="693" t="s">
        <v>238</v>
      </c>
      <c r="BT19" s="693"/>
      <c r="BU19" s="693"/>
      <c r="BV19" s="693"/>
      <c r="BW19" s="693"/>
      <c r="BX19" s="693"/>
      <c r="BY19" s="693"/>
      <c r="BZ19" s="693"/>
      <c r="CA19" s="693"/>
      <c r="CB19" s="760"/>
      <c r="CD19" s="707" t="s">
        <v>273</v>
      </c>
      <c r="CE19" s="704"/>
      <c r="CF19" s="704"/>
      <c r="CG19" s="704"/>
      <c r="CH19" s="704"/>
      <c r="CI19" s="704"/>
      <c r="CJ19" s="704"/>
      <c r="CK19" s="704"/>
      <c r="CL19" s="704"/>
      <c r="CM19" s="704"/>
      <c r="CN19" s="704"/>
      <c r="CO19" s="704"/>
      <c r="CP19" s="704"/>
      <c r="CQ19" s="705"/>
      <c r="CR19" s="665" t="s">
        <v>232</v>
      </c>
      <c r="CS19" s="666"/>
      <c r="CT19" s="666"/>
      <c r="CU19" s="666"/>
      <c r="CV19" s="666"/>
      <c r="CW19" s="666"/>
      <c r="CX19" s="666"/>
      <c r="CY19" s="667"/>
      <c r="CZ19" s="692" t="s">
        <v>232</v>
      </c>
      <c r="DA19" s="692"/>
      <c r="DB19" s="692"/>
      <c r="DC19" s="692"/>
      <c r="DD19" s="671" t="s">
        <v>232</v>
      </c>
      <c r="DE19" s="666"/>
      <c r="DF19" s="666"/>
      <c r="DG19" s="666"/>
      <c r="DH19" s="666"/>
      <c r="DI19" s="666"/>
      <c r="DJ19" s="666"/>
      <c r="DK19" s="666"/>
      <c r="DL19" s="666"/>
      <c r="DM19" s="666"/>
      <c r="DN19" s="666"/>
      <c r="DO19" s="666"/>
      <c r="DP19" s="667"/>
      <c r="DQ19" s="671" t="s">
        <v>232</v>
      </c>
      <c r="DR19" s="666"/>
      <c r="DS19" s="666"/>
      <c r="DT19" s="666"/>
      <c r="DU19" s="666"/>
      <c r="DV19" s="666"/>
      <c r="DW19" s="666"/>
      <c r="DX19" s="666"/>
      <c r="DY19" s="666"/>
      <c r="DZ19" s="666"/>
      <c r="EA19" s="666"/>
      <c r="EB19" s="666"/>
      <c r="EC19" s="706"/>
    </row>
    <row r="20" spans="2:133" ht="11.25" customHeight="1" x14ac:dyDescent="0.15">
      <c r="B20" s="662" t="s">
        <v>274</v>
      </c>
      <c r="C20" s="663"/>
      <c r="D20" s="663"/>
      <c r="E20" s="663"/>
      <c r="F20" s="663"/>
      <c r="G20" s="663"/>
      <c r="H20" s="663"/>
      <c r="I20" s="663"/>
      <c r="J20" s="663"/>
      <c r="K20" s="663"/>
      <c r="L20" s="663"/>
      <c r="M20" s="663"/>
      <c r="N20" s="663"/>
      <c r="O20" s="663"/>
      <c r="P20" s="663"/>
      <c r="Q20" s="664"/>
      <c r="R20" s="665">
        <v>228004</v>
      </c>
      <c r="S20" s="666"/>
      <c r="T20" s="666"/>
      <c r="U20" s="666"/>
      <c r="V20" s="666"/>
      <c r="W20" s="666"/>
      <c r="X20" s="666"/>
      <c r="Y20" s="667"/>
      <c r="Z20" s="692">
        <v>0</v>
      </c>
      <c r="AA20" s="692"/>
      <c r="AB20" s="692"/>
      <c r="AC20" s="692"/>
      <c r="AD20" s="693">
        <v>228004</v>
      </c>
      <c r="AE20" s="693"/>
      <c r="AF20" s="693"/>
      <c r="AG20" s="693"/>
      <c r="AH20" s="693"/>
      <c r="AI20" s="693"/>
      <c r="AJ20" s="693"/>
      <c r="AK20" s="693"/>
      <c r="AL20" s="668">
        <v>0.1</v>
      </c>
      <c r="AM20" s="669"/>
      <c r="AN20" s="669"/>
      <c r="AO20" s="694"/>
      <c r="AP20" s="662" t="s">
        <v>275</v>
      </c>
      <c r="AQ20" s="663"/>
      <c r="AR20" s="663"/>
      <c r="AS20" s="663"/>
      <c r="AT20" s="663"/>
      <c r="AU20" s="663"/>
      <c r="AV20" s="663"/>
      <c r="AW20" s="663"/>
      <c r="AX20" s="663"/>
      <c r="AY20" s="663"/>
      <c r="AZ20" s="663"/>
      <c r="BA20" s="663"/>
      <c r="BB20" s="663"/>
      <c r="BC20" s="663"/>
      <c r="BD20" s="663"/>
      <c r="BE20" s="663"/>
      <c r="BF20" s="664"/>
      <c r="BG20" s="665">
        <v>36031115</v>
      </c>
      <c r="BH20" s="666"/>
      <c r="BI20" s="666"/>
      <c r="BJ20" s="666"/>
      <c r="BK20" s="666"/>
      <c r="BL20" s="666"/>
      <c r="BM20" s="666"/>
      <c r="BN20" s="667"/>
      <c r="BO20" s="692">
        <v>9.9</v>
      </c>
      <c r="BP20" s="692"/>
      <c r="BQ20" s="692"/>
      <c r="BR20" s="692"/>
      <c r="BS20" s="693" t="s">
        <v>238</v>
      </c>
      <c r="BT20" s="693"/>
      <c r="BU20" s="693"/>
      <c r="BV20" s="693"/>
      <c r="BW20" s="693"/>
      <c r="BX20" s="693"/>
      <c r="BY20" s="693"/>
      <c r="BZ20" s="693"/>
      <c r="CA20" s="693"/>
      <c r="CB20" s="760"/>
      <c r="CD20" s="707" t="s">
        <v>276</v>
      </c>
      <c r="CE20" s="704"/>
      <c r="CF20" s="704"/>
      <c r="CG20" s="704"/>
      <c r="CH20" s="704"/>
      <c r="CI20" s="704"/>
      <c r="CJ20" s="704"/>
      <c r="CK20" s="704"/>
      <c r="CL20" s="704"/>
      <c r="CM20" s="704"/>
      <c r="CN20" s="704"/>
      <c r="CO20" s="704"/>
      <c r="CP20" s="704"/>
      <c r="CQ20" s="705"/>
      <c r="CR20" s="665">
        <v>786995809</v>
      </c>
      <c r="CS20" s="666"/>
      <c r="CT20" s="666"/>
      <c r="CU20" s="666"/>
      <c r="CV20" s="666"/>
      <c r="CW20" s="666"/>
      <c r="CX20" s="666"/>
      <c r="CY20" s="667"/>
      <c r="CZ20" s="692">
        <v>100</v>
      </c>
      <c r="DA20" s="692"/>
      <c r="DB20" s="692"/>
      <c r="DC20" s="692"/>
      <c r="DD20" s="671">
        <v>97821485</v>
      </c>
      <c r="DE20" s="666"/>
      <c r="DF20" s="666"/>
      <c r="DG20" s="666"/>
      <c r="DH20" s="666"/>
      <c r="DI20" s="666"/>
      <c r="DJ20" s="666"/>
      <c r="DK20" s="666"/>
      <c r="DL20" s="666"/>
      <c r="DM20" s="666"/>
      <c r="DN20" s="666"/>
      <c r="DO20" s="666"/>
      <c r="DP20" s="667"/>
      <c r="DQ20" s="671">
        <v>442970277</v>
      </c>
      <c r="DR20" s="666"/>
      <c r="DS20" s="666"/>
      <c r="DT20" s="666"/>
      <c r="DU20" s="666"/>
      <c r="DV20" s="666"/>
      <c r="DW20" s="666"/>
      <c r="DX20" s="666"/>
      <c r="DY20" s="666"/>
      <c r="DZ20" s="666"/>
      <c r="EA20" s="666"/>
      <c r="EB20" s="666"/>
      <c r="EC20" s="706"/>
    </row>
    <row r="21" spans="2:133" ht="11.25" customHeight="1" x14ac:dyDescent="0.15">
      <c r="B21" s="662" t="s">
        <v>277</v>
      </c>
      <c r="C21" s="663"/>
      <c r="D21" s="663"/>
      <c r="E21" s="663"/>
      <c r="F21" s="663"/>
      <c r="G21" s="663"/>
      <c r="H21" s="663"/>
      <c r="I21" s="663"/>
      <c r="J21" s="663"/>
      <c r="K21" s="663"/>
      <c r="L21" s="663"/>
      <c r="M21" s="663"/>
      <c r="N21" s="663"/>
      <c r="O21" s="663"/>
      <c r="P21" s="663"/>
      <c r="Q21" s="664"/>
      <c r="R21" s="665">
        <v>16534</v>
      </c>
      <c r="S21" s="666"/>
      <c r="T21" s="666"/>
      <c r="U21" s="666"/>
      <c r="V21" s="666"/>
      <c r="W21" s="666"/>
      <c r="X21" s="666"/>
      <c r="Y21" s="667"/>
      <c r="Z21" s="692">
        <v>0</v>
      </c>
      <c r="AA21" s="692"/>
      <c r="AB21" s="692"/>
      <c r="AC21" s="692"/>
      <c r="AD21" s="693">
        <v>16534</v>
      </c>
      <c r="AE21" s="693"/>
      <c r="AF21" s="693"/>
      <c r="AG21" s="693"/>
      <c r="AH21" s="693"/>
      <c r="AI21" s="693"/>
      <c r="AJ21" s="693"/>
      <c r="AK21" s="693"/>
      <c r="AL21" s="668">
        <v>0</v>
      </c>
      <c r="AM21" s="669"/>
      <c r="AN21" s="669"/>
      <c r="AO21" s="694"/>
      <c r="AP21" s="757" t="s">
        <v>278</v>
      </c>
      <c r="AQ21" s="765"/>
      <c r="AR21" s="765"/>
      <c r="AS21" s="765"/>
      <c r="AT21" s="765"/>
      <c r="AU21" s="765"/>
      <c r="AV21" s="765"/>
      <c r="AW21" s="765"/>
      <c r="AX21" s="765"/>
      <c r="AY21" s="765"/>
      <c r="AZ21" s="765"/>
      <c r="BA21" s="765"/>
      <c r="BB21" s="765"/>
      <c r="BC21" s="765"/>
      <c r="BD21" s="765"/>
      <c r="BE21" s="765"/>
      <c r="BF21" s="759"/>
      <c r="BG21" s="665">
        <v>12296</v>
      </c>
      <c r="BH21" s="666"/>
      <c r="BI21" s="666"/>
      <c r="BJ21" s="666"/>
      <c r="BK21" s="666"/>
      <c r="BL21" s="666"/>
      <c r="BM21" s="666"/>
      <c r="BN21" s="667"/>
      <c r="BO21" s="692">
        <v>0</v>
      </c>
      <c r="BP21" s="692"/>
      <c r="BQ21" s="692"/>
      <c r="BR21" s="692"/>
      <c r="BS21" s="693" t="s">
        <v>238</v>
      </c>
      <c r="BT21" s="693"/>
      <c r="BU21" s="693"/>
      <c r="BV21" s="693"/>
      <c r="BW21" s="693"/>
      <c r="BX21" s="693"/>
      <c r="BY21" s="693"/>
      <c r="BZ21" s="693"/>
      <c r="CA21" s="693"/>
      <c r="CB21" s="760"/>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279</v>
      </c>
      <c r="C22" s="729"/>
      <c r="D22" s="729"/>
      <c r="E22" s="729"/>
      <c r="F22" s="729"/>
      <c r="G22" s="729"/>
      <c r="H22" s="729"/>
      <c r="I22" s="729"/>
      <c r="J22" s="729"/>
      <c r="K22" s="729"/>
      <c r="L22" s="729"/>
      <c r="M22" s="729"/>
      <c r="N22" s="729"/>
      <c r="O22" s="729"/>
      <c r="P22" s="729"/>
      <c r="Q22" s="730"/>
      <c r="R22" s="665">
        <v>1212875</v>
      </c>
      <c r="S22" s="666"/>
      <c r="T22" s="666"/>
      <c r="U22" s="666"/>
      <c r="V22" s="666"/>
      <c r="W22" s="666"/>
      <c r="X22" s="666"/>
      <c r="Y22" s="667"/>
      <c r="Z22" s="692">
        <v>0.2</v>
      </c>
      <c r="AA22" s="692"/>
      <c r="AB22" s="692"/>
      <c r="AC22" s="692"/>
      <c r="AD22" s="693">
        <v>1075066</v>
      </c>
      <c r="AE22" s="693"/>
      <c r="AF22" s="693"/>
      <c r="AG22" s="693"/>
      <c r="AH22" s="693"/>
      <c r="AI22" s="693"/>
      <c r="AJ22" s="693"/>
      <c r="AK22" s="693"/>
      <c r="AL22" s="668">
        <v>0.30000001192092896</v>
      </c>
      <c r="AM22" s="669"/>
      <c r="AN22" s="669"/>
      <c r="AO22" s="694"/>
      <c r="AP22" s="757" t="s">
        <v>280</v>
      </c>
      <c r="AQ22" s="765"/>
      <c r="AR22" s="765"/>
      <c r="AS22" s="765"/>
      <c r="AT22" s="765"/>
      <c r="AU22" s="765"/>
      <c r="AV22" s="765"/>
      <c r="AW22" s="765"/>
      <c r="AX22" s="765"/>
      <c r="AY22" s="765"/>
      <c r="AZ22" s="765"/>
      <c r="BA22" s="765"/>
      <c r="BB22" s="765"/>
      <c r="BC22" s="765"/>
      <c r="BD22" s="765"/>
      <c r="BE22" s="765"/>
      <c r="BF22" s="759"/>
      <c r="BG22" s="665">
        <v>9437886</v>
      </c>
      <c r="BH22" s="666"/>
      <c r="BI22" s="666"/>
      <c r="BJ22" s="666"/>
      <c r="BK22" s="666"/>
      <c r="BL22" s="666"/>
      <c r="BM22" s="666"/>
      <c r="BN22" s="667"/>
      <c r="BO22" s="692">
        <v>2.6</v>
      </c>
      <c r="BP22" s="692"/>
      <c r="BQ22" s="692"/>
      <c r="BR22" s="692"/>
      <c r="BS22" s="693" t="s">
        <v>238</v>
      </c>
      <c r="BT22" s="693"/>
      <c r="BU22" s="693"/>
      <c r="BV22" s="693"/>
      <c r="BW22" s="693"/>
      <c r="BX22" s="693"/>
      <c r="BY22" s="693"/>
      <c r="BZ22" s="693"/>
      <c r="CA22" s="693"/>
      <c r="CB22" s="760"/>
      <c r="CD22" s="767" t="s">
        <v>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282</v>
      </c>
      <c r="C23" s="663"/>
      <c r="D23" s="663"/>
      <c r="E23" s="663"/>
      <c r="F23" s="663"/>
      <c r="G23" s="663"/>
      <c r="H23" s="663"/>
      <c r="I23" s="663"/>
      <c r="J23" s="663"/>
      <c r="K23" s="663"/>
      <c r="L23" s="663"/>
      <c r="M23" s="663"/>
      <c r="N23" s="663"/>
      <c r="O23" s="663"/>
      <c r="P23" s="663"/>
      <c r="Q23" s="664"/>
      <c r="R23" s="665">
        <v>3732290</v>
      </c>
      <c r="S23" s="666"/>
      <c r="T23" s="666"/>
      <c r="U23" s="666"/>
      <c r="V23" s="666"/>
      <c r="W23" s="666"/>
      <c r="X23" s="666"/>
      <c r="Y23" s="667"/>
      <c r="Z23" s="692">
        <v>0.5</v>
      </c>
      <c r="AA23" s="692"/>
      <c r="AB23" s="692"/>
      <c r="AC23" s="692"/>
      <c r="AD23" s="693">
        <v>3088254</v>
      </c>
      <c r="AE23" s="693"/>
      <c r="AF23" s="693"/>
      <c r="AG23" s="693"/>
      <c r="AH23" s="693"/>
      <c r="AI23" s="693"/>
      <c r="AJ23" s="693"/>
      <c r="AK23" s="693"/>
      <c r="AL23" s="668">
        <v>0.8</v>
      </c>
      <c r="AM23" s="669"/>
      <c r="AN23" s="669"/>
      <c r="AO23" s="694"/>
      <c r="AP23" s="757" t="s">
        <v>283</v>
      </c>
      <c r="AQ23" s="765"/>
      <c r="AR23" s="765"/>
      <c r="AS23" s="765"/>
      <c r="AT23" s="765"/>
      <c r="AU23" s="765"/>
      <c r="AV23" s="765"/>
      <c r="AW23" s="765"/>
      <c r="AX23" s="765"/>
      <c r="AY23" s="765"/>
      <c r="AZ23" s="765"/>
      <c r="BA23" s="765"/>
      <c r="BB23" s="765"/>
      <c r="BC23" s="765"/>
      <c r="BD23" s="765"/>
      <c r="BE23" s="765"/>
      <c r="BF23" s="759"/>
      <c r="BG23" s="665">
        <v>26580933</v>
      </c>
      <c r="BH23" s="666"/>
      <c r="BI23" s="666"/>
      <c r="BJ23" s="666"/>
      <c r="BK23" s="666"/>
      <c r="BL23" s="666"/>
      <c r="BM23" s="666"/>
      <c r="BN23" s="667"/>
      <c r="BO23" s="692">
        <v>7.3</v>
      </c>
      <c r="BP23" s="692"/>
      <c r="BQ23" s="692"/>
      <c r="BR23" s="692"/>
      <c r="BS23" s="693" t="s">
        <v>232</v>
      </c>
      <c r="BT23" s="693"/>
      <c r="BU23" s="693"/>
      <c r="BV23" s="693"/>
      <c r="BW23" s="693"/>
      <c r="BX23" s="693"/>
      <c r="BY23" s="693"/>
      <c r="BZ23" s="693"/>
      <c r="CA23" s="693"/>
      <c r="CB23" s="760"/>
      <c r="CD23" s="767" t="s">
        <v>220</v>
      </c>
      <c r="CE23" s="768"/>
      <c r="CF23" s="768"/>
      <c r="CG23" s="768"/>
      <c r="CH23" s="768"/>
      <c r="CI23" s="768"/>
      <c r="CJ23" s="768"/>
      <c r="CK23" s="768"/>
      <c r="CL23" s="768"/>
      <c r="CM23" s="768"/>
      <c r="CN23" s="768"/>
      <c r="CO23" s="768"/>
      <c r="CP23" s="768"/>
      <c r="CQ23" s="769"/>
      <c r="CR23" s="767" t="s">
        <v>284</v>
      </c>
      <c r="CS23" s="768"/>
      <c r="CT23" s="768"/>
      <c r="CU23" s="768"/>
      <c r="CV23" s="768"/>
      <c r="CW23" s="768"/>
      <c r="CX23" s="768"/>
      <c r="CY23" s="769"/>
      <c r="CZ23" s="767" t="s">
        <v>285</v>
      </c>
      <c r="DA23" s="768"/>
      <c r="DB23" s="768"/>
      <c r="DC23" s="769"/>
      <c r="DD23" s="767" t="s">
        <v>286</v>
      </c>
      <c r="DE23" s="768"/>
      <c r="DF23" s="768"/>
      <c r="DG23" s="768"/>
      <c r="DH23" s="768"/>
      <c r="DI23" s="768"/>
      <c r="DJ23" s="768"/>
      <c r="DK23" s="769"/>
      <c r="DL23" s="776" t="s">
        <v>287</v>
      </c>
      <c r="DM23" s="777"/>
      <c r="DN23" s="777"/>
      <c r="DO23" s="777"/>
      <c r="DP23" s="777"/>
      <c r="DQ23" s="777"/>
      <c r="DR23" s="777"/>
      <c r="DS23" s="777"/>
      <c r="DT23" s="777"/>
      <c r="DU23" s="777"/>
      <c r="DV23" s="778"/>
      <c r="DW23" s="767" t="s">
        <v>288</v>
      </c>
      <c r="DX23" s="768"/>
      <c r="DY23" s="768"/>
      <c r="DZ23" s="768"/>
      <c r="EA23" s="768"/>
      <c r="EB23" s="768"/>
      <c r="EC23" s="769"/>
    </row>
    <row r="24" spans="2:133" ht="11.25" customHeight="1" x14ac:dyDescent="0.15">
      <c r="B24" s="662" t="s">
        <v>289</v>
      </c>
      <c r="C24" s="663"/>
      <c r="D24" s="663"/>
      <c r="E24" s="663"/>
      <c r="F24" s="663"/>
      <c r="G24" s="663"/>
      <c r="H24" s="663"/>
      <c r="I24" s="663"/>
      <c r="J24" s="663"/>
      <c r="K24" s="663"/>
      <c r="L24" s="663"/>
      <c r="M24" s="663"/>
      <c r="N24" s="663"/>
      <c r="O24" s="663"/>
      <c r="P24" s="663"/>
      <c r="Q24" s="664"/>
      <c r="R24" s="665">
        <v>3088254</v>
      </c>
      <c r="S24" s="666"/>
      <c r="T24" s="666"/>
      <c r="U24" s="666"/>
      <c r="V24" s="666"/>
      <c r="W24" s="666"/>
      <c r="X24" s="666"/>
      <c r="Y24" s="667"/>
      <c r="Z24" s="692">
        <v>0.4</v>
      </c>
      <c r="AA24" s="692"/>
      <c r="AB24" s="692"/>
      <c r="AC24" s="692"/>
      <c r="AD24" s="693">
        <v>3088254</v>
      </c>
      <c r="AE24" s="693"/>
      <c r="AF24" s="693"/>
      <c r="AG24" s="693"/>
      <c r="AH24" s="693"/>
      <c r="AI24" s="693"/>
      <c r="AJ24" s="693"/>
      <c r="AK24" s="693"/>
      <c r="AL24" s="668">
        <v>0.8</v>
      </c>
      <c r="AM24" s="669"/>
      <c r="AN24" s="669"/>
      <c r="AO24" s="694"/>
      <c r="AP24" s="757" t="s">
        <v>290</v>
      </c>
      <c r="AQ24" s="765"/>
      <c r="AR24" s="765"/>
      <c r="AS24" s="765"/>
      <c r="AT24" s="765"/>
      <c r="AU24" s="765"/>
      <c r="AV24" s="765"/>
      <c r="AW24" s="765"/>
      <c r="AX24" s="765"/>
      <c r="AY24" s="765"/>
      <c r="AZ24" s="765"/>
      <c r="BA24" s="765"/>
      <c r="BB24" s="765"/>
      <c r="BC24" s="765"/>
      <c r="BD24" s="765"/>
      <c r="BE24" s="765"/>
      <c r="BF24" s="759"/>
      <c r="BG24" s="665" t="s">
        <v>232</v>
      </c>
      <c r="BH24" s="666"/>
      <c r="BI24" s="666"/>
      <c r="BJ24" s="666"/>
      <c r="BK24" s="666"/>
      <c r="BL24" s="666"/>
      <c r="BM24" s="666"/>
      <c r="BN24" s="667"/>
      <c r="BO24" s="692" t="s">
        <v>232</v>
      </c>
      <c r="BP24" s="692"/>
      <c r="BQ24" s="692"/>
      <c r="BR24" s="692"/>
      <c r="BS24" s="693" t="s">
        <v>238</v>
      </c>
      <c r="BT24" s="693"/>
      <c r="BU24" s="693"/>
      <c r="BV24" s="693"/>
      <c r="BW24" s="693"/>
      <c r="BX24" s="693"/>
      <c r="BY24" s="693"/>
      <c r="BZ24" s="693"/>
      <c r="CA24" s="693"/>
      <c r="CB24" s="760"/>
      <c r="CD24" s="721" t="s">
        <v>291</v>
      </c>
      <c r="CE24" s="722"/>
      <c r="CF24" s="722"/>
      <c r="CG24" s="722"/>
      <c r="CH24" s="722"/>
      <c r="CI24" s="722"/>
      <c r="CJ24" s="722"/>
      <c r="CK24" s="722"/>
      <c r="CL24" s="722"/>
      <c r="CM24" s="722"/>
      <c r="CN24" s="722"/>
      <c r="CO24" s="722"/>
      <c r="CP24" s="722"/>
      <c r="CQ24" s="723"/>
      <c r="CR24" s="718">
        <v>458338030</v>
      </c>
      <c r="CS24" s="719"/>
      <c r="CT24" s="719"/>
      <c r="CU24" s="719"/>
      <c r="CV24" s="719"/>
      <c r="CW24" s="719"/>
      <c r="CX24" s="719"/>
      <c r="CY24" s="762"/>
      <c r="CZ24" s="763">
        <v>58.2</v>
      </c>
      <c r="DA24" s="737"/>
      <c r="DB24" s="737"/>
      <c r="DC24" s="766"/>
      <c r="DD24" s="761">
        <v>273784964</v>
      </c>
      <c r="DE24" s="719"/>
      <c r="DF24" s="719"/>
      <c r="DG24" s="719"/>
      <c r="DH24" s="719"/>
      <c r="DI24" s="719"/>
      <c r="DJ24" s="719"/>
      <c r="DK24" s="762"/>
      <c r="DL24" s="761">
        <v>271519748</v>
      </c>
      <c r="DM24" s="719"/>
      <c r="DN24" s="719"/>
      <c r="DO24" s="719"/>
      <c r="DP24" s="719"/>
      <c r="DQ24" s="719"/>
      <c r="DR24" s="719"/>
      <c r="DS24" s="719"/>
      <c r="DT24" s="719"/>
      <c r="DU24" s="719"/>
      <c r="DV24" s="762"/>
      <c r="DW24" s="763">
        <v>67.5</v>
      </c>
      <c r="DX24" s="737"/>
      <c r="DY24" s="737"/>
      <c r="DZ24" s="737"/>
      <c r="EA24" s="737"/>
      <c r="EB24" s="737"/>
      <c r="EC24" s="764"/>
    </row>
    <row r="25" spans="2:133" ht="11.25" customHeight="1" x14ac:dyDescent="0.15">
      <c r="B25" s="662" t="s">
        <v>292</v>
      </c>
      <c r="C25" s="663"/>
      <c r="D25" s="663"/>
      <c r="E25" s="663"/>
      <c r="F25" s="663"/>
      <c r="G25" s="663"/>
      <c r="H25" s="663"/>
      <c r="I25" s="663"/>
      <c r="J25" s="663"/>
      <c r="K25" s="663"/>
      <c r="L25" s="663"/>
      <c r="M25" s="663"/>
      <c r="N25" s="663"/>
      <c r="O25" s="663"/>
      <c r="P25" s="663"/>
      <c r="Q25" s="664"/>
      <c r="R25" s="665">
        <v>643366</v>
      </c>
      <c r="S25" s="666"/>
      <c r="T25" s="666"/>
      <c r="U25" s="666"/>
      <c r="V25" s="666"/>
      <c r="W25" s="666"/>
      <c r="X25" s="666"/>
      <c r="Y25" s="667"/>
      <c r="Z25" s="692">
        <v>0.1</v>
      </c>
      <c r="AA25" s="692"/>
      <c r="AB25" s="692"/>
      <c r="AC25" s="692"/>
      <c r="AD25" s="693" t="s">
        <v>232</v>
      </c>
      <c r="AE25" s="693"/>
      <c r="AF25" s="693"/>
      <c r="AG25" s="693"/>
      <c r="AH25" s="693"/>
      <c r="AI25" s="693"/>
      <c r="AJ25" s="693"/>
      <c r="AK25" s="693"/>
      <c r="AL25" s="668" t="s">
        <v>238</v>
      </c>
      <c r="AM25" s="669"/>
      <c r="AN25" s="669"/>
      <c r="AO25" s="694"/>
      <c r="AP25" s="757" t="s">
        <v>293</v>
      </c>
      <c r="AQ25" s="765"/>
      <c r="AR25" s="765"/>
      <c r="AS25" s="765"/>
      <c r="AT25" s="765"/>
      <c r="AU25" s="765"/>
      <c r="AV25" s="765"/>
      <c r="AW25" s="765"/>
      <c r="AX25" s="765"/>
      <c r="AY25" s="765"/>
      <c r="AZ25" s="765"/>
      <c r="BA25" s="765"/>
      <c r="BB25" s="765"/>
      <c r="BC25" s="765"/>
      <c r="BD25" s="765"/>
      <c r="BE25" s="765"/>
      <c r="BF25" s="759"/>
      <c r="BG25" s="665" t="s">
        <v>238</v>
      </c>
      <c r="BH25" s="666"/>
      <c r="BI25" s="666"/>
      <c r="BJ25" s="666"/>
      <c r="BK25" s="666"/>
      <c r="BL25" s="666"/>
      <c r="BM25" s="666"/>
      <c r="BN25" s="667"/>
      <c r="BO25" s="692" t="s">
        <v>232</v>
      </c>
      <c r="BP25" s="692"/>
      <c r="BQ25" s="692"/>
      <c r="BR25" s="692"/>
      <c r="BS25" s="693" t="s">
        <v>238</v>
      </c>
      <c r="BT25" s="693"/>
      <c r="BU25" s="693"/>
      <c r="BV25" s="693"/>
      <c r="BW25" s="693"/>
      <c r="BX25" s="693"/>
      <c r="BY25" s="693"/>
      <c r="BZ25" s="693"/>
      <c r="CA25" s="693"/>
      <c r="CB25" s="760"/>
      <c r="CD25" s="707" t="s">
        <v>294</v>
      </c>
      <c r="CE25" s="704"/>
      <c r="CF25" s="704"/>
      <c r="CG25" s="704"/>
      <c r="CH25" s="704"/>
      <c r="CI25" s="704"/>
      <c r="CJ25" s="704"/>
      <c r="CK25" s="704"/>
      <c r="CL25" s="704"/>
      <c r="CM25" s="704"/>
      <c r="CN25" s="704"/>
      <c r="CO25" s="704"/>
      <c r="CP25" s="704"/>
      <c r="CQ25" s="705"/>
      <c r="CR25" s="665">
        <v>149312081</v>
      </c>
      <c r="CS25" s="676"/>
      <c r="CT25" s="676"/>
      <c r="CU25" s="676"/>
      <c r="CV25" s="676"/>
      <c r="CW25" s="676"/>
      <c r="CX25" s="676"/>
      <c r="CY25" s="677"/>
      <c r="CZ25" s="668">
        <v>19</v>
      </c>
      <c r="DA25" s="678"/>
      <c r="DB25" s="678"/>
      <c r="DC25" s="679"/>
      <c r="DD25" s="671">
        <v>127947028</v>
      </c>
      <c r="DE25" s="676"/>
      <c r="DF25" s="676"/>
      <c r="DG25" s="676"/>
      <c r="DH25" s="676"/>
      <c r="DI25" s="676"/>
      <c r="DJ25" s="676"/>
      <c r="DK25" s="677"/>
      <c r="DL25" s="671">
        <v>126762861</v>
      </c>
      <c r="DM25" s="676"/>
      <c r="DN25" s="676"/>
      <c r="DO25" s="676"/>
      <c r="DP25" s="676"/>
      <c r="DQ25" s="676"/>
      <c r="DR25" s="676"/>
      <c r="DS25" s="676"/>
      <c r="DT25" s="676"/>
      <c r="DU25" s="676"/>
      <c r="DV25" s="677"/>
      <c r="DW25" s="668">
        <v>31.5</v>
      </c>
      <c r="DX25" s="678"/>
      <c r="DY25" s="678"/>
      <c r="DZ25" s="678"/>
      <c r="EA25" s="678"/>
      <c r="EB25" s="678"/>
      <c r="EC25" s="699"/>
    </row>
    <row r="26" spans="2:133" ht="11.25" customHeight="1" x14ac:dyDescent="0.15">
      <c r="B26" s="662" t="s">
        <v>295</v>
      </c>
      <c r="C26" s="663"/>
      <c r="D26" s="663"/>
      <c r="E26" s="663"/>
      <c r="F26" s="663"/>
      <c r="G26" s="663"/>
      <c r="H26" s="663"/>
      <c r="I26" s="663"/>
      <c r="J26" s="663"/>
      <c r="K26" s="663"/>
      <c r="L26" s="663"/>
      <c r="M26" s="663"/>
      <c r="N26" s="663"/>
      <c r="O26" s="663"/>
      <c r="P26" s="663"/>
      <c r="Q26" s="664"/>
      <c r="R26" s="665">
        <v>670</v>
      </c>
      <c r="S26" s="666"/>
      <c r="T26" s="666"/>
      <c r="U26" s="666"/>
      <c r="V26" s="666"/>
      <c r="W26" s="666"/>
      <c r="X26" s="666"/>
      <c r="Y26" s="667"/>
      <c r="Z26" s="692">
        <v>0</v>
      </c>
      <c r="AA26" s="692"/>
      <c r="AB26" s="692"/>
      <c r="AC26" s="692"/>
      <c r="AD26" s="693" t="s">
        <v>238</v>
      </c>
      <c r="AE26" s="693"/>
      <c r="AF26" s="693"/>
      <c r="AG26" s="693"/>
      <c r="AH26" s="693"/>
      <c r="AI26" s="693"/>
      <c r="AJ26" s="693"/>
      <c r="AK26" s="693"/>
      <c r="AL26" s="668" t="s">
        <v>232</v>
      </c>
      <c r="AM26" s="669"/>
      <c r="AN26" s="669"/>
      <c r="AO26" s="694"/>
      <c r="AP26" s="757" t="s">
        <v>296</v>
      </c>
      <c r="AQ26" s="758"/>
      <c r="AR26" s="758"/>
      <c r="AS26" s="758"/>
      <c r="AT26" s="758"/>
      <c r="AU26" s="758"/>
      <c r="AV26" s="758"/>
      <c r="AW26" s="758"/>
      <c r="AX26" s="758"/>
      <c r="AY26" s="758"/>
      <c r="AZ26" s="758"/>
      <c r="BA26" s="758"/>
      <c r="BB26" s="758"/>
      <c r="BC26" s="758"/>
      <c r="BD26" s="758"/>
      <c r="BE26" s="758"/>
      <c r="BF26" s="759"/>
      <c r="BG26" s="665" t="s">
        <v>232</v>
      </c>
      <c r="BH26" s="666"/>
      <c r="BI26" s="666"/>
      <c r="BJ26" s="666"/>
      <c r="BK26" s="666"/>
      <c r="BL26" s="666"/>
      <c r="BM26" s="666"/>
      <c r="BN26" s="667"/>
      <c r="BO26" s="692" t="s">
        <v>253</v>
      </c>
      <c r="BP26" s="692"/>
      <c r="BQ26" s="692"/>
      <c r="BR26" s="692"/>
      <c r="BS26" s="693" t="s">
        <v>232</v>
      </c>
      <c r="BT26" s="693"/>
      <c r="BU26" s="693"/>
      <c r="BV26" s="693"/>
      <c r="BW26" s="693"/>
      <c r="BX26" s="693"/>
      <c r="BY26" s="693"/>
      <c r="BZ26" s="693"/>
      <c r="CA26" s="693"/>
      <c r="CB26" s="760"/>
      <c r="CD26" s="707" t="s">
        <v>297</v>
      </c>
      <c r="CE26" s="704"/>
      <c r="CF26" s="704"/>
      <c r="CG26" s="704"/>
      <c r="CH26" s="704"/>
      <c r="CI26" s="704"/>
      <c r="CJ26" s="704"/>
      <c r="CK26" s="704"/>
      <c r="CL26" s="704"/>
      <c r="CM26" s="704"/>
      <c r="CN26" s="704"/>
      <c r="CO26" s="704"/>
      <c r="CP26" s="704"/>
      <c r="CQ26" s="705"/>
      <c r="CR26" s="665">
        <v>110194514</v>
      </c>
      <c r="CS26" s="666"/>
      <c r="CT26" s="666"/>
      <c r="CU26" s="666"/>
      <c r="CV26" s="666"/>
      <c r="CW26" s="666"/>
      <c r="CX26" s="666"/>
      <c r="CY26" s="667"/>
      <c r="CZ26" s="668">
        <v>14</v>
      </c>
      <c r="DA26" s="678"/>
      <c r="DB26" s="678"/>
      <c r="DC26" s="679"/>
      <c r="DD26" s="671">
        <v>90034316</v>
      </c>
      <c r="DE26" s="666"/>
      <c r="DF26" s="666"/>
      <c r="DG26" s="666"/>
      <c r="DH26" s="666"/>
      <c r="DI26" s="666"/>
      <c r="DJ26" s="666"/>
      <c r="DK26" s="667"/>
      <c r="DL26" s="671" t="s">
        <v>238</v>
      </c>
      <c r="DM26" s="666"/>
      <c r="DN26" s="666"/>
      <c r="DO26" s="666"/>
      <c r="DP26" s="666"/>
      <c r="DQ26" s="666"/>
      <c r="DR26" s="666"/>
      <c r="DS26" s="666"/>
      <c r="DT26" s="666"/>
      <c r="DU26" s="666"/>
      <c r="DV26" s="667"/>
      <c r="DW26" s="668" t="s">
        <v>238</v>
      </c>
      <c r="DX26" s="678"/>
      <c r="DY26" s="678"/>
      <c r="DZ26" s="678"/>
      <c r="EA26" s="678"/>
      <c r="EB26" s="678"/>
      <c r="EC26" s="699"/>
    </row>
    <row r="27" spans="2:133" ht="11.25" customHeight="1" x14ac:dyDescent="0.15">
      <c r="B27" s="662" t="s">
        <v>298</v>
      </c>
      <c r="C27" s="663"/>
      <c r="D27" s="663"/>
      <c r="E27" s="663"/>
      <c r="F27" s="663"/>
      <c r="G27" s="663"/>
      <c r="H27" s="663"/>
      <c r="I27" s="663"/>
      <c r="J27" s="663"/>
      <c r="K27" s="663"/>
      <c r="L27" s="663"/>
      <c r="M27" s="663"/>
      <c r="N27" s="663"/>
      <c r="O27" s="663"/>
      <c r="P27" s="663"/>
      <c r="Q27" s="664"/>
      <c r="R27" s="665">
        <v>421053180</v>
      </c>
      <c r="S27" s="666"/>
      <c r="T27" s="666"/>
      <c r="U27" s="666"/>
      <c r="V27" s="666"/>
      <c r="W27" s="666"/>
      <c r="X27" s="666"/>
      <c r="Y27" s="667"/>
      <c r="Z27" s="692">
        <v>52.9</v>
      </c>
      <c r="AA27" s="692"/>
      <c r="AB27" s="692"/>
      <c r="AC27" s="692"/>
      <c r="AD27" s="693">
        <v>393690402</v>
      </c>
      <c r="AE27" s="693"/>
      <c r="AF27" s="693"/>
      <c r="AG27" s="693"/>
      <c r="AH27" s="693"/>
      <c r="AI27" s="693"/>
      <c r="AJ27" s="693"/>
      <c r="AK27" s="693"/>
      <c r="AL27" s="668">
        <v>98.699996948242188</v>
      </c>
      <c r="AM27" s="669"/>
      <c r="AN27" s="669"/>
      <c r="AO27" s="694"/>
      <c r="AP27" s="662" t="s">
        <v>299</v>
      </c>
      <c r="AQ27" s="663"/>
      <c r="AR27" s="663"/>
      <c r="AS27" s="663"/>
      <c r="AT27" s="663"/>
      <c r="AU27" s="663"/>
      <c r="AV27" s="663"/>
      <c r="AW27" s="663"/>
      <c r="AX27" s="663"/>
      <c r="AY27" s="663"/>
      <c r="AZ27" s="663"/>
      <c r="BA27" s="663"/>
      <c r="BB27" s="663"/>
      <c r="BC27" s="663"/>
      <c r="BD27" s="663"/>
      <c r="BE27" s="663"/>
      <c r="BF27" s="664"/>
      <c r="BG27" s="665">
        <v>364605509</v>
      </c>
      <c r="BH27" s="666"/>
      <c r="BI27" s="666"/>
      <c r="BJ27" s="666"/>
      <c r="BK27" s="666"/>
      <c r="BL27" s="666"/>
      <c r="BM27" s="666"/>
      <c r="BN27" s="667"/>
      <c r="BO27" s="692">
        <v>100</v>
      </c>
      <c r="BP27" s="692"/>
      <c r="BQ27" s="692"/>
      <c r="BR27" s="692"/>
      <c r="BS27" s="693">
        <v>1865905</v>
      </c>
      <c r="BT27" s="693"/>
      <c r="BU27" s="693"/>
      <c r="BV27" s="693"/>
      <c r="BW27" s="693"/>
      <c r="BX27" s="693"/>
      <c r="BY27" s="693"/>
      <c r="BZ27" s="693"/>
      <c r="CA27" s="693"/>
      <c r="CB27" s="760"/>
      <c r="CD27" s="707" t="s">
        <v>300</v>
      </c>
      <c r="CE27" s="704"/>
      <c r="CF27" s="704"/>
      <c r="CG27" s="704"/>
      <c r="CH27" s="704"/>
      <c r="CI27" s="704"/>
      <c r="CJ27" s="704"/>
      <c r="CK27" s="704"/>
      <c r="CL27" s="704"/>
      <c r="CM27" s="704"/>
      <c r="CN27" s="704"/>
      <c r="CO27" s="704"/>
      <c r="CP27" s="704"/>
      <c r="CQ27" s="705"/>
      <c r="CR27" s="665">
        <v>239022199</v>
      </c>
      <c r="CS27" s="676"/>
      <c r="CT27" s="676"/>
      <c r="CU27" s="676"/>
      <c r="CV27" s="676"/>
      <c r="CW27" s="676"/>
      <c r="CX27" s="676"/>
      <c r="CY27" s="677"/>
      <c r="CZ27" s="668">
        <v>30.4</v>
      </c>
      <c r="DA27" s="678"/>
      <c r="DB27" s="678"/>
      <c r="DC27" s="679"/>
      <c r="DD27" s="671">
        <v>78217340</v>
      </c>
      <c r="DE27" s="676"/>
      <c r="DF27" s="676"/>
      <c r="DG27" s="676"/>
      <c r="DH27" s="676"/>
      <c r="DI27" s="676"/>
      <c r="DJ27" s="676"/>
      <c r="DK27" s="677"/>
      <c r="DL27" s="671">
        <v>77708320</v>
      </c>
      <c r="DM27" s="676"/>
      <c r="DN27" s="676"/>
      <c r="DO27" s="676"/>
      <c r="DP27" s="676"/>
      <c r="DQ27" s="676"/>
      <c r="DR27" s="676"/>
      <c r="DS27" s="676"/>
      <c r="DT27" s="676"/>
      <c r="DU27" s="676"/>
      <c r="DV27" s="677"/>
      <c r="DW27" s="668">
        <v>19.3</v>
      </c>
      <c r="DX27" s="678"/>
      <c r="DY27" s="678"/>
      <c r="DZ27" s="678"/>
      <c r="EA27" s="678"/>
      <c r="EB27" s="678"/>
      <c r="EC27" s="699"/>
    </row>
    <row r="28" spans="2:133" ht="11.25" customHeight="1" x14ac:dyDescent="0.15">
      <c r="B28" s="662" t="s">
        <v>301</v>
      </c>
      <c r="C28" s="663"/>
      <c r="D28" s="663"/>
      <c r="E28" s="663"/>
      <c r="F28" s="663"/>
      <c r="G28" s="663"/>
      <c r="H28" s="663"/>
      <c r="I28" s="663"/>
      <c r="J28" s="663"/>
      <c r="K28" s="663"/>
      <c r="L28" s="663"/>
      <c r="M28" s="663"/>
      <c r="N28" s="663"/>
      <c r="O28" s="663"/>
      <c r="P28" s="663"/>
      <c r="Q28" s="664"/>
      <c r="R28" s="665">
        <v>331064</v>
      </c>
      <c r="S28" s="666"/>
      <c r="T28" s="666"/>
      <c r="U28" s="666"/>
      <c r="V28" s="666"/>
      <c r="W28" s="666"/>
      <c r="X28" s="666"/>
      <c r="Y28" s="667"/>
      <c r="Z28" s="692">
        <v>0</v>
      </c>
      <c r="AA28" s="692"/>
      <c r="AB28" s="692"/>
      <c r="AC28" s="692"/>
      <c r="AD28" s="693">
        <v>331064</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302</v>
      </c>
      <c r="CE28" s="704"/>
      <c r="CF28" s="704"/>
      <c r="CG28" s="704"/>
      <c r="CH28" s="704"/>
      <c r="CI28" s="704"/>
      <c r="CJ28" s="704"/>
      <c r="CK28" s="704"/>
      <c r="CL28" s="704"/>
      <c r="CM28" s="704"/>
      <c r="CN28" s="704"/>
      <c r="CO28" s="704"/>
      <c r="CP28" s="704"/>
      <c r="CQ28" s="705"/>
      <c r="CR28" s="665">
        <v>70003750</v>
      </c>
      <c r="CS28" s="666"/>
      <c r="CT28" s="666"/>
      <c r="CU28" s="666"/>
      <c r="CV28" s="666"/>
      <c r="CW28" s="666"/>
      <c r="CX28" s="666"/>
      <c r="CY28" s="667"/>
      <c r="CZ28" s="668">
        <v>8.9</v>
      </c>
      <c r="DA28" s="678"/>
      <c r="DB28" s="678"/>
      <c r="DC28" s="679"/>
      <c r="DD28" s="671">
        <v>67620596</v>
      </c>
      <c r="DE28" s="666"/>
      <c r="DF28" s="666"/>
      <c r="DG28" s="666"/>
      <c r="DH28" s="666"/>
      <c r="DI28" s="666"/>
      <c r="DJ28" s="666"/>
      <c r="DK28" s="667"/>
      <c r="DL28" s="671">
        <v>67048567</v>
      </c>
      <c r="DM28" s="666"/>
      <c r="DN28" s="666"/>
      <c r="DO28" s="666"/>
      <c r="DP28" s="666"/>
      <c r="DQ28" s="666"/>
      <c r="DR28" s="666"/>
      <c r="DS28" s="666"/>
      <c r="DT28" s="666"/>
      <c r="DU28" s="666"/>
      <c r="DV28" s="667"/>
      <c r="DW28" s="668">
        <v>16.7</v>
      </c>
      <c r="DX28" s="678"/>
      <c r="DY28" s="678"/>
      <c r="DZ28" s="678"/>
      <c r="EA28" s="678"/>
      <c r="EB28" s="678"/>
      <c r="EC28" s="699"/>
    </row>
    <row r="29" spans="2:133" ht="11.25" customHeight="1" x14ac:dyDescent="0.15">
      <c r="B29" s="662" t="s">
        <v>303</v>
      </c>
      <c r="C29" s="663"/>
      <c r="D29" s="663"/>
      <c r="E29" s="663"/>
      <c r="F29" s="663"/>
      <c r="G29" s="663"/>
      <c r="H29" s="663"/>
      <c r="I29" s="663"/>
      <c r="J29" s="663"/>
      <c r="K29" s="663"/>
      <c r="L29" s="663"/>
      <c r="M29" s="663"/>
      <c r="N29" s="663"/>
      <c r="O29" s="663"/>
      <c r="P29" s="663"/>
      <c r="Q29" s="664"/>
      <c r="R29" s="665">
        <v>10876186</v>
      </c>
      <c r="S29" s="666"/>
      <c r="T29" s="666"/>
      <c r="U29" s="666"/>
      <c r="V29" s="666"/>
      <c r="W29" s="666"/>
      <c r="X29" s="666"/>
      <c r="Y29" s="667"/>
      <c r="Z29" s="692">
        <v>1.4</v>
      </c>
      <c r="AA29" s="692"/>
      <c r="AB29" s="692"/>
      <c r="AC29" s="692"/>
      <c r="AD29" s="693" t="s">
        <v>238</v>
      </c>
      <c r="AE29" s="693"/>
      <c r="AF29" s="693"/>
      <c r="AG29" s="693"/>
      <c r="AH29" s="693"/>
      <c r="AI29" s="693"/>
      <c r="AJ29" s="693"/>
      <c r="AK29" s="693"/>
      <c r="AL29" s="668" t="s">
        <v>232</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60"/>
      <c r="CD29" s="751" t="s">
        <v>304</v>
      </c>
      <c r="CE29" s="752"/>
      <c r="CF29" s="707" t="s">
        <v>305</v>
      </c>
      <c r="CG29" s="704"/>
      <c r="CH29" s="704"/>
      <c r="CI29" s="704"/>
      <c r="CJ29" s="704"/>
      <c r="CK29" s="704"/>
      <c r="CL29" s="704"/>
      <c r="CM29" s="704"/>
      <c r="CN29" s="704"/>
      <c r="CO29" s="704"/>
      <c r="CP29" s="704"/>
      <c r="CQ29" s="705"/>
      <c r="CR29" s="665">
        <v>70003412</v>
      </c>
      <c r="CS29" s="676"/>
      <c r="CT29" s="676"/>
      <c r="CU29" s="676"/>
      <c r="CV29" s="676"/>
      <c r="CW29" s="676"/>
      <c r="CX29" s="676"/>
      <c r="CY29" s="677"/>
      <c r="CZ29" s="668">
        <v>8.9</v>
      </c>
      <c r="DA29" s="678"/>
      <c r="DB29" s="678"/>
      <c r="DC29" s="679"/>
      <c r="DD29" s="671">
        <v>67620258</v>
      </c>
      <c r="DE29" s="676"/>
      <c r="DF29" s="676"/>
      <c r="DG29" s="676"/>
      <c r="DH29" s="676"/>
      <c r="DI29" s="676"/>
      <c r="DJ29" s="676"/>
      <c r="DK29" s="677"/>
      <c r="DL29" s="671">
        <v>67048229</v>
      </c>
      <c r="DM29" s="676"/>
      <c r="DN29" s="676"/>
      <c r="DO29" s="676"/>
      <c r="DP29" s="676"/>
      <c r="DQ29" s="676"/>
      <c r="DR29" s="676"/>
      <c r="DS29" s="676"/>
      <c r="DT29" s="676"/>
      <c r="DU29" s="676"/>
      <c r="DV29" s="677"/>
      <c r="DW29" s="668">
        <v>16.7</v>
      </c>
      <c r="DX29" s="678"/>
      <c r="DY29" s="678"/>
      <c r="DZ29" s="678"/>
      <c r="EA29" s="678"/>
      <c r="EB29" s="678"/>
      <c r="EC29" s="699"/>
    </row>
    <row r="30" spans="2:133" ht="11.25" customHeight="1" x14ac:dyDescent="0.15">
      <c r="B30" s="662" t="s">
        <v>306</v>
      </c>
      <c r="C30" s="663"/>
      <c r="D30" s="663"/>
      <c r="E30" s="663"/>
      <c r="F30" s="663"/>
      <c r="G30" s="663"/>
      <c r="H30" s="663"/>
      <c r="I30" s="663"/>
      <c r="J30" s="663"/>
      <c r="K30" s="663"/>
      <c r="L30" s="663"/>
      <c r="M30" s="663"/>
      <c r="N30" s="663"/>
      <c r="O30" s="663"/>
      <c r="P30" s="663"/>
      <c r="Q30" s="664"/>
      <c r="R30" s="665">
        <v>12278638</v>
      </c>
      <c r="S30" s="666"/>
      <c r="T30" s="666"/>
      <c r="U30" s="666"/>
      <c r="V30" s="666"/>
      <c r="W30" s="666"/>
      <c r="X30" s="666"/>
      <c r="Y30" s="667"/>
      <c r="Z30" s="692">
        <v>1.5</v>
      </c>
      <c r="AA30" s="692"/>
      <c r="AB30" s="692"/>
      <c r="AC30" s="692"/>
      <c r="AD30" s="693">
        <v>3752475</v>
      </c>
      <c r="AE30" s="693"/>
      <c r="AF30" s="693"/>
      <c r="AG30" s="693"/>
      <c r="AH30" s="693"/>
      <c r="AI30" s="693"/>
      <c r="AJ30" s="693"/>
      <c r="AK30" s="693"/>
      <c r="AL30" s="668">
        <v>0.9</v>
      </c>
      <c r="AM30" s="669"/>
      <c r="AN30" s="669"/>
      <c r="AO30" s="694"/>
      <c r="AP30" s="724" t="s">
        <v>220</v>
      </c>
      <c r="AQ30" s="725"/>
      <c r="AR30" s="725"/>
      <c r="AS30" s="725"/>
      <c r="AT30" s="725"/>
      <c r="AU30" s="725"/>
      <c r="AV30" s="725"/>
      <c r="AW30" s="725"/>
      <c r="AX30" s="725"/>
      <c r="AY30" s="725"/>
      <c r="AZ30" s="725"/>
      <c r="BA30" s="725"/>
      <c r="BB30" s="725"/>
      <c r="BC30" s="725"/>
      <c r="BD30" s="725"/>
      <c r="BE30" s="725"/>
      <c r="BF30" s="726"/>
      <c r="BG30" s="724" t="s">
        <v>307</v>
      </c>
      <c r="BH30" s="740"/>
      <c r="BI30" s="740"/>
      <c r="BJ30" s="740"/>
      <c r="BK30" s="740"/>
      <c r="BL30" s="740"/>
      <c r="BM30" s="740"/>
      <c r="BN30" s="740"/>
      <c r="BO30" s="740"/>
      <c r="BP30" s="740"/>
      <c r="BQ30" s="741"/>
      <c r="BR30" s="724" t="s">
        <v>308</v>
      </c>
      <c r="BS30" s="740"/>
      <c r="BT30" s="740"/>
      <c r="BU30" s="740"/>
      <c r="BV30" s="740"/>
      <c r="BW30" s="740"/>
      <c r="BX30" s="740"/>
      <c r="BY30" s="740"/>
      <c r="BZ30" s="740"/>
      <c r="CA30" s="740"/>
      <c r="CB30" s="741"/>
      <c r="CD30" s="753"/>
      <c r="CE30" s="754"/>
      <c r="CF30" s="707" t="s">
        <v>309</v>
      </c>
      <c r="CG30" s="704"/>
      <c r="CH30" s="704"/>
      <c r="CI30" s="704"/>
      <c r="CJ30" s="704"/>
      <c r="CK30" s="704"/>
      <c r="CL30" s="704"/>
      <c r="CM30" s="704"/>
      <c r="CN30" s="704"/>
      <c r="CO30" s="704"/>
      <c r="CP30" s="704"/>
      <c r="CQ30" s="705"/>
      <c r="CR30" s="665">
        <v>60533377</v>
      </c>
      <c r="CS30" s="666"/>
      <c r="CT30" s="666"/>
      <c r="CU30" s="666"/>
      <c r="CV30" s="666"/>
      <c r="CW30" s="666"/>
      <c r="CX30" s="666"/>
      <c r="CY30" s="667"/>
      <c r="CZ30" s="668">
        <v>7.7</v>
      </c>
      <c r="DA30" s="678"/>
      <c r="DB30" s="678"/>
      <c r="DC30" s="679"/>
      <c r="DD30" s="671">
        <v>58563477</v>
      </c>
      <c r="DE30" s="666"/>
      <c r="DF30" s="666"/>
      <c r="DG30" s="666"/>
      <c r="DH30" s="666"/>
      <c r="DI30" s="666"/>
      <c r="DJ30" s="666"/>
      <c r="DK30" s="667"/>
      <c r="DL30" s="671">
        <v>58104228</v>
      </c>
      <c r="DM30" s="666"/>
      <c r="DN30" s="666"/>
      <c r="DO30" s="666"/>
      <c r="DP30" s="666"/>
      <c r="DQ30" s="666"/>
      <c r="DR30" s="666"/>
      <c r="DS30" s="666"/>
      <c r="DT30" s="666"/>
      <c r="DU30" s="666"/>
      <c r="DV30" s="667"/>
      <c r="DW30" s="668">
        <v>14.5</v>
      </c>
      <c r="DX30" s="678"/>
      <c r="DY30" s="678"/>
      <c r="DZ30" s="678"/>
      <c r="EA30" s="678"/>
      <c r="EB30" s="678"/>
      <c r="EC30" s="699"/>
    </row>
    <row r="31" spans="2:133" ht="11.25" customHeight="1" x14ac:dyDescent="0.15">
      <c r="B31" s="662" t="s">
        <v>310</v>
      </c>
      <c r="C31" s="663"/>
      <c r="D31" s="663"/>
      <c r="E31" s="663"/>
      <c r="F31" s="663"/>
      <c r="G31" s="663"/>
      <c r="H31" s="663"/>
      <c r="I31" s="663"/>
      <c r="J31" s="663"/>
      <c r="K31" s="663"/>
      <c r="L31" s="663"/>
      <c r="M31" s="663"/>
      <c r="N31" s="663"/>
      <c r="O31" s="663"/>
      <c r="P31" s="663"/>
      <c r="Q31" s="664"/>
      <c r="R31" s="665">
        <v>3713472</v>
      </c>
      <c r="S31" s="666"/>
      <c r="T31" s="666"/>
      <c r="U31" s="666"/>
      <c r="V31" s="666"/>
      <c r="W31" s="666"/>
      <c r="X31" s="666"/>
      <c r="Y31" s="667"/>
      <c r="Z31" s="692">
        <v>0.5</v>
      </c>
      <c r="AA31" s="692"/>
      <c r="AB31" s="692"/>
      <c r="AC31" s="692"/>
      <c r="AD31" s="693">
        <v>104142</v>
      </c>
      <c r="AE31" s="693"/>
      <c r="AF31" s="693"/>
      <c r="AG31" s="693"/>
      <c r="AH31" s="693"/>
      <c r="AI31" s="693"/>
      <c r="AJ31" s="693"/>
      <c r="AK31" s="693"/>
      <c r="AL31" s="668">
        <v>0</v>
      </c>
      <c r="AM31" s="669"/>
      <c r="AN31" s="669"/>
      <c r="AO31" s="694"/>
      <c r="AP31" s="742" t="s">
        <v>311</v>
      </c>
      <c r="AQ31" s="743"/>
      <c r="AR31" s="743"/>
      <c r="AS31" s="743"/>
      <c r="AT31" s="748" t="s">
        <v>312</v>
      </c>
      <c r="AU31" s="217"/>
      <c r="AV31" s="217"/>
      <c r="AW31" s="217"/>
      <c r="AX31" s="732" t="s">
        <v>186</v>
      </c>
      <c r="AY31" s="733"/>
      <c r="AZ31" s="733"/>
      <c r="BA31" s="733"/>
      <c r="BB31" s="733"/>
      <c r="BC31" s="733"/>
      <c r="BD31" s="733"/>
      <c r="BE31" s="733"/>
      <c r="BF31" s="734"/>
      <c r="BG31" s="735">
        <v>99.7</v>
      </c>
      <c r="BH31" s="736"/>
      <c r="BI31" s="736"/>
      <c r="BJ31" s="736"/>
      <c r="BK31" s="736"/>
      <c r="BL31" s="736"/>
      <c r="BM31" s="737">
        <v>99.5</v>
      </c>
      <c r="BN31" s="736"/>
      <c r="BO31" s="736"/>
      <c r="BP31" s="736"/>
      <c r="BQ31" s="738"/>
      <c r="BR31" s="735">
        <v>99.5</v>
      </c>
      <c r="BS31" s="736"/>
      <c r="BT31" s="736"/>
      <c r="BU31" s="736"/>
      <c r="BV31" s="736"/>
      <c r="BW31" s="736"/>
      <c r="BX31" s="737">
        <v>99.2</v>
      </c>
      <c r="BY31" s="736"/>
      <c r="BZ31" s="736"/>
      <c r="CA31" s="736"/>
      <c r="CB31" s="738"/>
      <c r="CD31" s="753"/>
      <c r="CE31" s="754"/>
      <c r="CF31" s="707" t="s">
        <v>313</v>
      </c>
      <c r="CG31" s="704"/>
      <c r="CH31" s="704"/>
      <c r="CI31" s="704"/>
      <c r="CJ31" s="704"/>
      <c r="CK31" s="704"/>
      <c r="CL31" s="704"/>
      <c r="CM31" s="704"/>
      <c r="CN31" s="704"/>
      <c r="CO31" s="704"/>
      <c r="CP31" s="704"/>
      <c r="CQ31" s="705"/>
      <c r="CR31" s="665">
        <v>9470035</v>
      </c>
      <c r="CS31" s="676"/>
      <c r="CT31" s="676"/>
      <c r="CU31" s="676"/>
      <c r="CV31" s="676"/>
      <c r="CW31" s="676"/>
      <c r="CX31" s="676"/>
      <c r="CY31" s="677"/>
      <c r="CZ31" s="668">
        <v>1.2</v>
      </c>
      <c r="DA31" s="678"/>
      <c r="DB31" s="678"/>
      <c r="DC31" s="679"/>
      <c r="DD31" s="671">
        <v>9056781</v>
      </c>
      <c r="DE31" s="676"/>
      <c r="DF31" s="676"/>
      <c r="DG31" s="676"/>
      <c r="DH31" s="676"/>
      <c r="DI31" s="676"/>
      <c r="DJ31" s="676"/>
      <c r="DK31" s="677"/>
      <c r="DL31" s="671">
        <v>8944001</v>
      </c>
      <c r="DM31" s="676"/>
      <c r="DN31" s="676"/>
      <c r="DO31" s="676"/>
      <c r="DP31" s="676"/>
      <c r="DQ31" s="676"/>
      <c r="DR31" s="676"/>
      <c r="DS31" s="676"/>
      <c r="DT31" s="676"/>
      <c r="DU31" s="676"/>
      <c r="DV31" s="677"/>
      <c r="DW31" s="668">
        <v>2.2000000000000002</v>
      </c>
      <c r="DX31" s="678"/>
      <c r="DY31" s="678"/>
      <c r="DZ31" s="678"/>
      <c r="EA31" s="678"/>
      <c r="EB31" s="678"/>
      <c r="EC31" s="699"/>
    </row>
    <row r="32" spans="2:133" ht="11.25" customHeight="1" x14ac:dyDescent="0.15">
      <c r="B32" s="662" t="s">
        <v>314</v>
      </c>
      <c r="C32" s="663"/>
      <c r="D32" s="663"/>
      <c r="E32" s="663"/>
      <c r="F32" s="663"/>
      <c r="G32" s="663"/>
      <c r="H32" s="663"/>
      <c r="I32" s="663"/>
      <c r="J32" s="663"/>
      <c r="K32" s="663"/>
      <c r="L32" s="663"/>
      <c r="M32" s="663"/>
      <c r="N32" s="663"/>
      <c r="O32" s="663"/>
      <c r="P32" s="663"/>
      <c r="Q32" s="664"/>
      <c r="R32" s="665">
        <v>203067438</v>
      </c>
      <c r="S32" s="666"/>
      <c r="T32" s="666"/>
      <c r="U32" s="666"/>
      <c r="V32" s="666"/>
      <c r="W32" s="666"/>
      <c r="X32" s="666"/>
      <c r="Y32" s="667"/>
      <c r="Z32" s="692">
        <v>25.5</v>
      </c>
      <c r="AA32" s="692"/>
      <c r="AB32" s="692"/>
      <c r="AC32" s="692"/>
      <c r="AD32" s="693" t="s">
        <v>232</v>
      </c>
      <c r="AE32" s="693"/>
      <c r="AF32" s="693"/>
      <c r="AG32" s="693"/>
      <c r="AH32" s="693"/>
      <c r="AI32" s="693"/>
      <c r="AJ32" s="693"/>
      <c r="AK32" s="693"/>
      <c r="AL32" s="668" t="s">
        <v>232</v>
      </c>
      <c r="AM32" s="669"/>
      <c r="AN32" s="669"/>
      <c r="AO32" s="694"/>
      <c r="AP32" s="744"/>
      <c r="AQ32" s="745"/>
      <c r="AR32" s="745"/>
      <c r="AS32" s="745"/>
      <c r="AT32" s="749"/>
      <c r="AU32" s="216" t="s">
        <v>315</v>
      </c>
      <c r="AV32" s="216"/>
      <c r="AW32" s="216"/>
      <c r="AX32" s="662" t="s">
        <v>316</v>
      </c>
      <c r="AY32" s="663"/>
      <c r="AZ32" s="663"/>
      <c r="BA32" s="663"/>
      <c r="BB32" s="663"/>
      <c r="BC32" s="663"/>
      <c r="BD32" s="663"/>
      <c r="BE32" s="663"/>
      <c r="BF32" s="664"/>
      <c r="BG32" s="739">
        <v>99.5</v>
      </c>
      <c r="BH32" s="676"/>
      <c r="BI32" s="676"/>
      <c r="BJ32" s="676"/>
      <c r="BK32" s="676"/>
      <c r="BL32" s="676"/>
      <c r="BM32" s="669">
        <v>99.2</v>
      </c>
      <c r="BN32" s="731"/>
      <c r="BO32" s="731"/>
      <c r="BP32" s="731"/>
      <c r="BQ32" s="703"/>
      <c r="BR32" s="739">
        <v>99.3</v>
      </c>
      <c r="BS32" s="676"/>
      <c r="BT32" s="676"/>
      <c r="BU32" s="676"/>
      <c r="BV32" s="676"/>
      <c r="BW32" s="676"/>
      <c r="BX32" s="669">
        <v>98.9</v>
      </c>
      <c r="BY32" s="731"/>
      <c r="BZ32" s="731"/>
      <c r="CA32" s="731"/>
      <c r="CB32" s="703"/>
      <c r="CD32" s="755"/>
      <c r="CE32" s="756"/>
      <c r="CF32" s="707" t="s">
        <v>317</v>
      </c>
      <c r="CG32" s="704"/>
      <c r="CH32" s="704"/>
      <c r="CI32" s="704"/>
      <c r="CJ32" s="704"/>
      <c r="CK32" s="704"/>
      <c r="CL32" s="704"/>
      <c r="CM32" s="704"/>
      <c r="CN32" s="704"/>
      <c r="CO32" s="704"/>
      <c r="CP32" s="704"/>
      <c r="CQ32" s="705"/>
      <c r="CR32" s="665">
        <v>338</v>
      </c>
      <c r="CS32" s="666"/>
      <c r="CT32" s="666"/>
      <c r="CU32" s="666"/>
      <c r="CV32" s="666"/>
      <c r="CW32" s="666"/>
      <c r="CX32" s="666"/>
      <c r="CY32" s="667"/>
      <c r="CZ32" s="668">
        <v>0</v>
      </c>
      <c r="DA32" s="678"/>
      <c r="DB32" s="678"/>
      <c r="DC32" s="679"/>
      <c r="DD32" s="671">
        <v>338</v>
      </c>
      <c r="DE32" s="666"/>
      <c r="DF32" s="666"/>
      <c r="DG32" s="666"/>
      <c r="DH32" s="666"/>
      <c r="DI32" s="666"/>
      <c r="DJ32" s="666"/>
      <c r="DK32" s="667"/>
      <c r="DL32" s="671">
        <v>338</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15">
      <c r="B33" s="728" t="s">
        <v>318</v>
      </c>
      <c r="C33" s="729"/>
      <c r="D33" s="729"/>
      <c r="E33" s="729"/>
      <c r="F33" s="729"/>
      <c r="G33" s="729"/>
      <c r="H33" s="729"/>
      <c r="I33" s="729"/>
      <c r="J33" s="729"/>
      <c r="K33" s="729"/>
      <c r="L33" s="729"/>
      <c r="M33" s="729"/>
      <c r="N33" s="729"/>
      <c r="O33" s="729"/>
      <c r="P33" s="729"/>
      <c r="Q33" s="730"/>
      <c r="R33" s="665" t="s">
        <v>232</v>
      </c>
      <c r="S33" s="666"/>
      <c r="T33" s="666"/>
      <c r="U33" s="666"/>
      <c r="V33" s="666"/>
      <c r="W33" s="666"/>
      <c r="X33" s="666"/>
      <c r="Y33" s="667"/>
      <c r="Z33" s="692" t="s">
        <v>232</v>
      </c>
      <c r="AA33" s="692"/>
      <c r="AB33" s="692"/>
      <c r="AC33" s="692"/>
      <c r="AD33" s="693" t="s">
        <v>238</v>
      </c>
      <c r="AE33" s="693"/>
      <c r="AF33" s="693"/>
      <c r="AG33" s="693"/>
      <c r="AH33" s="693"/>
      <c r="AI33" s="693"/>
      <c r="AJ33" s="693"/>
      <c r="AK33" s="693"/>
      <c r="AL33" s="668" t="s">
        <v>238</v>
      </c>
      <c r="AM33" s="669"/>
      <c r="AN33" s="669"/>
      <c r="AO33" s="694"/>
      <c r="AP33" s="746"/>
      <c r="AQ33" s="747"/>
      <c r="AR33" s="747"/>
      <c r="AS33" s="747"/>
      <c r="AT33" s="750"/>
      <c r="AU33" s="218"/>
      <c r="AV33" s="218"/>
      <c r="AW33" s="218"/>
      <c r="AX33" s="642" t="s">
        <v>319</v>
      </c>
      <c r="AY33" s="643"/>
      <c r="AZ33" s="643"/>
      <c r="BA33" s="643"/>
      <c r="BB33" s="643"/>
      <c r="BC33" s="643"/>
      <c r="BD33" s="643"/>
      <c r="BE33" s="643"/>
      <c r="BF33" s="644"/>
      <c r="BG33" s="727">
        <v>99.8</v>
      </c>
      <c r="BH33" s="646"/>
      <c r="BI33" s="646"/>
      <c r="BJ33" s="646"/>
      <c r="BK33" s="646"/>
      <c r="BL33" s="646"/>
      <c r="BM33" s="684">
        <v>99.8</v>
      </c>
      <c r="BN33" s="646"/>
      <c r="BO33" s="646"/>
      <c r="BP33" s="646"/>
      <c r="BQ33" s="695"/>
      <c r="BR33" s="727">
        <v>99.6</v>
      </c>
      <c r="BS33" s="646"/>
      <c r="BT33" s="646"/>
      <c r="BU33" s="646"/>
      <c r="BV33" s="646"/>
      <c r="BW33" s="646"/>
      <c r="BX33" s="684">
        <v>99.6</v>
      </c>
      <c r="BY33" s="646"/>
      <c r="BZ33" s="646"/>
      <c r="CA33" s="646"/>
      <c r="CB33" s="695"/>
      <c r="CD33" s="707" t="s">
        <v>320</v>
      </c>
      <c r="CE33" s="704"/>
      <c r="CF33" s="704"/>
      <c r="CG33" s="704"/>
      <c r="CH33" s="704"/>
      <c r="CI33" s="704"/>
      <c r="CJ33" s="704"/>
      <c r="CK33" s="704"/>
      <c r="CL33" s="704"/>
      <c r="CM33" s="704"/>
      <c r="CN33" s="704"/>
      <c r="CO33" s="704"/>
      <c r="CP33" s="704"/>
      <c r="CQ33" s="705"/>
      <c r="CR33" s="665">
        <v>230244427</v>
      </c>
      <c r="CS33" s="676"/>
      <c r="CT33" s="676"/>
      <c r="CU33" s="676"/>
      <c r="CV33" s="676"/>
      <c r="CW33" s="676"/>
      <c r="CX33" s="676"/>
      <c r="CY33" s="677"/>
      <c r="CZ33" s="668">
        <v>29.3</v>
      </c>
      <c r="DA33" s="678"/>
      <c r="DB33" s="678"/>
      <c r="DC33" s="679"/>
      <c r="DD33" s="671">
        <v>145545510</v>
      </c>
      <c r="DE33" s="676"/>
      <c r="DF33" s="676"/>
      <c r="DG33" s="676"/>
      <c r="DH33" s="676"/>
      <c r="DI33" s="676"/>
      <c r="DJ33" s="676"/>
      <c r="DK33" s="677"/>
      <c r="DL33" s="671">
        <v>120186861</v>
      </c>
      <c r="DM33" s="676"/>
      <c r="DN33" s="676"/>
      <c r="DO33" s="676"/>
      <c r="DP33" s="676"/>
      <c r="DQ33" s="676"/>
      <c r="DR33" s="676"/>
      <c r="DS33" s="676"/>
      <c r="DT33" s="676"/>
      <c r="DU33" s="676"/>
      <c r="DV33" s="677"/>
      <c r="DW33" s="668">
        <v>29.9</v>
      </c>
      <c r="DX33" s="678"/>
      <c r="DY33" s="678"/>
      <c r="DZ33" s="678"/>
      <c r="EA33" s="678"/>
      <c r="EB33" s="678"/>
      <c r="EC33" s="699"/>
    </row>
    <row r="34" spans="2:133" ht="11.25" customHeight="1" x14ac:dyDescent="0.15">
      <c r="B34" s="662" t="s">
        <v>321</v>
      </c>
      <c r="C34" s="663"/>
      <c r="D34" s="663"/>
      <c r="E34" s="663"/>
      <c r="F34" s="663"/>
      <c r="G34" s="663"/>
      <c r="H34" s="663"/>
      <c r="I34" s="663"/>
      <c r="J34" s="663"/>
      <c r="K34" s="663"/>
      <c r="L34" s="663"/>
      <c r="M34" s="663"/>
      <c r="N34" s="663"/>
      <c r="O34" s="663"/>
      <c r="P34" s="663"/>
      <c r="Q34" s="664"/>
      <c r="R34" s="665">
        <v>37224694</v>
      </c>
      <c r="S34" s="666"/>
      <c r="T34" s="666"/>
      <c r="U34" s="666"/>
      <c r="V34" s="666"/>
      <c r="W34" s="666"/>
      <c r="X34" s="666"/>
      <c r="Y34" s="667"/>
      <c r="Z34" s="692">
        <v>4.7</v>
      </c>
      <c r="AA34" s="692"/>
      <c r="AB34" s="692"/>
      <c r="AC34" s="692"/>
      <c r="AD34" s="693" t="s">
        <v>238</v>
      </c>
      <c r="AE34" s="693"/>
      <c r="AF34" s="693"/>
      <c r="AG34" s="693"/>
      <c r="AH34" s="693"/>
      <c r="AI34" s="693"/>
      <c r="AJ34" s="693"/>
      <c r="AK34" s="693"/>
      <c r="AL34" s="668" t="s">
        <v>232</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322</v>
      </c>
      <c r="CE34" s="704"/>
      <c r="CF34" s="704"/>
      <c r="CG34" s="704"/>
      <c r="CH34" s="704"/>
      <c r="CI34" s="704"/>
      <c r="CJ34" s="704"/>
      <c r="CK34" s="704"/>
      <c r="CL34" s="704"/>
      <c r="CM34" s="704"/>
      <c r="CN34" s="704"/>
      <c r="CO34" s="704"/>
      <c r="CP34" s="704"/>
      <c r="CQ34" s="705"/>
      <c r="CR34" s="665">
        <v>102735677</v>
      </c>
      <c r="CS34" s="666"/>
      <c r="CT34" s="666"/>
      <c r="CU34" s="666"/>
      <c r="CV34" s="666"/>
      <c r="CW34" s="666"/>
      <c r="CX34" s="666"/>
      <c r="CY34" s="667"/>
      <c r="CZ34" s="668">
        <v>13.1</v>
      </c>
      <c r="DA34" s="678"/>
      <c r="DB34" s="678"/>
      <c r="DC34" s="679"/>
      <c r="DD34" s="671">
        <v>66252376</v>
      </c>
      <c r="DE34" s="666"/>
      <c r="DF34" s="666"/>
      <c r="DG34" s="666"/>
      <c r="DH34" s="666"/>
      <c r="DI34" s="666"/>
      <c r="DJ34" s="666"/>
      <c r="DK34" s="667"/>
      <c r="DL34" s="671">
        <v>58489403</v>
      </c>
      <c r="DM34" s="666"/>
      <c r="DN34" s="666"/>
      <c r="DO34" s="666"/>
      <c r="DP34" s="666"/>
      <c r="DQ34" s="666"/>
      <c r="DR34" s="666"/>
      <c r="DS34" s="666"/>
      <c r="DT34" s="666"/>
      <c r="DU34" s="666"/>
      <c r="DV34" s="667"/>
      <c r="DW34" s="668">
        <v>14.5</v>
      </c>
      <c r="DX34" s="678"/>
      <c r="DY34" s="678"/>
      <c r="DZ34" s="678"/>
      <c r="EA34" s="678"/>
      <c r="EB34" s="678"/>
      <c r="EC34" s="699"/>
    </row>
    <row r="35" spans="2:133" ht="11.25" customHeight="1" x14ac:dyDescent="0.15">
      <c r="B35" s="662" t="s">
        <v>323</v>
      </c>
      <c r="C35" s="663"/>
      <c r="D35" s="663"/>
      <c r="E35" s="663"/>
      <c r="F35" s="663"/>
      <c r="G35" s="663"/>
      <c r="H35" s="663"/>
      <c r="I35" s="663"/>
      <c r="J35" s="663"/>
      <c r="K35" s="663"/>
      <c r="L35" s="663"/>
      <c r="M35" s="663"/>
      <c r="N35" s="663"/>
      <c r="O35" s="663"/>
      <c r="P35" s="663"/>
      <c r="Q35" s="664"/>
      <c r="R35" s="665">
        <v>9203486</v>
      </c>
      <c r="S35" s="666"/>
      <c r="T35" s="666"/>
      <c r="U35" s="666"/>
      <c r="V35" s="666"/>
      <c r="W35" s="666"/>
      <c r="X35" s="666"/>
      <c r="Y35" s="667"/>
      <c r="Z35" s="692">
        <v>1.2</v>
      </c>
      <c r="AA35" s="692"/>
      <c r="AB35" s="692"/>
      <c r="AC35" s="692"/>
      <c r="AD35" s="693">
        <v>818174</v>
      </c>
      <c r="AE35" s="693"/>
      <c r="AF35" s="693"/>
      <c r="AG35" s="693"/>
      <c r="AH35" s="693"/>
      <c r="AI35" s="693"/>
      <c r="AJ35" s="693"/>
      <c r="AK35" s="693"/>
      <c r="AL35" s="668">
        <v>0.2</v>
      </c>
      <c r="AM35" s="669"/>
      <c r="AN35" s="669"/>
      <c r="AO35" s="694"/>
      <c r="AP35" s="221"/>
      <c r="AQ35" s="724" t="s">
        <v>324</v>
      </c>
      <c r="AR35" s="725"/>
      <c r="AS35" s="725"/>
      <c r="AT35" s="725"/>
      <c r="AU35" s="725"/>
      <c r="AV35" s="725"/>
      <c r="AW35" s="725"/>
      <c r="AX35" s="725"/>
      <c r="AY35" s="725"/>
      <c r="AZ35" s="725"/>
      <c r="BA35" s="725"/>
      <c r="BB35" s="725"/>
      <c r="BC35" s="725"/>
      <c r="BD35" s="725"/>
      <c r="BE35" s="725"/>
      <c r="BF35" s="726"/>
      <c r="BG35" s="724" t="s">
        <v>325</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326</v>
      </c>
      <c r="CE35" s="704"/>
      <c r="CF35" s="704"/>
      <c r="CG35" s="704"/>
      <c r="CH35" s="704"/>
      <c r="CI35" s="704"/>
      <c r="CJ35" s="704"/>
      <c r="CK35" s="704"/>
      <c r="CL35" s="704"/>
      <c r="CM35" s="704"/>
      <c r="CN35" s="704"/>
      <c r="CO35" s="704"/>
      <c r="CP35" s="704"/>
      <c r="CQ35" s="705"/>
      <c r="CR35" s="665">
        <v>6618872</v>
      </c>
      <c r="CS35" s="676"/>
      <c r="CT35" s="676"/>
      <c r="CU35" s="676"/>
      <c r="CV35" s="676"/>
      <c r="CW35" s="676"/>
      <c r="CX35" s="676"/>
      <c r="CY35" s="677"/>
      <c r="CZ35" s="668">
        <v>0.8</v>
      </c>
      <c r="DA35" s="678"/>
      <c r="DB35" s="678"/>
      <c r="DC35" s="679"/>
      <c r="DD35" s="671">
        <v>4285289</v>
      </c>
      <c r="DE35" s="676"/>
      <c r="DF35" s="676"/>
      <c r="DG35" s="676"/>
      <c r="DH35" s="676"/>
      <c r="DI35" s="676"/>
      <c r="DJ35" s="676"/>
      <c r="DK35" s="677"/>
      <c r="DL35" s="671">
        <v>4285289</v>
      </c>
      <c r="DM35" s="676"/>
      <c r="DN35" s="676"/>
      <c r="DO35" s="676"/>
      <c r="DP35" s="676"/>
      <c r="DQ35" s="676"/>
      <c r="DR35" s="676"/>
      <c r="DS35" s="676"/>
      <c r="DT35" s="676"/>
      <c r="DU35" s="676"/>
      <c r="DV35" s="677"/>
      <c r="DW35" s="668">
        <v>1.1000000000000001</v>
      </c>
      <c r="DX35" s="678"/>
      <c r="DY35" s="678"/>
      <c r="DZ35" s="678"/>
      <c r="EA35" s="678"/>
      <c r="EB35" s="678"/>
      <c r="EC35" s="699"/>
    </row>
    <row r="36" spans="2:133" ht="11.25" customHeight="1" x14ac:dyDescent="0.15">
      <c r="B36" s="662" t="s">
        <v>327</v>
      </c>
      <c r="C36" s="663"/>
      <c r="D36" s="663"/>
      <c r="E36" s="663"/>
      <c r="F36" s="663"/>
      <c r="G36" s="663"/>
      <c r="H36" s="663"/>
      <c r="I36" s="663"/>
      <c r="J36" s="663"/>
      <c r="K36" s="663"/>
      <c r="L36" s="663"/>
      <c r="M36" s="663"/>
      <c r="N36" s="663"/>
      <c r="O36" s="663"/>
      <c r="P36" s="663"/>
      <c r="Q36" s="664"/>
      <c r="R36" s="665">
        <v>1194873</v>
      </c>
      <c r="S36" s="666"/>
      <c r="T36" s="666"/>
      <c r="U36" s="666"/>
      <c r="V36" s="666"/>
      <c r="W36" s="666"/>
      <c r="X36" s="666"/>
      <c r="Y36" s="667"/>
      <c r="Z36" s="692">
        <v>0.2</v>
      </c>
      <c r="AA36" s="692"/>
      <c r="AB36" s="692"/>
      <c r="AC36" s="692"/>
      <c r="AD36" s="693" t="s">
        <v>232</v>
      </c>
      <c r="AE36" s="693"/>
      <c r="AF36" s="693"/>
      <c r="AG36" s="693"/>
      <c r="AH36" s="693"/>
      <c r="AI36" s="693"/>
      <c r="AJ36" s="693"/>
      <c r="AK36" s="693"/>
      <c r="AL36" s="668" t="s">
        <v>238</v>
      </c>
      <c r="AM36" s="669"/>
      <c r="AN36" s="669"/>
      <c r="AO36" s="694"/>
      <c r="AP36" s="221"/>
      <c r="AQ36" s="715" t="s">
        <v>328</v>
      </c>
      <c r="AR36" s="716"/>
      <c r="AS36" s="716"/>
      <c r="AT36" s="716"/>
      <c r="AU36" s="716"/>
      <c r="AV36" s="716"/>
      <c r="AW36" s="716"/>
      <c r="AX36" s="716"/>
      <c r="AY36" s="717"/>
      <c r="AZ36" s="718">
        <v>60782690</v>
      </c>
      <c r="BA36" s="719"/>
      <c r="BB36" s="719"/>
      <c r="BC36" s="719"/>
      <c r="BD36" s="719"/>
      <c r="BE36" s="719"/>
      <c r="BF36" s="720"/>
      <c r="BG36" s="721" t="s">
        <v>329</v>
      </c>
      <c r="BH36" s="722"/>
      <c r="BI36" s="722"/>
      <c r="BJ36" s="722"/>
      <c r="BK36" s="722"/>
      <c r="BL36" s="722"/>
      <c r="BM36" s="722"/>
      <c r="BN36" s="722"/>
      <c r="BO36" s="722"/>
      <c r="BP36" s="722"/>
      <c r="BQ36" s="722"/>
      <c r="BR36" s="722"/>
      <c r="BS36" s="722"/>
      <c r="BT36" s="722"/>
      <c r="BU36" s="723"/>
      <c r="BV36" s="718">
        <v>376480</v>
      </c>
      <c r="BW36" s="719"/>
      <c r="BX36" s="719"/>
      <c r="BY36" s="719"/>
      <c r="BZ36" s="719"/>
      <c r="CA36" s="719"/>
      <c r="CB36" s="720"/>
      <c r="CD36" s="707" t="s">
        <v>330</v>
      </c>
      <c r="CE36" s="704"/>
      <c r="CF36" s="704"/>
      <c r="CG36" s="704"/>
      <c r="CH36" s="704"/>
      <c r="CI36" s="704"/>
      <c r="CJ36" s="704"/>
      <c r="CK36" s="704"/>
      <c r="CL36" s="704"/>
      <c r="CM36" s="704"/>
      <c r="CN36" s="704"/>
      <c r="CO36" s="704"/>
      <c r="CP36" s="704"/>
      <c r="CQ36" s="705"/>
      <c r="CR36" s="665">
        <v>48235032</v>
      </c>
      <c r="CS36" s="666"/>
      <c r="CT36" s="666"/>
      <c r="CU36" s="666"/>
      <c r="CV36" s="666"/>
      <c r="CW36" s="666"/>
      <c r="CX36" s="666"/>
      <c r="CY36" s="667"/>
      <c r="CZ36" s="668">
        <v>6.1</v>
      </c>
      <c r="DA36" s="678"/>
      <c r="DB36" s="678"/>
      <c r="DC36" s="679"/>
      <c r="DD36" s="671">
        <v>36358168</v>
      </c>
      <c r="DE36" s="666"/>
      <c r="DF36" s="666"/>
      <c r="DG36" s="666"/>
      <c r="DH36" s="666"/>
      <c r="DI36" s="666"/>
      <c r="DJ36" s="666"/>
      <c r="DK36" s="667"/>
      <c r="DL36" s="671">
        <v>25610640</v>
      </c>
      <c r="DM36" s="666"/>
      <c r="DN36" s="666"/>
      <c r="DO36" s="666"/>
      <c r="DP36" s="666"/>
      <c r="DQ36" s="666"/>
      <c r="DR36" s="666"/>
      <c r="DS36" s="666"/>
      <c r="DT36" s="666"/>
      <c r="DU36" s="666"/>
      <c r="DV36" s="667"/>
      <c r="DW36" s="668">
        <v>6.4</v>
      </c>
      <c r="DX36" s="678"/>
      <c r="DY36" s="678"/>
      <c r="DZ36" s="678"/>
      <c r="EA36" s="678"/>
      <c r="EB36" s="678"/>
      <c r="EC36" s="699"/>
    </row>
    <row r="37" spans="2:133" ht="11.25" customHeight="1" x14ac:dyDescent="0.15">
      <c r="B37" s="662" t="s">
        <v>331</v>
      </c>
      <c r="C37" s="663"/>
      <c r="D37" s="663"/>
      <c r="E37" s="663"/>
      <c r="F37" s="663"/>
      <c r="G37" s="663"/>
      <c r="H37" s="663"/>
      <c r="I37" s="663"/>
      <c r="J37" s="663"/>
      <c r="K37" s="663"/>
      <c r="L37" s="663"/>
      <c r="M37" s="663"/>
      <c r="N37" s="663"/>
      <c r="O37" s="663"/>
      <c r="P37" s="663"/>
      <c r="Q37" s="664"/>
      <c r="R37" s="665">
        <v>2913991</v>
      </c>
      <c r="S37" s="666"/>
      <c r="T37" s="666"/>
      <c r="U37" s="666"/>
      <c r="V37" s="666"/>
      <c r="W37" s="666"/>
      <c r="X37" s="666"/>
      <c r="Y37" s="667"/>
      <c r="Z37" s="692">
        <v>0.4</v>
      </c>
      <c r="AA37" s="692"/>
      <c r="AB37" s="692"/>
      <c r="AC37" s="692"/>
      <c r="AD37" s="693" t="s">
        <v>238</v>
      </c>
      <c r="AE37" s="693"/>
      <c r="AF37" s="693"/>
      <c r="AG37" s="693"/>
      <c r="AH37" s="693"/>
      <c r="AI37" s="693"/>
      <c r="AJ37" s="693"/>
      <c r="AK37" s="693"/>
      <c r="AL37" s="668" t="s">
        <v>238</v>
      </c>
      <c r="AM37" s="669"/>
      <c r="AN37" s="669"/>
      <c r="AO37" s="694"/>
      <c r="AQ37" s="700" t="s">
        <v>332</v>
      </c>
      <c r="AR37" s="701"/>
      <c r="AS37" s="701"/>
      <c r="AT37" s="701"/>
      <c r="AU37" s="701"/>
      <c r="AV37" s="701"/>
      <c r="AW37" s="701"/>
      <c r="AX37" s="701"/>
      <c r="AY37" s="702"/>
      <c r="AZ37" s="665">
        <v>11783449</v>
      </c>
      <c r="BA37" s="666"/>
      <c r="BB37" s="666"/>
      <c r="BC37" s="666"/>
      <c r="BD37" s="676"/>
      <c r="BE37" s="676"/>
      <c r="BF37" s="703"/>
      <c r="BG37" s="707" t="s">
        <v>333</v>
      </c>
      <c r="BH37" s="704"/>
      <c r="BI37" s="704"/>
      <c r="BJ37" s="704"/>
      <c r="BK37" s="704"/>
      <c r="BL37" s="704"/>
      <c r="BM37" s="704"/>
      <c r="BN37" s="704"/>
      <c r="BO37" s="704"/>
      <c r="BP37" s="704"/>
      <c r="BQ37" s="704"/>
      <c r="BR37" s="704"/>
      <c r="BS37" s="704"/>
      <c r="BT37" s="704"/>
      <c r="BU37" s="705"/>
      <c r="BV37" s="665">
        <v>-2602417</v>
      </c>
      <c r="BW37" s="666"/>
      <c r="BX37" s="666"/>
      <c r="BY37" s="666"/>
      <c r="BZ37" s="666"/>
      <c r="CA37" s="666"/>
      <c r="CB37" s="706"/>
      <c r="CD37" s="707" t="s">
        <v>334</v>
      </c>
      <c r="CE37" s="704"/>
      <c r="CF37" s="704"/>
      <c r="CG37" s="704"/>
      <c r="CH37" s="704"/>
      <c r="CI37" s="704"/>
      <c r="CJ37" s="704"/>
      <c r="CK37" s="704"/>
      <c r="CL37" s="704"/>
      <c r="CM37" s="704"/>
      <c r="CN37" s="704"/>
      <c r="CO37" s="704"/>
      <c r="CP37" s="704"/>
      <c r="CQ37" s="705"/>
      <c r="CR37" s="665">
        <v>73248</v>
      </c>
      <c r="CS37" s="676"/>
      <c r="CT37" s="676"/>
      <c r="CU37" s="676"/>
      <c r="CV37" s="676"/>
      <c r="CW37" s="676"/>
      <c r="CX37" s="676"/>
      <c r="CY37" s="677"/>
      <c r="CZ37" s="668">
        <v>0</v>
      </c>
      <c r="DA37" s="678"/>
      <c r="DB37" s="678"/>
      <c r="DC37" s="679"/>
      <c r="DD37" s="671">
        <v>73248</v>
      </c>
      <c r="DE37" s="676"/>
      <c r="DF37" s="676"/>
      <c r="DG37" s="676"/>
      <c r="DH37" s="676"/>
      <c r="DI37" s="676"/>
      <c r="DJ37" s="676"/>
      <c r="DK37" s="677"/>
      <c r="DL37" s="671">
        <v>73248</v>
      </c>
      <c r="DM37" s="676"/>
      <c r="DN37" s="676"/>
      <c r="DO37" s="676"/>
      <c r="DP37" s="676"/>
      <c r="DQ37" s="676"/>
      <c r="DR37" s="676"/>
      <c r="DS37" s="676"/>
      <c r="DT37" s="676"/>
      <c r="DU37" s="676"/>
      <c r="DV37" s="677"/>
      <c r="DW37" s="668">
        <v>0</v>
      </c>
      <c r="DX37" s="678"/>
      <c r="DY37" s="678"/>
      <c r="DZ37" s="678"/>
      <c r="EA37" s="678"/>
      <c r="EB37" s="678"/>
      <c r="EC37" s="699"/>
    </row>
    <row r="38" spans="2:133" ht="11.25" customHeight="1" x14ac:dyDescent="0.15">
      <c r="B38" s="662" t="s">
        <v>335</v>
      </c>
      <c r="C38" s="663"/>
      <c r="D38" s="663"/>
      <c r="E38" s="663"/>
      <c r="F38" s="663"/>
      <c r="G38" s="663"/>
      <c r="H38" s="663"/>
      <c r="I38" s="663"/>
      <c r="J38" s="663"/>
      <c r="K38" s="663"/>
      <c r="L38" s="663"/>
      <c r="M38" s="663"/>
      <c r="N38" s="663"/>
      <c r="O38" s="663"/>
      <c r="P38" s="663"/>
      <c r="Q38" s="664"/>
      <c r="R38" s="665">
        <v>3872322</v>
      </c>
      <c r="S38" s="666"/>
      <c r="T38" s="666"/>
      <c r="U38" s="666"/>
      <c r="V38" s="666"/>
      <c r="W38" s="666"/>
      <c r="X38" s="666"/>
      <c r="Y38" s="667"/>
      <c r="Z38" s="692">
        <v>0.5</v>
      </c>
      <c r="AA38" s="692"/>
      <c r="AB38" s="692"/>
      <c r="AC38" s="692"/>
      <c r="AD38" s="693" t="s">
        <v>238</v>
      </c>
      <c r="AE38" s="693"/>
      <c r="AF38" s="693"/>
      <c r="AG38" s="693"/>
      <c r="AH38" s="693"/>
      <c r="AI38" s="693"/>
      <c r="AJ38" s="693"/>
      <c r="AK38" s="693"/>
      <c r="AL38" s="668" t="s">
        <v>238</v>
      </c>
      <c r="AM38" s="669"/>
      <c r="AN38" s="669"/>
      <c r="AO38" s="694"/>
      <c r="AQ38" s="700" t="s">
        <v>336</v>
      </c>
      <c r="AR38" s="701"/>
      <c r="AS38" s="701"/>
      <c r="AT38" s="701"/>
      <c r="AU38" s="701"/>
      <c r="AV38" s="701"/>
      <c r="AW38" s="701"/>
      <c r="AX38" s="701"/>
      <c r="AY38" s="702"/>
      <c r="AZ38" s="665">
        <v>7962388</v>
      </c>
      <c r="BA38" s="666"/>
      <c r="BB38" s="666"/>
      <c r="BC38" s="666"/>
      <c r="BD38" s="676"/>
      <c r="BE38" s="676"/>
      <c r="BF38" s="703"/>
      <c r="BG38" s="707" t="s">
        <v>337</v>
      </c>
      <c r="BH38" s="704"/>
      <c r="BI38" s="704"/>
      <c r="BJ38" s="704"/>
      <c r="BK38" s="704"/>
      <c r="BL38" s="704"/>
      <c r="BM38" s="704"/>
      <c r="BN38" s="704"/>
      <c r="BO38" s="704"/>
      <c r="BP38" s="704"/>
      <c r="BQ38" s="704"/>
      <c r="BR38" s="704"/>
      <c r="BS38" s="704"/>
      <c r="BT38" s="704"/>
      <c r="BU38" s="705"/>
      <c r="BV38" s="665">
        <v>175989</v>
      </c>
      <c r="BW38" s="666"/>
      <c r="BX38" s="666"/>
      <c r="BY38" s="666"/>
      <c r="BZ38" s="666"/>
      <c r="CA38" s="666"/>
      <c r="CB38" s="706"/>
      <c r="CD38" s="707" t="s">
        <v>338</v>
      </c>
      <c r="CE38" s="704"/>
      <c r="CF38" s="704"/>
      <c r="CG38" s="704"/>
      <c r="CH38" s="704"/>
      <c r="CI38" s="704"/>
      <c r="CJ38" s="704"/>
      <c r="CK38" s="704"/>
      <c r="CL38" s="704"/>
      <c r="CM38" s="704"/>
      <c r="CN38" s="704"/>
      <c r="CO38" s="704"/>
      <c r="CP38" s="704"/>
      <c r="CQ38" s="705"/>
      <c r="CR38" s="665">
        <v>39310090</v>
      </c>
      <c r="CS38" s="666"/>
      <c r="CT38" s="666"/>
      <c r="CU38" s="666"/>
      <c r="CV38" s="666"/>
      <c r="CW38" s="666"/>
      <c r="CX38" s="666"/>
      <c r="CY38" s="667"/>
      <c r="CZ38" s="668">
        <v>5</v>
      </c>
      <c r="DA38" s="678"/>
      <c r="DB38" s="678"/>
      <c r="DC38" s="679"/>
      <c r="DD38" s="671">
        <v>33184555</v>
      </c>
      <c r="DE38" s="666"/>
      <c r="DF38" s="666"/>
      <c r="DG38" s="666"/>
      <c r="DH38" s="666"/>
      <c r="DI38" s="666"/>
      <c r="DJ38" s="666"/>
      <c r="DK38" s="667"/>
      <c r="DL38" s="671">
        <v>29903807</v>
      </c>
      <c r="DM38" s="666"/>
      <c r="DN38" s="666"/>
      <c r="DO38" s="666"/>
      <c r="DP38" s="666"/>
      <c r="DQ38" s="666"/>
      <c r="DR38" s="666"/>
      <c r="DS38" s="666"/>
      <c r="DT38" s="666"/>
      <c r="DU38" s="666"/>
      <c r="DV38" s="667"/>
      <c r="DW38" s="668">
        <v>7.4</v>
      </c>
      <c r="DX38" s="678"/>
      <c r="DY38" s="678"/>
      <c r="DZ38" s="678"/>
      <c r="EA38" s="678"/>
      <c r="EB38" s="678"/>
      <c r="EC38" s="699"/>
    </row>
    <row r="39" spans="2:133" ht="11.25" customHeight="1" x14ac:dyDescent="0.15">
      <c r="B39" s="662" t="s">
        <v>339</v>
      </c>
      <c r="C39" s="663"/>
      <c r="D39" s="663"/>
      <c r="E39" s="663"/>
      <c r="F39" s="663"/>
      <c r="G39" s="663"/>
      <c r="H39" s="663"/>
      <c r="I39" s="663"/>
      <c r="J39" s="663"/>
      <c r="K39" s="663"/>
      <c r="L39" s="663"/>
      <c r="M39" s="663"/>
      <c r="N39" s="663"/>
      <c r="O39" s="663"/>
      <c r="P39" s="663"/>
      <c r="Q39" s="664"/>
      <c r="R39" s="665">
        <v>32786708</v>
      </c>
      <c r="S39" s="666"/>
      <c r="T39" s="666"/>
      <c r="U39" s="666"/>
      <c r="V39" s="666"/>
      <c r="W39" s="666"/>
      <c r="X39" s="666"/>
      <c r="Y39" s="667"/>
      <c r="Z39" s="692">
        <v>4.0999999999999996</v>
      </c>
      <c r="AA39" s="692"/>
      <c r="AB39" s="692"/>
      <c r="AC39" s="692"/>
      <c r="AD39" s="693">
        <v>106255</v>
      </c>
      <c r="AE39" s="693"/>
      <c r="AF39" s="693"/>
      <c r="AG39" s="693"/>
      <c r="AH39" s="693"/>
      <c r="AI39" s="693"/>
      <c r="AJ39" s="693"/>
      <c r="AK39" s="693"/>
      <c r="AL39" s="668">
        <v>0</v>
      </c>
      <c r="AM39" s="669"/>
      <c r="AN39" s="669"/>
      <c r="AO39" s="694"/>
      <c r="AQ39" s="700" t="s">
        <v>340</v>
      </c>
      <c r="AR39" s="701"/>
      <c r="AS39" s="701"/>
      <c r="AT39" s="701"/>
      <c r="AU39" s="701"/>
      <c r="AV39" s="701"/>
      <c r="AW39" s="701"/>
      <c r="AX39" s="701"/>
      <c r="AY39" s="702"/>
      <c r="AZ39" s="665">
        <v>991994</v>
      </c>
      <c r="BA39" s="666"/>
      <c r="BB39" s="666"/>
      <c r="BC39" s="666"/>
      <c r="BD39" s="676"/>
      <c r="BE39" s="676"/>
      <c r="BF39" s="703"/>
      <c r="BG39" s="707" t="s">
        <v>341</v>
      </c>
      <c r="BH39" s="704"/>
      <c r="BI39" s="704"/>
      <c r="BJ39" s="704"/>
      <c r="BK39" s="704"/>
      <c r="BL39" s="704"/>
      <c r="BM39" s="704"/>
      <c r="BN39" s="704"/>
      <c r="BO39" s="704"/>
      <c r="BP39" s="704"/>
      <c r="BQ39" s="704"/>
      <c r="BR39" s="704"/>
      <c r="BS39" s="704"/>
      <c r="BT39" s="704"/>
      <c r="BU39" s="705"/>
      <c r="BV39" s="665">
        <v>249097</v>
      </c>
      <c r="BW39" s="666"/>
      <c r="BX39" s="666"/>
      <c r="BY39" s="666"/>
      <c r="BZ39" s="666"/>
      <c r="CA39" s="666"/>
      <c r="CB39" s="706"/>
      <c r="CD39" s="707" t="s">
        <v>342</v>
      </c>
      <c r="CE39" s="704"/>
      <c r="CF39" s="704"/>
      <c r="CG39" s="704"/>
      <c r="CH39" s="704"/>
      <c r="CI39" s="704"/>
      <c r="CJ39" s="704"/>
      <c r="CK39" s="704"/>
      <c r="CL39" s="704"/>
      <c r="CM39" s="704"/>
      <c r="CN39" s="704"/>
      <c r="CO39" s="704"/>
      <c r="CP39" s="704"/>
      <c r="CQ39" s="705"/>
      <c r="CR39" s="665">
        <v>3676433</v>
      </c>
      <c r="CS39" s="676"/>
      <c r="CT39" s="676"/>
      <c r="CU39" s="676"/>
      <c r="CV39" s="676"/>
      <c r="CW39" s="676"/>
      <c r="CX39" s="676"/>
      <c r="CY39" s="677"/>
      <c r="CZ39" s="668">
        <v>0.5</v>
      </c>
      <c r="DA39" s="678"/>
      <c r="DB39" s="678"/>
      <c r="DC39" s="679"/>
      <c r="DD39" s="671">
        <v>1144142</v>
      </c>
      <c r="DE39" s="676"/>
      <c r="DF39" s="676"/>
      <c r="DG39" s="676"/>
      <c r="DH39" s="676"/>
      <c r="DI39" s="676"/>
      <c r="DJ39" s="676"/>
      <c r="DK39" s="677"/>
      <c r="DL39" s="671" t="s">
        <v>232</v>
      </c>
      <c r="DM39" s="676"/>
      <c r="DN39" s="676"/>
      <c r="DO39" s="676"/>
      <c r="DP39" s="676"/>
      <c r="DQ39" s="676"/>
      <c r="DR39" s="676"/>
      <c r="DS39" s="676"/>
      <c r="DT39" s="676"/>
      <c r="DU39" s="676"/>
      <c r="DV39" s="677"/>
      <c r="DW39" s="668" t="s">
        <v>238</v>
      </c>
      <c r="DX39" s="678"/>
      <c r="DY39" s="678"/>
      <c r="DZ39" s="678"/>
      <c r="EA39" s="678"/>
      <c r="EB39" s="678"/>
      <c r="EC39" s="699"/>
    </row>
    <row r="40" spans="2:133" ht="11.25" customHeight="1" x14ac:dyDescent="0.15">
      <c r="B40" s="662" t="s">
        <v>343</v>
      </c>
      <c r="C40" s="663"/>
      <c r="D40" s="663"/>
      <c r="E40" s="663"/>
      <c r="F40" s="663"/>
      <c r="G40" s="663"/>
      <c r="H40" s="663"/>
      <c r="I40" s="663"/>
      <c r="J40" s="663"/>
      <c r="K40" s="663"/>
      <c r="L40" s="663"/>
      <c r="M40" s="663"/>
      <c r="N40" s="663"/>
      <c r="O40" s="663"/>
      <c r="P40" s="663"/>
      <c r="Q40" s="664"/>
      <c r="R40" s="665">
        <v>56857500</v>
      </c>
      <c r="S40" s="666"/>
      <c r="T40" s="666"/>
      <c r="U40" s="666"/>
      <c r="V40" s="666"/>
      <c r="W40" s="666"/>
      <c r="X40" s="666"/>
      <c r="Y40" s="667"/>
      <c r="Z40" s="692">
        <v>7.1</v>
      </c>
      <c r="AA40" s="692"/>
      <c r="AB40" s="692"/>
      <c r="AC40" s="692"/>
      <c r="AD40" s="693" t="s">
        <v>232</v>
      </c>
      <c r="AE40" s="693"/>
      <c r="AF40" s="693"/>
      <c r="AG40" s="693"/>
      <c r="AH40" s="693"/>
      <c r="AI40" s="693"/>
      <c r="AJ40" s="693"/>
      <c r="AK40" s="693"/>
      <c r="AL40" s="668" t="s">
        <v>238</v>
      </c>
      <c r="AM40" s="669"/>
      <c r="AN40" s="669"/>
      <c r="AO40" s="694"/>
      <c r="AQ40" s="700" t="s">
        <v>344</v>
      </c>
      <c r="AR40" s="701"/>
      <c r="AS40" s="701"/>
      <c r="AT40" s="701"/>
      <c r="AU40" s="701"/>
      <c r="AV40" s="701"/>
      <c r="AW40" s="701"/>
      <c r="AX40" s="701"/>
      <c r="AY40" s="702"/>
      <c r="AZ40" s="665">
        <v>561835</v>
      </c>
      <c r="BA40" s="666"/>
      <c r="BB40" s="666"/>
      <c r="BC40" s="666"/>
      <c r="BD40" s="676"/>
      <c r="BE40" s="676"/>
      <c r="BF40" s="703"/>
      <c r="BG40" s="708" t="s">
        <v>345</v>
      </c>
      <c r="BH40" s="709"/>
      <c r="BI40" s="709"/>
      <c r="BJ40" s="709"/>
      <c r="BK40" s="709"/>
      <c r="BL40" s="222"/>
      <c r="BM40" s="704" t="s">
        <v>346</v>
      </c>
      <c r="BN40" s="704"/>
      <c r="BO40" s="704"/>
      <c r="BP40" s="704"/>
      <c r="BQ40" s="704"/>
      <c r="BR40" s="704"/>
      <c r="BS40" s="704"/>
      <c r="BT40" s="704"/>
      <c r="BU40" s="705"/>
      <c r="BV40" s="665">
        <v>118</v>
      </c>
      <c r="BW40" s="666"/>
      <c r="BX40" s="666"/>
      <c r="BY40" s="666"/>
      <c r="BZ40" s="666"/>
      <c r="CA40" s="666"/>
      <c r="CB40" s="706"/>
      <c r="CD40" s="707" t="s">
        <v>347</v>
      </c>
      <c r="CE40" s="704"/>
      <c r="CF40" s="704"/>
      <c r="CG40" s="704"/>
      <c r="CH40" s="704"/>
      <c r="CI40" s="704"/>
      <c r="CJ40" s="704"/>
      <c r="CK40" s="704"/>
      <c r="CL40" s="704"/>
      <c r="CM40" s="704"/>
      <c r="CN40" s="704"/>
      <c r="CO40" s="704"/>
      <c r="CP40" s="704"/>
      <c r="CQ40" s="705"/>
      <c r="CR40" s="665">
        <v>29668323</v>
      </c>
      <c r="CS40" s="666"/>
      <c r="CT40" s="666"/>
      <c r="CU40" s="666"/>
      <c r="CV40" s="666"/>
      <c r="CW40" s="666"/>
      <c r="CX40" s="666"/>
      <c r="CY40" s="667"/>
      <c r="CZ40" s="668">
        <v>3.8</v>
      </c>
      <c r="DA40" s="678"/>
      <c r="DB40" s="678"/>
      <c r="DC40" s="679"/>
      <c r="DD40" s="671">
        <v>4320980</v>
      </c>
      <c r="DE40" s="666"/>
      <c r="DF40" s="666"/>
      <c r="DG40" s="666"/>
      <c r="DH40" s="666"/>
      <c r="DI40" s="666"/>
      <c r="DJ40" s="666"/>
      <c r="DK40" s="667"/>
      <c r="DL40" s="671">
        <v>1897722</v>
      </c>
      <c r="DM40" s="666"/>
      <c r="DN40" s="666"/>
      <c r="DO40" s="666"/>
      <c r="DP40" s="666"/>
      <c r="DQ40" s="666"/>
      <c r="DR40" s="666"/>
      <c r="DS40" s="666"/>
      <c r="DT40" s="666"/>
      <c r="DU40" s="666"/>
      <c r="DV40" s="667"/>
      <c r="DW40" s="668">
        <v>0.5</v>
      </c>
      <c r="DX40" s="678"/>
      <c r="DY40" s="678"/>
      <c r="DZ40" s="678"/>
      <c r="EA40" s="678"/>
      <c r="EB40" s="678"/>
      <c r="EC40" s="699"/>
    </row>
    <row r="41" spans="2:133" ht="11.25" customHeight="1" x14ac:dyDescent="0.15">
      <c r="B41" s="662" t="s">
        <v>348</v>
      </c>
      <c r="C41" s="663"/>
      <c r="D41" s="663"/>
      <c r="E41" s="663"/>
      <c r="F41" s="663"/>
      <c r="G41" s="663"/>
      <c r="H41" s="663"/>
      <c r="I41" s="663"/>
      <c r="J41" s="663"/>
      <c r="K41" s="663"/>
      <c r="L41" s="663"/>
      <c r="M41" s="663"/>
      <c r="N41" s="663"/>
      <c r="O41" s="663"/>
      <c r="P41" s="663"/>
      <c r="Q41" s="664"/>
      <c r="R41" s="665" t="s">
        <v>232</v>
      </c>
      <c r="S41" s="666"/>
      <c r="T41" s="666"/>
      <c r="U41" s="666"/>
      <c r="V41" s="666"/>
      <c r="W41" s="666"/>
      <c r="X41" s="666"/>
      <c r="Y41" s="667"/>
      <c r="Z41" s="692" t="s">
        <v>238</v>
      </c>
      <c r="AA41" s="692"/>
      <c r="AB41" s="692"/>
      <c r="AC41" s="692"/>
      <c r="AD41" s="693" t="s">
        <v>232</v>
      </c>
      <c r="AE41" s="693"/>
      <c r="AF41" s="693"/>
      <c r="AG41" s="693"/>
      <c r="AH41" s="693"/>
      <c r="AI41" s="693"/>
      <c r="AJ41" s="693"/>
      <c r="AK41" s="693"/>
      <c r="AL41" s="668" t="s">
        <v>238</v>
      </c>
      <c r="AM41" s="669"/>
      <c r="AN41" s="669"/>
      <c r="AO41" s="694"/>
      <c r="AQ41" s="700" t="s">
        <v>349</v>
      </c>
      <c r="AR41" s="701"/>
      <c r="AS41" s="701"/>
      <c r="AT41" s="701"/>
      <c r="AU41" s="701"/>
      <c r="AV41" s="701"/>
      <c r="AW41" s="701"/>
      <c r="AX41" s="701"/>
      <c r="AY41" s="702"/>
      <c r="AZ41" s="665">
        <v>11163070</v>
      </c>
      <c r="BA41" s="666"/>
      <c r="BB41" s="666"/>
      <c r="BC41" s="666"/>
      <c r="BD41" s="676"/>
      <c r="BE41" s="676"/>
      <c r="BF41" s="703"/>
      <c r="BG41" s="708"/>
      <c r="BH41" s="709"/>
      <c r="BI41" s="709"/>
      <c r="BJ41" s="709"/>
      <c r="BK41" s="709"/>
      <c r="BL41" s="222"/>
      <c r="BM41" s="704" t="s">
        <v>350</v>
      </c>
      <c r="BN41" s="704"/>
      <c r="BO41" s="704"/>
      <c r="BP41" s="704"/>
      <c r="BQ41" s="704"/>
      <c r="BR41" s="704"/>
      <c r="BS41" s="704"/>
      <c r="BT41" s="704"/>
      <c r="BU41" s="705"/>
      <c r="BV41" s="665">
        <v>1</v>
      </c>
      <c r="BW41" s="666"/>
      <c r="BX41" s="666"/>
      <c r="BY41" s="666"/>
      <c r="BZ41" s="666"/>
      <c r="CA41" s="666"/>
      <c r="CB41" s="706"/>
      <c r="CD41" s="707" t="s">
        <v>351</v>
      </c>
      <c r="CE41" s="704"/>
      <c r="CF41" s="704"/>
      <c r="CG41" s="704"/>
      <c r="CH41" s="704"/>
      <c r="CI41" s="704"/>
      <c r="CJ41" s="704"/>
      <c r="CK41" s="704"/>
      <c r="CL41" s="704"/>
      <c r="CM41" s="704"/>
      <c r="CN41" s="704"/>
      <c r="CO41" s="704"/>
      <c r="CP41" s="704"/>
      <c r="CQ41" s="705"/>
      <c r="CR41" s="665" t="s">
        <v>232</v>
      </c>
      <c r="CS41" s="676"/>
      <c r="CT41" s="676"/>
      <c r="CU41" s="676"/>
      <c r="CV41" s="676"/>
      <c r="CW41" s="676"/>
      <c r="CX41" s="676"/>
      <c r="CY41" s="677"/>
      <c r="CZ41" s="668" t="s">
        <v>238</v>
      </c>
      <c r="DA41" s="678"/>
      <c r="DB41" s="678"/>
      <c r="DC41" s="679"/>
      <c r="DD41" s="671" t="s">
        <v>232</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352</v>
      </c>
      <c r="C42" s="663"/>
      <c r="D42" s="663"/>
      <c r="E42" s="663"/>
      <c r="F42" s="663"/>
      <c r="G42" s="663"/>
      <c r="H42" s="663"/>
      <c r="I42" s="663"/>
      <c r="J42" s="663"/>
      <c r="K42" s="663"/>
      <c r="L42" s="663"/>
      <c r="M42" s="663"/>
      <c r="N42" s="663"/>
      <c r="O42" s="663"/>
      <c r="P42" s="663"/>
      <c r="Q42" s="664"/>
      <c r="R42" s="665" t="s">
        <v>232</v>
      </c>
      <c r="S42" s="666"/>
      <c r="T42" s="666"/>
      <c r="U42" s="666"/>
      <c r="V42" s="666"/>
      <c r="W42" s="666"/>
      <c r="X42" s="666"/>
      <c r="Y42" s="667"/>
      <c r="Z42" s="692" t="s">
        <v>232</v>
      </c>
      <c r="AA42" s="692"/>
      <c r="AB42" s="692"/>
      <c r="AC42" s="692"/>
      <c r="AD42" s="693" t="s">
        <v>238</v>
      </c>
      <c r="AE42" s="693"/>
      <c r="AF42" s="693"/>
      <c r="AG42" s="693"/>
      <c r="AH42" s="693"/>
      <c r="AI42" s="693"/>
      <c r="AJ42" s="693"/>
      <c r="AK42" s="693"/>
      <c r="AL42" s="668" t="s">
        <v>238</v>
      </c>
      <c r="AM42" s="669"/>
      <c r="AN42" s="669"/>
      <c r="AO42" s="694"/>
      <c r="AQ42" s="712" t="s">
        <v>353</v>
      </c>
      <c r="AR42" s="713"/>
      <c r="AS42" s="713"/>
      <c r="AT42" s="713"/>
      <c r="AU42" s="713"/>
      <c r="AV42" s="713"/>
      <c r="AW42" s="713"/>
      <c r="AX42" s="713"/>
      <c r="AY42" s="714"/>
      <c r="AZ42" s="645">
        <v>28319954</v>
      </c>
      <c r="BA42" s="680"/>
      <c r="BB42" s="680"/>
      <c r="BC42" s="680"/>
      <c r="BD42" s="646"/>
      <c r="BE42" s="646"/>
      <c r="BF42" s="695"/>
      <c r="BG42" s="710"/>
      <c r="BH42" s="711"/>
      <c r="BI42" s="711"/>
      <c r="BJ42" s="711"/>
      <c r="BK42" s="711"/>
      <c r="BL42" s="223"/>
      <c r="BM42" s="696" t="s">
        <v>354</v>
      </c>
      <c r="BN42" s="696"/>
      <c r="BO42" s="696"/>
      <c r="BP42" s="696"/>
      <c r="BQ42" s="696"/>
      <c r="BR42" s="696"/>
      <c r="BS42" s="696"/>
      <c r="BT42" s="696"/>
      <c r="BU42" s="697"/>
      <c r="BV42" s="645">
        <v>322</v>
      </c>
      <c r="BW42" s="680"/>
      <c r="BX42" s="680"/>
      <c r="BY42" s="680"/>
      <c r="BZ42" s="680"/>
      <c r="CA42" s="680"/>
      <c r="CB42" s="698"/>
      <c r="CD42" s="662" t="s">
        <v>355</v>
      </c>
      <c r="CE42" s="663"/>
      <c r="CF42" s="663"/>
      <c r="CG42" s="663"/>
      <c r="CH42" s="663"/>
      <c r="CI42" s="663"/>
      <c r="CJ42" s="663"/>
      <c r="CK42" s="663"/>
      <c r="CL42" s="663"/>
      <c r="CM42" s="663"/>
      <c r="CN42" s="663"/>
      <c r="CO42" s="663"/>
      <c r="CP42" s="663"/>
      <c r="CQ42" s="664"/>
      <c r="CR42" s="665">
        <v>98413352</v>
      </c>
      <c r="CS42" s="676"/>
      <c r="CT42" s="676"/>
      <c r="CU42" s="676"/>
      <c r="CV42" s="676"/>
      <c r="CW42" s="676"/>
      <c r="CX42" s="676"/>
      <c r="CY42" s="677"/>
      <c r="CZ42" s="668">
        <v>12.5</v>
      </c>
      <c r="DA42" s="678"/>
      <c r="DB42" s="678"/>
      <c r="DC42" s="679"/>
      <c r="DD42" s="671">
        <v>23639803</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356</v>
      </c>
      <c r="C43" s="663"/>
      <c r="D43" s="663"/>
      <c r="E43" s="663"/>
      <c r="F43" s="663"/>
      <c r="G43" s="663"/>
      <c r="H43" s="663"/>
      <c r="I43" s="663"/>
      <c r="J43" s="663"/>
      <c r="K43" s="663"/>
      <c r="L43" s="663"/>
      <c r="M43" s="663"/>
      <c r="N43" s="663"/>
      <c r="O43" s="663"/>
      <c r="P43" s="663"/>
      <c r="Q43" s="664"/>
      <c r="R43" s="665">
        <v>3231000</v>
      </c>
      <c r="S43" s="666"/>
      <c r="T43" s="666"/>
      <c r="U43" s="666"/>
      <c r="V43" s="666"/>
      <c r="W43" s="666"/>
      <c r="X43" s="666"/>
      <c r="Y43" s="667"/>
      <c r="Z43" s="692">
        <v>0.4</v>
      </c>
      <c r="AA43" s="692"/>
      <c r="AB43" s="692"/>
      <c r="AC43" s="692"/>
      <c r="AD43" s="693" t="s">
        <v>238</v>
      </c>
      <c r="AE43" s="693"/>
      <c r="AF43" s="693"/>
      <c r="AG43" s="693"/>
      <c r="AH43" s="693"/>
      <c r="AI43" s="693"/>
      <c r="AJ43" s="693"/>
      <c r="AK43" s="693"/>
      <c r="AL43" s="668" t="s">
        <v>232</v>
      </c>
      <c r="AM43" s="669"/>
      <c r="AN43" s="669"/>
      <c r="AO43" s="694"/>
      <c r="BV43" s="224"/>
      <c r="BW43" s="224"/>
      <c r="BX43" s="224"/>
      <c r="BY43" s="224"/>
      <c r="BZ43" s="224"/>
      <c r="CA43" s="224"/>
      <c r="CB43" s="224"/>
      <c r="CD43" s="662" t="s">
        <v>357</v>
      </c>
      <c r="CE43" s="663"/>
      <c r="CF43" s="663"/>
      <c r="CG43" s="663"/>
      <c r="CH43" s="663"/>
      <c r="CI43" s="663"/>
      <c r="CJ43" s="663"/>
      <c r="CK43" s="663"/>
      <c r="CL43" s="663"/>
      <c r="CM43" s="663"/>
      <c r="CN43" s="663"/>
      <c r="CO43" s="663"/>
      <c r="CP43" s="663"/>
      <c r="CQ43" s="664"/>
      <c r="CR43" s="665">
        <v>3575784</v>
      </c>
      <c r="CS43" s="676"/>
      <c r="CT43" s="676"/>
      <c r="CU43" s="676"/>
      <c r="CV43" s="676"/>
      <c r="CW43" s="676"/>
      <c r="CX43" s="676"/>
      <c r="CY43" s="677"/>
      <c r="CZ43" s="668">
        <v>0.5</v>
      </c>
      <c r="DA43" s="678"/>
      <c r="DB43" s="678"/>
      <c r="DC43" s="679"/>
      <c r="DD43" s="671">
        <v>3503180</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358</v>
      </c>
      <c r="C44" s="643"/>
      <c r="D44" s="643"/>
      <c r="E44" s="643"/>
      <c r="F44" s="643"/>
      <c r="G44" s="643"/>
      <c r="H44" s="643"/>
      <c r="I44" s="643"/>
      <c r="J44" s="643"/>
      <c r="K44" s="643"/>
      <c r="L44" s="643"/>
      <c r="M44" s="643"/>
      <c r="N44" s="643"/>
      <c r="O44" s="643"/>
      <c r="P44" s="643"/>
      <c r="Q44" s="644"/>
      <c r="R44" s="645">
        <v>795373552</v>
      </c>
      <c r="S44" s="680"/>
      <c r="T44" s="680"/>
      <c r="U44" s="680"/>
      <c r="V44" s="680"/>
      <c r="W44" s="680"/>
      <c r="X44" s="680"/>
      <c r="Y44" s="681"/>
      <c r="Z44" s="682">
        <v>100</v>
      </c>
      <c r="AA44" s="682"/>
      <c r="AB44" s="682"/>
      <c r="AC44" s="682"/>
      <c r="AD44" s="683">
        <v>398802512</v>
      </c>
      <c r="AE44" s="683"/>
      <c r="AF44" s="683"/>
      <c r="AG44" s="683"/>
      <c r="AH44" s="683"/>
      <c r="AI44" s="683"/>
      <c r="AJ44" s="683"/>
      <c r="AK44" s="683"/>
      <c r="AL44" s="648">
        <v>100</v>
      </c>
      <c r="AM44" s="684"/>
      <c r="AN44" s="684"/>
      <c r="AO44" s="685"/>
      <c r="CD44" s="686" t="s">
        <v>304</v>
      </c>
      <c r="CE44" s="687"/>
      <c r="CF44" s="662" t="s">
        <v>359</v>
      </c>
      <c r="CG44" s="663"/>
      <c r="CH44" s="663"/>
      <c r="CI44" s="663"/>
      <c r="CJ44" s="663"/>
      <c r="CK44" s="663"/>
      <c r="CL44" s="663"/>
      <c r="CM44" s="663"/>
      <c r="CN44" s="663"/>
      <c r="CO44" s="663"/>
      <c r="CP44" s="663"/>
      <c r="CQ44" s="664"/>
      <c r="CR44" s="665">
        <v>97821485</v>
      </c>
      <c r="CS44" s="666"/>
      <c r="CT44" s="666"/>
      <c r="CU44" s="666"/>
      <c r="CV44" s="666"/>
      <c r="CW44" s="666"/>
      <c r="CX44" s="666"/>
      <c r="CY44" s="667"/>
      <c r="CZ44" s="668">
        <v>12.4</v>
      </c>
      <c r="DA44" s="669"/>
      <c r="DB44" s="669"/>
      <c r="DC44" s="670"/>
      <c r="DD44" s="671">
        <v>23639576</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360</v>
      </c>
      <c r="CG45" s="663"/>
      <c r="CH45" s="663"/>
      <c r="CI45" s="663"/>
      <c r="CJ45" s="663"/>
      <c r="CK45" s="663"/>
      <c r="CL45" s="663"/>
      <c r="CM45" s="663"/>
      <c r="CN45" s="663"/>
      <c r="CO45" s="663"/>
      <c r="CP45" s="663"/>
      <c r="CQ45" s="664"/>
      <c r="CR45" s="665">
        <v>42402218</v>
      </c>
      <c r="CS45" s="676"/>
      <c r="CT45" s="676"/>
      <c r="CU45" s="676"/>
      <c r="CV45" s="676"/>
      <c r="CW45" s="676"/>
      <c r="CX45" s="676"/>
      <c r="CY45" s="677"/>
      <c r="CZ45" s="668">
        <v>5.4</v>
      </c>
      <c r="DA45" s="678"/>
      <c r="DB45" s="678"/>
      <c r="DC45" s="679"/>
      <c r="DD45" s="671">
        <v>4129965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362</v>
      </c>
      <c r="CG46" s="663"/>
      <c r="CH46" s="663"/>
      <c r="CI46" s="663"/>
      <c r="CJ46" s="663"/>
      <c r="CK46" s="663"/>
      <c r="CL46" s="663"/>
      <c r="CM46" s="663"/>
      <c r="CN46" s="663"/>
      <c r="CO46" s="663"/>
      <c r="CP46" s="663"/>
      <c r="CQ46" s="664"/>
      <c r="CR46" s="665">
        <v>50026183</v>
      </c>
      <c r="CS46" s="666"/>
      <c r="CT46" s="666"/>
      <c r="CU46" s="666"/>
      <c r="CV46" s="666"/>
      <c r="CW46" s="666"/>
      <c r="CX46" s="666"/>
      <c r="CY46" s="667"/>
      <c r="CZ46" s="668">
        <v>6.4</v>
      </c>
      <c r="DA46" s="669"/>
      <c r="DB46" s="669"/>
      <c r="DC46" s="670"/>
      <c r="DD46" s="671">
        <v>19197408</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363</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364</v>
      </c>
      <c r="CG47" s="663"/>
      <c r="CH47" s="663"/>
      <c r="CI47" s="663"/>
      <c r="CJ47" s="663"/>
      <c r="CK47" s="663"/>
      <c r="CL47" s="663"/>
      <c r="CM47" s="663"/>
      <c r="CN47" s="663"/>
      <c r="CO47" s="663"/>
      <c r="CP47" s="663"/>
      <c r="CQ47" s="664"/>
      <c r="CR47" s="665">
        <v>591867</v>
      </c>
      <c r="CS47" s="676"/>
      <c r="CT47" s="676"/>
      <c r="CU47" s="676"/>
      <c r="CV47" s="676"/>
      <c r="CW47" s="676"/>
      <c r="CX47" s="676"/>
      <c r="CY47" s="677"/>
      <c r="CZ47" s="668">
        <v>0.1</v>
      </c>
      <c r="DA47" s="678"/>
      <c r="DB47" s="678"/>
      <c r="DC47" s="679"/>
      <c r="DD47" s="671">
        <v>227</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365</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366</v>
      </c>
      <c r="CG48" s="663"/>
      <c r="CH48" s="663"/>
      <c r="CI48" s="663"/>
      <c r="CJ48" s="663"/>
      <c r="CK48" s="663"/>
      <c r="CL48" s="663"/>
      <c r="CM48" s="663"/>
      <c r="CN48" s="663"/>
      <c r="CO48" s="663"/>
      <c r="CP48" s="663"/>
      <c r="CQ48" s="664"/>
      <c r="CR48" s="665" t="s">
        <v>238</v>
      </c>
      <c r="CS48" s="666"/>
      <c r="CT48" s="666"/>
      <c r="CU48" s="666"/>
      <c r="CV48" s="666"/>
      <c r="CW48" s="666"/>
      <c r="CX48" s="666"/>
      <c r="CY48" s="667"/>
      <c r="CZ48" s="668" t="s">
        <v>232</v>
      </c>
      <c r="DA48" s="669"/>
      <c r="DB48" s="669"/>
      <c r="DC48" s="670"/>
      <c r="DD48" s="671" t="s">
        <v>238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367</v>
      </c>
      <c r="CE49" s="643"/>
      <c r="CF49" s="643"/>
      <c r="CG49" s="643"/>
      <c r="CH49" s="643"/>
      <c r="CI49" s="643"/>
      <c r="CJ49" s="643"/>
      <c r="CK49" s="643"/>
      <c r="CL49" s="643"/>
      <c r="CM49" s="643"/>
      <c r="CN49" s="643"/>
      <c r="CO49" s="643"/>
      <c r="CP49" s="643"/>
      <c r="CQ49" s="644"/>
      <c r="CR49" s="645">
        <v>786995809</v>
      </c>
      <c r="CS49" s="646"/>
      <c r="CT49" s="646"/>
      <c r="CU49" s="646"/>
      <c r="CV49" s="646"/>
      <c r="CW49" s="646"/>
      <c r="CX49" s="646"/>
      <c r="CY49" s="647"/>
      <c r="CZ49" s="648">
        <v>100</v>
      </c>
      <c r="DA49" s="649"/>
      <c r="DB49" s="649"/>
      <c r="DC49" s="650"/>
      <c r="DD49" s="651">
        <v>442970277</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5" t="s">
        <v>368</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6" t="s">
        <v>369</v>
      </c>
      <c r="DK2" s="1157"/>
      <c r="DL2" s="1157"/>
      <c r="DM2" s="1157"/>
      <c r="DN2" s="1157"/>
      <c r="DO2" s="1158"/>
      <c r="DP2" s="231"/>
      <c r="DQ2" s="1156" t="s">
        <v>370</v>
      </c>
      <c r="DR2" s="1157"/>
      <c r="DS2" s="1157"/>
      <c r="DT2" s="1157"/>
      <c r="DU2" s="1157"/>
      <c r="DV2" s="1157"/>
      <c r="DW2" s="1157"/>
      <c r="DX2" s="1157"/>
      <c r="DY2" s="1157"/>
      <c r="DZ2" s="115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4" t="s">
        <v>371</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5"/>
      <c r="BA4" s="235"/>
      <c r="BB4" s="235"/>
      <c r="BC4" s="235"/>
      <c r="BD4" s="235"/>
      <c r="BE4" s="236"/>
      <c r="BF4" s="236"/>
      <c r="BG4" s="236"/>
      <c r="BH4" s="236"/>
      <c r="BI4" s="236"/>
      <c r="BJ4" s="236"/>
      <c r="BK4" s="236"/>
      <c r="BL4" s="236"/>
      <c r="BM4" s="236"/>
      <c r="BN4" s="236"/>
      <c r="BO4" s="236"/>
      <c r="BP4" s="236"/>
      <c r="BQ4" s="795" t="s">
        <v>372</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x14ac:dyDescent="0.15">
      <c r="A5" s="1060" t="s">
        <v>373</v>
      </c>
      <c r="B5" s="1061"/>
      <c r="C5" s="1061"/>
      <c r="D5" s="1061"/>
      <c r="E5" s="1061"/>
      <c r="F5" s="1061"/>
      <c r="G5" s="1061"/>
      <c r="H5" s="1061"/>
      <c r="I5" s="1061"/>
      <c r="J5" s="1061"/>
      <c r="K5" s="1061"/>
      <c r="L5" s="1061"/>
      <c r="M5" s="1061"/>
      <c r="N5" s="1061"/>
      <c r="O5" s="1061"/>
      <c r="P5" s="1062"/>
      <c r="Q5" s="1066" t="s">
        <v>374</v>
      </c>
      <c r="R5" s="1067"/>
      <c r="S5" s="1067"/>
      <c r="T5" s="1067"/>
      <c r="U5" s="1068"/>
      <c r="V5" s="1066" t="s">
        <v>375</v>
      </c>
      <c r="W5" s="1067"/>
      <c r="X5" s="1067"/>
      <c r="Y5" s="1067"/>
      <c r="Z5" s="1068"/>
      <c r="AA5" s="1066" t="s">
        <v>376</v>
      </c>
      <c r="AB5" s="1067"/>
      <c r="AC5" s="1067"/>
      <c r="AD5" s="1067"/>
      <c r="AE5" s="1067"/>
      <c r="AF5" s="1159" t="s">
        <v>377</v>
      </c>
      <c r="AG5" s="1067"/>
      <c r="AH5" s="1067"/>
      <c r="AI5" s="1067"/>
      <c r="AJ5" s="1080"/>
      <c r="AK5" s="1067" t="s">
        <v>378</v>
      </c>
      <c r="AL5" s="1067"/>
      <c r="AM5" s="1067"/>
      <c r="AN5" s="1067"/>
      <c r="AO5" s="1068"/>
      <c r="AP5" s="1066" t="s">
        <v>379</v>
      </c>
      <c r="AQ5" s="1067"/>
      <c r="AR5" s="1067"/>
      <c r="AS5" s="1067"/>
      <c r="AT5" s="1068"/>
      <c r="AU5" s="1066" t="s">
        <v>380</v>
      </c>
      <c r="AV5" s="1067"/>
      <c r="AW5" s="1067"/>
      <c r="AX5" s="1067"/>
      <c r="AY5" s="1080"/>
      <c r="AZ5" s="235"/>
      <c r="BA5" s="235"/>
      <c r="BB5" s="235"/>
      <c r="BC5" s="235"/>
      <c r="BD5" s="235"/>
      <c r="BE5" s="236"/>
      <c r="BF5" s="236"/>
      <c r="BG5" s="236"/>
      <c r="BH5" s="236"/>
      <c r="BI5" s="236"/>
      <c r="BJ5" s="236"/>
      <c r="BK5" s="236"/>
      <c r="BL5" s="236"/>
      <c r="BM5" s="236"/>
      <c r="BN5" s="236"/>
      <c r="BO5" s="236"/>
      <c r="BP5" s="236"/>
      <c r="BQ5" s="1060" t="s">
        <v>381</v>
      </c>
      <c r="BR5" s="1061"/>
      <c r="BS5" s="1061"/>
      <c r="BT5" s="1061"/>
      <c r="BU5" s="1061"/>
      <c r="BV5" s="1061"/>
      <c r="BW5" s="1061"/>
      <c r="BX5" s="1061"/>
      <c r="BY5" s="1061"/>
      <c r="BZ5" s="1061"/>
      <c r="CA5" s="1061"/>
      <c r="CB5" s="1061"/>
      <c r="CC5" s="1061"/>
      <c r="CD5" s="1061"/>
      <c r="CE5" s="1061"/>
      <c r="CF5" s="1061"/>
      <c r="CG5" s="1062"/>
      <c r="CH5" s="1066" t="s">
        <v>382</v>
      </c>
      <c r="CI5" s="1067"/>
      <c r="CJ5" s="1067"/>
      <c r="CK5" s="1067"/>
      <c r="CL5" s="1068"/>
      <c r="CM5" s="1066" t="s">
        <v>383</v>
      </c>
      <c r="CN5" s="1067"/>
      <c r="CO5" s="1067"/>
      <c r="CP5" s="1067"/>
      <c r="CQ5" s="1068"/>
      <c r="CR5" s="1066" t="s">
        <v>384</v>
      </c>
      <c r="CS5" s="1067"/>
      <c r="CT5" s="1067"/>
      <c r="CU5" s="1067"/>
      <c r="CV5" s="1068"/>
      <c r="CW5" s="1066" t="s">
        <v>385</v>
      </c>
      <c r="CX5" s="1067"/>
      <c r="CY5" s="1067"/>
      <c r="CZ5" s="1067"/>
      <c r="DA5" s="1068"/>
      <c r="DB5" s="1066" t="s">
        <v>386</v>
      </c>
      <c r="DC5" s="1067"/>
      <c r="DD5" s="1067"/>
      <c r="DE5" s="1067"/>
      <c r="DF5" s="1068"/>
      <c r="DG5" s="1149" t="s">
        <v>387</v>
      </c>
      <c r="DH5" s="1150"/>
      <c r="DI5" s="1150"/>
      <c r="DJ5" s="1150"/>
      <c r="DK5" s="1151"/>
      <c r="DL5" s="1149" t="s">
        <v>388</v>
      </c>
      <c r="DM5" s="1150"/>
      <c r="DN5" s="1150"/>
      <c r="DO5" s="1150"/>
      <c r="DP5" s="1151"/>
      <c r="DQ5" s="1066" t="s">
        <v>389</v>
      </c>
      <c r="DR5" s="1067"/>
      <c r="DS5" s="1067"/>
      <c r="DT5" s="1067"/>
      <c r="DU5" s="1068"/>
      <c r="DV5" s="1066" t="s">
        <v>380</v>
      </c>
      <c r="DW5" s="1067"/>
      <c r="DX5" s="1067"/>
      <c r="DY5" s="1067"/>
      <c r="DZ5" s="1080"/>
      <c r="EA5" s="237"/>
    </row>
    <row r="6" spans="1:131" s="238"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7"/>
    </row>
    <row r="7" spans="1:131" s="238" customFormat="1" ht="26.25" customHeight="1" thickTop="1" x14ac:dyDescent="0.15">
      <c r="A7" s="239">
        <v>1</v>
      </c>
      <c r="B7" s="1112" t="s">
        <v>390</v>
      </c>
      <c r="C7" s="1113"/>
      <c r="D7" s="1113"/>
      <c r="E7" s="1113"/>
      <c r="F7" s="1113"/>
      <c r="G7" s="1113"/>
      <c r="H7" s="1113"/>
      <c r="I7" s="1113"/>
      <c r="J7" s="1113"/>
      <c r="K7" s="1113"/>
      <c r="L7" s="1113"/>
      <c r="M7" s="1113"/>
      <c r="N7" s="1113"/>
      <c r="O7" s="1113"/>
      <c r="P7" s="1114"/>
      <c r="Q7" s="1167">
        <v>847995</v>
      </c>
      <c r="R7" s="1168"/>
      <c r="S7" s="1168"/>
      <c r="T7" s="1168"/>
      <c r="U7" s="1168"/>
      <c r="V7" s="1168">
        <v>839881</v>
      </c>
      <c r="W7" s="1168"/>
      <c r="X7" s="1168"/>
      <c r="Y7" s="1168"/>
      <c r="Z7" s="1168"/>
      <c r="AA7" s="1168">
        <v>8114</v>
      </c>
      <c r="AB7" s="1168"/>
      <c r="AC7" s="1168"/>
      <c r="AD7" s="1168"/>
      <c r="AE7" s="1169"/>
      <c r="AF7" s="1170">
        <v>6003</v>
      </c>
      <c r="AG7" s="1171"/>
      <c r="AH7" s="1171"/>
      <c r="AI7" s="1171"/>
      <c r="AJ7" s="1172"/>
      <c r="AK7" s="1173">
        <v>55594</v>
      </c>
      <c r="AL7" s="1174"/>
      <c r="AM7" s="1174"/>
      <c r="AN7" s="1174"/>
      <c r="AO7" s="1174"/>
      <c r="AP7" s="1174">
        <v>1035876</v>
      </c>
      <c r="AQ7" s="1174"/>
      <c r="AR7" s="1174"/>
      <c r="AS7" s="1174"/>
      <c r="AT7" s="1174"/>
      <c r="AU7" s="1175"/>
      <c r="AV7" s="1175"/>
      <c r="AW7" s="1175"/>
      <c r="AX7" s="1175"/>
      <c r="AY7" s="1176"/>
      <c r="AZ7" s="235"/>
      <c r="BA7" s="235"/>
      <c r="BB7" s="235"/>
      <c r="BC7" s="235"/>
      <c r="BD7" s="235"/>
      <c r="BE7" s="236"/>
      <c r="BF7" s="236"/>
      <c r="BG7" s="236"/>
      <c r="BH7" s="236"/>
      <c r="BI7" s="236"/>
      <c r="BJ7" s="236"/>
      <c r="BK7" s="236"/>
      <c r="BL7" s="236"/>
      <c r="BM7" s="236"/>
      <c r="BN7" s="236"/>
      <c r="BO7" s="236"/>
      <c r="BP7" s="236"/>
      <c r="BQ7" s="239">
        <v>1</v>
      </c>
      <c r="BR7" s="240"/>
      <c r="BS7" s="1164" t="s">
        <v>600</v>
      </c>
      <c r="BT7" s="1165"/>
      <c r="BU7" s="1165"/>
      <c r="BV7" s="1165"/>
      <c r="BW7" s="1165"/>
      <c r="BX7" s="1165"/>
      <c r="BY7" s="1165"/>
      <c r="BZ7" s="1165"/>
      <c r="CA7" s="1165"/>
      <c r="CB7" s="1165"/>
      <c r="CC7" s="1165"/>
      <c r="CD7" s="1165"/>
      <c r="CE7" s="1165"/>
      <c r="CF7" s="1165"/>
      <c r="CG7" s="1177"/>
      <c r="CH7" s="1161">
        <v>8</v>
      </c>
      <c r="CI7" s="1162"/>
      <c r="CJ7" s="1162"/>
      <c r="CK7" s="1162"/>
      <c r="CL7" s="1163"/>
      <c r="CM7" s="1161">
        <v>171</v>
      </c>
      <c r="CN7" s="1162"/>
      <c r="CO7" s="1162"/>
      <c r="CP7" s="1162"/>
      <c r="CQ7" s="1163"/>
      <c r="CR7" s="1161">
        <v>77</v>
      </c>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7"/>
    </row>
    <row r="8" spans="1:131" s="238" customFormat="1" ht="26.25" customHeight="1" x14ac:dyDescent="0.15">
      <c r="A8" s="241">
        <v>2</v>
      </c>
      <c r="B8" s="1095" t="s">
        <v>391</v>
      </c>
      <c r="C8" s="1096"/>
      <c r="D8" s="1096"/>
      <c r="E8" s="1096"/>
      <c r="F8" s="1096"/>
      <c r="G8" s="1096"/>
      <c r="H8" s="1096"/>
      <c r="I8" s="1096"/>
      <c r="J8" s="1096"/>
      <c r="K8" s="1096"/>
      <c r="L8" s="1096"/>
      <c r="M8" s="1096"/>
      <c r="N8" s="1096"/>
      <c r="O8" s="1096"/>
      <c r="P8" s="1097"/>
      <c r="Q8" s="1103">
        <v>315</v>
      </c>
      <c r="R8" s="1104"/>
      <c r="S8" s="1104"/>
      <c r="T8" s="1104"/>
      <c r="U8" s="1104"/>
      <c r="V8" s="1104">
        <v>266</v>
      </c>
      <c r="W8" s="1104"/>
      <c r="X8" s="1104"/>
      <c r="Y8" s="1104"/>
      <c r="Z8" s="1104"/>
      <c r="AA8" s="1104">
        <v>49</v>
      </c>
      <c r="AB8" s="1104"/>
      <c r="AC8" s="1104"/>
      <c r="AD8" s="1104"/>
      <c r="AE8" s="1105"/>
      <c r="AF8" s="1100">
        <v>0</v>
      </c>
      <c r="AG8" s="1101"/>
      <c r="AH8" s="1101"/>
      <c r="AI8" s="1101"/>
      <c r="AJ8" s="1102"/>
      <c r="AK8" s="1145">
        <v>26</v>
      </c>
      <c r="AL8" s="1146"/>
      <c r="AM8" s="1146"/>
      <c r="AN8" s="1146"/>
      <c r="AO8" s="1146"/>
      <c r="AP8" s="1146">
        <v>1547</v>
      </c>
      <c r="AQ8" s="1146"/>
      <c r="AR8" s="1146"/>
      <c r="AS8" s="1146"/>
      <c r="AT8" s="1146"/>
      <c r="AU8" s="1147"/>
      <c r="AV8" s="1147"/>
      <c r="AW8" s="1147"/>
      <c r="AX8" s="1147"/>
      <c r="AY8" s="1148"/>
      <c r="AZ8" s="235"/>
      <c r="BA8" s="235"/>
      <c r="BB8" s="235"/>
      <c r="BC8" s="235"/>
      <c r="BD8" s="235"/>
      <c r="BE8" s="236"/>
      <c r="BF8" s="236"/>
      <c r="BG8" s="236"/>
      <c r="BH8" s="236"/>
      <c r="BI8" s="236"/>
      <c r="BJ8" s="236"/>
      <c r="BK8" s="236"/>
      <c r="BL8" s="236"/>
      <c r="BM8" s="236"/>
      <c r="BN8" s="236"/>
      <c r="BO8" s="236"/>
      <c r="BP8" s="236"/>
      <c r="BQ8" s="241">
        <v>2</v>
      </c>
      <c r="BR8" s="242"/>
      <c r="BS8" s="1057" t="s">
        <v>601</v>
      </c>
      <c r="BT8" s="1058"/>
      <c r="BU8" s="1058"/>
      <c r="BV8" s="1058"/>
      <c r="BW8" s="1058"/>
      <c r="BX8" s="1058"/>
      <c r="BY8" s="1058"/>
      <c r="BZ8" s="1058"/>
      <c r="CA8" s="1058"/>
      <c r="CB8" s="1058"/>
      <c r="CC8" s="1058"/>
      <c r="CD8" s="1058"/>
      <c r="CE8" s="1058"/>
      <c r="CF8" s="1058"/>
      <c r="CG8" s="1079"/>
      <c r="CH8" s="1054">
        <v>8</v>
      </c>
      <c r="CI8" s="1055"/>
      <c r="CJ8" s="1055"/>
      <c r="CK8" s="1055"/>
      <c r="CL8" s="1056"/>
      <c r="CM8" s="1054">
        <v>1544</v>
      </c>
      <c r="CN8" s="1055"/>
      <c r="CO8" s="1055"/>
      <c r="CP8" s="1055"/>
      <c r="CQ8" s="1056"/>
      <c r="CR8" s="1054">
        <v>20</v>
      </c>
      <c r="CS8" s="1055"/>
      <c r="CT8" s="1055"/>
      <c r="CU8" s="1055"/>
      <c r="CV8" s="1056"/>
      <c r="CW8" s="1054"/>
      <c r="CX8" s="1055"/>
      <c r="CY8" s="1055"/>
      <c r="CZ8" s="1055"/>
      <c r="DA8" s="1056"/>
      <c r="DB8" s="1054"/>
      <c r="DC8" s="1055"/>
      <c r="DD8" s="1055"/>
      <c r="DE8" s="1055"/>
      <c r="DF8" s="1056"/>
      <c r="DG8" s="1054"/>
      <c r="DH8" s="1055"/>
      <c r="DI8" s="1055"/>
      <c r="DJ8" s="1055"/>
      <c r="DK8" s="1056"/>
      <c r="DL8" s="1054">
        <v>10000</v>
      </c>
      <c r="DM8" s="1055"/>
      <c r="DN8" s="1055"/>
      <c r="DO8" s="1055"/>
      <c r="DP8" s="1056"/>
      <c r="DQ8" s="1054"/>
      <c r="DR8" s="1055"/>
      <c r="DS8" s="1055"/>
      <c r="DT8" s="1055"/>
      <c r="DU8" s="1056"/>
      <c r="DV8" s="1057"/>
      <c r="DW8" s="1058"/>
      <c r="DX8" s="1058"/>
      <c r="DY8" s="1058"/>
      <c r="DZ8" s="1059"/>
      <c r="EA8" s="237"/>
    </row>
    <row r="9" spans="1:131" s="238" customFormat="1" ht="26.25" customHeight="1" x14ac:dyDescent="0.15">
      <c r="A9" s="241">
        <v>3</v>
      </c>
      <c r="B9" s="1095" t="s">
        <v>392</v>
      </c>
      <c r="C9" s="1096"/>
      <c r="D9" s="1096"/>
      <c r="E9" s="1096"/>
      <c r="F9" s="1096"/>
      <c r="G9" s="1096"/>
      <c r="H9" s="1096"/>
      <c r="I9" s="1096"/>
      <c r="J9" s="1096"/>
      <c r="K9" s="1096"/>
      <c r="L9" s="1096"/>
      <c r="M9" s="1096"/>
      <c r="N9" s="1096"/>
      <c r="O9" s="1096"/>
      <c r="P9" s="1097"/>
      <c r="Q9" s="1103">
        <v>199</v>
      </c>
      <c r="R9" s="1104"/>
      <c r="S9" s="1104"/>
      <c r="T9" s="1104"/>
      <c r="U9" s="1104"/>
      <c r="V9" s="1104">
        <v>61</v>
      </c>
      <c r="W9" s="1104"/>
      <c r="X9" s="1104"/>
      <c r="Y9" s="1104"/>
      <c r="Z9" s="1104"/>
      <c r="AA9" s="1104">
        <v>138</v>
      </c>
      <c r="AB9" s="1104"/>
      <c r="AC9" s="1104"/>
      <c r="AD9" s="1104"/>
      <c r="AE9" s="1105"/>
      <c r="AF9" s="1100">
        <v>138</v>
      </c>
      <c r="AG9" s="1101"/>
      <c r="AH9" s="1101"/>
      <c r="AI9" s="1101"/>
      <c r="AJ9" s="1102"/>
      <c r="AK9" s="1145">
        <v>29</v>
      </c>
      <c r="AL9" s="1146"/>
      <c r="AM9" s="1146"/>
      <c r="AN9" s="1146"/>
      <c r="AO9" s="1146"/>
      <c r="AP9" s="1146">
        <v>0</v>
      </c>
      <c r="AQ9" s="1146"/>
      <c r="AR9" s="1146"/>
      <c r="AS9" s="1146"/>
      <c r="AT9" s="1146"/>
      <c r="AU9" s="1147"/>
      <c r="AV9" s="1147"/>
      <c r="AW9" s="1147"/>
      <c r="AX9" s="1147"/>
      <c r="AY9" s="1148"/>
      <c r="AZ9" s="235"/>
      <c r="BA9" s="235"/>
      <c r="BB9" s="235"/>
      <c r="BC9" s="235"/>
      <c r="BD9" s="235"/>
      <c r="BE9" s="236"/>
      <c r="BF9" s="236"/>
      <c r="BG9" s="236"/>
      <c r="BH9" s="236"/>
      <c r="BI9" s="236"/>
      <c r="BJ9" s="236"/>
      <c r="BK9" s="236"/>
      <c r="BL9" s="236"/>
      <c r="BM9" s="236"/>
      <c r="BN9" s="236"/>
      <c r="BO9" s="236"/>
      <c r="BP9" s="236"/>
      <c r="BQ9" s="241">
        <v>3</v>
      </c>
      <c r="BR9" s="242"/>
      <c r="BS9" s="1057" t="s">
        <v>602</v>
      </c>
      <c r="BT9" s="1058"/>
      <c r="BU9" s="1058"/>
      <c r="BV9" s="1058"/>
      <c r="BW9" s="1058"/>
      <c r="BX9" s="1058"/>
      <c r="BY9" s="1058"/>
      <c r="BZ9" s="1058"/>
      <c r="CA9" s="1058"/>
      <c r="CB9" s="1058"/>
      <c r="CC9" s="1058"/>
      <c r="CD9" s="1058"/>
      <c r="CE9" s="1058"/>
      <c r="CF9" s="1058"/>
      <c r="CG9" s="1079"/>
      <c r="CH9" s="1054">
        <v>62</v>
      </c>
      <c r="CI9" s="1055"/>
      <c r="CJ9" s="1055"/>
      <c r="CK9" s="1055"/>
      <c r="CL9" s="1056"/>
      <c r="CM9" s="1054">
        <v>498</v>
      </c>
      <c r="CN9" s="1055"/>
      <c r="CO9" s="1055"/>
      <c r="CP9" s="1055"/>
      <c r="CQ9" s="1056"/>
      <c r="CR9" s="1054">
        <v>30</v>
      </c>
      <c r="CS9" s="1055"/>
      <c r="CT9" s="1055"/>
      <c r="CU9" s="1055"/>
      <c r="CV9" s="1056"/>
      <c r="CW9" s="1054">
        <v>431</v>
      </c>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7"/>
    </row>
    <row r="10" spans="1:131" s="238" customFormat="1" ht="26.25" customHeight="1" x14ac:dyDescent="0.15">
      <c r="A10" s="241">
        <v>4</v>
      </c>
      <c r="B10" s="1095" t="s">
        <v>393</v>
      </c>
      <c r="C10" s="1096"/>
      <c r="D10" s="1096"/>
      <c r="E10" s="1096"/>
      <c r="F10" s="1096"/>
      <c r="G10" s="1096"/>
      <c r="H10" s="1096"/>
      <c r="I10" s="1096"/>
      <c r="J10" s="1096"/>
      <c r="K10" s="1096"/>
      <c r="L10" s="1096"/>
      <c r="M10" s="1096"/>
      <c r="N10" s="1096"/>
      <c r="O10" s="1096"/>
      <c r="P10" s="1097"/>
      <c r="Q10" s="1103">
        <v>97</v>
      </c>
      <c r="R10" s="1104"/>
      <c r="S10" s="1104"/>
      <c r="T10" s="1104"/>
      <c r="U10" s="1104"/>
      <c r="V10" s="1104">
        <v>97</v>
      </c>
      <c r="W10" s="1104"/>
      <c r="X10" s="1104"/>
      <c r="Y10" s="1104"/>
      <c r="Z10" s="1104"/>
      <c r="AA10" s="1104">
        <v>0</v>
      </c>
      <c r="AB10" s="1104"/>
      <c r="AC10" s="1104"/>
      <c r="AD10" s="1104"/>
      <c r="AE10" s="1105"/>
      <c r="AF10" s="1100">
        <v>0</v>
      </c>
      <c r="AG10" s="1101"/>
      <c r="AH10" s="1101"/>
      <c r="AI10" s="1101"/>
      <c r="AJ10" s="1102"/>
      <c r="AK10" s="1145">
        <v>18</v>
      </c>
      <c r="AL10" s="1146"/>
      <c r="AM10" s="1146"/>
      <c r="AN10" s="1146"/>
      <c r="AO10" s="1146"/>
      <c r="AP10" s="1146">
        <v>0</v>
      </c>
      <c r="AQ10" s="1146"/>
      <c r="AR10" s="1146"/>
      <c r="AS10" s="1146"/>
      <c r="AT10" s="1146"/>
      <c r="AU10" s="1147"/>
      <c r="AV10" s="1147"/>
      <c r="AW10" s="1147"/>
      <c r="AX10" s="1147"/>
      <c r="AY10" s="1148"/>
      <c r="AZ10" s="235"/>
      <c r="BA10" s="235"/>
      <c r="BB10" s="235"/>
      <c r="BC10" s="235"/>
      <c r="BD10" s="235"/>
      <c r="BE10" s="236"/>
      <c r="BF10" s="236"/>
      <c r="BG10" s="236"/>
      <c r="BH10" s="236"/>
      <c r="BI10" s="236"/>
      <c r="BJ10" s="236"/>
      <c r="BK10" s="236"/>
      <c r="BL10" s="236"/>
      <c r="BM10" s="236"/>
      <c r="BN10" s="236"/>
      <c r="BO10" s="236"/>
      <c r="BP10" s="236"/>
      <c r="BQ10" s="241">
        <v>4</v>
      </c>
      <c r="BR10" s="242"/>
      <c r="BS10" s="1057" t="s">
        <v>603</v>
      </c>
      <c r="BT10" s="1058"/>
      <c r="BU10" s="1058"/>
      <c r="BV10" s="1058"/>
      <c r="BW10" s="1058"/>
      <c r="BX10" s="1058"/>
      <c r="BY10" s="1058"/>
      <c r="BZ10" s="1058"/>
      <c r="CA10" s="1058"/>
      <c r="CB10" s="1058"/>
      <c r="CC10" s="1058"/>
      <c r="CD10" s="1058"/>
      <c r="CE10" s="1058"/>
      <c r="CF10" s="1058"/>
      <c r="CG10" s="1079"/>
      <c r="CH10" s="1054">
        <v>7</v>
      </c>
      <c r="CI10" s="1055"/>
      <c r="CJ10" s="1055"/>
      <c r="CK10" s="1055"/>
      <c r="CL10" s="1056"/>
      <c r="CM10" s="1054">
        <v>328</v>
      </c>
      <c r="CN10" s="1055"/>
      <c r="CO10" s="1055"/>
      <c r="CP10" s="1055"/>
      <c r="CQ10" s="1056"/>
      <c r="CR10" s="1054">
        <v>300</v>
      </c>
      <c r="CS10" s="1055"/>
      <c r="CT10" s="1055"/>
      <c r="CU10" s="1055"/>
      <c r="CV10" s="1056"/>
      <c r="CW10" s="1054">
        <v>25</v>
      </c>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7"/>
    </row>
    <row r="11" spans="1:131" s="238" customFormat="1" ht="26.25" customHeight="1" x14ac:dyDescent="0.15">
      <c r="A11" s="241">
        <v>5</v>
      </c>
      <c r="B11" s="1095" t="s">
        <v>394</v>
      </c>
      <c r="C11" s="1096"/>
      <c r="D11" s="1096"/>
      <c r="E11" s="1096"/>
      <c r="F11" s="1096"/>
      <c r="G11" s="1096"/>
      <c r="H11" s="1096"/>
      <c r="I11" s="1096"/>
      <c r="J11" s="1096"/>
      <c r="K11" s="1096"/>
      <c r="L11" s="1096"/>
      <c r="M11" s="1096"/>
      <c r="N11" s="1096"/>
      <c r="O11" s="1096"/>
      <c r="P11" s="1097"/>
      <c r="Q11" s="1103">
        <v>610</v>
      </c>
      <c r="R11" s="1104"/>
      <c r="S11" s="1104"/>
      <c r="T11" s="1104"/>
      <c r="U11" s="1104"/>
      <c r="V11" s="1104">
        <v>536</v>
      </c>
      <c r="W11" s="1104"/>
      <c r="X11" s="1104"/>
      <c r="Y11" s="1104"/>
      <c r="Z11" s="1104"/>
      <c r="AA11" s="1104">
        <v>74</v>
      </c>
      <c r="AB11" s="1104"/>
      <c r="AC11" s="1104"/>
      <c r="AD11" s="1104"/>
      <c r="AE11" s="1105"/>
      <c r="AF11" s="1100">
        <v>74</v>
      </c>
      <c r="AG11" s="1101"/>
      <c r="AH11" s="1101"/>
      <c r="AI11" s="1101"/>
      <c r="AJ11" s="1102"/>
      <c r="AK11" s="1145">
        <v>0</v>
      </c>
      <c r="AL11" s="1146"/>
      <c r="AM11" s="1146"/>
      <c r="AN11" s="1146"/>
      <c r="AO11" s="1146"/>
      <c r="AP11" s="1146">
        <v>405</v>
      </c>
      <c r="AQ11" s="1146"/>
      <c r="AR11" s="1146"/>
      <c r="AS11" s="1146"/>
      <c r="AT11" s="1146"/>
      <c r="AU11" s="1147"/>
      <c r="AV11" s="1147"/>
      <c r="AW11" s="1147"/>
      <c r="AX11" s="1147"/>
      <c r="AY11" s="1148"/>
      <c r="AZ11" s="235"/>
      <c r="BA11" s="235"/>
      <c r="BB11" s="235"/>
      <c r="BC11" s="235"/>
      <c r="BD11" s="235"/>
      <c r="BE11" s="236"/>
      <c r="BF11" s="236"/>
      <c r="BG11" s="236"/>
      <c r="BH11" s="236"/>
      <c r="BI11" s="236"/>
      <c r="BJ11" s="236"/>
      <c r="BK11" s="236"/>
      <c r="BL11" s="236"/>
      <c r="BM11" s="236"/>
      <c r="BN11" s="236"/>
      <c r="BO11" s="236"/>
      <c r="BP11" s="236"/>
      <c r="BQ11" s="241">
        <v>5</v>
      </c>
      <c r="BR11" s="242"/>
      <c r="BS11" s="1057" t="s">
        <v>604</v>
      </c>
      <c r="BT11" s="1058"/>
      <c r="BU11" s="1058"/>
      <c r="BV11" s="1058"/>
      <c r="BW11" s="1058"/>
      <c r="BX11" s="1058"/>
      <c r="BY11" s="1058"/>
      <c r="BZ11" s="1058"/>
      <c r="CA11" s="1058"/>
      <c r="CB11" s="1058"/>
      <c r="CC11" s="1058"/>
      <c r="CD11" s="1058"/>
      <c r="CE11" s="1058"/>
      <c r="CF11" s="1058"/>
      <c r="CG11" s="1079"/>
      <c r="CH11" s="1054">
        <v>-3</v>
      </c>
      <c r="CI11" s="1055"/>
      <c r="CJ11" s="1055"/>
      <c r="CK11" s="1055"/>
      <c r="CL11" s="1056"/>
      <c r="CM11" s="1054">
        <v>163</v>
      </c>
      <c r="CN11" s="1055"/>
      <c r="CO11" s="1055"/>
      <c r="CP11" s="1055"/>
      <c r="CQ11" s="1056"/>
      <c r="CR11" s="1054">
        <v>45</v>
      </c>
      <c r="CS11" s="1055"/>
      <c r="CT11" s="1055"/>
      <c r="CU11" s="1055"/>
      <c r="CV11" s="1056"/>
      <c r="CW11" s="1054">
        <v>15</v>
      </c>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7"/>
    </row>
    <row r="12" spans="1:131" s="238" customFormat="1" ht="26.25" customHeight="1" x14ac:dyDescent="0.15">
      <c r="A12" s="241">
        <v>6</v>
      </c>
      <c r="B12" s="1095" t="s">
        <v>395</v>
      </c>
      <c r="C12" s="1096"/>
      <c r="D12" s="1096"/>
      <c r="E12" s="1096"/>
      <c r="F12" s="1096"/>
      <c r="G12" s="1096"/>
      <c r="H12" s="1096"/>
      <c r="I12" s="1096"/>
      <c r="J12" s="1096"/>
      <c r="K12" s="1096"/>
      <c r="L12" s="1096"/>
      <c r="M12" s="1096"/>
      <c r="N12" s="1096"/>
      <c r="O12" s="1096"/>
      <c r="P12" s="1097"/>
      <c r="Q12" s="1103">
        <v>404</v>
      </c>
      <c r="R12" s="1104"/>
      <c r="S12" s="1104"/>
      <c r="T12" s="1104"/>
      <c r="U12" s="1104"/>
      <c r="V12" s="1104">
        <v>404</v>
      </c>
      <c r="W12" s="1104"/>
      <c r="X12" s="1104"/>
      <c r="Y12" s="1104"/>
      <c r="Z12" s="1104"/>
      <c r="AA12" s="1104">
        <v>0</v>
      </c>
      <c r="AB12" s="1104"/>
      <c r="AC12" s="1104"/>
      <c r="AD12" s="1104"/>
      <c r="AE12" s="1105"/>
      <c r="AF12" s="1100">
        <v>0</v>
      </c>
      <c r="AG12" s="1101"/>
      <c r="AH12" s="1101"/>
      <c r="AI12" s="1101"/>
      <c r="AJ12" s="1102"/>
      <c r="AK12" s="1145">
        <v>403</v>
      </c>
      <c r="AL12" s="1146"/>
      <c r="AM12" s="1146"/>
      <c r="AN12" s="1146"/>
      <c r="AO12" s="1146"/>
      <c r="AP12" s="1146">
        <v>0</v>
      </c>
      <c r="AQ12" s="1146"/>
      <c r="AR12" s="1146"/>
      <c r="AS12" s="1146"/>
      <c r="AT12" s="1146"/>
      <c r="AU12" s="1147"/>
      <c r="AV12" s="1147"/>
      <c r="AW12" s="1147"/>
      <c r="AX12" s="1147"/>
      <c r="AY12" s="1148"/>
      <c r="AZ12" s="235"/>
      <c r="BA12" s="235"/>
      <c r="BB12" s="235"/>
      <c r="BC12" s="235"/>
      <c r="BD12" s="235"/>
      <c r="BE12" s="236"/>
      <c r="BF12" s="236"/>
      <c r="BG12" s="236"/>
      <c r="BH12" s="236"/>
      <c r="BI12" s="236"/>
      <c r="BJ12" s="236"/>
      <c r="BK12" s="236"/>
      <c r="BL12" s="236"/>
      <c r="BM12" s="236"/>
      <c r="BN12" s="236"/>
      <c r="BO12" s="236"/>
      <c r="BP12" s="236"/>
      <c r="BQ12" s="241">
        <v>6</v>
      </c>
      <c r="BR12" s="242"/>
      <c r="BS12" s="1057" t="s">
        <v>605</v>
      </c>
      <c r="BT12" s="1058"/>
      <c r="BU12" s="1058"/>
      <c r="BV12" s="1058"/>
      <c r="BW12" s="1058"/>
      <c r="BX12" s="1058"/>
      <c r="BY12" s="1058"/>
      <c r="BZ12" s="1058"/>
      <c r="CA12" s="1058"/>
      <c r="CB12" s="1058"/>
      <c r="CC12" s="1058"/>
      <c r="CD12" s="1058"/>
      <c r="CE12" s="1058"/>
      <c r="CF12" s="1058"/>
      <c r="CG12" s="1079"/>
      <c r="CH12" s="1054">
        <v>-459</v>
      </c>
      <c r="CI12" s="1055"/>
      <c r="CJ12" s="1055"/>
      <c r="CK12" s="1055"/>
      <c r="CL12" s="1056"/>
      <c r="CM12" s="1054">
        <v>5002</v>
      </c>
      <c r="CN12" s="1055"/>
      <c r="CO12" s="1055"/>
      <c r="CP12" s="1055"/>
      <c r="CQ12" s="1056"/>
      <c r="CR12" s="1054">
        <v>2143</v>
      </c>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7"/>
    </row>
    <row r="13" spans="1:131" s="238" customFormat="1" ht="26.25" customHeight="1" x14ac:dyDescent="0.15">
      <c r="A13" s="241">
        <v>7</v>
      </c>
      <c r="B13" s="1095" t="s">
        <v>396</v>
      </c>
      <c r="C13" s="1096"/>
      <c r="D13" s="1096"/>
      <c r="E13" s="1096"/>
      <c r="F13" s="1096"/>
      <c r="G13" s="1096"/>
      <c r="H13" s="1096"/>
      <c r="I13" s="1096"/>
      <c r="J13" s="1096"/>
      <c r="K13" s="1096"/>
      <c r="L13" s="1096"/>
      <c r="M13" s="1096"/>
      <c r="N13" s="1096"/>
      <c r="O13" s="1096"/>
      <c r="P13" s="1097"/>
      <c r="Q13" s="1103">
        <v>192716</v>
      </c>
      <c r="R13" s="1104"/>
      <c r="S13" s="1104"/>
      <c r="T13" s="1104"/>
      <c r="U13" s="1104"/>
      <c r="V13" s="1104">
        <v>192716</v>
      </c>
      <c r="W13" s="1104"/>
      <c r="X13" s="1104"/>
      <c r="Y13" s="1104"/>
      <c r="Z13" s="1104"/>
      <c r="AA13" s="1104">
        <v>0</v>
      </c>
      <c r="AB13" s="1104"/>
      <c r="AC13" s="1104"/>
      <c r="AD13" s="1104"/>
      <c r="AE13" s="1105"/>
      <c r="AF13" s="1100">
        <v>0</v>
      </c>
      <c r="AG13" s="1101"/>
      <c r="AH13" s="1101"/>
      <c r="AI13" s="1101"/>
      <c r="AJ13" s="1102"/>
      <c r="AK13" s="1145">
        <v>157779</v>
      </c>
      <c r="AL13" s="1146"/>
      <c r="AM13" s="1146"/>
      <c r="AN13" s="1146"/>
      <c r="AO13" s="1146"/>
      <c r="AP13" s="1146">
        <v>0</v>
      </c>
      <c r="AQ13" s="1146"/>
      <c r="AR13" s="1146"/>
      <c r="AS13" s="1146"/>
      <c r="AT13" s="1146"/>
      <c r="AU13" s="1147"/>
      <c r="AV13" s="1147"/>
      <c r="AW13" s="1147"/>
      <c r="AX13" s="1147"/>
      <c r="AY13" s="1148"/>
      <c r="AZ13" s="235"/>
      <c r="BA13" s="235"/>
      <c r="BB13" s="235"/>
      <c r="BC13" s="235"/>
      <c r="BD13" s="235"/>
      <c r="BE13" s="236"/>
      <c r="BF13" s="236"/>
      <c r="BG13" s="236"/>
      <c r="BH13" s="236"/>
      <c r="BI13" s="236"/>
      <c r="BJ13" s="236"/>
      <c r="BK13" s="236"/>
      <c r="BL13" s="236"/>
      <c r="BM13" s="236"/>
      <c r="BN13" s="236"/>
      <c r="BO13" s="236"/>
      <c r="BP13" s="236"/>
      <c r="BQ13" s="241">
        <v>7</v>
      </c>
      <c r="BR13" s="242"/>
      <c r="BS13" s="1057" t="s">
        <v>606</v>
      </c>
      <c r="BT13" s="1058"/>
      <c r="BU13" s="1058"/>
      <c r="BV13" s="1058"/>
      <c r="BW13" s="1058"/>
      <c r="BX13" s="1058"/>
      <c r="BY13" s="1058"/>
      <c r="BZ13" s="1058"/>
      <c r="CA13" s="1058"/>
      <c r="CB13" s="1058"/>
      <c r="CC13" s="1058"/>
      <c r="CD13" s="1058"/>
      <c r="CE13" s="1058"/>
      <c r="CF13" s="1058"/>
      <c r="CG13" s="1079"/>
      <c r="CH13" s="1054">
        <v>38</v>
      </c>
      <c r="CI13" s="1055"/>
      <c r="CJ13" s="1055"/>
      <c r="CK13" s="1055"/>
      <c r="CL13" s="1056"/>
      <c r="CM13" s="1054">
        <v>50</v>
      </c>
      <c r="CN13" s="1055"/>
      <c r="CO13" s="1055"/>
      <c r="CP13" s="1055"/>
      <c r="CQ13" s="1056"/>
      <c r="CR13" s="1054">
        <v>40</v>
      </c>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7"/>
    </row>
    <row r="14" spans="1:131" s="238" customFormat="1" ht="26.25" customHeight="1" x14ac:dyDescent="0.15">
      <c r="A14" s="241">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5"/>
      <c r="BA14" s="235"/>
      <c r="BB14" s="235"/>
      <c r="BC14" s="235"/>
      <c r="BD14" s="235"/>
      <c r="BE14" s="236"/>
      <c r="BF14" s="236"/>
      <c r="BG14" s="236"/>
      <c r="BH14" s="236"/>
      <c r="BI14" s="236"/>
      <c r="BJ14" s="236"/>
      <c r="BK14" s="236"/>
      <c r="BL14" s="236"/>
      <c r="BM14" s="236"/>
      <c r="BN14" s="236"/>
      <c r="BO14" s="236"/>
      <c r="BP14" s="236"/>
      <c r="BQ14" s="241">
        <v>8</v>
      </c>
      <c r="BR14" s="242"/>
      <c r="BS14" s="1057" t="s">
        <v>607</v>
      </c>
      <c r="BT14" s="1058"/>
      <c r="BU14" s="1058"/>
      <c r="BV14" s="1058"/>
      <c r="BW14" s="1058"/>
      <c r="BX14" s="1058"/>
      <c r="BY14" s="1058"/>
      <c r="BZ14" s="1058"/>
      <c r="CA14" s="1058"/>
      <c r="CB14" s="1058"/>
      <c r="CC14" s="1058"/>
      <c r="CD14" s="1058"/>
      <c r="CE14" s="1058"/>
      <c r="CF14" s="1058"/>
      <c r="CG14" s="1079"/>
      <c r="CH14" s="1054">
        <v>8</v>
      </c>
      <c r="CI14" s="1055"/>
      <c r="CJ14" s="1055"/>
      <c r="CK14" s="1055"/>
      <c r="CL14" s="1056"/>
      <c r="CM14" s="1054">
        <v>2010</v>
      </c>
      <c r="CN14" s="1055"/>
      <c r="CO14" s="1055"/>
      <c r="CP14" s="1055"/>
      <c r="CQ14" s="1056"/>
      <c r="CR14" s="1054">
        <v>100</v>
      </c>
      <c r="CS14" s="1055"/>
      <c r="CT14" s="1055"/>
      <c r="CU14" s="1055"/>
      <c r="CV14" s="1056"/>
      <c r="CW14" s="1054">
        <v>298</v>
      </c>
      <c r="CX14" s="1055"/>
      <c r="CY14" s="1055"/>
      <c r="CZ14" s="1055"/>
      <c r="DA14" s="1056"/>
      <c r="DB14" s="1054">
        <v>1000</v>
      </c>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7"/>
    </row>
    <row r="15" spans="1:131" s="238" customFormat="1" ht="26.25" customHeight="1" x14ac:dyDescent="0.15">
      <c r="A15" s="241">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5"/>
      <c r="BA15" s="235"/>
      <c r="BB15" s="235"/>
      <c r="BC15" s="235"/>
      <c r="BD15" s="235"/>
      <c r="BE15" s="236"/>
      <c r="BF15" s="236"/>
      <c r="BG15" s="236"/>
      <c r="BH15" s="236"/>
      <c r="BI15" s="236"/>
      <c r="BJ15" s="236"/>
      <c r="BK15" s="236"/>
      <c r="BL15" s="236"/>
      <c r="BM15" s="236"/>
      <c r="BN15" s="236"/>
      <c r="BO15" s="236"/>
      <c r="BP15" s="236"/>
      <c r="BQ15" s="241">
        <v>9</v>
      </c>
      <c r="BR15" s="242"/>
      <c r="BS15" s="1057" t="s">
        <v>608</v>
      </c>
      <c r="BT15" s="1058"/>
      <c r="BU15" s="1058"/>
      <c r="BV15" s="1058"/>
      <c r="BW15" s="1058"/>
      <c r="BX15" s="1058"/>
      <c r="BY15" s="1058"/>
      <c r="BZ15" s="1058"/>
      <c r="CA15" s="1058"/>
      <c r="CB15" s="1058"/>
      <c r="CC15" s="1058"/>
      <c r="CD15" s="1058"/>
      <c r="CE15" s="1058"/>
      <c r="CF15" s="1058"/>
      <c r="CG15" s="1079"/>
      <c r="CH15" s="1054">
        <v>-5</v>
      </c>
      <c r="CI15" s="1055"/>
      <c r="CJ15" s="1055"/>
      <c r="CK15" s="1055"/>
      <c r="CL15" s="1056"/>
      <c r="CM15" s="1054">
        <v>148</v>
      </c>
      <c r="CN15" s="1055"/>
      <c r="CO15" s="1055"/>
      <c r="CP15" s="1055"/>
      <c r="CQ15" s="1056"/>
      <c r="CR15" s="1054">
        <v>7</v>
      </c>
      <c r="CS15" s="1055"/>
      <c r="CT15" s="1055"/>
      <c r="CU15" s="1055"/>
      <c r="CV15" s="1056"/>
      <c r="CW15" s="1054">
        <v>26</v>
      </c>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7"/>
    </row>
    <row r="16" spans="1:131" s="238" customFormat="1" ht="26.25" customHeight="1" x14ac:dyDescent="0.15">
      <c r="A16" s="241">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5"/>
      <c r="BA16" s="235"/>
      <c r="BB16" s="235"/>
      <c r="BC16" s="235"/>
      <c r="BD16" s="235"/>
      <c r="BE16" s="236"/>
      <c r="BF16" s="236"/>
      <c r="BG16" s="236"/>
      <c r="BH16" s="236"/>
      <c r="BI16" s="236"/>
      <c r="BJ16" s="236"/>
      <c r="BK16" s="236"/>
      <c r="BL16" s="236"/>
      <c r="BM16" s="236"/>
      <c r="BN16" s="236"/>
      <c r="BO16" s="236"/>
      <c r="BP16" s="236"/>
      <c r="BQ16" s="241">
        <v>10</v>
      </c>
      <c r="BR16" s="242"/>
      <c r="BS16" s="1057" t="s">
        <v>609</v>
      </c>
      <c r="BT16" s="1058"/>
      <c r="BU16" s="1058"/>
      <c r="BV16" s="1058"/>
      <c r="BW16" s="1058"/>
      <c r="BX16" s="1058"/>
      <c r="BY16" s="1058"/>
      <c r="BZ16" s="1058"/>
      <c r="CA16" s="1058"/>
      <c r="CB16" s="1058"/>
      <c r="CC16" s="1058"/>
      <c r="CD16" s="1058"/>
      <c r="CE16" s="1058"/>
      <c r="CF16" s="1058"/>
      <c r="CG16" s="1079"/>
      <c r="CH16" s="1054">
        <v>22</v>
      </c>
      <c r="CI16" s="1055"/>
      <c r="CJ16" s="1055"/>
      <c r="CK16" s="1055"/>
      <c r="CL16" s="1056"/>
      <c r="CM16" s="1054">
        <v>259</v>
      </c>
      <c r="CN16" s="1055"/>
      <c r="CO16" s="1055"/>
      <c r="CP16" s="1055"/>
      <c r="CQ16" s="1056"/>
      <c r="CR16" s="1054">
        <v>10</v>
      </c>
      <c r="CS16" s="1055"/>
      <c r="CT16" s="1055"/>
      <c r="CU16" s="1055"/>
      <c r="CV16" s="1056"/>
      <c r="CW16" s="1054">
        <v>55</v>
      </c>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7"/>
    </row>
    <row r="17" spans="1:131" s="238" customFormat="1" ht="26.25" customHeight="1" x14ac:dyDescent="0.15">
      <c r="A17" s="241">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5"/>
      <c r="BA17" s="235"/>
      <c r="BB17" s="235"/>
      <c r="BC17" s="235"/>
      <c r="BD17" s="235"/>
      <c r="BE17" s="236"/>
      <c r="BF17" s="236"/>
      <c r="BG17" s="236"/>
      <c r="BH17" s="236"/>
      <c r="BI17" s="236"/>
      <c r="BJ17" s="236"/>
      <c r="BK17" s="236"/>
      <c r="BL17" s="236"/>
      <c r="BM17" s="236"/>
      <c r="BN17" s="236"/>
      <c r="BO17" s="236"/>
      <c r="BP17" s="236"/>
      <c r="BQ17" s="241">
        <v>11</v>
      </c>
      <c r="BR17" s="242"/>
      <c r="BS17" s="1057" t="s">
        <v>610</v>
      </c>
      <c r="BT17" s="1058"/>
      <c r="BU17" s="1058"/>
      <c r="BV17" s="1058"/>
      <c r="BW17" s="1058"/>
      <c r="BX17" s="1058"/>
      <c r="BY17" s="1058"/>
      <c r="BZ17" s="1058"/>
      <c r="CA17" s="1058"/>
      <c r="CB17" s="1058"/>
      <c r="CC17" s="1058"/>
      <c r="CD17" s="1058"/>
      <c r="CE17" s="1058"/>
      <c r="CF17" s="1058"/>
      <c r="CG17" s="1079"/>
      <c r="CH17" s="1054">
        <v>3</v>
      </c>
      <c r="CI17" s="1055"/>
      <c r="CJ17" s="1055"/>
      <c r="CK17" s="1055"/>
      <c r="CL17" s="1056"/>
      <c r="CM17" s="1054">
        <v>119</v>
      </c>
      <c r="CN17" s="1055"/>
      <c r="CO17" s="1055"/>
      <c r="CP17" s="1055"/>
      <c r="CQ17" s="1056"/>
      <c r="CR17" s="1054">
        <v>10</v>
      </c>
      <c r="CS17" s="1055"/>
      <c r="CT17" s="1055"/>
      <c r="CU17" s="1055"/>
      <c r="CV17" s="1056"/>
      <c r="CW17" s="1054">
        <v>82</v>
      </c>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x14ac:dyDescent="0.15">
      <c r="A18" s="241">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5"/>
      <c r="BA18" s="235"/>
      <c r="BB18" s="235"/>
      <c r="BC18" s="235"/>
      <c r="BD18" s="235"/>
      <c r="BE18" s="236"/>
      <c r="BF18" s="236"/>
      <c r="BG18" s="236"/>
      <c r="BH18" s="236"/>
      <c r="BI18" s="236"/>
      <c r="BJ18" s="236"/>
      <c r="BK18" s="236"/>
      <c r="BL18" s="236"/>
      <c r="BM18" s="236"/>
      <c r="BN18" s="236"/>
      <c r="BO18" s="236"/>
      <c r="BP18" s="236"/>
      <c r="BQ18" s="241">
        <v>12</v>
      </c>
      <c r="BR18" s="242"/>
      <c r="BS18" s="1057" t="s">
        <v>611</v>
      </c>
      <c r="BT18" s="1058"/>
      <c r="BU18" s="1058"/>
      <c r="BV18" s="1058"/>
      <c r="BW18" s="1058"/>
      <c r="BX18" s="1058"/>
      <c r="BY18" s="1058"/>
      <c r="BZ18" s="1058"/>
      <c r="CA18" s="1058"/>
      <c r="CB18" s="1058"/>
      <c r="CC18" s="1058"/>
      <c r="CD18" s="1058"/>
      <c r="CE18" s="1058"/>
      <c r="CF18" s="1058"/>
      <c r="CG18" s="1079"/>
      <c r="CH18" s="1054">
        <v>-8</v>
      </c>
      <c r="CI18" s="1055"/>
      <c r="CJ18" s="1055"/>
      <c r="CK18" s="1055"/>
      <c r="CL18" s="1056"/>
      <c r="CM18" s="1054">
        <v>89</v>
      </c>
      <c r="CN18" s="1055"/>
      <c r="CO18" s="1055"/>
      <c r="CP18" s="1055"/>
      <c r="CQ18" s="1056"/>
      <c r="CR18" s="1054">
        <v>15</v>
      </c>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x14ac:dyDescent="0.15">
      <c r="A19" s="241">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5"/>
      <c r="BA19" s="235"/>
      <c r="BB19" s="235"/>
      <c r="BC19" s="235"/>
      <c r="BD19" s="235"/>
      <c r="BE19" s="236"/>
      <c r="BF19" s="236"/>
      <c r="BG19" s="236"/>
      <c r="BH19" s="236"/>
      <c r="BI19" s="236"/>
      <c r="BJ19" s="236"/>
      <c r="BK19" s="236"/>
      <c r="BL19" s="236"/>
      <c r="BM19" s="236"/>
      <c r="BN19" s="236"/>
      <c r="BO19" s="236"/>
      <c r="BP19" s="236"/>
      <c r="BQ19" s="241">
        <v>13</v>
      </c>
      <c r="BR19" s="242"/>
      <c r="BS19" s="1057" t="s">
        <v>612</v>
      </c>
      <c r="BT19" s="1058"/>
      <c r="BU19" s="1058"/>
      <c r="BV19" s="1058"/>
      <c r="BW19" s="1058"/>
      <c r="BX19" s="1058"/>
      <c r="BY19" s="1058"/>
      <c r="BZ19" s="1058"/>
      <c r="CA19" s="1058"/>
      <c r="CB19" s="1058"/>
      <c r="CC19" s="1058"/>
      <c r="CD19" s="1058"/>
      <c r="CE19" s="1058"/>
      <c r="CF19" s="1058"/>
      <c r="CG19" s="1079"/>
      <c r="CH19" s="1054">
        <v>2267</v>
      </c>
      <c r="CI19" s="1055"/>
      <c r="CJ19" s="1055"/>
      <c r="CK19" s="1055"/>
      <c r="CL19" s="1056"/>
      <c r="CM19" s="1054">
        <v>64431</v>
      </c>
      <c r="CN19" s="1055"/>
      <c r="CO19" s="1055"/>
      <c r="CP19" s="1055"/>
      <c r="CQ19" s="1056"/>
      <c r="CR19" s="1054">
        <v>8</v>
      </c>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x14ac:dyDescent="0.15">
      <c r="A20" s="241">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5"/>
      <c r="BA20" s="235"/>
      <c r="BB20" s="235"/>
      <c r="BC20" s="235"/>
      <c r="BD20" s="235"/>
      <c r="BE20" s="236"/>
      <c r="BF20" s="236"/>
      <c r="BG20" s="236"/>
      <c r="BH20" s="236"/>
      <c r="BI20" s="236"/>
      <c r="BJ20" s="236"/>
      <c r="BK20" s="236"/>
      <c r="BL20" s="236"/>
      <c r="BM20" s="236"/>
      <c r="BN20" s="236"/>
      <c r="BO20" s="236"/>
      <c r="BP20" s="236"/>
      <c r="BQ20" s="241">
        <v>14</v>
      </c>
      <c r="BR20" s="242"/>
      <c r="BS20" s="1057" t="s">
        <v>613</v>
      </c>
      <c r="BT20" s="1058"/>
      <c r="BU20" s="1058"/>
      <c r="BV20" s="1058"/>
      <c r="BW20" s="1058"/>
      <c r="BX20" s="1058"/>
      <c r="BY20" s="1058"/>
      <c r="BZ20" s="1058"/>
      <c r="CA20" s="1058"/>
      <c r="CB20" s="1058"/>
      <c r="CC20" s="1058"/>
      <c r="CD20" s="1058"/>
      <c r="CE20" s="1058"/>
      <c r="CF20" s="1058"/>
      <c r="CG20" s="1079"/>
      <c r="CH20" s="1054">
        <v>473</v>
      </c>
      <c r="CI20" s="1055"/>
      <c r="CJ20" s="1055"/>
      <c r="CK20" s="1055"/>
      <c r="CL20" s="1056"/>
      <c r="CM20" s="1054">
        <v>5523</v>
      </c>
      <c r="CN20" s="1055"/>
      <c r="CO20" s="1055"/>
      <c r="CP20" s="1055"/>
      <c r="CQ20" s="1056"/>
      <c r="CR20" s="1054">
        <v>481</v>
      </c>
      <c r="CS20" s="1055"/>
      <c r="CT20" s="1055"/>
      <c r="CU20" s="1055"/>
      <c r="CV20" s="1056"/>
      <c r="CW20" s="1054">
        <v>6</v>
      </c>
      <c r="CX20" s="1055"/>
      <c r="CY20" s="1055"/>
      <c r="CZ20" s="1055"/>
      <c r="DA20" s="1056"/>
      <c r="DB20" s="1054">
        <v>11663</v>
      </c>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x14ac:dyDescent="0.2">
      <c r="A21" s="241">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5"/>
      <c r="BA21" s="235"/>
      <c r="BB21" s="235"/>
      <c r="BC21" s="235"/>
      <c r="BD21" s="235"/>
      <c r="BE21" s="236"/>
      <c r="BF21" s="236"/>
      <c r="BG21" s="236"/>
      <c r="BH21" s="236"/>
      <c r="BI21" s="236"/>
      <c r="BJ21" s="236"/>
      <c r="BK21" s="236"/>
      <c r="BL21" s="236"/>
      <c r="BM21" s="236"/>
      <c r="BN21" s="236"/>
      <c r="BO21" s="236"/>
      <c r="BP21" s="236"/>
      <c r="BQ21" s="241">
        <v>15</v>
      </c>
      <c r="BR21" s="242"/>
      <c r="BS21" s="1057" t="s">
        <v>614</v>
      </c>
      <c r="BT21" s="1058"/>
      <c r="BU21" s="1058"/>
      <c r="BV21" s="1058"/>
      <c r="BW21" s="1058"/>
      <c r="BX21" s="1058"/>
      <c r="BY21" s="1058"/>
      <c r="BZ21" s="1058"/>
      <c r="CA21" s="1058"/>
      <c r="CB21" s="1058"/>
      <c r="CC21" s="1058"/>
      <c r="CD21" s="1058"/>
      <c r="CE21" s="1058"/>
      <c r="CF21" s="1058"/>
      <c r="CG21" s="1079"/>
      <c r="CH21" s="1054">
        <v>118</v>
      </c>
      <c r="CI21" s="1055"/>
      <c r="CJ21" s="1055"/>
      <c r="CK21" s="1055"/>
      <c r="CL21" s="1056"/>
      <c r="CM21" s="1054">
        <v>10635</v>
      </c>
      <c r="CN21" s="1055"/>
      <c r="CO21" s="1055"/>
      <c r="CP21" s="1055"/>
      <c r="CQ21" s="1056"/>
      <c r="CR21" s="1054">
        <v>10</v>
      </c>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x14ac:dyDescent="0.15">
      <c r="A22" s="241">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397</v>
      </c>
      <c r="BA22" s="1093"/>
      <c r="BB22" s="1093"/>
      <c r="BC22" s="1093"/>
      <c r="BD22" s="1094"/>
      <c r="BE22" s="236"/>
      <c r="BF22" s="236"/>
      <c r="BG22" s="236"/>
      <c r="BH22" s="236"/>
      <c r="BI22" s="236"/>
      <c r="BJ22" s="236"/>
      <c r="BK22" s="236"/>
      <c r="BL22" s="236"/>
      <c r="BM22" s="236"/>
      <c r="BN22" s="236"/>
      <c r="BO22" s="236"/>
      <c r="BP22" s="236"/>
      <c r="BQ22" s="241">
        <v>16</v>
      </c>
      <c r="BR22" s="242"/>
      <c r="BS22" s="1057" t="s">
        <v>615</v>
      </c>
      <c r="BT22" s="1058"/>
      <c r="BU22" s="1058"/>
      <c r="BV22" s="1058"/>
      <c r="BW22" s="1058"/>
      <c r="BX22" s="1058"/>
      <c r="BY22" s="1058"/>
      <c r="BZ22" s="1058"/>
      <c r="CA22" s="1058"/>
      <c r="CB22" s="1058"/>
      <c r="CC22" s="1058"/>
      <c r="CD22" s="1058"/>
      <c r="CE22" s="1058"/>
      <c r="CF22" s="1058"/>
      <c r="CG22" s="1079"/>
      <c r="CH22" s="1054">
        <v>9</v>
      </c>
      <c r="CI22" s="1055"/>
      <c r="CJ22" s="1055"/>
      <c r="CK22" s="1055"/>
      <c r="CL22" s="1056"/>
      <c r="CM22" s="1054">
        <v>1420</v>
      </c>
      <c r="CN22" s="1055"/>
      <c r="CO22" s="1055"/>
      <c r="CP22" s="1055"/>
      <c r="CQ22" s="1056"/>
      <c r="CR22" s="1054">
        <v>105</v>
      </c>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x14ac:dyDescent="0.2">
      <c r="A23" s="243" t="s">
        <v>398</v>
      </c>
      <c r="B23" s="1002" t="s">
        <v>399</v>
      </c>
      <c r="C23" s="1003"/>
      <c r="D23" s="1003"/>
      <c r="E23" s="1003"/>
      <c r="F23" s="1003"/>
      <c r="G23" s="1003"/>
      <c r="H23" s="1003"/>
      <c r="I23" s="1003"/>
      <c r="J23" s="1003"/>
      <c r="K23" s="1003"/>
      <c r="L23" s="1003"/>
      <c r="M23" s="1003"/>
      <c r="N23" s="1003"/>
      <c r="O23" s="1003"/>
      <c r="P23" s="1013"/>
      <c r="Q23" s="1132">
        <v>850404</v>
      </c>
      <c r="R23" s="1126"/>
      <c r="S23" s="1126"/>
      <c r="T23" s="1126"/>
      <c r="U23" s="1126"/>
      <c r="V23" s="1126">
        <v>842026</v>
      </c>
      <c r="W23" s="1126"/>
      <c r="X23" s="1126"/>
      <c r="Y23" s="1126"/>
      <c r="Z23" s="1126"/>
      <c r="AA23" s="1126">
        <v>8378</v>
      </c>
      <c r="AB23" s="1126"/>
      <c r="AC23" s="1126"/>
      <c r="AD23" s="1126"/>
      <c r="AE23" s="1133"/>
      <c r="AF23" s="1134">
        <v>6217</v>
      </c>
      <c r="AG23" s="1126"/>
      <c r="AH23" s="1126"/>
      <c r="AI23" s="1126"/>
      <c r="AJ23" s="1135"/>
      <c r="AK23" s="1136"/>
      <c r="AL23" s="1137"/>
      <c r="AM23" s="1137"/>
      <c r="AN23" s="1137"/>
      <c r="AO23" s="1137"/>
      <c r="AP23" s="1126">
        <v>1037828</v>
      </c>
      <c r="AQ23" s="1126"/>
      <c r="AR23" s="1126"/>
      <c r="AS23" s="1126"/>
      <c r="AT23" s="1126"/>
      <c r="AU23" s="1127"/>
      <c r="AV23" s="1127"/>
      <c r="AW23" s="1127"/>
      <c r="AX23" s="1127"/>
      <c r="AY23" s="1128"/>
      <c r="AZ23" s="1129" t="s">
        <v>400</v>
      </c>
      <c r="BA23" s="1130"/>
      <c r="BB23" s="1130"/>
      <c r="BC23" s="1130"/>
      <c r="BD23" s="1131"/>
      <c r="BE23" s="236"/>
      <c r="BF23" s="236"/>
      <c r="BG23" s="236"/>
      <c r="BH23" s="236"/>
      <c r="BI23" s="236"/>
      <c r="BJ23" s="236"/>
      <c r="BK23" s="236"/>
      <c r="BL23" s="236"/>
      <c r="BM23" s="236"/>
      <c r="BN23" s="236"/>
      <c r="BO23" s="236"/>
      <c r="BP23" s="236"/>
      <c r="BQ23" s="241">
        <v>17</v>
      </c>
      <c r="BR23" s="242"/>
      <c r="BS23" s="1057" t="s">
        <v>616</v>
      </c>
      <c r="BT23" s="1058"/>
      <c r="BU23" s="1058"/>
      <c r="BV23" s="1058"/>
      <c r="BW23" s="1058"/>
      <c r="BX23" s="1058"/>
      <c r="BY23" s="1058"/>
      <c r="BZ23" s="1058"/>
      <c r="CA23" s="1058"/>
      <c r="CB23" s="1058"/>
      <c r="CC23" s="1058"/>
      <c r="CD23" s="1058"/>
      <c r="CE23" s="1058"/>
      <c r="CF23" s="1058"/>
      <c r="CG23" s="1079"/>
      <c r="CH23" s="1054">
        <v>28</v>
      </c>
      <c r="CI23" s="1055"/>
      <c r="CJ23" s="1055"/>
      <c r="CK23" s="1055"/>
      <c r="CL23" s="1056"/>
      <c r="CM23" s="1054">
        <v>563</v>
      </c>
      <c r="CN23" s="1055"/>
      <c r="CO23" s="1055"/>
      <c r="CP23" s="1055"/>
      <c r="CQ23" s="1056"/>
      <c r="CR23" s="1054">
        <v>131</v>
      </c>
      <c r="CS23" s="1055"/>
      <c r="CT23" s="1055"/>
      <c r="CU23" s="1055"/>
      <c r="CV23" s="1056"/>
      <c r="CW23" s="1054">
        <v>100</v>
      </c>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x14ac:dyDescent="0.15">
      <c r="A24" s="1125" t="s">
        <v>401</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5"/>
      <c r="BA24" s="235"/>
      <c r="BB24" s="235"/>
      <c r="BC24" s="235"/>
      <c r="BD24" s="235"/>
      <c r="BE24" s="236"/>
      <c r="BF24" s="236"/>
      <c r="BG24" s="236"/>
      <c r="BH24" s="236"/>
      <c r="BI24" s="236"/>
      <c r="BJ24" s="236"/>
      <c r="BK24" s="236"/>
      <c r="BL24" s="236"/>
      <c r="BM24" s="236"/>
      <c r="BN24" s="236"/>
      <c r="BO24" s="236"/>
      <c r="BP24" s="236"/>
      <c r="BQ24" s="241">
        <v>18</v>
      </c>
      <c r="BR24" s="242"/>
      <c r="BS24" s="1057" t="s">
        <v>617</v>
      </c>
      <c r="BT24" s="1058"/>
      <c r="BU24" s="1058"/>
      <c r="BV24" s="1058"/>
      <c r="BW24" s="1058"/>
      <c r="BX24" s="1058"/>
      <c r="BY24" s="1058"/>
      <c r="BZ24" s="1058"/>
      <c r="CA24" s="1058"/>
      <c r="CB24" s="1058"/>
      <c r="CC24" s="1058"/>
      <c r="CD24" s="1058"/>
      <c r="CE24" s="1058"/>
      <c r="CF24" s="1058"/>
      <c r="CG24" s="1079"/>
      <c r="CH24" s="1054">
        <v>103</v>
      </c>
      <c r="CI24" s="1055"/>
      <c r="CJ24" s="1055"/>
      <c r="CK24" s="1055"/>
      <c r="CL24" s="1056"/>
      <c r="CM24" s="1054">
        <v>2944</v>
      </c>
      <c r="CN24" s="1055"/>
      <c r="CO24" s="1055"/>
      <c r="CP24" s="1055"/>
      <c r="CQ24" s="1056"/>
      <c r="CR24" s="1054">
        <v>50</v>
      </c>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x14ac:dyDescent="0.2">
      <c r="A25" s="1124" t="s">
        <v>402</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5"/>
      <c r="BK25" s="235"/>
      <c r="BL25" s="235"/>
      <c r="BM25" s="235"/>
      <c r="BN25" s="235"/>
      <c r="BO25" s="244"/>
      <c r="BP25" s="244"/>
      <c r="BQ25" s="241">
        <v>19</v>
      </c>
      <c r="BR25" s="242"/>
      <c r="BS25" s="1057" t="s">
        <v>618</v>
      </c>
      <c r="BT25" s="1058"/>
      <c r="BU25" s="1058"/>
      <c r="BV25" s="1058"/>
      <c r="BW25" s="1058"/>
      <c r="BX25" s="1058"/>
      <c r="BY25" s="1058"/>
      <c r="BZ25" s="1058"/>
      <c r="CA25" s="1058"/>
      <c r="CB25" s="1058"/>
      <c r="CC25" s="1058"/>
      <c r="CD25" s="1058"/>
      <c r="CE25" s="1058"/>
      <c r="CF25" s="1058"/>
      <c r="CG25" s="1079"/>
      <c r="CH25" s="1054">
        <v>1006</v>
      </c>
      <c r="CI25" s="1055"/>
      <c r="CJ25" s="1055"/>
      <c r="CK25" s="1055"/>
      <c r="CL25" s="1056"/>
      <c r="CM25" s="1054">
        <v>6719</v>
      </c>
      <c r="CN25" s="1055"/>
      <c r="CO25" s="1055"/>
      <c r="CP25" s="1055"/>
      <c r="CQ25" s="1056"/>
      <c r="CR25" s="1054">
        <v>1700</v>
      </c>
      <c r="CS25" s="1055"/>
      <c r="CT25" s="1055"/>
      <c r="CU25" s="1055"/>
      <c r="CV25" s="1056"/>
      <c r="CW25" s="1054"/>
      <c r="CX25" s="1055"/>
      <c r="CY25" s="1055"/>
      <c r="CZ25" s="1055"/>
      <c r="DA25" s="1056"/>
      <c r="DB25" s="1054">
        <v>3700</v>
      </c>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x14ac:dyDescent="0.15">
      <c r="A26" s="1060" t="s">
        <v>373</v>
      </c>
      <c r="B26" s="1061"/>
      <c r="C26" s="1061"/>
      <c r="D26" s="1061"/>
      <c r="E26" s="1061"/>
      <c r="F26" s="1061"/>
      <c r="G26" s="1061"/>
      <c r="H26" s="1061"/>
      <c r="I26" s="1061"/>
      <c r="J26" s="1061"/>
      <c r="K26" s="1061"/>
      <c r="L26" s="1061"/>
      <c r="M26" s="1061"/>
      <c r="N26" s="1061"/>
      <c r="O26" s="1061"/>
      <c r="P26" s="1062"/>
      <c r="Q26" s="1066" t="s">
        <v>403</v>
      </c>
      <c r="R26" s="1067"/>
      <c r="S26" s="1067"/>
      <c r="T26" s="1067"/>
      <c r="U26" s="1068"/>
      <c r="V26" s="1066" t="s">
        <v>404</v>
      </c>
      <c r="W26" s="1067"/>
      <c r="X26" s="1067"/>
      <c r="Y26" s="1067"/>
      <c r="Z26" s="1068"/>
      <c r="AA26" s="1066" t="s">
        <v>405</v>
      </c>
      <c r="AB26" s="1067"/>
      <c r="AC26" s="1067"/>
      <c r="AD26" s="1067"/>
      <c r="AE26" s="1067"/>
      <c r="AF26" s="1120" t="s">
        <v>406</v>
      </c>
      <c r="AG26" s="1073"/>
      <c r="AH26" s="1073"/>
      <c r="AI26" s="1073"/>
      <c r="AJ26" s="1121"/>
      <c r="AK26" s="1067" t="s">
        <v>407</v>
      </c>
      <c r="AL26" s="1067"/>
      <c r="AM26" s="1067"/>
      <c r="AN26" s="1067"/>
      <c r="AO26" s="1068"/>
      <c r="AP26" s="1066" t="s">
        <v>408</v>
      </c>
      <c r="AQ26" s="1067"/>
      <c r="AR26" s="1067"/>
      <c r="AS26" s="1067"/>
      <c r="AT26" s="1068"/>
      <c r="AU26" s="1066" t="s">
        <v>409</v>
      </c>
      <c r="AV26" s="1067"/>
      <c r="AW26" s="1067"/>
      <c r="AX26" s="1067"/>
      <c r="AY26" s="1068"/>
      <c r="AZ26" s="1066" t="s">
        <v>410</v>
      </c>
      <c r="BA26" s="1067"/>
      <c r="BB26" s="1067"/>
      <c r="BC26" s="1067"/>
      <c r="BD26" s="1068"/>
      <c r="BE26" s="1066" t="s">
        <v>380</v>
      </c>
      <c r="BF26" s="1067"/>
      <c r="BG26" s="1067"/>
      <c r="BH26" s="1067"/>
      <c r="BI26" s="1080"/>
      <c r="BJ26" s="235"/>
      <c r="BK26" s="235"/>
      <c r="BL26" s="235"/>
      <c r="BM26" s="235"/>
      <c r="BN26" s="235"/>
      <c r="BO26" s="244"/>
      <c r="BP26" s="244"/>
      <c r="BQ26" s="241">
        <v>20</v>
      </c>
      <c r="BR26" s="242"/>
      <c r="BS26" s="1057" t="s">
        <v>619</v>
      </c>
      <c r="BT26" s="1058"/>
      <c r="BU26" s="1058"/>
      <c r="BV26" s="1058"/>
      <c r="BW26" s="1058"/>
      <c r="BX26" s="1058"/>
      <c r="BY26" s="1058"/>
      <c r="BZ26" s="1058"/>
      <c r="CA26" s="1058"/>
      <c r="CB26" s="1058"/>
      <c r="CC26" s="1058"/>
      <c r="CD26" s="1058"/>
      <c r="CE26" s="1058"/>
      <c r="CF26" s="1058"/>
      <c r="CG26" s="1079"/>
      <c r="CH26" s="1054">
        <v>-10</v>
      </c>
      <c r="CI26" s="1055"/>
      <c r="CJ26" s="1055"/>
      <c r="CK26" s="1055"/>
      <c r="CL26" s="1056"/>
      <c r="CM26" s="1054">
        <v>618</v>
      </c>
      <c r="CN26" s="1055"/>
      <c r="CO26" s="1055"/>
      <c r="CP26" s="1055"/>
      <c r="CQ26" s="1056"/>
      <c r="CR26" s="1054">
        <v>100</v>
      </c>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21</v>
      </c>
      <c r="BR27" s="242"/>
      <c r="BS27" s="1057" t="s">
        <v>620</v>
      </c>
      <c r="BT27" s="1058"/>
      <c r="BU27" s="1058"/>
      <c r="BV27" s="1058"/>
      <c r="BW27" s="1058"/>
      <c r="BX27" s="1058"/>
      <c r="BY27" s="1058"/>
      <c r="BZ27" s="1058"/>
      <c r="CA27" s="1058"/>
      <c r="CB27" s="1058"/>
      <c r="CC27" s="1058"/>
      <c r="CD27" s="1058"/>
      <c r="CE27" s="1058"/>
      <c r="CF27" s="1058"/>
      <c r="CG27" s="1079"/>
      <c r="CH27" s="1054">
        <v>-4</v>
      </c>
      <c r="CI27" s="1055"/>
      <c r="CJ27" s="1055"/>
      <c r="CK27" s="1055"/>
      <c r="CL27" s="1056"/>
      <c r="CM27" s="1054">
        <v>25</v>
      </c>
      <c r="CN27" s="1055"/>
      <c r="CO27" s="1055"/>
      <c r="CP27" s="1055"/>
      <c r="CQ27" s="1056"/>
      <c r="CR27" s="1054">
        <v>1</v>
      </c>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x14ac:dyDescent="0.15">
      <c r="A28" s="245">
        <v>1</v>
      </c>
      <c r="B28" s="1112" t="s">
        <v>411</v>
      </c>
      <c r="C28" s="1113"/>
      <c r="D28" s="1113"/>
      <c r="E28" s="1113"/>
      <c r="F28" s="1113"/>
      <c r="G28" s="1113"/>
      <c r="H28" s="1113"/>
      <c r="I28" s="1113"/>
      <c r="J28" s="1113"/>
      <c r="K28" s="1113"/>
      <c r="L28" s="1113"/>
      <c r="M28" s="1113"/>
      <c r="N28" s="1113"/>
      <c r="O28" s="1113"/>
      <c r="P28" s="1114"/>
      <c r="Q28" s="1115">
        <v>24487</v>
      </c>
      <c r="R28" s="1116"/>
      <c r="S28" s="1116"/>
      <c r="T28" s="1116"/>
      <c r="U28" s="1116"/>
      <c r="V28" s="1116">
        <v>24438</v>
      </c>
      <c r="W28" s="1116"/>
      <c r="X28" s="1116"/>
      <c r="Y28" s="1116"/>
      <c r="Z28" s="1116"/>
      <c r="AA28" s="1116">
        <v>49</v>
      </c>
      <c r="AB28" s="1116"/>
      <c r="AC28" s="1116"/>
      <c r="AD28" s="1116"/>
      <c r="AE28" s="1117"/>
      <c r="AF28" s="1118">
        <v>49</v>
      </c>
      <c r="AG28" s="1116"/>
      <c r="AH28" s="1116"/>
      <c r="AI28" s="1116"/>
      <c r="AJ28" s="1119"/>
      <c r="AK28" s="1107">
        <v>9</v>
      </c>
      <c r="AL28" s="1108"/>
      <c r="AM28" s="1108"/>
      <c r="AN28" s="1108"/>
      <c r="AO28" s="1108"/>
      <c r="AP28" s="1108">
        <v>0</v>
      </c>
      <c r="AQ28" s="1108"/>
      <c r="AR28" s="1108"/>
      <c r="AS28" s="1108"/>
      <c r="AT28" s="1108"/>
      <c r="AU28" s="1108">
        <v>0</v>
      </c>
      <c r="AV28" s="1108"/>
      <c r="AW28" s="1108"/>
      <c r="AX28" s="1108"/>
      <c r="AY28" s="1108"/>
      <c r="AZ28" s="1109">
        <v>0</v>
      </c>
      <c r="BA28" s="1109"/>
      <c r="BB28" s="1109"/>
      <c r="BC28" s="1109"/>
      <c r="BD28" s="1109"/>
      <c r="BE28" s="1110"/>
      <c r="BF28" s="1110"/>
      <c r="BG28" s="1110"/>
      <c r="BH28" s="1110"/>
      <c r="BI28" s="1111"/>
      <c r="BJ28" s="235"/>
      <c r="BK28" s="235"/>
      <c r="BL28" s="235"/>
      <c r="BM28" s="235"/>
      <c r="BN28" s="235"/>
      <c r="BO28" s="244"/>
      <c r="BP28" s="244"/>
      <c r="BQ28" s="241">
        <v>22</v>
      </c>
      <c r="BR28" s="242"/>
      <c r="BS28" s="1057" t="s">
        <v>621</v>
      </c>
      <c r="BT28" s="1058"/>
      <c r="BU28" s="1058"/>
      <c r="BV28" s="1058"/>
      <c r="BW28" s="1058"/>
      <c r="BX28" s="1058"/>
      <c r="BY28" s="1058"/>
      <c r="BZ28" s="1058"/>
      <c r="CA28" s="1058"/>
      <c r="CB28" s="1058"/>
      <c r="CC28" s="1058"/>
      <c r="CD28" s="1058"/>
      <c r="CE28" s="1058"/>
      <c r="CF28" s="1058"/>
      <c r="CG28" s="1079"/>
      <c r="CH28" s="1054">
        <v>1</v>
      </c>
      <c r="CI28" s="1055"/>
      <c r="CJ28" s="1055"/>
      <c r="CK28" s="1055"/>
      <c r="CL28" s="1056"/>
      <c r="CM28" s="1054">
        <v>295</v>
      </c>
      <c r="CN28" s="1055"/>
      <c r="CO28" s="1055"/>
      <c r="CP28" s="1055"/>
      <c r="CQ28" s="1056"/>
      <c r="CR28" s="1054">
        <v>200</v>
      </c>
      <c r="CS28" s="1055"/>
      <c r="CT28" s="1055"/>
      <c r="CU28" s="1055"/>
      <c r="CV28" s="1056"/>
      <c r="CW28" s="1054">
        <v>142</v>
      </c>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x14ac:dyDescent="0.15">
      <c r="A29" s="245">
        <v>2</v>
      </c>
      <c r="B29" s="1095" t="s">
        <v>412</v>
      </c>
      <c r="C29" s="1096"/>
      <c r="D29" s="1096"/>
      <c r="E29" s="1096"/>
      <c r="F29" s="1096"/>
      <c r="G29" s="1096"/>
      <c r="H29" s="1096"/>
      <c r="I29" s="1096"/>
      <c r="J29" s="1096"/>
      <c r="K29" s="1096"/>
      <c r="L29" s="1096"/>
      <c r="M29" s="1096"/>
      <c r="N29" s="1096"/>
      <c r="O29" s="1096"/>
      <c r="P29" s="1097"/>
      <c r="Q29" s="1103">
        <v>123355</v>
      </c>
      <c r="R29" s="1104"/>
      <c r="S29" s="1104"/>
      <c r="T29" s="1104"/>
      <c r="U29" s="1104"/>
      <c r="V29" s="1104">
        <v>122979</v>
      </c>
      <c r="W29" s="1104"/>
      <c r="X29" s="1104"/>
      <c r="Y29" s="1104"/>
      <c r="Z29" s="1104"/>
      <c r="AA29" s="1104">
        <v>376</v>
      </c>
      <c r="AB29" s="1104"/>
      <c r="AC29" s="1104"/>
      <c r="AD29" s="1104"/>
      <c r="AE29" s="1105"/>
      <c r="AF29" s="1100">
        <v>0</v>
      </c>
      <c r="AG29" s="1101"/>
      <c r="AH29" s="1101"/>
      <c r="AI29" s="1101"/>
      <c r="AJ29" s="1102"/>
      <c r="AK29" s="1045">
        <v>11163</v>
      </c>
      <c r="AL29" s="1036"/>
      <c r="AM29" s="1036"/>
      <c r="AN29" s="1036"/>
      <c r="AO29" s="1036"/>
      <c r="AP29" s="1036">
        <v>0</v>
      </c>
      <c r="AQ29" s="1036"/>
      <c r="AR29" s="1036"/>
      <c r="AS29" s="1036"/>
      <c r="AT29" s="1036"/>
      <c r="AU29" s="1036">
        <v>0</v>
      </c>
      <c r="AV29" s="1036"/>
      <c r="AW29" s="1036"/>
      <c r="AX29" s="1036"/>
      <c r="AY29" s="1036"/>
      <c r="AZ29" s="1106">
        <v>0</v>
      </c>
      <c r="BA29" s="1106"/>
      <c r="BB29" s="1106"/>
      <c r="BC29" s="1106"/>
      <c r="BD29" s="1106"/>
      <c r="BE29" s="1037"/>
      <c r="BF29" s="1037"/>
      <c r="BG29" s="1037"/>
      <c r="BH29" s="1037"/>
      <c r="BI29" s="1038"/>
      <c r="BJ29" s="235"/>
      <c r="BK29" s="235"/>
      <c r="BL29" s="235"/>
      <c r="BM29" s="235"/>
      <c r="BN29" s="235"/>
      <c r="BO29" s="244"/>
      <c r="BP29" s="244"/>
      <c r="BQ29" s="241">
        <v>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x14ac:dyDescent="0.15">
      <c r="A30" s="245">
        <v>3</v>
      </c>
      <c r="B30" s="1095" t="s">
        <v>414</v>
      </c>
      <c r="C30" s="1096"/>
      <c r="D30" s="1096"/>
      <c r="E30" s="1096"/>
      <c r="F30" s="1096"/>
      <c r="G30" s="1096"/>
      <c r="H30" s="1096"/>
      <c r="I30" s="1096"/>
      <c r="J30" s="1096"/>
      <c r="K30" s="1096"/>
      <c r="L30" s="1096"/>
      <c r="M30" s="1096"/>
      <c r="N30" s="1096"/>
      <c r="O30" s="1096"/>
      <c r="P30" s="1097"/>
      <c r="Q30" s="1103">
        <v>18181</v>
      </c>
      <c r="R30" s="1104"/>
      <c r="S30" s="1104"/>
      <c r="T30" s="1104"/>
      <c r="U30" s="1104"/>
      <c r="V30" s="1104">
        <v>17323</v>
      </c>
      <c r="W30" s="1104"/>
      <c r="X30" s="1104"/>
      <c r="Y30" s="1104"/>
      <c r="Z30" s="1104"/>
      <c r="AA30" s="1104">
        <v>857</v>
      </c>
      <c r="AB30" s="1104"/>
      <c r="AC30" s="1104"/>
      <c r="AD30" s="1104"/>
      <c r="AE30" s="1105"/>
      <c r="AF30" s="1100">
        <v>0</v>
      </c>
      <c r="AG30" s="1101"/>
      <c r="AH30" s="1101"/>
      <c r="AI30" s="1101"/>
      <c r="AJ30" s="1102"/>
      <c r="AK30" s="1045">
        <v>2354</v>
      </c>
      <c r="AL30" s="1036"/>
      <c r="AM30" s="1036"/>
      <c r="AN30" s="1036"/>
      <c r="AO30" s="1036"/>
      <c r="AP30" s="1036">
        <v>0</v>
      </c>
      <c r="AQ30" s="1036"/>
      <c r="AR30" s="1036"/>
      <c r="AS30" s="1036"/>
      <c r="AT30" s="1036"/>
      <c r="AU30" s="1036">
        <v>0</v>
      </c>
      <c r="AV30" s="1036"/>
      <c r="AW30" s="1036"/>
      <c r="AX30" s="1036"/>
      <c r="AY30" s="1036"/>
      <c r="AZ30" s="1106">
        <v>0</v>
      </c>
      <c r="BA30" s="1106"/>
      <c r="BB30" s="1106"/>
      <c r="BC30" s="1106"/>
      <c r="BD30" s="1106"/>
      <c r="BE30" s="1037"/>
      <c r="BF30" s="1037"/>
      <c r="BG30" s="1037"/>
      <c r="BH30" s="1037"/>
      <c r="BI30" s="1038"/>
      <c r="BJ30" s="235"/>
      <c r="BK30" s="235"/>
      <c r="BL30" s="235"/>
      <c r="BM30" s="235"/>
      <c r="BN30" s="235"/>
      <c r="BO30" s="244"/>
      <c r="BP30" s="244"/>
      <c r="BQ30" s="241">
        <v>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x14ac:dyDescent="0.15">
      <c r="A31" s="245">
        <v>4</v>
      </c>
      <c r="B31" s="1095" t="s">
        <v>415</v>
      </c>
      <c r="C31" s="1096"/>
      <c r="D31" s="1096"/>
      <c r="E31" s="1096"/>
      <c r="F31" s="1096"/>
      <c r="G31" s="1096"/>
      <c r="H31" s="1096"/>
      <c r="I31" s="1096"/>
      <c r="J31" s="1096"/>
      <c r="K31" s="1096"/>
      <c r="L31" s="1096"/>
      <c r="M31" s="1096"/>
      <c r="N31" s="1096"/>
      <c r="O31" s="1096"/>
      <c r="P31" s="1097"/>
      <c r="Q31" s="1103">
        <v>102497</v>
      </c>
      <c r="R31" s="1104"/>
      <c r="S31" s="1104"/>
      <c r="T31" s="1104"/>
      <c r="U31" s="1104"/>
      <c r="V31" s="1104">
        <v>101138</v>
      </c>
      <c r="W31" s="1104"/>
      <c r="X31" s="1104"/>
      <c r="Y31" s="1104"/>
      <c r="Z31" s="1104"/>
      <c r="AA31" s="1104">
        <v>1359</v>
      </c>
      <c r="AB31" s="1104"/>
      <c r="AC31" s="1104"/>
      <c r="AD31" s="1104"/>
      <c r="AE31" s="1105"/>
      <c r="AF31" s="1100">
        <v>1359</v>
      </c>
      <c r="AG31" s="1101"/>
      <c r="AH31" s="1101"/>
      <c r="AI31" s="1101"/>
      <c r="AJ31" s="1102"/>
      <c r="AK31" s="1045">
        <v>15432</v>
      </c>
      <c r="AL31" s="1036"/>
      <c r="AM31" s="1036"/>
      <c r="AN31" s="1036"/>
      <c r="AO31" s="1036"/>
      <c r="AP31" s="1036">
        <v>1538</v>
      </c>
      <c r="AQ31" s="1036"/>
      <c r="AR31" s="1036"/>
      <c r="AS31" s="1036"/>
      <c r="AT31" s="1036"/>
      <c r="AU31" s="1036">
        <v>0</v>
      </c>
      <c r="AV31" s="1036"/>
      <c r="AW31" s="1036"/>
      <c r="AX31" s="1036"/>
      <c r="AY31" s="1036"/>
      <c r="AZ31" s="1106">
        <v>0</v>
      </c>
      <c r="BA31" s="1106"/>
      <c r="BB31" s="1106"/>
      <c r="BC31" s="1106"/>
      <c r="BD31" s="1106"/>
      <c r="BE31" s="1037"/>
      <c r="BF31" s="1037"/>
      <c r="BG31" s="1037"/>
      <c r="BH31" s="1037"/>
      <c r="BI31" s="1038"/>
      <c r="BJ31" s="235"/>
      <c r="BK31" s="235"/>
      <c r="BL31" s="235"/>
      <c r="BM31" s="235"/>
      <c r="BN31" s="235"/>
      <c r="BO31" s="244"/>
      <c r="BP31" s="244"/>
      <c r="BQ31" s="241">
        <v>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x14ac:dyDescent="0.15">
      <c r="A32" s="245">
        <v>5</v>
      </c>
      <c r="B32" s="1095" t="s">
        <v>416</v>
      </c>
      <c r="C32" s="1096"/>
      <c r="D32" s="1096"/>
      <c r="E32" s="1096"/>
      <c r="F32" s="1096"/>
      <c r="G32" s="1096"/>
      <c r="H32" s="1096"/>
      <c r="I32" s="1096"/>
      <c r="J32" s="1096"/>
      <c r="K32" s="1096"/>
      <c r="L32" s="1096"/>
      <c r="M32" s="1096"/>
      <c r="N32" s="1096"/>
      <c r="O32" s="1096"/>
      <c r="P32" s="1097"/>
      <c r="Q32" s="1103">
        <v>40027</v>
      </c>
      <c r="R32" s="1104"/>
      <c r="S32" s="1104"/>
      <c r="T32" s="1104"/>
      <c r="U32" s="1104"/>
      <c r="V32" s="1104">
        <v>34612</v>
      </c>
      <c r="W32" s="1104"/>
      <c r="X32" s="1104"/>
      <c r="Y32" s="1104"/>
      <c r="Z32" s="1104"/>
      <c r="AA32" s="1104">
        <v>5415</v>
      </c>
      <c r="AB32" s="1104"/>
      <c r="AC32" s="1104"/>
      <c r="AD32" s="1104"/>
      <c r="AE32" s="1105"/>
      <c r="AF32" s="1100">
        <v>8151</v>
      </c>
      <c r="AG32" s="1101"/>
      <c r="AH32" s="1101"/>
      <c r="AI32" s="1101"/>
      <c r="AJ32" s="1102"/>
      <c r="AK32" s="1045">
        <v>5693</v>
      </c>
      <c r="AL32" s="1036"/>
      <c r="AM32" s="1036"/>
      <c r="AN32" s="1036"/>
      <c r="AO32" s="1036"/>
      <c r="AP32" s="1036">
        <v>44704</v>
      </c>
      <c r="AQ32" s="1036"/>
      <c r="AR32" s="1036"/>
      <c r="AS32" s="1036"/>
      <c r="AT32" s="1036"/>
      <c r="AU32" s="1036">
        <v>28297</v>
      </c>
      <c r="AV32" s="1036"/>
      <c r="AW32" s="1036"/>
      <c r="AX32" s="1036"/>
      <c r="AY32" s="1036"/>
      <c r="AZ32" s="1106">
        <v>0</v>
      </c>
      <c r="BA32" s="1106"/>
      <c r="BB32" s="1106"/>
      <c r="BC32" s="1106"/>
      <c r="BD32" s="1106"/>
      <c r="BE32" s="1037" t="s">
        <v>417</v>
      </c>
      <c r="BF32" s="1037"/>
      <c r="BG32" s="1037"/>
      <c r="BH32" s="1037"/>
      <c r="BI32" s="1038"/>
      <c r="BJ32" s="235"/>
      <c r="BK32" s="235"/>
      <c r="BL32" s="235"/>
      <c r="BM32" s="235"/>
      <c r="BN32" s="235"/>
      <c r="BO32" s="244"/>
      <c r="BP32" s="244"/>
      <c r="BQ32" s="241">
        <v>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x14ac:dyDescent="0.15">
      <c r="A33" s="245">
        <v>6</v>
      </c>
      <c r="B33" s="1095" t="s">
        <v>418</v>
      </c>
      <c r="C33" s="1096"/>
      <c r="D33" s="1096"/>
      <c r="E33" s="1096"/>
      <c r="F33" s="1096"/>
      <c r="G33" s="1096"/>
      <c r="H33" s="1096"/>
      <c r="I33" s="1096"/>
      <c r="J33" s="1096"/>
      <c r="K33" s="1096"/>
      <c r="L33" s="1096"/>
      <c r="M33" s="1096"/>
      <c r="N33" s="1096"/>
      <c r="O33" s="1096"/>
      <c r="P33" s="1097"/>
      <c r="Q33" s="1103">
        <v>41569</v>
      </c>
      <c r="R33" s="1104"/>
      <c r="S33" s="1104"/>
      <c r="T33" s="1104"/>
      <c r="U33" s="1104"/>
      <c r="V33" s="1104">
        <v>38266</v>
      </c>
      <c r="W33" s="1104"/>
      <c r="X33" s="1104"/>
      <c r="Y33" s="1104"/>
      <c r="Z33" s="1104"/>
      <c r="AA33" s="1104">
        <v>3303</v>
      </c>
      <c r="AB33" s="1104"/>
      <c r="AC33" s="1104"/>
      <c r="AD33" s="1104"/>
      <c r="AE33" s="1105"/>
      <c r="AF33" s="1100">
        <v>12797</v>
      </c>
      <c r="AG33" s="1101"/>
      <c r="AH33" s="1101"/>
      <c r="AI33" s="1101"/>
      <c r="AJ33" s="1102"/>
      <c r="AK33" s="1045">
        <v>11340</v>
      </c>
      <c r="AL33" s="1036"/>
      <c r="AM33" s="1036"/>
      <c r="AN33" s="1036"/>
      <c r="AO33" s="1036"/>
      <c r="AP33" s="1036">
        <v>285109</v>
      </c>
      <c r="AQ33" s="1036"/>
      <c r="AR33" s="1036"/>
      <c r="AS33" s="1036"/>
      <c r="AT33" s="1036"/>
      <c r="AU33" s="1036">
        <v>109197</v>
      </c>
      <c r="AV33" s="1036"/>
      <c r="AW33" s="1036"/>
      <c r="AX33" s="1036"/>
      <c r="AY33" s="1036"/>
      <c r="AZ33" s="1106">
        <v>0</v>
      </c>
      <c r="BA33" s="1106"/>
      <c r="BB33" s="1106"/>
      <c r="BC33" s="1106"/>
      <c r="BD33" s="1106"/>
      <c r="BE33" s="1037" t="s">
        <v>419</v>
      </c>
      <c r="BF33" s="1037"/>
      <c r="BG33" s="1037"/>
      <c r="BH33" s="1037"/>
      <c r="BI33" s="1038"/>
      <c r="BJ33" s="235"/>
      <c r="BK33" s="235"/>
      <c r="BL33" s="235"/>
      <c r="BM33" s="235"/>
      <c r="BN33" s="235"/>
      <c r="BO33" s="244"/>
      <c r="BP33" s="244"/>
      <c r="BQ33" s="241">
        <v>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x14ac:dyDescent="0.15">
      <c r="A34" s="245">
        <v>7</v>
      </c>
      <c r="B34" s="1095" t="s">
        <v>420</v>
      </c>
      <c r="C34" s="1096"/>
      <c r="D34" s="1096"/>
      <c r="E34" s="1096"/>
      <c r="F34" s="1096"/>
      <c r="G34" s="1096"/>
      <c r="H34" s="1096"/>
      <c r="I34" s="1096"/>
      <c r="J34" s="1096"/>
      <c r="K34" s="1096"/>
      <c r="L34" s="1096"/>
      <c r="M34" s="1096"/>
      <c r="N34" s="1096"/>
      <c r="O34" s="1096"/>
      <c r="P34" s="1097"/>
      <c r="Q34" s="1103">
        <v>32008</v>
      </c>
      <c r="R34" s="1104"/>
      <c r="S34" s="1104"/>
      <c r="T34" s="1104"/>
      <c r="U34" s="1104"/>
      <c r="V34" s="1104">
        <v>30166</v>
      </c>
      <c r="W34" s="1104"/>
      <c r="X34" s="1104"/>
      <c r="Y34" s="1104"/>
      <c r="Z34" s="1104"/>
      <c r="AA34" s="1104">
        <v>1842</v>
      </c>
      <c r="AB34" s="1104"/>
      <c r="AC34" s="1104"/>
      <c r="AD34" s="1104"/>
      <c r="AE34" s="1105"/>
      <c r="AF34" s="1100">
        <v>20228</v>
      </c>
      <c r="AG34" s="1101"/>
      <c r="AH34" s="1101"/>
      <c r="AI34" s="1101"/>
      <c r="AJ34" s="1102"/>
      <c r="AK34" s="1045">
        <v>139</v>
      </c>
      <c r="AL34" s="1036"/>
      <c r="AM34" s="1036"/>
      <c r="AN34" s="1036"/>
      <c r="AO34" s="1036"/>
      <c r="AP34" s="1036">
        <v>71864</v>
      </c>
      <c r="AQ34" s="1036"/>
      <c r="AR34" s="1036"/>
      <c r="AS34" s="1036"/>
      <c r="AT34" s="1036"/>
      <c r="AU34" s="1036">
        <v>2946</v>
      </c>
      <c r="AV34" s="1036"/>
      <c r="AW34" s="1036"/>
      <c r="AX34" s="1036"/>
      <c r="AY34" s="1036"/>
      <c r="AZ34" s="1106">
        <v>0</v>
      </c>
      <c r="BA34" s="1106"/>
      <c r="BB34" s="1106"/>
      <c r="BC34" s="1106"/>
      <c r="BD34" s="1106"/>
      <c r="BE34" s="1037" t="s">
        <v>421</v>
      </c>
      <c r="BF34" s="1037"/>
      <c r="BG34" s="1037"/>
      <c r="BH34" s="1037"/>
      <c r="BI34" s="1038"/>
      <c r="BJ34" s="235"/>
      <c r="BK34" s="235"/>
      <c r="BL34" s="235"/>
      <c r="BM34" s="235"/>
      <c r="BN34" s="235"/>
      <c r="BO34" s="244"/>
      <c r="BP34" s="244"/>
      <c r="BQ34" s="241">
        <v>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x14ac:dyDescent="0.15">
      <c r="A35" s="245">
        <v>8</v>
      </c>
      <c r="B35" s="1095" t="s">
        <v>422</v>
      </c>
      <c r="C35" s="1096"/>
      <c r="D35" s="1096"/>
      <c r="E35" s="1096"/>
      <c r="F35" s="1096"/>
      <c r="G35" s="1096"/>
      <c r="H35" s="1096"/>
      <c r="I35" s="1096"/>
      <c r="J35" s="1096"/>
      <c r="K35" s="1096"/>
      <c r="L35" s="1096"/>
      <c r="M35" s="1096"/>
      <c r="N35" s="1096"/>
      <c r="O35" s="1096"/>
      <c r="P35" s="1097"/>
      <c r="Q35" s="1103">
        <v>7081</v>
      </c>
      <c r="R35" s="1104"/>
      <c r="S35" s="1104"/>
      <c r="T35" s="1104"/>
      <c r="U35" s="1104"/>
      <c r="V35" s="1104">
        <v>6395</v>
      </c>
      <c r="W35" s="1104"/>
      <c r="X35" s="1104"/>
      <c r="Y35" s="1104"/>
      <c r="Z35" s="1104"/>
      <c r="AA35" s="1104">
        <v>686</v>
      </c>
      <c r="AB35" s="1104"/>
      <c r="AC35" s="1104"/>
      <c r="AD35" s="1104"/>
      <c r="AE35" s="1105"/>
      <c r="AF35" s="1100">
        <v>9772</v>
      </c>
      <c r="AG35" s="1101"/>
      <c r="AH35" s="1101"/>
      <c r="AI35" s="1101"/>
      <c r="AJ35" s="1102"/>
      <c r="AK35" s="1045">
        <v>22</v>
      </c>
      <c r="AL35" s="1036"/>
      <c r="AM35" s="1036"/>
      <c r="AN35" s="1036"/>
      <c r="AO35" s="1036"/>
      <c r="AP35" s="1036">
        <v>6895</v>
      </c>
      <c r="AQ35" s="1036"/>
      <c r="AR35" s="1036"/>
      <c r="AS35" s="1036"/>
      <c r="AT35" s="1036"/>
      <c r="AU35" s="1036">
        <v>1296</v>
      </c>
      <c r="AV35" s="1036"/>
      <c r="AW35" s="1036"/>
      <c r="AX35" s="1036"/>
      <c r="AY35" s="1036"/>
      <c r="AZ35" s="1106">
        <v>0</v>
      </c>
      <c r="BA35" s="1106"/>
      <c r="BB35" s="1106"/>
      <c r="BC35" s="1106"/>
      <c r="BD35" s="1106"/>
      <c r="BE35" s="1037" t="s">
        <v>419</v>
      </c>
      <c r="BF35" s="1037"/>
      <c r="BG35" s="1037"/>
      <c r="BH35" s="1037"/>
      <c r="BI35" s="1038"/>
      <c r="BJ35" s="235"/>
      <c r="BK35" s="235"/>
      <c r="BL35" s="235"/>
      <c r="BM35" s="235"/>
      <c r="BN35" s="235"/>
      <c r="BO35" s="244"/>
      <c r="BP35" s="244"/>
      <c r="BQ35" s="241">
        <v>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x14ac:dyDescent="0.15">
      <c r="A36" s="245">
        <v>9</v>
      </c>
      <c r="B36" s="1095" t="s">
        <v>423</v>
      </c>
      <c r="C36" s="1096"/>
      <c r="D36" s="1096"/>
      <c r="E36" s="1096"/>
      <c r="F36" s="1096"/>
      <c r="G36" s="1096"/>
      <c r="H36" s="1096"/>
      <c r="I36" s="1096"/>
      <c r="J36" s="1096"/>
      <c r="K36" s="1096"/>
      <c r="L36" s="1096"/>
      <c r="M36" s="1096"/>
      <c r="N36" s="1096"/>
      <c r="O36" s="1096"/>
      <c r="P36" s="1097"/>
      <c r="Q36" s="1103">
        <v>8163</v>
      </c>
      <c r="R36" s="1104"/>
      <c r="S36" s="1104"/>
      <c r="T36" s="1104"/>
      <c r="U36" s="1104"/>
      <c r="V36" s="1104">
        <v>8743</v>
      </c>
      <c r="W36" s="1104"/>
      <c r="X36" s="1104"/>
      <c r="Y36" s="1104"/>
      <c r="Z36" s="1104"/>
      <c r="AA36" s="1104">
        <v>-580</v>
      </c>
      <c r="AB36" s="1104"/>
      <c r="AC36" s="1104"/>
      <c r="AD36" s="1104"/>
      <c r="AE36" s="1105"/>
      <c r="AF36" s="1100">
        <v>0</v>
      </c>
      <c r="AG36" s="1101"/>
      <c r="AH36" s="1101"/>
      <c r="AI36" s="1101"/>
      <c r="AJ36" s="1102"/>
      <c r="AK36" s="1045">
        <v>880</v>
      </c>
      <c r="AL36" s="1036"/>
      <c r="AM36" s="1036"/>
      <c r="AN36" s="1036"/>
      <c r="AO36" s="1036"/>
      <c r="AP36" s="1036">
        <v>5851</v>
      </c>
      <c r="AQ36" s="1036"/>
      <c r="AR36" s="1036"/>
      <c r="AS36" s="1036"/>
      <c r="AT36" s="1036"/>
      <c r="AU36" s="1036">
        <v>497</v>
      </c>
      <c r="AV36" s="1036"/>
      <c r="AW36" s="1036"/>
      <c r="AX36" s="1036"/>
      <c r="AY36" s="1036"/>
      <c r="AZ36" s="1106">
        <v>0</v>
      </c>
      <c r="BA36" s="1106"/>
      <c r="BB36" s="1106"/>
      <c r="BC36" s="1106"/>
      <c r="BD36" s="1106"/>
      <c r="BE36" s="1037" t="s">
        <v>424</v>
      </c>
      <c r="BF36" s="1037"/>
      <c r="BG36" s="1037"/>
      <c r="BH36" s="1037"/>
      <c r="BI36" s="1038"/>
      <c r="BJ36" s="235"/>
      <c r="BK36" s="235"/>
      <c r="BL36" s="235"/>
      <c r="BM36" s="235"/>
      <c r="BN36" s="235"/>
      <c r="BO36" s="244"/>
      <c r="BP36" s="244"/>
      <c r="BQ36" s="241">
        <v>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x14ac:dyDescent="0.15">
      <c r="A37" s="245">
        <v>10</v>
      </c>
      <c r="B37" s="1095" t="s">
        <v>425</v>
      </c>
      <c r="C37" s="1096"/>
      <c r="D37" s="1096"/>
      <c r="E37" s="1096"/>
      <c r="F37" s="1096"/>
      <c r="G37" s="1096"/>
      <c r="H37" s="1096"/>
      <c r="I37" s="1096"/>
      <c r="J37" s="1096"/>
      <c r="K37" s="1096"/>
      <c r="L37" s="1096"/>
      <c r="M37" s="1096"/>
      <c r="N37" s="1096"/>
      <c r="O37" s="1096"/>
      <c r="P37" s="1097"/>
      <c r="Q37" s="1103">
        <v>1776</v>
      </c>
      <c r="R37" s="1104"/>
      <c r="S37" s="1104"/>
      <c r="T37" s="1104"/>
      <c r="U37" s="1104"/>
      <c r="V37" s="1104">
        <v>1763</v>
      </c>
      <c r="W37" s="1104"/>
      <c r="X37" s="1104"/>
      <c r="Y37" s="1104"/>
      <c r="Z37" s="1104"/>
      <c r="AA37" s="1104">
        <v>13</v>
      </c>
      <c r="AB37" s="1104"/>
      <c r="AC37" s="1104"/>
      <c r="AD37" s="1104"/>
      <c r="AE37" s="1105"/>
      <c r="AF37" s="1100">
        <v>0</v>
      </c>
      <c r="AG37" s="1101"/>
      <c r="AH37" s="1101"/>
      <c r="AI37" s="1101"/>
      <c r="AJ37" s="1102"/>
      <c r="AK37" s="1045">
        <v>163</v>
      </c>
      <c r="AL37" s="1036"/>
      <c r="AM37" s="1036"/>
      <c r="AN37" s="1036"/>
      <c r="AO37" s="1036"/>
      <c r="AP37" s="1036">
        <v>4669</v>
      </c>
      <c r="AQ37" s="1036"/>
      <c r="AR37" s="1036"/>
      <c r="AS37" s="1036"/>
      <c r="AT37" s="1036"/>
      <c r="AU37" s="1036">
        <v>4669</v>
      </c>
      <c r="AV37" s="1036"/>
      <c r="AW37" s="1036"/>
      <c r="AX37" s="1036"/>
      <c r="AY37" s="1036"/>
      <c r="AZ37" s="1106">
        <v>0</v>
      </c>
      <c r="BA37" s="1106"/>
      <c r="BB37" s="1106"/>
      <c r="BC37" s="1106"/>
      <c r="BD37" s="1106"/>
      <c r="BE37" s="1037" t="s">
        <v>426</v>
      </c>
      <c r="BF37" s="1037"/>
      <c r="BG37" s="1037"/>
      <c r="BH37" s="1037"/>
      <c r="BI37" s="1038"/>
      <c r="BJ37" s="235"/>
      <c r="BK37" s="235"/>
      <c r="BL37" s="235"/>
      <c r="BM37" s="235"/>
      <c r="BN37" s="235"/>
      <c r="BO37" s="244"/>
      <c r="BP37" s="244"/>
      <c r="BQ37" s="241">
        <v>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x14ac:dyDescent="0.15">
      <c r="A38" s="245">
        <v>11</v>
      </c>
      <c r="B38" s="1095" t="s">
        <v>427</v>
      </c>
      <c r="C38" s="1096"/>
      <c r="D38" s="1096"/>
      <c r="E38" s="1096"/>
      <c r="F38" s="1096"/>
      <c r="G38" s="1096"/>
      <c r="H38" s="1096"/>
      <c r="I38" s="1096"/>
      <c r="J38" s="1096"/>
      <c r="K38" s="1096"/>
      <c r="L38" s="1096"/>
      <c r="M38" s="1096"/>
      <c r="N38" s="1096"/>
      <c r="O38" s="1096"/>
      <c r="P38" s="1097"/>
      <c r="Q38" s="1103">
        <v>3301</v>
      </c>
      <c r="R38" s="1104"/>
      <c r="S38" s="1104"/>
      <c r="T38" s="1104"/>
      <c r="U38" s="1104"/>
      <c r="V38" s="1104">
        <v>3073</v>
      </c>
      <c r="W38" s="1104"/>
      <c r="X38" s="1104"/>
      <c r="Y38" s="1104"/>
      <c r="Z38" s="1104"/>
      <c r="AA38" s="1104">
        <v>228</v>
      </c>
      <c r="AB38" s="1104"/>
      <c r="AC38" s="1104"/>
      <c r="AD38" s="1104"/>
      <c r="AE38" s="1105"/>
      <c r="AF38" s="1100">
        <v>43</v>
      </c>
      <c r="AG38" s="1101"/>
      <c r="AH38" s="1101"/>
      <c r="AI38" s="1101"/>
      <c r="AJ38" s="1102"/>
      <c r="AK38" s="1045">
        <v>0</v>
      </c>
      <c r="AL38" s="1036"/>
      <c r="AM38" s="1036"/>
      <c r="AN38" s="1036"/>
      <c r="AO38" s="1036"/>
      <c r="AP38" s="1036">
        <v>3758</v>
      </c>
      <c r="AQ38" s="1036"/>
      <c r="AR38" s="1036"/>
      <c r="AS38" s="1036"/>
      <c r="AT38" s="1036"/>
      <c r="AU38" s="1036">
        <v>0</v>
      </c>
      <c r="AV38" s="1036"/>
      <c r="AW38" s="1036"/>
      <c r="AX38" s="1036"/>
      <c r="AY38" s="1036"/>
      <c r="AZ38" s="1106">
        <v>0</v>
      </c>
      <c r="BA38" s="1106"/>
      <c r="BB38" s="1106"/>
      <c r="BC38" s="1106"/>
      <c r="BD38" s="1106"/>
      <c r="BE38" s="1037" t="s">
        <v>428</v>
      </c>
      <c r="BF38" s="1037"/>
      <c r="BG38" s="1037"/>
      <c r="BH38" s="1037"/>
      <c r="BI38" s="1038"/>
      <c r="BJ38" s="235"/>
      <c r="BK38" s="235"/>
      <c r="BL38" s="235"/>
      <c r="BM38" s="235"/>
      <c r="BN38" s="235"/>
      <c r="BO38" s="244"/>
      <c r="BP38" s="244"/>
      <c r="BQ38" s="241">
        <v>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x14ac:dyDescent="0.15">
      <c r="A39" s="245">
        <v>12</v>
      </c>
      <c r="B39" s="1095" t="s">
        <v>429</v>
      </c>
      <c r="C39" s="1096"/>
      <c r="D39" s="1096"/>
      <c r="E39" s="1096"/>
      <c r="F39" s="1096"/>
      <c r="G39" s="1096"/>
      <c r="H39" s="1096"/>
      <c r="I39" s="1096"/>
      <c r="J39" s="1096"/>
      <c r="K39" s="1096"/>
      <c r="L39" s="1096"/>
      <c r="M39" s="1096"/>
      <c r="N39" s="1096"/>
      <c r="O39" s="1096"/>
      <c r="P39" s="1097"/>
      <c r="Q39" s="1103">
        <v>468</v>
      </c>
      <c r="R39" s="1104"/>
      <c r="S39" s="1104"/>
      <c r="T39" s="1104"/>
      <c r="U39" s="1104"/>
      <c r="V39" s="1104">
        <v>421</v>
      </c>
      <c r="W39" s="1104"/>
      <c r="X39" s="1104"/>
      <c r="Y39" s="1104"/>
      <c r="Z39" s="1104"/>
      <c r="AA39" s="1104">
        <v>47</v>
      </c>
      <c r="AB39" s="1104"/>
      <c r="AC39" s="1104"/>
      <c r="AD39" s="1104"/>
      <c r="AE39" s="1105"/>
      <c r="AF39" s="1100">
        <v>47</v>
      </c>
      <c r="AG39" s="1101"/>
      <c r="AH39" s="1101"/>
      <c r="AI39" s="1101"/>
      <c r="AJ39" s="1102"/>
      <c r="AK39" s="1045">
        <v>0</v>
      </c>
      <c r="AL39" s="1036"/>
      <c r="AM39" s="1036"/>
      <c r="AN39" s="1036"/>
      <c r="AO39" s="1036"/>
      <c r="AP39" s="1036">
        <v>565</v>
      </c>
      <c r="AQ39" s="1036"/>
      <c r="AR39" s="1036"/>
      <c r="AS39" s="1036"/>
      <c r="AT39" s="1036"/>
      <c r="AU39" s="1036">
        <v>0</v>
      </c>
      <c r="AV39" s="1036"/>
      <c r="AW39" s="1036"/>
      <c r="AX39" s="1036"/>
      <c r="AY39" s="1036"/>
      <c r="AZ39" s="1106">
        <v>0</v>
      </c>
      <c r="BA39" s="1106"/>
      <c r="BB39" s="1106"/>
      <c r="BC39" s="1106"/>
      <c r="BD39" s="1106"/>
      <c r="BE39" s="1037" t="s">
        <v>428</v>
      </c>
      <c r="BF39" s="1037"/>
      <c r="BG39" s="1037"/>
      <c r="BH39" s="1037"/>
      <c r="BI39" s="1038"/>
      <c r="BJ39" s="235"/>
      <c r="BK39" s="235"/>
      <c r="BL39" s="235"/>
      <c r="BM39" s="235"/>
      <c r="BN39" s="235"/>
      <c r="BO39" s="244"/>
      <c r="BP39" s="244"/>
      <c r="BQ39" s="241">
        <v>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x14ac:dyDescent="0.15">
      <c r="A40" s="241">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x14ac:dyDescent="0.15">
      <c r="A41" s="241">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x14ac:dyDescent="0.15">
      <c r="A42" s="241">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x14ac:dyDescent="0.15">
      <c r="A43" s="241">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x14ac:dyDescent="0.15">
      <c r="A44" s="241">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x14ac:dyDescent="0.15">
      <c r="A45" s="241">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x14ac:dyDescent="0.15">
      <c r="A46" s="241">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x14ac:dyDescent="0.15">
      <c r="A47" s="241">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x14ac:dyDescent="0.15">
      <c r="A48" s="241">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x14ac:dyDescent="0.15">
      <c r="A49" s="241">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x14ac:dyDescent="0.15">
      <c r="A50" s="241">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x14ac:dyDescent="0.15">
      <c r="A51" s="241">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x14ac:dyDescent="0.15">
      <c r="A52" s="241">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x14ac:dyDescent="0.15">
      <c r="A53" s="241">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x14ac:dyDescent="0.15">
      <c r="A54" s="241">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x14ac:dyDescent="0.15">
      <c r="A55" s="241">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x14ac:dyDescent="0.15">
      <c r="A56" s="241">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x14ac:dyDescent="0.15">
      <c r="A57" s="241">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x14ac:dyDescent="0.15">
      <c r="A58" s="241">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x14ac:dyDescent="0.15">
      <c r="A59" s="241">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x14ac:dyDescent="0.15">
      <c r="A60" s="241">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x14ac:dyDescent="0.2">
      <c r="A61" s="241">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x14ac:dyDescent="0.15">
      <c r="A62" s="241">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430</v>
      </c>
      <c r="BK62" s="1093"/>
      <c r="BL62" s="1093"/>
      <c r="BM62" s="1093"/>
      <c r="BN62" s="1094"/>
      <c r="BO62" s="244"/>
      <c r="BP62" s="244"/>
      <c r="BQ62" s="241">
        <v>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x14ac:dyDescent="0.2">
      <c r="A63" s="243" t="s">
        <v>398</v>
      </c>
      <c r="B63" s="1002" t="s">
        <v>431</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52446</v>
      </c>
      <c r="AG63" s="1024"/>
      <c r="AH63" s="1024"/>
      <c r="AI63" s="1024"/>
      <c r="AJ63" s="1087"/>
      <c r="AK63" s="1088"/>
      <c r="AL63" s="1028"/>
      <c r="AM63" s="1028"/>
      <c r="AN63" s="1028"/>
      <c r="AO63" s="1028"/>
      <c r="AP63" s="1024">
        <v>424953</v>
      </c>
      <c r="AQ63" s="1024"/>
      <c r="AR63" s="1024"/>
      <c r="AS63" s="1024"/>
      <c r="AT63" s="1024"/>
      <c r="AU63" s="1024">
        <v>146902</v>
      </c>
      <c r="AV63" s="1024"/>
      <c r="AW63" s="1024"/>
      <c r="AX63" s="1024"/>
      <c r="AY63" s="1024"/>
      <c r="AZ63" s="1082"/>
      <c r="BA63" s="1082"/>
      <c r="BB63" s="1082"/>
      <c r="BC63" s="1082"/>
      <c r="BD63" s="1082"/>
      <c r="BE63" s="1025"/>
      <c r="BF63" s="1025"/>
      <c r="BG63" s="1025"/>
      <c r="BH63" s="1025"/>
      <c r="BI63" s="1026"/>
      <c r="BJ63" s="1083" t="s">
        <v>413</v>
      </c>
      <c r="BK63" s="1018"/>
      <c r="BL63" s="1018"/>
      <c r="BM63" s="1018"/>
      <c r="BN63" s="1084"/>
      <c r="BO63" s="244"/>
      <c r="BP63" s="244"/>
      <c r="BQ63" s="241">
        <v>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x14ac:dyDescent="0.2">
      <c r="A65" s="235" t="s">
        <v>432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x14ac:dyDescent="0.15">
      <c r="A66" s="1060" t="s">
        <v>433</v>
      </c>
      <c r="B66" s="1061"/>
      <c r="C66" s="1061"/>
      <c r="D66" s="1061"/>
      <c r="E66" s="1061"/>
      <c r="F66" s="1061"/>
      <c r="G66" s="1061"/>
      <c r="H66" s="1061"/>
      <c r="I66" s="1061"/>
      <c r="J66" s="1061"/>
      <c r="K66" s="1061"/>
      <c r="L66" s="1061"/>
      <c r="M66" s="1061"/>
      <c r="N66" s="1061"/>
      <c r="O66" s="1061"/>
      <c r="P66" s="1062"/>
      <c r="Q66" s="1066" t="s">
        <v>403</v>
      </c>
      <c r="R66" s="1067"/>
      <c r="S66" s="1067"/>
      <c r="T66" s="1067"/>
      <c r="U66" s="1068"/>
      <c r="V66" s="1066" t="s">
        <v>434</v>
      </c>
      <c r="W66" s="1067"/>
      <c r="X66" s="1067"/>
      <c r="Y66" s="1067"/>
      <c r="Z66" s="1068"/>
      <c r="AA66" s="1066" t="s">
        <v>435</v>
      </c>
      <c r="AB66" s="1067"/>
      <c r="AC66" s="1067"/>
      <c r="AD66" s="1067"/>
      <c r="AE66" s="1068"/>
      <c r="AF66" s="1072" t="s">
        <v>436</v>
      </c>
      <c r="AG66" s="1073"/>
      <c r="AH66" s="1073"/>
      <c r="AI66" s="1073"/>
      <c r="AJ66" s="1074"/>
      <c r="AK66" s="1066" t="s">
        <v>437</v>
      </c>
      <c r="AL66" s="1061"/>
      <c r="AM66" s="1061"/>
      <c r="AN66" s="1061"/>
      <c r="AO66" s="1062"/>
      <c r="AP66" s="1066" t="s">
        <v>438</v>
      </c>
      <c r="AQ66" s="1067"/>
      <c r="AR66" s="1067"/>
      <c r="AS66" s="1067"/>
      <c r="AT66" s="1068"/>
      <c r="AU66" s="1066" t="s">
        <v>439</v>
      </c>
      <c r="AV66" s="1067"/>
      <c r="AW66" s="1067"/>
      <c r="AX66" s="1067"/>
      <c r="AY66" s="1068"/>
      <c r="AZ66" s="1066" t="s">
        <v>380</v>
      </c>
      <c r="BA66" s="1067"/>
      <c r="BB66" s="1067"/>
      <c r="BC66" s="1067"/>
      <c r="BD66" s="1080"/>
      <c r="BE66" s="244"/>
      <c r="BF66" s="244"/>
      <c r="BG66" s="244"/>
      <c r="BH66" s="244"/>
      <c r="BI66" s="244"/>
      <c r="BJ66" s="244"/>
      <c r="BK66" s="244"/>
      <c r="BL66" s="244"/>
      <c r="BM66" s="244"/>
      <c r="BN66" s="244"/>
      <c r="BO66" s="244"/>
      <c r="BP66" s="244"/>
      <c r="BQ66" s="241">
        <v>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x14ac:dyDescent="0.15">
      <c r="A68" s="239">
        <v>1</v>
      </c>
      <c r="B68" s="1050" t="s">
        <v>622</v>
      </c>
      <c r="C68" s="1051"/>
      <c r="D68" s="1051"/>
      <c r="E68" s="1051"/>
      <c r="F68" s="1051"/>
      <c r="G68" s="1051"/>
      <c r="H68" s="1051"/>
      <c r="I68" s="1051"/>
      <c r="J68" s="1051"/>
      <c r="K68" s="1051"/>
      <c r="L68" s="1051"/>
      <c r="M68" s="1051"/>
      <c r="N68" s="1051"/>
      <c r="O68" s="1051"/>
      <c r="P68" s="1052"/>
      <c r="Q68" s="1053">
        <v>106959</v>
      </c>
      <c r="R68" s="1047"/>
      <c r="S68" s="1047"/>
      <c r="T68" s="1047"/>
      <c r="U68" s="1047"/>
      <c r="V68" s="1047">
        <v>105151</v>
      </c>
      <c r="W68" s="1047"/>
      <c r="X68" s="1047"/>
      <c r="Y68" s="1047"/>
      <c r="Z68" s="1047"/>
      <c r="AA68" s="1047">
        <v>1808</v>
      </c>
      <c r="AB68" s="1047"/>
      <c r="AC68" s="1047"/>
      <c r="AD68" s="1047"/>
      <c r="AE68" s="1047"/>
      <c r="AF68" s="1047">
        <v>1808</v>
      </c>
      <c r="AG68" s="1047"/>
      <c r="AH68" s="1047"/>
      <c r="AI68" s="1047"/>
      <c r="AJ68" s="1047"/>
      <c r="AK68" s="1047">
        <v>0</v>
      </c>
      <c r="AL68" s="1047"/>
      <c r="AM68" s="1047"/>
      <c r="AN68" s="1047"/>
      <c r="AO68" s="1047"/>
      <c r="AP68" s="1047">
        <v>0</v>
      </c>
      <c r="AQ68" s="1047"/>
      <c r="AR68" s="1047"/>
      <c r="AS68" s="1047"/>
      <c r="AT68" s="1047"/>
      <c r="AU68" s="1047">
        <v>0</v>
      </c>
      <c r="AV68" s="1047"/>
      <c r="AW68" s="1047"/>
      <c r="AX68" s="1047"/>
      <c r="AY68" s="1047"/>
      <c r="AZ68" s="1048"/>
      <c r="BA68" s="1048"/>
      <c r="BB68" s="1048"/>
      <c r="BC68" s="1048"/>
      <c r="BD68" s="1049"/>
      <c r="BE68" s="244"/>
      <c r="BF68" s="244"/>
      <c r="BG68" s="244"/>
      <c r="BH68" s="244"/>
      <c r="BI68" s="244"/>
      <c r="BJ68" s="244"/>
      <c r="BK68" s="244"/>
      <c r="BL68" s="244"/>
      <c r="BM68" s="244"/>
      <c r="BN68" s="244"/>
      <c r="BO68" s="244"/>
      <c r="BP68" s="244"/>
      <c r="BQ68" s="241">
        <v>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x14ac:dyDescent="0.15">
      <c r="A69" s="241">
        <v>2</v>
      </c>
      <c r="B69" s="1039" t="s">
        <v>623</v>
      </c>
      <c r="C69" s="1040"/>
      <c r="D69" s="1040"/>
      <c r="E69" s="1040"/>
      <c r="F69" s="1040"/>
      <c r="G69" s="1040"/>
      <c r="H69" s="1040"/>
      <c r="I69" s="1040"/>
      <c r="J69" s="1040"/>
      <c r="K69" s="1040"/>
      <c r="L69" s="1040"/>
      <c r="M69" s="1040"/>
      <c r="N69" s="1040"/>
      <c r="O69" s="1040"/>
      <c r="P69" s="1041"/>
      <c r="Q69" s="1042">
        <v>42604</v>
      </c>
      <c r="R69" s="1036"/>
      <c r="S69" s="1036"/>
      <c r="T69" s="1036"/>
      <c r="U69" s="1036"/>
      <c r="V69" s="1036">
        <v>36567</v>
      </c>
      <c r="W69" s="1036"/>
      <c r="X69" s="1036"/>
      <c r="Y69" s="1036"/>
      <c r="Z69" s="1036"/>
      <c r="AA69" s="1036">
        <v>6037</v>
      </c>
      <c r="AB69" s="1036"/>
      <c r="AC69" s="1036"/>
      <c r="AD69" s="1036"/>
      <c r="AE69" s="1036"/>
      <c r="AF69" s="1036">
        <v>15639</v>
      </c>
      <c r="AG69" s="1036"/>
      <c r="AH69" s="1036"/>
      <c r="AI69" s="1036"/>
      <c r="AJ69" s="1036"/>
      <c r="AK69" s="1036">
        <v>0</v>
      </c>
      <c r="AL69" s="1036"/>
      <c r="AM69" s="1036"/>
      <c r="AN69" s="1036"/>
      <c r="AO69" s="1036"/>
      <c r="AP69" s="1036">
        <v>80147</v>
      </c>
      <c r="AQ69" s="1036"/>
      <c r="AR69" s="1036"/>
      <c r="AS69" s="1036"/>
      <c r="AT69" s="1036"/>
      <c r="AU69" s="1036">
        <v>0</v>
      </c>
      <c r="AV69" s="1036"/>
      <c r="AW69" s="1036"/>
      <c r="AX69" s="1036"/>
      <c r="AY69" s="1036"/>
      <c r="AZ69" s="1037"/>
      <c r="BA69" s="1037"/>
      <c r="BB69" s="1037"/>
      <c r="BC69" s="1037"/>
      <c r="BD69" s="1038"/>
      <c r="BE69" s="244"/>
      <c r="BF69" s="244"/>
      <c r="BG69" s="244"/>
      <c r="BH69" s="244"/>
      <c r="BI69" s="244"/>
      <c r="BJ69" s="244"/>
      <c r="BK69" s="244"/>
      <c r="BL69" s="244"/>
      <c r="BM69" s="244"/>
      <c r="BN69" s="244"/>
      <c r="BO69" s="244"/>
      <c r="BP69" s="244"/>
      <c r="BQ69" s="241">
        <v>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x14ac:dyDescent="0.15">
      <c r="A70" s="241">
        <v>3</v>
      </c>
      <c r="B70" s="1039" t="s">
        <v>624</v>
      </c>
      <c r="C70" s="1040"/>
      <c r="D70" s="1040"/>
      <c r="E70" s="1040"/>
      <c r="F70" s="1040"/>
      <c r="G70" s="1040"/>
      <c r="H70" s="1040"/>
      <c r="I70" s="1040"/>
      <c r="J70" s="1040"/>
      <c r="K70" s="1040"/>
      <c r="L70" s="1040"/>
      <c r="M70" s="1040"/>
      <c r="N70" s="1040"/>
      <c r="O70" s="1040"/>
      <c r="P70" s="1041"/>
      <c r="Q70" s="1042">
        <v>4336</v>
      </c>
      <c r="R70" s="1036"/>
      <c r="S70" s="1036"/>
      <c r="T70" s="1036"/>
      <c r="U70" s="1036"/>
      <c r="V70" s="1036">
        <v>3734</v>
      </c>
      <c r="W70" s="1036"/>
      <c r="X70" s="1036"/>
      <c r="Y70" s="1036"/>
      <c r="Z70" s="1036"/>
      <c r="AA70" s="1036">
        <v>602</v>
      </c>
      <c r="AB70" s="1036"/>
      <c r="AC70" s="1036"/>
      <c r="AD70" s="1036"/>
      <c r="AE70" s="1036"/>
      <c r="AF70" s="1036">
        <v>602</v>
      </c>
      <c r="AG70" s="1036"/>
      <c r="AH70" s="1036"/>
      <c r="AI70" s="1036"/>
      <c r="AJ70" s="1036"/>
      <c r="AK70" s="1036">
        <v>0</v>
      </c>
      <c r="AL70" s="1036"/>
      <c r="AM70" s="1036"/>
      <c r="AN70" s="1036"/>
      <c r="AO70" s="1036"/>
      <c r="AP70" s="1036">
        <v>0</v>
      </c>
      <c r="AQ70" s="1036"/>
      <c r="AR70" s="1036"/>
      <c r="AS70" s="1036"/>
      <c r="AT70" s="1036"/>
      <c r="AU70" s="1036">
        <v>0</v>
      </c>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x14ac:dyDescent="0.15">
      <c r="A71" s="241">
        <v>4</v>
      </c>
      <c r="B71" s="1039" t="s">
        <v>625</v>
      </c>
      <c r="C71" s="1040"/>
      <c r="D71" s="1040"/>
      <c r="E71" s="1040"/>
      <c r="F71" s="1040"/>
      <c r="G71" s="1040"/>
      <c r="H71" s="1040"/>
      <c r="I71" s="1040"/>
      <c r="J71" s="1040"/>
      <c r="K71" s="1040"/>
      <c r="L71" s="1040"/>
      <c r="M71" s="1040"/>
      <c r="N71" s="1040"/>
      <c r="O71" s="1040"/>
      <c r="P71" s="1041"/>
      <c r="Q71" s="1042">
        <v>1008372</v>
      </c>
      <c r="R71" s="1036"/>
      <c r="S71" s="1036"/>
      <c r="T71" s="1036"/>
      <c r="U71" s="1036"/>
      <c r="V71" s="1036">
        <v>987256</v>
      </c>
      <c r="W71" s="1036"/>
      <c r="X71" s="1036"/>
      <c r="Y71" s="1036"/>
      <c r="Z71" s="1036"/>
      <c r="AA71" s="1036">
        <v>21116</v>
      </c>
      <c r="AB71" s="1036"/>
      <c r="AC71" s="1036"/>
      <c r="AD71" s="1036"/>
      <c r="AE71" s="1036"/>
      <c r="AF71" s="1036">
        <v>21116</v>
      </c>
      <c r="AG71" s="1036"/>
      <c r="AH71" s="1036"/>
      <c r="AI71" s="1036"/>
      <c r="AJ71" s="1036"/>
      <c r="AK71" s="1036">
        <v>0</v>
      </c>
      <c r="AL71" s="1036"/>
      <c r="AM71" s="1036"/>
      <c r="AN71" s="1036"/>
      <c r="AO71" s="1036"/>
      <c r="AP71" s="1036">
        <v>0</v>
      </c>
      <c r="AQ71" s="1036"/>
      <c r="AR71" s="1036"/>
      <c r="AS71" s="1036"/>
      <c r="AT71" s="1036"/>
      <c r="AU71" s="1036">
        <v>0</v>
      </c>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x14ac:dyDescent="0.15">
      <c r="A72" s="241">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x14ac:dyDescent="0.15">
      <c r="A73" s="241">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x14ac:dyDescent="0.15">
      <c r="A74" s="241">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x14ac:dyDescent="0.15">
      <c r="A75" s="241">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x14ac:dyDescent="0.15">
      <c r="A76" s="241">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4"/>
      <c r="BF76" s="244"/>
      <c r="BG76" s="244"/>
      <c r="BH76" s="244"/>
      <c r="BI76" s="244"/>
      <c r="BJ76" s="244"/>
      <c r="BK76" s="244"/>
      <c r="BL76" s="244"/>
      <c r="BM76" s="244"/>
      <c r="BN76" s="244"/>
      <c r="BO76" s="244"/>
      <c r="BP76" s="244"/>
      <c r="BQ76" s="241">
        <v>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x14ac:dyDescent="0.15">
      <c r="A77" s="241">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x14ac:dyDescent="0.15">
      <c r="A78" s="241">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x14ac:dyDescent="0.15">
      <c r="A79" s="241">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x14ac:dyDescent="0.15">
      <c r="A80" s="241">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x14ac:dyDescent="0.15">
      <c r="A81" s="241">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x14ac:dyDescent="0.15">
      <c r="A82" s="241">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x14ac:dyDescent="0.15">
      <c r="A83" s="241">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x14ac:dyDescent="0.15">
      <c r="A84" s="241">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x14ac:dyDescent="0.15">
      <c r="A85" s="241">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x14ac:dyDescent="0.15">
      <c r="A86" s="241">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x14ac:dyDescent="0.15">
      <c r="A87" s="247">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x14ac:dyDescent="0.2">
      <c r="A88" s="243" t="s">
        <v>398</v>
      </c>
      <c r="B88" s="1002" t="s">
        <v>440</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39165</v>
      </c>
      <c r="AG88" s="1024"/>
      <c r="AH88" s="1024"/>
      <c r="AI88" s="1024"/>
      <c r="AJ88" s="1024"/>
      <c r="AK88" s="1028"/>
      <c r="AL88" s="1028"/>
      <c r="AM88" s="1028"/>
      <c r="AN88" s="1028"/>
      <c r="AO88" s="1028"/>
      <c r="AP88" s="1024">
        <v>80147</v>
      </c>
      <c r="AQ88" s="1024"/>
      <c r="AR88" s="1024"/>
      <c r="AS88" s="1024"/>
      <c r="AT88" s="1024"/>
      <c r="AU88" s="1024">
        <v>0</v>
      </c>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1002" t="s">
        <v>441</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5583</v>
      </c>
      <c r="CS102" s="1018"/>
      <c r="CT102" s="1018"/>
      <c r="CU102" s="1018"/>
      <c r="CV102" s="1019"/>
      <c r="CW102" s="1017">
        <v>1180</v>
      </c>
      <c r="CX102" s="1018"/>
      <c r="CY102" s="1018"/>
      <c r="CZ102" s="1018"/>
      <c r="DA102" s="1019"/>
      <c r="DB102" s="1017">
        <v>16363</v>
      </c>
      <c r="DC102" s="1018"/>
      <c r="DD102" s="1018"/>
      <c r="DE102" s="1018"/>
      <c r="DF102" s="1019"/>
      <c r="DG102" s="1017"/>
      <c r="DH102" s="1018"/>
      <c r="DI102" s="1018"/>
      <c r="DJ102" s="1018"/>
      <c r="DK102" s="1019"/>
      <c r="DL102" s="1017">
        <v>10000</v>
      </c>
      <c r="DM102" s="1018"/>
      <c r="DN102" s="1018"/>
      <c r="DO102" s="1018"/>
      <c r="DP102" s="1019"/>
      <c r="DQ102" s="1017"/>
      <c r="DR102" s="1018"/>
      <c r="DS102" s="1018"/>
      <c r="DT102" s="1018"/>
      <c r="DU102" s="1019"/>
      <c r="DV102" s="1002"/>
      <c r="DW102" s="1003"/>
      <c r="DX102" s="1003"/>
      <c r="DY102" s="1003"/>
      <c r="DZ102" s="1004"/>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442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443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444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7" t="s">
        <v>446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x14ac:dyDescent="0.15">
      <c r="A109" s="960" t="s">
        <v>448</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449</v>
      </c>
      <c r="AB109" s="961"/>
      <c r="AC109" s="961"/>
      <c r="AD109" s="961"/>
      <c r="AE109" s="962"/>
      <c r="AF109" s="963" t="s">
        <v>450</v>
      </c>
      <c r="AG109" s="961"/>
      <c r="AH109" s="961"/>
      <c r="AI109" s="961"/>
      <c r="AJ109" s="962"/>
      <c r="AK109" s="963" t="s">
        <v>307</v>
      </c>
      <c r="AL109" s="961"/>
      <c r="AM109" s="961"/>
      <c r="AN109" s="961"/>
      <c r="AO109" s="962"/>
      <c r="AP109" s="963" t="s">
        <v>451</v>
      </c>
      <c r="AQ109" s="961"/>
      <c r="AR109" s="961"/>
      <c r="AS109" s="961"/>
      <c r="AT109" s="994"/>
      <c r="AU109" s="960" t="s">
        <v>448</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449</v>
      </c>
      <c r="BR109" s="961"/>
      <c r="BS109" s="961"/>
      <c r="BT109" s="961"/>
      <c r="BU109" s="962"/>
      <c r="BV109" s="963" t="s">
        <v>450</v>
      </c>
      <c r="BW109" s="961"/>
      <c r="BX109" s="961"/>
      <c r="BY109" s="961"/>
      <c r="BZ109" s="962"/>
      <c r="CA109" s="963" t="s">
        <v>307</v>
      </c>
      <c r="CB109" s="961"/>
      <c r="CC109" s="961"/>
      <c r="CD109" s="961"/>
      <c r="CE109" s="962"/>
      <c r="CF109" s="1001" t="s">
        <v>451</v>
      </c>
      <c r="CG109" s="1001"/>
      <c r="CH109" s="1001"/>
      <c r="CI109" s="1001"/>
      <c r="CJ109" s="1001"/>
      <c r="CK109" s="963" t="s">
        <v>452</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449</v>
      </c>
      <c r="DH109" s="961"/>
      <c r="DI109" s="961"/>
      <c r="DJ109" s="961"/>
      <c r="DK109" s="962"/>
      <c r="DL109" s="963" t="s">
        <v>450</v>
      </c>
      <c r="DM109" s="961"/>
      <c r="DN109" s="961"/>
      <c r="DO109" s="961"/>
      <c r="DP109" s="962"/>
      <c r="DQ109" s="963" t="s">
        <v>307</v>
      </c>
      <c r="DR109" s="961"/>
      <c r="DS109" s="961"/>
      <c r="DT109" s="961"/>
      <c r="DU109" s="962"/>
      <c r="DV109" s="963" t="s">
        <v>451</v>
      </c>
      <c r="DW109" s="961"/>
      <c r="DX109" s="961"/>
      <c r="DY109" s="961"/>
      <c r="DZ109" s="994"/>
    </row>
    <row r="110" spans="1:131" s="233" customFormat="1" ht="26.25" customHeight="1" x14ac:dyDescent="0.15">
      <c r="A110" s="872" t="s">
        <v>453</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24925850</v>
      </c>
      <c r="AB110" s="954"/>
      <c r="AC110" s="954"/>
      <c r="AD110" s="954"/>
      <c r="AE110" s="955"/>
      <c r="AF110" s="956">
        <v>25286412</v>
      </c>
      <c r="AG110" s="954"/>
      <c r="AH110" s="954"/>
      <c r="AI110" s="954"/>
      <c r="AJ110" s="955"/>
      <c r="AK110" s="956">
        <v>25074285</v>
      </c>
      <c r="AL110" s="954"/>
      <c r="AM110" s="954"/>
      <c r="AN110" s="954"/>
      <c r="AO110" s="955"/>
      <c r="AP110" s="957">
        <v>7.3</v>
      </c>
      <c r="AQ110" s="958"/>
      <c r="AR110" s="958"/>
      <c r="AS110" s="958"/>
      <c r="AT110" s="959"/>
      <c r="AU110" s="995" t="s">
        <v>73</v>
      </c>
      <c r="AV110" s="996"/>
      <c r="AW110" s="996"/>
      <c r="AX110" s="996"/>
      <c r="AY110" s="996"/>
      <c r="AZ110" s="925" t="s">
        <v>454</v>
      </c>
      <c r="BA110" s="873"/>
      <c r="BB110" s="873"/>
      <c r="BC110" s="873"/>
      <c r="BD110" s="873"/>
      <c r="BE110" s="873"/>
      <c r="BF110" s="873"/>
      <c r="BG110" s="873"/>
      <c r="BH110" s="873"/>
      <c r="BI110" s="873"/>
      <c r="BJ110" s="873"/>
      <c r="BK110" s="873"/>
      <c r="BL110" s="873"/>
      <c r="BM110" s="873"/>
      <c r="BN110" s="873"/>
      <c r="BO110" s="873"/>
      <c r="BP110" s="874"/>
      <c r="BQ110" s="926">
        <v>1028266176</v>
      </c>
      <c r="BR110" s="907"/>
      <c r="BS110" s="907"/>
      <c r="BT110" s="907"/>
      <c r="BU110" s="907"/>
      <c r="BV110" s="907">
        <v>1031629544</v>
      </c>
      <c r="BW110" s="907"/>
      <c r="BX110" s="907"/>
      <c r="BY110" s="907"/>
      <c r="BZ110" s="907"/>
      <c r="CA110" s="907">
        <v>1037830385</v>
      </c>
      <c r="CB110" s="907"/>
      <c r="CC110" s="907"/>
      <c r="CD110" s="907"/>
      <c r="CE110" s="907"/>
      <c r="CF110" s="931">
        <v>302.39999999999998</v>
      </c>
      <c r="CG110" s="932"/>
      <c r="CH110" s="932"/>
      <c r="CI110" s="932"/>
      <c r="CJ110" s="932"/>
      <c r="CK110" s="991" t="s">
        <v>455</v>
      </c>
      <c r="CL110" s="884"/>
      <c r="CM110" s="925" t="s">
        <v>456</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v>8097572</v>
      </c>
      <c r="DH110" s="907"/>
      <c r="DI110" s="907"/>
      <c r="DJ110" s="907"/>
      <c r="DK110" s="907"/>
      <c r="DL110" s="907">
        <v>7237688</v>
      </c>
      <c r="DM110" s="907"/>
      <c r="DN110" s="907"/>
      <c r="DO110" s="907"/>
      <c r="DP110" s="907"/>
      <c r="DQ110" s="907">
        <v>6366514</v>
      </c>
      <c r="DR110" s="907"/>
      <c r="DS110" s="907"/>
      <c r="DT110" s="907"/>
      <c r="DU110" s="907"/>
      <c r="DV110" s="908">
        <v>1.9</v>
      </c>
      <c r="DW110" s="908"/>
      <c r="DX110" s="908"/>
      <c r="DY110" s="908"/>
      <c r="DZ110" s="909"/>
    </row>
    <row r="111" spans="1:131" s="233" customFormat="1" ht="26.25" customHeight="1" x14ac:dyDescent="0.15">
      <c r="A111" s="839" t="s">
        <v>457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v>5895694</v>
      </c>
      <c r="AB111" s="984"/>
      <c r="AC111" s="984"/>
      <c r="AD111" s="984"/>
      <c r="AE111" s="985"/>
      <c r="AF111" s="986">
        <v>7983750</v>
      </c>
      <c r="AG111" s="984"/>
      <c r="AH111" s="984"/>
      <c r="AI111" s="984"/>
      <c r="AJ111" s="985"/>
      <c r="AK111" s="986">
        <v>7666720</v>
      </c>
      <c r="AL111" s="984"/>
      <c r="AM111" s="984"/>
      <c r="AN111" s="984"/>
      <c r="AO111" s="985"/>
      <c r="AP111" s="987">
        <v>2.2000000000000002</v>
      </c>
      <c r="AQ111" s="988"/>
      <c r="AR111" s="988"/>
      <c r="AS111" s="988"/>
      <c r="AT111" s="989"/>
      <c r="AU111" s="997"/>
      <c r="AV111" s="998"/>
      <c r="AW111" s="998"/>
      <c r="AX111" s="998"/>
      <c r="AY111" s="998"/>
      <c r="AZ111" s="880" t="s">
        <v>458</v>
      </c>
      <c r="BA111" s="817"/>
      <c r="BB111" s="817"/>
      <c r="BC111" s="817"/>
      <c r="BD111" s="817"/>
      <c r="BE111" s="817"/>
      <c r="BF111" s="817"/>
      <c r="BG111" s="817"/>
      <c r="BH111" s="817"/>
      <c r="BI111" s="817"/>
      <c r="BJ111" s="817"/>
      <c r="BK111" s="817"/>
      <c r="BL111" s="817"/>
      <c r="BM111" s="817"/>
      <c r="BN111" s="817"/>
      <c r="BO111" s="817"/>
      <c r="BP111" s="818"/>
      <c r="BQ111" s="881">
        <v>23683299</v>
      </c>
      <c r="BR111" s="882"/>
      <c r="BS111" s="882"/>
      <c r="BT111" s="882"/>
      <c r="BU111" s="882"/>
      <c r="BV111" s="882">
        <v>21077809</v>
      </c>
      <c r="BW111" s="882"/>
      <c r="BX111" s="882"/>
      <c r="BY111" s="882"/>
      <c r="BZ111" s="882"/>
      <c r="CA111" s="882">
        <v>18613271</v>
      </c>
      <c r="CB111" s="882"/>
      <c r="CC111" s="882"/>
      <c r="CD111" s="882"/>
      <c r="CE111" s="882"/>
      <c r="CF111" s="940">
        <v>5.4</v>
      </c>
      <c r="CG111" s="941"/>
      <c r="CH111" s="941"/>
      <c r="CI111" s="941"/>
      <c r="CJ111" s="941"/>
      <c r="CK111" s="992"/>
      <c r="CL111" s="886"/>
      <c r="CM111" s="880" t="s">
        <v>459</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v>2991457</v>
      </c>
      <c r="DH111" s="882"/>
      <c r="DI111" s="882"/>
      <c r="DJ111" s="882"/>
      <c r="DK111" s="882"/>
      <c r="DL111" s="882">
        <v>2586953</v>
      </c>
      <c r="DM111" s="882"/>
      <c r="DN111" s="882"/>
      <c r="DO111" s="882"/>
      <c r="DP111" s="882"/>
      <c r="DQ111" s="882">
        <v>2175449</v>
      </c>
      <c r="DR111" s="882"/>
      <c r="DS111" s="882"/>
      <c r="DT111" s="882"/>
      <c r="DU111" s="882"/>
      <c r="DV111" s="859">
        <v>0.6</v>
      </c>
      <c r="DW111" s="859"/>
      <c r="DX111" s="859"/>
      <c r="DY111" s="859"/>
      <c r="DZ111" s="860"/>
    </row>
    <row r="112" spans="1:131" s="233" customFormat="1" ht="26.25" customHeight="1" x14ac:dyDescent="0.15">
      <c r="A112" s="977" t="s">
        <v>460</v>
      </c>
      <c r="B112" s="978"/>
      <c r="C112" s="817" t="s">
        <v>461</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v>43723573</v>
      </c>
      <c r="AB112" s="845"/>
      <c r="AC112" s="845"/>
      <c r="AD112" s="845"/>
      <c r="AE112" s="846"/>
      <c r="AF112" s="847">
        <v>42505907</v>
      </c>
      <c r="AG112" s="845"/>
      <c r="AH112" s="845"/>
      <c r="AI112" s="845"/>
      <c r="AJ112" s="846"/>
      <c r="AK112" s="847">
        <v>42756141</v>
      </c>
      <c r="AL112" s="845"/>
      <c r="AM112" s="845"/>
      <c r="AN112" s="845"/>
      <c r="AO112" s="846"/>
      <c r="AP112" s="889">
        <v>12.5</v>
      </c>
      <c r="AQ112" s="890"/>
      <c r="AR112" s="890"/>
      <c r="AS112" s="890"/>
      <c r="AT112" s="891"/>
      <c r="AU112" s="997"/>
      <c r="AV112" s="998"/>
      <c r="AW112" s="998"/>
      <c r="AX112" s="998"/>
      <c r="AY112" s="998"/>
      <c r="AZ112" s="880" t="s">
        <v>462</v>
      </c>
      <c r="BA112" s="817"/>
      <c r="BB112" s="817"/>
      <c r="BC112" s="817"/>
      <c r="BD112" s="817"/>
      <c r="BE112" s="817"/>
      <c r="BF112" s="817"/>
      <c r="BG112" s="817"/>
      <c r="BH112" s="817"/>
      <c r="BI112" s="817"/>
      <c r="BJ112" s="817"/>
      <c r="BK112" s="817"/>
      <c r="BL112" s="817"/>
      <c r="BM112" s="817"/>
      <c r="BN112" s="817"/>
      <c r="BO112" s="817"/>
      <c r="BP112" s="818"/>
      <c r="BQ112" s="881">
        <v>142593480</v>
      </c>
      <c r="BR112" s="882"/>
      <c r="BS112" s="882"/>
      <c r="BT112" s="882"/>
      <c r="BU112" s="882"/>
      <c r="BV112" s="882">
        <v>149402362</v>
      </c>
      <c r="BW112" s="882"/>
      <c r="BX112" s="882"/>
      <c r="BY112" s="882"/>
      <c r="BZ112" s="882"/>
      <c r="CA112" s="882">
        <v>146904797</v>
      </c>
      <c r="CB112" s="882"/>
      <c r="CC112" s="882"/>
      <c r="CD112" s="882"/>
      <c r="CE112" s="882"/>
      <c r="CF112" s="940">
        <v>42.8</v>
      </c>
      <c r="CG112" s="941"/>
      <c r="CH112" s="941"/>
      <c r="CI112" s="941"/>
      <c r="CJ112" s="941"/>
      <c r="CK112" s="992"/>
      <c r="CL112" s="886"/>
      <c r="CM112" s="880" t="s">
        <v>463</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400</v>
      </c>
      <c r="DH112" s="882"/>
      <c r="DI112" s="882"/>
      <c r="DJ112" s="882"/>
      <c r="DK112" s="882"/>
      <c r="DL112" s="882" t="s">
        <v>464</v>
      </c>
      <c r="DM112" s="882"/>
      <c r="DN112" s="882"/>
      <c r="DO112" s="882"/>
      <c r="DP112" s="882"/>
      <c r="DQ112" s="882" t="s">
        <v>465</v>
      </c>
      <c r="DR112" s="882"/>
      <c r="DS112" s="882"/>
      <c r="DT112" s="882"/>
      <c r="DU112" s="882"/>
      <c r="DV112" s="859" t="s">
        <v>464</v>
      </c>
      <c r="DW112" s="859"/>
      <c r="DX112" s="859"/>
      <c r="DY112" s="859"/>
      <c r="DZ112" s="860"/>
    </row>
    <row r="113" spans="1:130" s="233" customFormat="1" ht="26.25" customHeight="1" x14ac:dyDescent="0.15">
      <c r="A113" s="979"/>
      <c r="B113" s="980"/>
      <c r="C113" s="817" t="s">
        <v>466</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12782688</v>
      </c>
      <c r="AB113" s="984"/>
      <c r="AC113" s="984"/>
      <c r="AD113" s="984"/>
      <c r="AE113" s="985"/>
      <c r="AF113" s="986">
        <v>12855902</v>
      </c>
      <c r="AG113" s="984"/>
      <c r="AH113" s="984"/>
      <c r="AI113" s="984"/>
      <c r="AJ113" s="985"/>
      <c r="AK113" s="986">
        <v>12217035</v>
      </c>
      <c r="AL113" s="984"/>
      <c r="AM113" s="984"/>
      <c r="AN113" s="984"/>
      <c r="AO113" s="985"/>
      <c r="AP113" s="987">
        <v>3.6</v>
      </c>
      <c r="AQ113" s="988"/>
      <c r="AR113" s="988"/>
      <c r="AS113" s="988"/>
      <c r="AT113" s="989"/>
      <c r="AU113" s="997"/>
      <c r="AV113" s="998"/>
      <c r="AW113" s="998"/>
      <c r="AX113" s="998"/>
      <c r="AY113" s="998"/>
      <c r="AZ113" s="880" t="s">
        <v>467</v>
      </c>
      <c r="BA113" s="817"/>
      <c r="BB113" s="817"/>
      <c r="BC113" s="817"/>
      <c r="BD113" s="817"/>
      <c r="BE113" s="817"/>
      <c r="BF113" s="817"/>
      <c r="BG113" s="817"/>
      <c r="BH113" s="817"/>
      <c r="BI113" s="817"/>
      <c r="BJ113" s="817"/>
      <c r="BK113" s="817"/>
      <c r="BL113" s="817"/>
      <c r="BM113" s="817"/>
      <c r="BN113" s="817"/>
      <c r="BO113" s="817"/>
      <c r="BP113" s="818"/>
      <c r="BQ113" s="881" t="s">
        <v>464</v>
      </c>
      <c r="BR113" s="882"/>
      <c r="BS113" s="882"/>
      <c r="BT113" s="882"/>
      <c r="BU113" s="882"/>
      <c r="BV113" s="882" t="s">
        <v>464</v>
      </c>
      <c r="BW113" s="882"/>
      <c r="BX113" s="882"/>
      <c r="BY113" s="882"/>
      <c r="BZ113" s="882"/>
      <c r="CA113" s="882" t="s">
        <v>400</v>
      </c>
      <c r="CB113" s="882"/>
      <c r="CC113" s="882"/>
      <c r="CD113" s="882"/>
      <c r="CE113" s="882"/>
      <c r="CF113" s="940" t="s">
        <v>464</v>
      </c>
      <c r="CG113" s="941"/>
      <c r="CH113" s="941"/>
      <c r="CI113" s="941"/>
      <c r="CJ113" s="941"/>
      <c r="CK113" s="992"/>
      <c r="CL113" s="886"/>
      <c r="CM113" s="880" t="s">
        <v>468</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v>16732</v>
      </c>
      <c r="DH113" s="845"/>
      <c r="DI113" s="845"/>
      <c r="DJ113" s="845"/>
      <c r="DK113" s="846"/>
      <c r="DL113" s="847">
        <v>8494</v>
      </c>
      <c r="DM113" s="845"/>
      <c r="DN113" s="845"/>
      <c r="DO113" s="845"/>
      <c r="DP113" s="846"/>
      <c r="DQ113" s="847" t="s">
        <v>469</v>
      </c>
      <c r="DR113" s="845"/>
      <c r="DS113" s="845"/>
      <c r="DT113" s="845"/>
      <c r="DU113" s="846"/>
      <c r="DV113" s="889" t="s">
        <v>400</v>
      </c>
      <c r="DW113" s="890"/>
      <c r="DX113" s="890"/>
      <c r="DY113" s="890"/>
      <c r="DZ113" s="891"/>
    </row>
    <row r="114" spans="1:130" s="233" customFormat="1" ht="26.25" customHeight="1" x14ac:dyDescent="0.15">
      <c r="A114" s="979"/>
      <c r="B114" s="980"/>
      <c r="C114" s="817" t="s">
        <v>470</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471</v>
      </c>
      <c r="AB114" s="845"/>
      <c r="AC114" s="845"/>
      <c r="AD114" s="845"/>
      <c r="AE114" s="846"/>
      <c r="AF114" s="847" t="s">
        <v>400</v>
      </c>
      <c r="AG114" s="845"/>
      <c r="AH114" s="845"/>
      <c r="AI114" s="845"/>
      <c r="AJ114" s="846"/>
      <c r="AK114" s="847" t="s">
        <v>465</v>
      </c>
      <c r="AL114" s="845"/>
      <c r="AM114" s="845"/>
      <c r="AN114" s="845"/>
      <c r="AO114" s="846"/>
      <c r="AP114" s="889" t="s">
        <v>464</v>
      </c>
      <c r="AQ114" s="890"/>
      <c r="AR114" s="890"/>
      <c r="AS114" s="890"/>
      <c r="AT114" s="891"/>
      <c r="AU114" s="997"/>
      <c r="AV114" s="998"/>
      <c r="AW114" s="998"/>
      <c r="AX114" s="998"/>
      <c r="AY114" s="998"/>
      <c r="AZ114" s="880" t="s">
        <v>472</v>
      </c>
      <c r="BA114" s="817"/>
      <c r="BB114" s="817"/>
      <c r="BC114" s="817"/>
      <c r="BD114" s="817"/>
      <c r="BE114" s="817"/>
      <c r="BF114" s="817"/>
      <c r="BG114" s="817"/>
      <c r="BH114" s="817"/>
      <c r="BI114" s="817"/>
      <c r="BJ114" s="817"/>
      <c r="BK114" s="817"/>
      <c r="BL114" s="817"/>
      <c r="BM114" s="817"/>
      <c r="BN114" s="817"/>
      <c r="BO114" s="817"/>
      <c r="BP114" s="818"/>
      <c r="BQ114" s="881">
        <v>101460997</v>
      </c>
      <c r="BR114" s="882"/>
      <c r="BS114" s="882"/>
      <c r="BT114" s="882"/>
      <c r="BU114" s="882"/>
      <c r="BV114" s="882">
        <v>101065156</v>
      </c>
      <c r="BW114" s="882"/>
      <c r="BX114" s="882"/>
      <c r="BY114" s="882"/>
      <c r="BZ114" s="882"/>
      <c r="CA114" s="882">
        <v>102440196</v>
      </c>
      <c r="CB114" s="882"/>
      <c r="CC114" s="882"/>
      <c r="CD114" s="882"/>
      <c r="CE114" s="882"/>
      <c r="CF114" s="940">
        <v>29.8</v>
      </c>
      <c r="CG114" s="941"/>
      <c r="CH114" s="941"/>
      <c r="CI114" s="941"/>
      <c r="CJ114" s="941"/>
      <c r="CK114" s="992"/>
      <c r="CL114" s="886"/>
      <c r="CM114" s="880" t="s">
        <v>473</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464</v>
      </c>
      <c r="DH114" s="845"/>
      <c r="DI114" s="845"/>
      <c r="DJ114" s="845"/>
      <c r="DK114" s="846"/>
      <c r="DL114" s="847" t="s">
        <v>464</v>
      </c>
      <c r="DM114" s="845"/>
      <c r="DN114" s="845"/>
      <c r="DO114" s="845"/>
      <c r="DP114" s="846"/>
      <c r="DQ114" s="847" t="s">
        <v>465</v>
      </c>
      <c r="DR114" s="845"/>
      <c r="DS114" s="845"/>
      <c r="DT114" s="845"/>
      <c r="DU114" s="846"/>
      <c r="DV114" s="889" t="s">
        <v>465</v>
      </c>
      <c r="DW114" s="890"/>
      <c r="DX114" s="890"/>
      <c r="DY114" s="890"/>
      <c r="DZ114" s="891"/>
    </row>
    <row r="115" spans="1:130" s="233" customFormat="1" ht="26.25" customHeight="1" x14ac:dyDescent="0.15">
      <c r="A115" s="979"/>
      <c r="B115" s="980"/>
      <c r="C115" s="817" t="s">
        <v>474</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1839566</v>
      </c>
      <c r="AB115" s="984"/>
      <c r="AC115" s="984"/>
      <c r="AD115" s="984"/>
      <c r="AE115" s="985"/>
      <c r="AF115" s="986">
        <v>1720687</v>
      </c>
      <c r="AG115" s="984"/>
      <c r="AH115" s="984"/>
      <c r="AI115" s="984"/>
      <c r="AJ115" s="985"/>
      <c r="AK115" s="986">
        <v>1507030</v>
      </c>
      <c r="AL115" s="984"/>
      <c r="AM115" s="984"/>
      <c r="AN115" s="984"/>
      <c r="AO115" s="985"/>
      <c r="AP115" s="987">
        <v>0.4</v>
      </c>
      <c r="AQ115" s="988"/>
      <c r="AR115" s="988"/>
      <c r="AS115" s="988"/>
      <c r="AT115" s="989"/>
      <c r="AU115" s="997"/>
      <c r="AV115" s="998"/>
      <c r="AW115" s="998"/>
      <c r="AX115" s="998"/>
      <c r="AY115" s="998"/>
      <c r="AZ115" s="880" t="s">
        <v>475</v>
      </c>
      <c r="BA115" s="817"/>
      <c r="BB115" s="817"/>
      <c r="BC115" s="817"/>
      <c r="BD115" s="817"/>
      <c r="BE115" s="817"/>
      <c r="BF115" s="817"/>
      <c r="BG115" s="817"/>
      <c r="BH115" s="817"/>
      <c r="BI115" s="817"/>
      <c r="BJ115" s="817"/>
      <c r="BK115" s="817"/>
      <c r="BL115" s="817"/>
      <c r="BM115" s="817"/>
      <c r="BN115" s="817"/>
      <c r="BO115" s="817"/>
      <c r="BP115" s="818"/>
      <c r="BQ115" s="881">
        <v>67169</v>
      </c>
      <c r="BR115" s="882"/>
      <c r="BS115" s="882"/>
      <c r="BT115" s="882"/>
      <c r="BU115" s="882"/>
      <c r="BV115" s="882">
        <v>36625</v>
      </c>
      <c r="BW115" s="882"/>
      <c r="BX115" s="882"/>
      <c r="BY115" s="882"/>
      <c r="BZ115" s="882"/>
      <c r="CA115" s="882">
        <v>26267</v>
      </c>
      <c r="CB115" s="882"/>
      <c r="CC115" s="882"/>
      <c r="CD115" s="882"/>
      <c r="CE115" s="882"/>
      <c r="CF115" s="940">
        <v>0</v>
      </c>
      <c r="CG115" s="941"/>
      <c r="CH115" s="941"/>
      <c r="CI115" s="941"/>
      <c r="CJ115" s="941"/>
      <c r="CK115" s="992"/>
      <c r="CL115" s="886"/>
      <c r="CM115" s="880" t="s">
        <v>476</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v>8473303</v>
      </c>
      <c r="DH115" s="845"/>
      <c r="DI115" s="845"/>
      <c r="DJ115" s="845"/>
      <c r="DK115" s="846"/>
      <c r="DL115" s="847">
        <v>7550705</v>
      </c>
      <c r="DM115" s="845"/>
      <c r="DN115" s="845"/>
      <c r="DO115" s="845"/>
      <c r="DP115" s="846"/>
      <c r="DQ115" s="847">
        <v>6693854</v>
      </c>
      <c r="DR115" s="845"/>
      <c r="DS115" s="845"/>
      <c r="DT115" s="845"/>
      <c r="DU115" s="846"/>
      <c r="DV115" s="889">
        <v>2</v>
      </c>
      <c r="DW115" s="890"/>
      <c r="DX115" s="890"/>
      <c r="DY115" s="890"/>
      <c r="DZ115" s="891"/>
    </row>
    <row r="116" spans="1:130" s="233" customFormat="1" ht="26.25" customHeight="1" x14ac:dyDescent="0.15">
      <c r="A116" s="981"/>
      <c r="B116" s="982"/>
      <c r="C116" s="904" t="s">
        <v>477</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400</v>
      </c>
      <c r="AB116" s="845"/>
      <c r="AC116" s="845"/>
      <c r="AD116" s="845"/>
      <c r="AE116" s="846"/>
      <c r="AF116" s="847" t="s">
        <v>400</v>
      </c>
      <c r="AG116" s="845"/>
      <c r="AH116" s="845"/>
      <c r="AI116" s="845"/>
      <c r="AJ116" s="846"/>
      <c r="AK116" s="847" t="s">
        <v>400</v>
      </c>
      <c r="AL116" s="845"/>
      <c r="AM116" s="845"/>
      <c r="AN116" s="845"/>
      <c r="AO116" s="846"/>
      <c r="AP116" s="889" t="s">
        <v>469</v>
      </c>
      <c r="AQ116" s="890"/>
      <c r="AR116" s="890"/>
      <c r="AS116" s="890"/>
      <c r="AT116" s="891"/>
      <c r="AU116" s="997"/>
      <c r="AV116" s="998"/>
      <c r="AW116" s="998"/>
      <c r="AX116" s="998"/>
      <c r="AY116" s="998"/>
      <c r="AZ116" s="974" t="s">
        <v>478</v>
      </c>
      <c r="BA116" s="975"/>
      <c r="BB116" s="975"/>
      <c r="BC116" s="975"/>
      <c r="BD116" s="975"/>
      <c r="BE116" s="975"/>
      <c r="BF116" s="975"/>
      <c r="BG116" s="975"/>
      <c r="BH116" s="975"/>
      <c r="BI116" s="975"/>
      <c r="BJ116" s="975"/>
      <c r="BK116" s="975"/>
      <c r="BL116" s="975"/>
      <c r="BM116" s="975"/>
      <c r="BN116" s="975"/>
      <c r="BO116" s="975"/>
      <c r="BP116" s="976"/>
      <c r="BQ116" s="881" t="s">
        <v>400</v>
      </c>
      <c r="BR116" s="882"/>
      <c r="BS116" s="882"/>
      <c r="BT116" s="882"/>
      <c r="BU116" s="882"/>
      <c r="BV116" s="882" t="s">
        <v>400</v>
      </c>
      <c r="BW116" s="882"/>
      <c r="BX116" s="882"/>
      <c r="BY116" s="882"/>
      <c r="BZ116" s="882"/>
      <c r="CA116" s="882" t="s">
        <v>471</v>
      </c>
      <c r="CB116" s="882"/>
      <c r="CC116" s="882"/>
      <c r="CD116" s="882"/>
      <c r="CE116" s="882"/>
      <c r="CF116" s="940" t="s">
        <v>464</v>
      </c>
      <c r="CG116" s="941"/>
      <c r="CH116" s="941"/>
      <c r="CI116" s="941"/>
      <c r="CJ116" s="941"/>
      <c r="CK116" s="992"/>
      <c r="CL116" s="886"/>
      <c r="CM116" s="880" t="s">
        <v>479</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v>4104235</v>
      </c>
      <c r="DH116" s="845"/>
      <c r="DI116" s="845"/>
      <c r="DJ116" s="845"/>
      <c r="DK116" s="846"/>
      <c r="DL116" s="847">
        <v>3693969</v>
      </c>
      <c r="DM116" s="845"/>
      <c r="DN116" s="845"/>
      <c r="DO116" s="845"/>
      <c r="DP116" s="846"/>
      <c r="DQ116" s="847">
        <v>3377454</v>
      </c>
      <c r="DR116" s="845"/>
      <c r="DS116" s="845"/>
      <c r="DT116" s="845"/>
      <c r="DU116" s="846"/>
      <c r="DV116" s="889">
        <v>1</v>
      </c>
      <c r="DW116" s="890"/>
      <c r="DX116" s="890"/>
      <c r="DY116" s="890"/>
      <c r="DZ116" s="891"/>
    </row>
    <row r="117" spans="1:130" s="233" customFormat="1" ht="26.25" customHeight="1" x14ac:dyDescent="0.15">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480</v>
      </c>
      <c r="Z117" s="962"/>
      <c r="AA117" s="967">
        <v>89167371</v>
      </c>
      <c r="AB117" s="968"/>
      <c r="AC117" s="968"/>
      <c r="AD117" s="968"/>
      <c r="AE117" s="969"/>
      <c r="AF117" s="970">
        <v>90352658</v>
      </c>
      <c r="AG117" s="968"/>
      <c r="AH117" s="968"/>
      <c r="AI117" s="968"/>
      <c r="AJ117" s="969"/>
      <c r="AK117" s="970">
        <v>89221211</v>
      </c>
      <c r="AL117" s="968"/>
      <c r="AM117" s="968"/>
      <c r="AN117" s="968"/>
      <c r="AO117" s="969"/>
      <c r="AP117" s="971"/>
      <c r="AQ117" s="972"/>
      <c r="AR117" s="972"/>
      <c r="AS117" s="972"/>
      <c r="AT117" s="973"/>
      <c r="AU117" s="997"/>
      <c r="AV117" s="998"/>
      <c r="AW117" s="998"/>
      <c r="AX117" s="998"/>
      <c r="AY117" s="998"/>
      <c r="AZ117" s="928" t="s">
        <v>481</v>
      </c>
      <c r="BA117" s="929"/>
      <c r="BB117" s="929"/>
      <c r="BC117" s="929"/>
      <c r="BD117" s="929"/>
      <c r="BE117" s="929"/>
      <c r="BF117" s="929"/>
      <c r="BG117" s="929"/>
      <c r="BH117" s="929"/>
      <c r="BI117" s="929"/>
      <c r="BJ117" s="929"/>
      <c r="BK117" s="929"/>
      <c r="BL117" s="929"/>
      <c r="BM117" s="929"/>
      <c r="BN117" s="929"/>
      <c r="BO117" s="929"/>
      <c r="BP117" s="930"/>
      <c r="BQ117" s="881" t="s">
        <v>464</v>
      </c>
      <c r="BR117" s="882"/>
      <c r="BS117" s="882"/>
      <c r="BT117" s="882"/>
      <c r="BU117" s="882"/>
      <c r="BV117" s="882" t="s">
        <v>464</v>
      </c>
      <c r="BW117" s="882"/>
      <c r="BX117" s="882"/>
      <c r="BY117" s="882"/>
      <c r="BZ117" s="882"/>
      <c r="CA117" s="882" t="s">
        <v>465</v>
      </c>
      <c r="CB117" s="882"/>
      <c r="CC117" s="882"/>
      <c r="CD117" s="882"/>
      <c r="CE117" s="882"/>
      <c r="CF117" s="940" t="s">
        <v>471</v>
      </c>
      <c r="CG117" s="941"/>
      <c r="CH117" s="941"/>
      <c r="CI117" s="941"/>
      <c r="CJ117" s="941"/>
      <c r="CK117" s="992"/>
      <c r="CL117" s="886"/>
      <c r="CM117" s="880" t="s">
        <v>482</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469</v>
      </c>
      <c r="DH117" s="845"/>
      <c r="DI117" s="845"/>
      <c r="DJ117" s="845"/>
      <c r="DK117" s="846"/>
      <c r="DL117" s="847" t="s">
        <v>465</v>
      </c>
      <c r="DM117" s="845"/>
      <c r="DN117" s="845"/>
      <c r="DO117" s="845"/>
      <c r="DP117" s="846"/>
      <c r="DQ117" s="847" t="s">
        <v>464</v>
      </c>
      <c r="DR117" s="845"/>
      <c r="DS117" s="845"/>
      <c r="DT117" s="845"/>
      <c r="DU117" s="846"/>
      <c r="DV117" s="889" t="s">
        <v>471</v>
      </c>
      <c r="DW117" s="890"/>
      <c r="DX117" s="890"/>
      <c r="DY117" s="890"/>
      <c r="DZ117" s="891"/>
    </row>
    <row r="118" spans="1:130" s="233" customFormat="1" ht="26.25" customHeight="1" x14ac:dyDescent="0.15">
      <c r="A118" s="960" t="s">
        <v>452</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449</v>
      </c>
      <c r="AB118" s="961"/>
      <c r="AC118" s="961"/>
      <c r="AD118" s="961"/>
      <c r="AE118" s="962"/>
      <c r="AF118" s="963" t="s">
        <v>450</v>
      </c>
      <c r="AG118" s="961"/>
      <c r="AH118" s="961"/>
      <c r="AI118" s="961"/>
      <c r="AJ118" s="962"/>
      <c r="AK118" s="963" t="s">
        <v>307</v>
      </c>
      <c r="AL118" s="961"/>
      <c r="AM118" s="961"/>
      <c r="AN118" s="961"/>
      <c r="AO118" s="962"/>
      <c r="AP118" s="964" t="s">
        <v>451</v>
      </c>
      <c r="AQ118" s="965"/>
      <c r="AR118" s="965"/>
      <c r="AS118" s="965"/>
      <c r="AT118" s="966"/>
      <c r="AU118" s="997"/>
      <c r="AV118" s="998"/>
      <c r="AW118" s="998"/>
      <c r="AX118" s="998"/>
      <c r="AY118" s="998"/>
      <c r="AZ118" s="903" t="s">
        <v>483</v>
      </c>
      <c r="BA118" s="904"/>
      <c r="BB118" s="904"/>
      <c r="BC118" s="904"/>
      <c r="BD118" s="904"/>
      <c r="BE118" s="904"/>
      <c r="BF118" s="904"/>
      <c r="BG118" s="904"/>
      <c r="BH118" s="904"/>
      <c r="BI118" s="904"/>
      <c r="BJ118" s="904"/>
      <c r="BK118" s="904"/>
      <c r="BL118" s="904"/>
      <c r="BM118" s="904"/>
      <c r="BN118" s="904"/>
      <c r="BO118" s="904"/>
      <c r="BP118" s="905"/>
      <c r="BQ118" s="944" t="s">
        <v>469</v>
      </c>
      <c r="BR118" s="910"/>
      <c r="BS118" s="910"/>
      <c r="BT118" s="910"/>
      <c r="BU118" s="910"/>
      <c r="BV118" s="910" t="s">
        <v>465</v>
      </c>
      <c r="BW118" s="910"/>
      <c r="BX118" s="910"/>
      <c r="BY118" s="910"/>
      <c r="BZ118" s="910"/>
      <c r="CA118" s="910" t="s">
        <v>465</v>
      </c>
      <c r="CB118" s="910"/>
      <c r="CC118" s="910"/>
      <c r="CD118" s="910"/>
      <c r="CE118" s="910"/>
      <c r="CF118" s="940" t="s">
        <v>464</v>
      </c>
      <c r="CG118" s="941"/>
      <c r="CH118" s="941"/>
      <c r="CI118" s="941"/>
      <c r="CJ118" s="941"/>
      <c r="CK118" s="992"/>
      <c r="CL118" s="886"/>
      <c r="CM118" s="880" t="s">
        <v>484</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471</v>
      </c>
      <c r="DH118" s="845"/>
      <c r="DI118" s="845"/>
      <c r="DJ118" s="845"/>
      <c r="DK118" s="846"/>
      <c r="DL118" s="847" t="s">
        <v>464</v>
      </c>
      <c r="DM118" s="845"/>
      <c r="DN118" s="845"/>
      <c r="DO118" s="845"/>
      <c r="DP118" s="846"/>
      <c r="DQ118" s="847" t="s">
        <v>469</v>
      </c>
      <c r="DR118" s="845"/>
      <c r="DS118" s="845"/>
      <c r="DT118" s="845"/>
      <c r="DU118" s="846"/>
      <c r="DV118" s="889" t="s">
        <v>469</v>
      </c>
      <c r="DW118" s="890"/>
      <c r="DX118" s="890"/>
      <c r="DY118" s="890"/>
      <c r="DZ118" s="891"/>
    </row>
    <row r="119" spans="1:130" s="233" customFormat="1" ht="26.25" customHeight="1" x14ac:dyDescent="0.15">
      <c r="A119" s="883" t="s">
        <v>455</v>
      </c>
      <c r="B119" s="884"/>
      <c r="C119" s="925" t="s">
        <v>456</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v>925738</v>
      </c>
      <c r="AB119" s="954"/>
      <c r="AC119" s="954"/>
      <c r="AD119" s="954"/>
      <c r="AE119" s="955"/>
      <c r="AF119" s="956">
        <v>832234</v>
      </c>
      <c r="AG119" s="954"/>
      <c r="AH119" s="954"/>
      <c r="AI119" s="954"/>
      <c r="AJ119" s="955"/>
      <c r="AK119" s="956">
        <v>649325</v>
      </c>
      <c r="AL119" s="954"/>
      <c r="AM119" s="954"/>
      <c r="AN119" s="954"/>
      <c r="AO119" s="955"/>
      <c r="AP119" s="957">
        <v>0.2</v>
      </c>
      <c r="AQ119" s="958"/>
      <c r="AR119" s="958"/>
      <c r="AS119" s="958"/>
      <c r="AT119" s="959"/>
      <c r="AU119" s="999"/>
      <c r="AV119" s="1000"/>
      <c r="AW119" s="1000"/>
      <c r="AX119" s="1000"/>
      <c r="AY119" s="1000"/>
      <c r="AZ119" s="254" t="s">
        <v>186</v>
      </c>
      <c r="BA119" s="254"/>
      <c r="BB119" s="254"/>
      <c r="BC119" s="254"/>
      <c r="BD119" s="254"/>
      <c r="BE119" s="254"/>
      <c r="BF119" s="254"/>
      <c r="BG119" s="254"/>
      <c r="BH119" s="254"/>
      <c r="BI119" s="254"/>
      <c r="BJ119" s="254"/>
      <c r="BK119" s="254"/>
      <c r="BL119" s="254"/>
      <c r="BM119" s="254"/>
      <c r="BN119" s="254"/>
      <c r="BO119" s="942" t="s">
        <v>485</v>
      </c>
      <c r="BP119" s="943"/>
      <c r="BQ119" s="944">
        <v>1296071121</v>
      </c>
      <c r="BR119" s="910"/>
      <c r="BS119" s="910"/>
      <c r="BT119" s="910"/>
      <c r="BU119" s="910"/>
      <c r="BV119" s="910">
        <v>1303211496</v>
      </c>
      <c r="BW119" s="910"/>
      <c r="BX119" s="910"/>
      <c r="BY119" s="910"/>
      <c r="BZ119" s="910"/>
      <c r="CA119" s="910">
        <v>1305814916</v>
      </c>
      <c r="CB119" s="910"/>
      <c r="CC119" s="910"/>
      <c r="CD119" s="910"/>
      <c r="CE119" s="910"/>
      <c r="CF119" s="813"/>
      <c r="CG119" s="814"/>
      <c r="CH119" s="814"/>
      <c r="CI119" s="814"/>
      <c r="CJ119" s="899"/>
      <c r="CK119" s="993"/>
      <c r="CL119" s="888"/>
      <c r="CM119" s="903" t="s">
        <v>486</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465</v>
      </c>
      <c r="DH119" s="829"/>
      <c r="DI119" s="829"/>
      <c r="DJ119" s="829"/>
      <c r="DK119" s="830"/>
      <c r="DL119" s="831" t="s">
        <v>465</v>
      </c>
      <c r="DM119" s="829"/>
      <c r="DN119" s="829"/>
      <c r="DO119" s="829"/>
      <c r="DP119" s="830"/>
      <c r="DQ119" s="831" t="s">
        <v>465</v>
      </c>
      <c r="DR119" s="829"/>
      <c r="DS119" s="829"/>
      <c r="DT119" s="829"/>
      <c r="DU119" s="830"/>
      <c r="DV119" s="913" t="s">
        <v>464</v>
      </c>
      <c r="DW119" s="914"/>
      <c r="DX119" s="914"/>
      <c r="DY119" s="914"/>
      <c r="DZ119" s="915"/>
    </row>
    <row r="120" spans="1:130" s="233" customFormat="1" ht="26.25" customHeight="1" x14ac:dyDescent="0.15">
      <c r="A120" s="885"/>
      <c r="B120" s="886"/>
      <c r="C120" s="880" t="s">
        <v>459</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v>278034</v>
      </c>
      <c r="AB120" s="845"/>
      <c r="AC120" s="845"/>
      <c r="AD120" s="845"/>
      <c r="AE120" s="846"/>
      <c r="AF120" s="847">
        <v>277926</v>
      </c>
      <c r="AG120" s="845"/>
      <c r="AH120" s="845"/>
      <c r="AI120" s="845"/>
      <c r="AJ120" s="846"/>
      <c r="AK120" s="847">
        <v>277816</v>
      </c>
      <c r="AL120" s="845"/>
      <c r="AM120" s="845"/>
      <c r="AN120" s="845"/>
      <c r="AO120" s="846"/>
      <c r="AP120" s="889">
        <v>0.1</v>
      </c>
      <c r="AQ120" s="890"/>
      <c r="AR120" s="890"/>
      <c r="AS120" s="890"/>
      <c r="AT120" s="891"/>
      <c r="AU120" s="945" t="s">
        <v>487</v>
      </c>
      <c r="AV120" s="946"/>
      <c r="AW120" s="946"/>
      <c r="AX120" s="946"/>
      <c r="AY120" s="947"/>
      <c r="AZ120" s="925" t="s">
        <v>488</v>
      </c>
      <c r="BA120" s="873"/>
      <c r="BB120" s="873"/>
      <c r="BC120" s="873"/>
      <c r="BD120" s="873"/>
      <c r="BE120" s="873"/>
      <c r="BF120" s="873"/>
      <c r="BG120" s="873"/>
      <c r="BH120" s="873"/>
      <c r="BI120" s="873"/>
      <c r="BJ120" s="873"/>
      <c r="BK120" s="873"/>
      <c r="BL120" s="873"/>
      <c r="BM120" s="873"/>
      <c r="BN120" s="873"/>
      <c r="BO120" s="873"/>
      <c r="BP120" s="874"/>
      <c r="BQ120" s="926">
        <v>221715791</v>
      </c>
      <c r="BR120" s="907"/>
      <c r="BS120" s="907"/>
      <c r="BT120" s="907"/>
      <c r="BU120" s="907"/>
      <c r="BV120" s="907">
        <v>220191967</v>
      </c>
      <c r="BW120" s="907"/>
      <c r="BX120" s="907"/>
      <c r="BY120" s="907"/>
      <c r="BZ120" s="907"/>
      <c r="CA120" s="907">
        <v>236915969</v>
      </c>
      <c r="CB120" s="907"/>
      <c r="CC120" s="907"/>
      <c r="CD120" s="907"/>
      <c r="CE120" s="907"/>
      <c r="CF120" s="931">
        <v>69</v>
      </c>
      <c r="CG120" s="932"/>
      <c r="CH120" s="932"/>
      <c r="CI120" s="932"/>
      <c r="CJ120" s="932"/>
      <c r="CK120" s="933" t="s">
        <v>489</v>
      </c>
      <c r="CL120" s="917"/>
      <c r="CM120" s="917"/>
      <c r="CN120" s="917"/>
      <c r="CO120" s="918"/>
      <c r="CP120" s="937" t="s">
        <v>490</v>
      </c>
      <c r="CQ120" s="938"/>
      <c r="CR120" s="938"/>
      <c r="CS120" s="938"/>
      <c r="CT120" s="938"/>
      <c r="CU120" s="938"/>
      <c r="CV120" s="938"/>
      <c r="CW120" s="938"/>
      <c r="CX120" s="938"/>
      <c r="CY120" s="938"/>
      <c r="CZ120" s="938"/>
      <c r="DA120" s="938"/>
      <c r="DB120" s="938"/>
      <c r="DC120" s="938"/>
      <c r="DD120" s="938"/>
      <c r="DE120" s="938"/>
      <c r="DF120" s="939"/>
      <c r="DG120" s="926">
        <v>105439109</v>
      </c>
      <c r="DH120" s="907"/>
      <c r="DI120" s="907"/>
      <c r="DJ120" s="907"/>
      <c r="DK120" s="907"/>
      <c r="DL120" s="907">
        <v>112407295</v>
      </c>
      <c r="DM120" s="907"/>
      <c r="DN120" s="907"/>
      <c r="DO120" s="907"/>
      <c r="DP120" s="907"/>
      <c r="DQ120" s="907">
        <v>109197093</v>
      </c>
      <c r="DR120" s="907"/>
      <c r="DS120" s="907"/>
      <c r="DT120" s="907"/>
      <c r="DU120" s="907"/>
      <c r="DV120" s="908">
        <v>31.8</v>
      </c>
      <c r="DW120" s="908"/>
      <c r="DX120" s="908"/>
      <c r="DY120" s="908"/>
      <c r="DZ120" s="909"/>
    </row>
    <row r="121" spans="1:130" s="233" customFormat="1" ht="26.25" customHeight="1" x14ac:dyDescent="0.15">
      <c r="A121" s="885"/>
      <c r="B121" s="886"/>
      <c r="C121" s="928" t="s">
        <v>491</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v>8834</v>
      </c>
      <c r="AB121" s="845"/>
      <c r="AC121" s="845"/>
      <c r="AD121" s="845"/>
      <c r="AE121" s="846"/>
      <c r="AF121" s="847">
        <v>8665</v>
      </c>
      <c r="AG121" s="845"/>
      <c r="AH121" s="845"/>
      <c r="AI121" s="845"/>
      <c r="AJ121" s="846"/>
      <c r="AK121" s="847">
        <v>8495</v>
      </c>
      <c r="AL121" s="845"/>
      <c r="AM121" s="845"/>
      <c r="AN121" s="845"/>
      <c r="AO121" s="846"/>
      <c r="AP121" s="889">
        <v>0</v>
      </c>
      <c r="AQ121" s="890"/>
      <c r="AR121" s="890"/>
      <c r="AS121" s="890"/>
      <c r="AT121" s="891"/>
      <c r="AU121" s="948"/>
      <c r="AV121" s="949"/>
      <c r="AW121" s="949"/>
      <c r="AX121" s="949"/>
      <c r="AY121" s="950"/>
      <c r="AZ121" s="880" t="s">
        <v>492</v>
      </c>
      <c r="BA121" s="817"/>
      <c r="BB121" s="817"/>
      <c r="BC121" s="817"/>
      <c r="BD121" s="817"/>
      <c r="BE121" s="817"/>
      <c r="BF121" s="817"/>
      <c r="BG121" s="817"/>
      <c r="BH121" s="817"/>
      <c r="BI121" s="817"/>
      <c r="BJ121" s="817"/>
      <c r="BK121" s="817"/>
      <c r="BL121" s="817"/>
      <c r="BM121" s="817"/>
      <c r="BN121" s="817"/>
      <c r="BO121" s="817"/>
      <c r="BP121" s="818"/>
      <c r="BQ121" s="881">
        <v>244739863</v>
      </c>
      <c r="BR121" s="882"/>
      <c r="BS121" s="882"/>
      <c r="BT121" s="882"/>
      <c r="BU121" s="882"/>
      <c r="BV121" s="882">
        <v>265157055</v>
      </c>
      <c r="BW121" s="882"/>
      <c r="BX121" s="882"/>
      <c r="BY121" s="882"/>
      <c r="BZ121" s="882"/>
      <c r="CA121" s="882">
        <v>260367792</v>
      </c>
      <c r="CB121" s="882"/>
      <c r="CC121" s="882"/>
      <c r="CD121" s="882"/>
      <c r="CE121" s="882"/>
      <c r="CF121" s="940">
        <v>75.900000000000006</v>
      </c>
      <c r="CG121" s="941"/>
      <c r="CH121" s="941"/>
      <c r="CI121" s="941"/>
      <c r="CJ121" s="941"/>
      <c r="CK121" s="934"/>
      <c r="CL121" s="920"/>
      <c r="CM121" s="920"/>
      <c r="CN121" s="920"/>
      <c r="CO121" s="921"/>
      <c r="CP121" s="900" t="s">
        <v>493</v>
      </c>
      <c r="CQ121" s="901"/>
      <c r="CR121" s="901"/>
      <c r="CS121" s="901"/>
      <c r="CT121" s="901"/>
      <c r="CU121" s="901"/>
      <c r="CV121" s="901"/>
      <c r="CW121" s="901"/>
      <c r="CX121" s="901"/>
      <c r="CY121" s="901"/>
      <c r="CZ121" s="901"/>
      <c r="DA121" s="901"/>
      <c r="DB121" s="901"/>
      <c r="DC121" s="901"/>
      <c r="DD121" s="901"/>
      <c r="DE121" s="901"/>
      <c r="DF121" s="902"/>
      <c r="DG121" s="881">
        <v>29952815</v>
      </c>
      <c r="DH121" s="882"/>
      <c r="DI121" s="882"/>
      <c r="DJ121" s="882"/>
      <c r="DK121" s="882"/>
      <c r="DL121" s="882">
        <v>28458570</v>
      </c>
      <c r="DM121" s="882"/>
      <c r="DN121" s="882"/>
      <c r="DO121" s="882"/>
      <c r="DP121" s="882"/>
      <c r="DQ121" s="882">
        <v>28297651</v>
      </c>
      <c r="DR121" s="882"/>
      <c r="DS121" s="882"/>
      <c r="DT121" s="882"/>
      <c r="DU121" s="882"/>
      <c r="DV121" s="859">
        <v>8.1999999999999993</v>
      </c>
      <c r="DW121" s="859"/>
      <c r="DX121" s="859"/>
      <c r="DY121" s="859"/>
      <c r="DZ121" s="860"/>
    </row>
    <row r="122" spans="1:130" s="233" customFormat="1" ht="26.25" customHeight="1" x14ac:dyDescent="0.15">
      <c r="A122" s="885"/>
      <c r="B122" s="886"/>
      <c r="C122" s="880" t="s">
        <v>473</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464</v>
      </c>
      <c r="AB122" s="845"/>
      <c r="AC122" s="845"/>
      <c r="AD122" s="845"/>
      <c r="AE122" s="846"/>
      <c r="AF122" s="847" t="s">
        <v>464</v>
      </c>
      <c r="AG122" s="845"/>
      <c r="AH122" s="845"/>
      <c r="AI122" s="845"/>
      <c r="AJ122" s="846"/>
      <c r="AK122" s="847" t="s">
        <v>469</v>
      </c>
      <c r="AL122" s="845"/>
      <c r="AM122" s="845"/>
      <c r="AN122" s="845"/>
      <c r="AO122" s="846"/>
      <c r="AP122" s="889" t="s">
        <v>464</v>
      </c>
      <c r="AQ122" s="890"/>
      <c r="AR122" s="890"/>
      <c r="AS122" s="890"/>
      <c r="AT122" s="891"/>
      <c r="AU122" s="948"/>
      <c r="AV122" s="949"/>
      <c r="AW122" s="949"/>
      <c r="AX122" s="949"/>
      <c r="AY122" s="950"/>
      <c r="AZ122" s="903" t="s">
        <v>494</v>
      </c>
      <c r="BA122" s="904"/>
      <c r="BB122" s="904"/>
      <c r="BC122" s="904"/>
      <c r="BD122" s="904"/>
      <c r="BE122" s="904"/>
      <c r="BF122" s="904"/>
      <c r="BG122" s="904"/>
      <c r="BH122" s="904"/>
      <c r="BI122" s="904"/>
      <c r="BJ122" s="904"/>
      <c r="BK122" s="904"/>
      <c r="BL122" s="904"/>
      <c r="BM122" s="904"/>
      <c r="BN122" s="904"/>
      <c r="BO122" s="904"/>
      <c r="BP122" s="905"/>
      <c r="BQ122" s="944">
        <v>417669757</v>
      </c>
      <c r="BR122" s="910"/>
      <c r="BS122" s="910"/>
      <c r="BT122" s="910"/>
      <c r="BU122" s="910"/>
      <c r="BV122" s="910">
        <v>396618605</v>
      </c>
      <c r="BW122" s="910"/>
      <c r="BX122" s="910"/>
      <c r="BY122" s="910"/>
      <c r="BZ122" s="910"/>
      <c r="CA122" s="910">
        <v>384700297</v>
      </c>
      <c r="CB122" s="910"/>
      <c r="CC122" s="910"/>
      <c r="CD122" s="910"/>
      <c r="CE122" s="910"/>
      <c r="CF122" s="911">
        <v>112.1</v>
      </c>
      <c r="CG122" s="912"/>
      <c r="CH122" s="912"/>
      <c r="CI122" s="912"/>
      <c r="CJ122" s="912"/>
      <c r="CK122" s="934"/>
      <c r="CL122" s="920"/>
      <c r="CM122" s="920"/>
      <c r="CN122" s="920"/>
      <c r="CO122" s="921"/>
      <c r="CP122" s="900" t="s">
        <v>495</v>
      </c>
      <c r="CQ122" s="901"/>
      <c r="CR122" s="901"/>
      <c r="CS122" s="901"/>
      <c r="CT122" s="901"/>
      <c r="CU122" s="901"/>
      <c r="CV122" s="901"/>
      <c r="CW122" s="901"/>
      <c r="CX122" s="901"/>
      <c r="CY122" s="901"/>
      <c r="CZ122" s="901"/>
      <c r="DA122" s="901"/>
      <c r="DB122" s="901"/>
      <c r="DC122" s="901"/>
      <c r="DD122" s="901"/>
      <c r="DE122" s="901"/>
      <c r="DF122" s="902"/>
      <c r="DG122" s="881">
        <v>2852205</v>
      </c>
      <c r="DH122" s="882"/>
      <c r="DI122" s="882"/>
      <c r="DJ122" s="882"/>
      <c r="DK122" s="882"/>
      <c r="DL122" s="882">
        <v>3850982</v>
      </c>
      <c r="DM122" s="882"/>
      <c r="DN122" s="882"/>
      <c r="DO122" s="882"/>
      <c r="DP122" s="882"/>
      <c r="DQ122" s="882">
        <v>4669913</v>
      </c>
      <c r="DR122" s="882"/>
      <c r="DS122" s="882"/>
      <c r="DT122" s="882"/>
      <c r="DU122" s="882"/>
      <c r="DV122" s="859">
        <v>1.4</v>
      </c>
      <c r="DW122" s="859"/>
      <c r="DX122" s="859"/>
      <c r="DY122" s="859"/>
      <c r="DZ122" s="860"/>
    </row>
    <row r="123" spans="1:130" s="233" customFormat="1" ht="26.25" customHeight="1" x14ac:dyDescent="0.15">
      <c r="A123" s="885"/>
      <c r="B123" s="886"/>
      <c r="C123" s="880" t="s">
        <v>479</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v>626960</v>
      </c>
      <c r="AB123" s="845"/>
      <c r="AC123" s="845"/>
      <c r="AD123" s="845"/>
      <c r="AE123" s="846"/>
      <c r="AF123" s="847">
        <v>601862</v>
      </c>
      <c r="AG123" s="845"/>
      <c r="AH123" s="845"/>
      <c r="AI123" s="845"/>
      <c r="AJ123" s="846"/>
      <c r="AK123" s="847">
        <v>571394</v>
      </c>
      <c r="AL123" s="845"/>
      <c r="AM123" s="845"/>
      <c r="AN123" s="845"/>
      <c r="AO123" s="846"/>
      <c r="AP123" s="889">
        <v>0.2</v>
      </c>
      <c r="AQ123" s="890"/>
      <c r="AR123" s="890"/>
      <c r="AS123" s="890"/>
      <c r="AT123" s="891"/>
      <c r="AU123" s="951"/>
      <c r="AV123" s="952"/>
      <c r="AW123" s="952"/>
      <c r="AX123" s="952"/>
      <c r="AY123" s="952"/>
      <c r="AZ123" s="254" t="s">
        <v>186</v>
      </c>
      <c r="BA123" s="254"/>
      <c r="BB123" s="254"/>
      <c r="BC123" s="254"/>
      <c r="BD123" s="254"/>
      <c r="BE123" s="254"/>
      <c r="BF123" s="254"/>
      <c r="BG123" s="254"/>
      <c r="BH123" s="254"/>
      <c r="BI123" s="254"/>
      <c r="BJ123" s="254"/>
      <c r="BK123" s="254"/>
      <c r="BL123" s="254"/>
      <c r="BM123" s="254"/>
      <c r="BN123" s="254"/>
      <c r="BO123" s="942" t="s">
        <v>496</v>
      </c>
      <c r="BP123" s="943"/>
      <c r="BQ123" s="897">
        <v>884125411</v>
      </c>
      <c r="BR123" s="898"/>
      <c r="BS123" s="898"/>
      <c r="BT123" s="898"/>
      <c r="BU123" s="898"/>
      <c r="BV123" s="898">
        <v>881967627</v>
      </c>
      <c r="BW123" s="898"/>
      <c r="BX123" s="898"/>
      <c r="BY123" s="898"/>
      <c r="BZ123" s="898"/>
      <c r="CA123" s="898">
        <v>881984058</v>
      </c>
      <c r="CB123" s="898"/>
      <c r="CC123" s="898"/>
      <c r="CD123" s="898"/>
      <c r="CE123" s="898"/>
      <c r="CF123" s="813"/>
      <c r="CG123" s="814"/>
      <c r="CH123" s="814"/>
      <c r="CI123" s="814"/>
      <c r="CJ123" s="899"/>
      <c r="CK123" s="934"/>
      <c r="CL123" s="920"/>
      <c r="CM123" s="920"/>
      <c r="CN123" s="920"/>
      <c r="CO123" s="921"/>
      <c r="CP123" s="900" t="s">
        <v>497</v>
      </c>
      <c r="CQ123" s="901"/>
      <c r="CR123" s="901"/>
      <c r="CS123" s="901"/>
      <c r="CT123" s="901"/>
      <c r="CU123" s="901"/>
      <c r="CV123" s="901"/>
      <c r="CW123" s="901"/>
      <c r="CX123" s="901"/>
      <c r="CY123" s="901"/>
      <c r="CZ123" s="901"/>
      <c r="DA123" s="901"/>
      <c r="DB123" s="901"/>
      <c r="DC123" s="901"/>
      <c r="DD123" s="901"/>
      <c r="DE123" s="901"/>
      <c r="DF123" s="902"/>
      <c r="DG123" s="844">
        <v>2690136</v>
      </c>
      <c r="DH123" s="845"/>
      <c r="DI123" s="845"/>
      <c r="DJ123" s="845"/>
      <c r="DK123" s="846"/>
      <c r="DL123" s="847">
        <v>2843048</v>
      </c>
      <c r="DM123" s="845"/>
      <c r="DN123" s="845"/>
      <c r="DO123" s="845"/>
      <c r="DP123" s="846"/>
      <c r="DQ123" s="847">
        <v>2946455</v>
      </c>
      <c r="DR123" s="845"/>
      <c r="DS123" s="845"/>
      <c r="DT123" s="845"/>
      <c r="DU123" s="846"/>
      <c r="DV123" s="889">
        <v>0.9</v>
      </c>
      <c r="DW123" s="890"/>
      <c r="DX123" s="890"/>
      <c r="DY123" s="890"/>
      <c r="DZ123" s="891"/>
    </row>
    <row r="124" spans="1:130" s="233" customFormat="1" ht="26.25" customHeight="1" thickBot="1" x14ac:dyDescent="0.2">
      <c r="A124" s="885"/>
      <c r="B124" s="886"/>
      <c r="C124" s="880" t="s">
        <v>482</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238</v>
      </c>
      <c r="AB124" s="845"/>
      <c r="AC124" s="845"/>
      <c r="AD124" s="845"/>
      <c r="AE124" s="846"/>
      <c r="AF124" s="847" t="s">
        <v>469</v>
      </c>
      <c r="AG124" s="845"/>
      <c r="AH124" s="845"/>
      <c r="AI124" s="845"/>
      <c r="AJ124" s="846"/>
      <c r="AK124" s="847" t="s">
        <v>400</v>
      </c>
      <c r="AL124" s="845"/>
      <c r="AM124" s="845"/>
      <c r="AN124" s="845"/>
      <c r="AO124" s="846"/>
      <c r="AP124" s="889" t="s">
        <v>400</v>
      </c>
      <c r="AQ124" s="890"/>
      <c r="AR124" s="890"/>
      <c r="AS124" s="890"/>
      <c r="AT124" s="891"/>
      <c r="AU124" s="892" t="s">
        <v>498</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123.7</v>
      </c>
      <c r="BR124" s="896"/>
      <c r="BS124" s="896"/>
      <c r="BT124" s="896"/>
      <c r="BU124" s="896"/>
      <c r="BV124" s="896">
        <v>122</v>
      </c>
      <c r="BW124" s="896"/>
      <c r="BX124" s="896"/>
      <c r="BY124" s="896"/>
      <c r="BZ124" s="896"/>
      <c r="CA124" s="896">
        <v>123.4</v>
      </c>
      <c r="CB124" s="896"/>
      <c r="CC124" s="896"/>
      <c r="CD124" s="896"/>
      <c r="CE124" s="896"/>
      <c r="CF124" s="791"/>
      <c r="CG124" s="792"/>
      <c r="CH124" s="792"/>
      <c r="CI124" s="792"/>
      <c r="CJ124" s="927"/>
      <c r="CK124" s="935"/>
      <c r="CL124" s="935"/>
      <c r="CM124" s="935"/>
      <c r="CN124" s="935"/>
      <c r="CO124" s="936"/>
      <c r="CP124" s="900" t="s">
        <v>499</v>
      </c>
      <c r="CQ124" s="901"/>
      <c r="CR124" s="901"/>
      <c r="CS124" s="901"/>
      <c r="CT124" s="901"/>
      <c r="CU124" s="901"/>
      <c r="CV124" s="901"/>
      <c r="CW124" s="901"/>
      <c r="CX124" s="901"/>
      <c r="CY124" s="901"/>
      <c r="CZ124" s="901"/>
      <c r="DA124" s="901"/>
      <c r="DB124" s="901"/>
      <c r="DC124" s="901"/>
      <c r="DD124" s="901"/>
      <c r="DE124" s="901"/>
      <c r="DF124" s="902"/>
      <c r="DG124" s="828">
        <v>1659215</v>
      </c>
      <c r="DH124" s="829"/>
      <c r="DI124" s="829"/>
      <c r="DJ124" s="829"/>
      <c r="DK124" s="830"/>
      <c r="DL124" s="831">
        <v>1842467</v>
      </c>
      <c r="DM124" s="829"/>
      <c r="DN124" s="829"/>
      <c r="DO124" s="829"/>
      <c r="DP124" s="830"/>
      <c r="DQ124" s="831">
        <v>1793685</v>
      </c>
      <c r="DR124" s="829"/>
      <c r="DS124" s="829"/>
      <c r="DT124" s="829"/>
      <c r="DU124" s="830"/>
      <c r="DV124" s="913">
        <v>0.5</v>
      </c>
      <c r="DW124" s="914"/>
      <c r="DX124" s="914"/>
      <c r="DY124" s="914"/>
      <c r="DZ124" s="915"/>
    </row>
    <row r="125" spans="1:130" s="233" customFormat="1" ht="26.25" customHeight="1" x14ac:dyDescent="0.15">
      <c r="A125" s="885"/>
      <c r="B125" s="886"/>
      <c r="C125" s="880" t="s">
        <v>484</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400</v>
      </c>
      <c r="AB125" s="845"/>
      <c r="AC125" s="845"/>
      <c r="AD125" s="845"/>
      <c r="AE125" s="846"/>
      <c r="AF125" s="847" t="s">
        <v>400</v>
      </c>
      <c r="AG125" s="845"/>
      <c r="AH125" s="845"/>
      <c r="AI125" s="845"/>
      <c r="AJ125" s="846"/>
      <c r="AK125" s="847" t="s">
        <v>400</v>
      </c>
      <c r="AL125" s="845"/>
      <c r="AM125" s="845"/>
      <c r="AN125" s="845"/>
      <c r="AO125" s="846"/>
      <c r="AP125" s="889" t="s">
        <v>253</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500</v>
      </c>
      <c r="CL125" s="917"/>
      <c r="CM125" s="917"/>
      <c r="CN125" s="917"/>
      <c r="CO125" s="918"/>
      <c r="CP125" s="925" t="s">
        <v>501</v>
      </c>
      <c r="CQ125" s="873"/>
      <c r="CR125" s="873"/>
      <c r="CS125" s="873"/>
      <c r="CT125" s="873"/>
      <c r="CU125" s="873"/>
      <c r="CV125" s="873"/>
      <c r="CW125" s="873"/>
      <c r="CX125" s="873"/>
      <c r="CY125" s="873"/>
      <c r="CZ125" s="873"/>
      <c r="DA125" s="873"/>
      <c r="DB125" s="873"/>
      <c r="DC125" s="873"/>
      <c r="DD125" s="873"/>
      <c r="DE125" s="873"/>
      <c r="DF125" s="874"/>
      <c r="DG125" s="926" t="s">
        <v>400</v>
      </c>
      <c r="DH125" s="907"/>
      <c r="DI125" s="907"/>
      <c r="DJ125" s="907"/>
      <c r="DK125" s="907"/>
      <c r="DL125" s="907" t="s">
        <v>238</v>
      </c>
      <c r="DM125" s="907"/>
      <c r="DN125" s="907"/>
      <c r="DO125" s="907"/>
      <c r="DP125" s="907"/>
      <c r="DQ125" s="907" t="s">
        <v>238</v>
      </c>
      <c r="DR125" s="907"/>
      <c r="DS125" s="907"/>
      <c r="DT125" s="907"/>
      <c r="DU125" s="907"/>
      <c r="DV125" s="908" t="s">
        <v>502</v>
      </c>
      <c r="DW125" s="908"/>
      <c r="DX125" s="908"/>
      <c r="DY125" s="908"/>
      <c r="DZ125" s="909"/>
    </row>
    <row r="126" spans="1:130" s="233" customFormat="1" ht="26.25" customHeight="1" thickBot="1" x14ac:dyDescent="0.2">
      <c r="A126" s="885"/>
      <c r="B126" s="886"/>
      <c r="C126" s="880" t="s">
        <v>486</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253</v>
      </c>
      <c r="AB126" s="845"/>
      <c r="AC126" s="845"/>
      <c r="AD126" s="845"/>
      <c r="AE126" s="846"/>
      <c r="AF126" s="847" t="s">
        <v>238</v>
      </c>
      <c r="AG126" s="845"/>
      <c r="AH126" s="845"/>
      <c r="AI126" s="845"/>
      <c r="AJ126" s="846"/>
      <c r="AK126" s="847" t="s">
        <v>400</v>
      </c>
      <c r="AL126" s="845"/>
      <c r="AM126" s="845"/>
      <c r="AN126" s="845"/>
      <c r="AO126" s="846"/>
      <c r="AP126" s="889" t="s">
        <v>238</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503</v>
      </c>
      <c r="CQ126" s="817"/>
      <c r="CR126" s="817"/>
      <c r="CS126" s="817"/>
      <c r="CT126" s="817"/>
      <c r="CU126" s="817"/>
      <c r="CV126" s="817"/>
      <c r="CW126" s="817"/>
      <c r="CX126" s="817"/>
      <c r="CY126" s="817"/>
      <c r="CZ126" s="817"/>
      <c r="DA126" s="817"/>
      <c r="DB126" s="817"/>
      <c r="DC126" s="817"/>
      <c r="DD126" s="817"/>
      <c r="DE126" s="817"/>
      <c r="DF126" s="818"/>
      <c r="DG126" s="881" t="s">
        <v>238</v>
      </c>
      <c r="DH126" s="882"/>
      <c r="DI126" s="882"/>
      <c r="DJ126" s="882"/>
      <c r="DK126" s="882"/>
      <c r="DL126" s="882" t="s">
        <v>400</v>
      </c>
      <c r="DM126" s="882"/>
      <c r="DN126" s="882"/>
      <c r="DO126" s="882"/>
      <c r="DP126" s="882"/>
      <c r="DQ126" s="882" t="s">
        <v>400</v>
      </c>
      <c r="DR126" s="882"/>
      <c r="DS126" s="882"/>
      <c r="DT126" s="882"/>
      <c r="DU126" s="882"/>
      <c r="DV126" s="859" t="s">
        <v>238</v>
      </c>
      <c r="DW126" s="859"/>
      <c r="DX126" s="859"/>
      <c r="DY126" s="859"/>
      <c r="DZ126" s="860"/>
    </row>
    <row r="127" spans="1:130" s="233" customFormat="1" ht="26.25" customHeight="1" x14ac:dyDescent="0.15">
      <c r="A127" s="887"/>
      <c r="B127" s="888"/>
      <c r="C127" s="903" t="s">
        <v>504</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400</v>
      </c>
      <c r="AB127" s="845"/>
      <c r="AC127" s="845"/>
      <c r="AD127" s="845"/>
      <c r="AE127" s="846"/>
      <c r="AF127" s="847" t="s">
        <v>238</v>
      </c>
      <c r="AG127" s="845"/>
      <c r="AH127" s="845"/>
      <c r="AI127" s="845"/>
      <c r="AJ127" s="846"/>
      <c r="AK127" s="847" t="s">
        <v>238</v>
      </c>
      <c r="AL127" s="845"/>
      <c r="AM127" s="845"/>
      <c r="AN127" s="845"/>
      <c r="AO127" s="846"/>
      <c r="AP127" s="889" t="s">
        <v>253</v>
      </c>
      <c r="AQ127" s="890"/>
      <c r="AR127" s="890"/>
      <c r="AS127" s="890"/>
      <c r="AT127" s="891"/>
      <c r="AU127" s="235"/>
      <c r="AV127" s="235"/>
      <c r="AW127" s="235"/>
      <c r="AX127" s="906" t="s">
        <v>505</v>
      </c>
      <c r="AY127" s="877"/>
      <c r="AZ127" s="877"/>
      <c r="BA127" s="877"/>
      <c r="BB127" s="877"/>
      <c r="BC127" s="877"/>
      <c r="BD127" s="877"/>
      <c r="BE127" s="878"/>
      <c r="BF127" s="876" t="s">
        <v>506</v>
      </c>
      <c r="BG127" s="877"/>
      <c r="BH127" s="877"/>
      <c r="BI127" s="877"/>
      <c r="BJ127" s="877"/>
      <c r="BK127" s="877"/>
      <c r="BL127" s="878"/>
      <c r="BM127" s="876" t="s">
        <v>507</v>
      </c>
      <c r="BN127" s="877"/>
      <c r="BO127" s="877"/>
      <c r="BP127" s="877"/>
      <c r="BQ127" s="877"/>
      <c r="BR127" s="877"/>
      <c r="BS127" s="878"/>
      <c r="BT127" s="876" t="s">
        <v>508</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509</v>
      </c>
      <c r="CQ127" s="817"/>
      <c r="CR127" s="817"/>
      <c r="CS127" s="817"/>
      <c r="CT127" s="817"/>
      <c r="CU127" s="817"/>
      <c r="CV127" s="817"/>
      <c r="CW127" s="817"/>
      <c r="CX127" s="817"/>
      <c r="CY127" s="817"/>
      <c r="CZ127" s="817"/>
      <c r="DA127" s="817"/>
      <c r="DB127" s="817"/>
      <c r="DC127" s="817"/>
      <c r="DD127" s="817"/>
      <c r="DE127" s="817"/>
      <c r="DF127" s="818"/>
      <c r="DG127" s="881" t="s">
        <v>400</v>
      </c>
      <c r="DH127" s="882"/>
      <c r="DI127" s="882"/>
      <c r="DJ127" s="882"/>
      <c r="DK127" s="882"/>
      <c r="DL127" s="882" t="s">
        <v>253</v>
      </c>
      <c r="DM127" s="882"/>
      <c r="DN127" s="882"/>
      <c r="DO127" s="882"/>
      <c r="DP127" s="882"/>
      <c r="DQ127" s="882" t="s">
        <v>400</v>
      </c>
      <c r="DR127" s="882"/>
      <c r="DS127" s="882"/>
      <c r="DT127" s="882"/>
      <c r="DU127" s="882"/>
      <c r="DV127" s="859" t="s">
        <v>253</v>
      </c>
      <c r="DW127" s="859"/>
      <c r="DX127" s="859"/>
      <c r="DY127" s="859"/>
      <c r="DZ127" s="860"/>
    </row>
    <row r="128" spans="1:130" s="233" customFormat="1" ht="26.25" customHeight="1" thickBot="1" x14ac:dyDescent="0.2">
      <c r="A128" s="861" t="s">
        <v>510</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511</v>
      </c>
      <c r="X128" s="863"/>
      <c r="Y128" s="863"/>
      <c r="Z128" s="864"/>
      <c r="AA128" s="865">
        <v>21043882</v>
      </c>
      <c r="AB128" s="866"/>
      <c r="AC128" s="866"/>
      <c r="AD128" s="866"/>
      <c r="AE128" s="867"/>
      <c r="AF128" s="868">
        <v>20565789</v>
      </c>
      <c r="AG128" s="866"/>
      <c r="AH128" s="866"/>
      <c r="AI128" s="866"/>
      <c r="AJ128" s="867"/>
      <c r="AK128" s="868">
        <v>21360639</v>
      </c>
      <c r="AL128" s="866"/>
      <c r="AM128" s="866"/>
      <c r="AN128" s="866"/>
      <c r="AO128" s="867"/>
      <c r="AP128" s="869"/>
      <c r="AQ128" s="870"/>
      <c r="AR128" s="870"/>
      <c r="AS128" s="870"/>
      <c r="AT128" s="871"/>
      <c r="AU128" s="235"/>
      <c r="AV128" s="235"/>
      <c r="AW128" s="235"/>
      <c r="AX128" s="872" t="s">
        <v>512</v>
      </c>
      <c r="AY128" s="873"/>
      <c r="AZ128" s="873"/>
      <c r="BA128" s="873"/>
      <c r="BB128" s="873"/>
      <c r="BC128" s="873"/>
      <c r="BD128" s="873"/>
      <c r="BE128" s="874"/>
      <c r="BF128" s="851" t="s">
        <v>400</v>
      </c>
      <c r="BG128" s="852"/>
      <c r="BH128" s="852"/>
      <c r="BI128" s="852"/>
      <c r="BJ128" s="852"/>
      <c r="BK128" s="852"/>
      <c r="BL128" s="875"/>
      <c r="BM128" s="851">
        <v>11.25</v>
      </c>
      <c r="BN128" s="852"/>
      <c r="BO128" s="852"/>
      <c r="BP128" s="852"/>
      <c r="BQ128" s="852"/>
      <c r="BR128" s="852"/>
      <c r="BS128" s="875"/>
      <c r="BT128" s="851">
        <v>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513</v>
      </c>
      <c r="CQ128" s="795"/>
      <c r="CR128" s="795"/>
      <c r="CS128" s="795"/>
      <c r="CT128" s="795"/>
      <c r="CU128" s="795"/>
      <c r="CV128" s="795"/>
      <c r="CW128" s="795"/>
      <c r="CX128" s="795"/>
      <c r="CY128" s="795"/>
      <c r="CZ128" s="795"/>
      <c r="DA128" s="795"/>
      <c r="DB128" s="795"/>
      <c r="DC128" s="795"/>
      <c r="DD128" s="795"/>
      <c r="DE128" s="795"/>
      <c r="DF128" s="796"/>
      <c r="DG128" s="855">
        <v>67169</v>
      </c>
      <c r="DH128" s="856"/>
      <c r="DI128" s="856"/>
      <c r="DJ128" s="856"/>
      <c r="DK128" s="856"/>
      <c r="DL128" s="856">
        <v>36625</v>
      </c>
      <c r="DM128" s="856"/>
      <c r="DN128" s="856"/>
      <c r="DO128" s="856"/>
      <c r="DP128" s="856"/>
      <c r="DQ128" s="856">
        <v>26267</v>
      </c>
      <c r="DR128" s="856"/>
      <c r="DS128" s="856"/>
      <c r="DT128" s="856"/>
      <c r="DU128" s="856"/>
      <c r="DV128" s="857">
        <v>0</v>
      </c>
      <c r="DW128" s="857"/>
      <c r="DX128" s="857"/>
      <c r="DY128" s="857"/>
      <c r="DZ128" s="858"/>
    </row>
    <row r="129" spans="1:131" s="233"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514</v>
      </c>
      <c r="X129" s="842"/>
      <c r="Y129" s="842"/>
      <c r="Z129" s="843"/>
      <c r="AA129" s="844">
        <v>374180277</v>
      </c>
      <c r="AB129" s="845"/>
      <c r="AC129" s="845"/>
      <c r="AD129" s="845"/>
      <c r="AE129" s="846"/>
      <c r="AF129" s="847">
        <v>384273580</v>
      </c>
      <c r="AG129" s="845"/>
      <c r="AH129" s="845"/>
      <c r="AI129" s="845"/>
      <c r="AJ129" s="846"/>
      <c r="AK129" s="847">
        <v>380864071</v>
      </c>
      <c r="AL129" s="845"/>
      <c r="AM129" s="845"/>
      <c r="AN129" s="845"/>
      <c r="AO129" s="846"/>
      <c r="AP129" s="848"/>
      <c r="AQ129" s="849"/>
      <c r="AR129" s="849"/>
      <c r="AS129" s="849"/>
      <c r="AT129" s="850"/>
      <c r="AU129" s="236"/>
      <c r="AV129" s="236"/>
      <c r="AW129" s="236"/>
      <c r="AX129" s="816" t="s">
        <v>515</v>
      </c>
      <c r="AY129" s="817"/>
      <c r="AZ129" s="817"/>
      <c r="BA129" s="817"/>
      <c r="BB129" s="817"/>
      <c r="BC129" s="817"/>
      <c r="BD129" s="817"/>
      <c r="BE129" s="818"/>
      <c r="BF129" s="835" t="s">
        <v>469</v>
      </c>
      <c r="BG129" s="836"/>
      <c r="BH129" s="836"/>
      <c r="BI129" s="836"/>
      <c r="BJ129" s="836"/>
      <c r="BK129" s="836"/>
      <c r="BL129" s="837"/>
      <c r="BM129" s="835">
        <v>16.25</v>
      </c>
      <c r="BN129" s="836"/>
      <c r="BO129" s="836"/>
      <c r="BP129" s="836"/>
      <c r="BQ129" s="836"/>
      <c r="BR129" s="836"/>
      <c r="BS129" s="837"/>
      <c r="BT129" s="835">
        <v>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9" t="s">
        <v>516</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517</v>
      </c>
      <c r="X130" s="842"/>
      <c r="Y130" s="842"/>
      <c r="Z130" s="843"/>
      <c r="AA130" s="844">
        <v>41413847</v>
      </c>
      <c r="AB130" s="845"/>
      <c r="AC130" s="845"/>
      <c r="AD130" s="845"/>
      <c r="AE130" s="846"/>
      <c r="AF130" s="847">
        <v>39214021</v>
      </c>
      <c r="AG130" s="845"/>
      <c r="AH130" s="845"/>
      <c r="AI130" s="845"/>
      <c r="AJ130" s="846"/>
      <c r="AK130" s="847">
        <v>37670001</v>
      </c>
      <c r="AL130" s="845"/>
      <c r="AM130" s="845"/>
      <c r="AN130" s="845"/>
      <c r="AO130" s="846"/>
      <c r="AP130" s="848"/>
      <c r="AQ130" s="849"/>
      <c r="AR130" s="849"/>
      <c r="AS130" s="849"/>
      <c r="AT130" s="850"/>
      <c r="AU130" s="236"/>
      <c r="AV130" s="236"/>
      <c r="AW130" s="236"/>
      <c r="AX130" s="816" t="s">
        <v>518</v>
      </c>
      <c r="AY130" s="817"/>
      <c r="AZ130" s="817"/>
      <c r="BA130" s="817"/>
      <c r="BB130" s="817"/>
      <c r="BC130" s="817"/>
      <c r="BD130" s="817"/>
      <c r="BE130" s="818"/>
      <c r="BF130" s="819">
        <v>8.5</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519</v>
      </c>
      <c r="X131" s="826"/>
      <c r="Y131" s="826"/>
      <c r="Z131" s="827"/>
      <c r="AA131" s="828">
        <v>332766430</v>
      </c>
      <c r="AB131" s="829"/>
      <c r="AC131" s="829"/>
      <c r="AD131" s="829"/>
      <c r="AE131" s="830"/>
      <c r="AF131" s="831">
        <v>345059559</v>
      </c>
      <c r="AG131" s="829"/>
      <c r="AH131" s="829"/>
      <c r="AI131" s="829"/>
      <c r="AJ131" s="830"/>
      <c r="AK131" s="831">
        <v>343194070</v>
      </c>
      <c r="AL131" s="829"/>
      <c r="AM131" s="829"/>
      <c r="AN131" s="829"/>
      <c r="AO131" s="830"/>
      <c r="AP131" s="832"/>
      <c r="AQ131" s="833"/>
      <c r="AR131" s="833"/>
      <c r="AS131" s="833"/>
      <c r="AT131" s="834"/>
      <c r="AU131" s="236"/>
      <c r="AV131" s="236"/>
      <c r="AW131" s="236"/>
      <c r="AX131" s="794" t="s">
        <v>520</v>
      </c>
      <c r="AY131" s="795"/>
      <c r="AZ131" s="795"/>
      <c r="BA131" s="795"/>
      <c r="BB131" s="795"/>
      <c r="BC131" s="795"/>
      <c r="BD131" s="795"/>
      <c r="BE131" s="796"/>
      <c r="BF131" s="797">
        <v>123.4</v>
      </c>
      <c r="BG131" s="798"/>
      <c r="BH131" s="798"/>
      <c r="BI131" s="798"/>
      <c r="BJ131" s="798"/>
      <c r="BK131" s="798"/>
      <c r="BL131" s="799"/>
      <c r="BM131" s="797">
        <v>400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3" t="s">
        <v>521</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522</v>
      </c>
      <c r="W132" s="807"/>
      <c r="X132" s="807"/>
      <c r="Y132" s="807"/>
      <c r="Z132" s="808"/>
      <c r="AA132" s="809">
        <v>8.0265434229999997</v>
      </c>
      <c r="AB132" s="810"/>
      <c r="AC132" s="810"/>
      <c r="AD132" s="810"/>
      <c r="AE132" s="811"/>
      <c r="AF132" s="812">
        <v>8.8601655000000008</v>
      </c>
      <c r="AG132" s="810"/>
      <c r="AH132" s="810"/>
      <c r="AI132" s="810"/>
      <c r="AJ132" s="811"/>
      <c r="AK132" s="812">
        <v>8.79693842</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523</v>
      </c>
      <c r="W133" s="786"/>
      <c r="X133" s="786"/>
      <c r="Y133" s="786"/>
      <c r="Z133" s="787"/>
      <c r="AA133" s="788">
        <v>7.5</v>
      </c>
      <c r="AB133" s="789"/>
      <c r="AC133" s="789"/>
      <c r="AD133" s="789"/>
      <c r="AE133" s="790"/>
      <c r="AF133" s="788">
        <v>8.1999999999999993</v>
      </c>
      <c r="AG133" s="789"/>
      <c r="AH133" s="789"/>
      <c r="AI133" s="789"/>
      <c r="AJ133" s="790"/>
      <c r="AK133" s="788">
        <v>8.5</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EJSzBuGkRiXlmXkTPIjoMEH2sptlhNx9OTqA9tdYkWqWajAQFyYNrBDLUDkTJJInBQn6kxFNA9HtfGlrbSKSUA==" saltValue="oLgaWpHD33Ec/p8zrXkBW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15" zoomScaleNormal="11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LtCJZ2R8mu2l+xyxTGkbbwhvkN4vhFkzL0A+rsavhMt9BDksv9+013cHSBOywA7bO8D1mZ2+M581BRIuXN70w==" saltValue="r2ekbLcbOkQ0hHQSj/N2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527</v>
      </c>
      <c r="AP7" s="275"/>
      <c r="AQ7" s="276" t="s">
        <v>528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529</v>
      </c>
      <c r="AQ8" s="282" t="s">
        <v>530</v>
      </c>
      <c r="AR8" s="283" t="s">
        <v>531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532</v>
      </c>
      <c r="AL9" s="1196"/>
      <c r="AM9" s="1196"/>
      <c r="AN9" s="1197"/>
      <c r="AO9" s="284">
        <v>149312081</v>
      </c>
      <c r="AP9" s="284">
        <v>98077</v>
      </c>
      <c r="AQ9" s="285">
        <v>105428</v>
      </c>
      <c r="AR9" s="286">
        <v>-7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533</v>
      </c>
      <c r="AL10" s="1196"/>
      <c r="AM10" s="1196"/>
      <c r="AN10" s="1197"/>
      <c r="AO10" s="287">
        <v>277</v>
      </c>
      <c r="AP10" s="287">
        <v>0</v>
      </c>
      <c r="AQ10" s="288">
        <v>108</v>
      </c>
      <c r="AR10" s="289">
        <v>-100</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534</v>
      </c>
      <c r="AL11" s="1196"/>
      <c r="AM11" s="1196"/>
      <c r="AN11" s="1197"/>
      <c r="AO11" s="287">
        <v>4515486</v>
      </c>
      <c r="AP11" s="287">
        <v>2966</v>
      </c>
      <c r="AQ11" s="288">
        <v>1092</v>
      </c>
      <c r="AR11" s="289">
        <v>171.6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535</v>
      </c>
      <c r="AL12" s="1196"/>
      <c r="AM12" s="1196"/>
      <c r="AN12" s="1197"/>
      <c r="AO12" s="287" t="s">
        <v>536</v>
      </c>
      <c r="AP12" s="287" t="s">
        <v>536</v>
      </c>
      <c r="AQ12" s="288">
        <v>5</v>
      </c>
      <c r="AR12" s="289" t="s">
        <v>536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537</v>
      </c>
      <c r="AL13" s="1196"/>
      <c r="AM13" s="1196"/>
      <c r="AN13" s="1197"/>
      <c r="AO13" s="287">
        <v>1623608</v>
      </c>
      <c r="AP13" s="287">
        <v>1066</v>
      </c>
      <c r="AQ13" s="288">
        <v>1959</v>
      </c>
      <c r="AR13" s="289">
        <v>-45.6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538</v>
      </c>
      <c r="AL14" s="1196"/>
      <c r="AM14" s="1196"/>
      <c r="AN14" s="1197"/>
      <c r="AO14" s="287">
        <v>3575784</v>
      </c>
      <c r="AP14" s="287">
        <v>2349</v>
      </c>
      <c r="AQ14" s="288">
        <v>1267</v>
      </c>
      <c r="AR14" s="289">
        <v>85.4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539</v>
      </c>
      <c r="AL15" s="1199"/>
      <c r="AM15" s="1199"/>
      <c r="AN15" s="1200"/>
      <c r="AO15" s="287">
        <v>-8580375</v>
      </c>
      <c r="AP15" s="287">
        <v>-5636</v>
      </c>
      <c r="AQ15" s="288">
        <v>-7422</v>
      </c>
      <c r="AR15" s="289">
        <v>-24.1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186</v>
      </c>
      <c r="AL16" s="1199"/>
      <c r="AM16" s="1199"/>
      <c r="AN16" s="1200"/>
      <c r="AO16" s="287">
        <v>150446861</v>
      </c>
      <c r="AP16" s="287">
        <v>98823</v>
      </c>
      <c r="AQ16" s="288">
        <v>102438</v>
      </c>
      <c r="AR16" s="289">
        <v>-3.5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541</v>
      </c>
      <c r="AP20" s="296" t="s">
        <v>542</v>
      </c>
      <c r="AQ20" s="297" t="s">
        <v>543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544</v>
      </c>
      <c r="AL21" s="1202"/>
      <c r="AM21" s="1202"/>
      <c r="AN21" s="1203"/>
      <c r="AO21" s="300">
        <v>10.42</v>
      </c>
      <c r="AP21" s="301">
        <v>11.31</v>
      </c>
      <c r="AQ21" s="302">
        <v>-0.89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545</v>
      </c>
      <c r="AL22" s="1202"/>
      <c r="AM22" s="1202"/>
      <c r="AN22" s="1203"/>
      <c r="AO22" s="305">
        <v>100.6</v>
      </c>
      <c r="AP22" s="306">
        <v>99.7</v>
      </c>
      <c r="AQ22" s="307">
        <v>0.9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4" t="s">
        <v>546</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x14ac:dyDescent="0.15">
      <c r="A27" s="312"/>
      <c r="AO27" s="265"/>
      <c r="AP27" s="265"/>
      <c r="AQ27" s="265"/>
      <c r="AR27" s="265"/>
      <c r="AS27" s="265"/>
      <c r="AT27" s="265"/>
    </row>
    <row r="28" spans="1:46" ht="17.25" x14ac:dyDescent="0.15">
      <c r="A28" s="266" t="s">
        <v>547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527</v>
      </c>
      <c r="AP30" s="275"/>
      <c r="AQ30" s="276" t="s">
        <v>528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529</v>
      </c>
      <c r="AQ31" s="282" t="s">
        <v>530</v>
      </c>
      <c r="AR31" s="283" t="s">
        <v>531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549</v>
      </c>
      <c r="AL32" s="1186"/>
      <c r="AM32" s="1186"/>
      <c r="AN32" s="1187"/>
      <c r="AO32" s="315">
        <v>25074285</v>
      </c>
      <c r="AP32" s="315">
        <v>16470</v>
      </c>
      <c r="AQ32" s="316">
        <v>31345</v>
      </c>
      <c r="AR32" s="317">
        <v>-47.5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550</v>
      </c>
      <c r="AL33" s="1186"/>
      <c r="AM33" s="1186"/>
      <c r="AN33" s="1187"/>
      <c r="AO33" s="315">
        <v>7666720</v>
      </c>
      <c r="AP33" s="315">
        <v>5036</v>
      </c>
      <c r="AQ33" s="316">
        <v>2339</v>
      </c>
      <c r="AR33" s="317">
        <v>115.3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551</v>
      </c>
      <c r="AL34" s="1186"/>
      <c r="AM34" s="1186"/>
      <c r="AN34" s="1187"/>
      <c r="AO34" s="315">
        <v>42756141</v>
      </c>
      <c r="AP34" s="315">
        <v>28085</v>
      </c>
      <c r="AQ34" s="316">
        <v>20945</v>
      </c>
      <c r="AR34" s="317">
        <v>34.1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552</v>
      </c>
      <c r="AL35" s="1186"/>
      <c r="AM35" s="1186"/>
      <c r="AN35" s="1187"/>
      <c r="AO35" s="315">
        <v>12217035</v>
      </c>
      <c r="AP35" s="315">
        <v>8025</v>
      </c>
      <c r="AQ35" s="316">
        <v>9788</v>
      </c>
      <c r="AR35" s="317">
        <v>-18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553</v>
      </c>
      <c r="AL36" s="1186"/>
      <c r="AM36" s="1186"/>
      <c r="AN36" s="1187"/>
      <c r="AO36" s="315" t="s">
        <v>536</v>
      </c>
      <c r="AP36" s="315" t="s">
        <v>536</v>
      </c>
      <c r="AQ36" s="316">
        <v>145</v>
      </c>
      <c r="AR36" s="317" t="s">
        <v>536</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554</v>
      </c>
      <c r="AL37" s="1186"/>
      <c r="AM37" s="1186"/>
      <c r="AN37" s="1187"/>
      <c r="AO37" s="315">
        <v>1507030</v>
      </c>
      <c r="AP37" s="315">
        <v>990</v>
      </c>
      <c r="AQ37" s="316">
        <v>1430</v>
      </c>
      <c r="AR37" s="317">
        <v>-30.8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555</v>
      </c>
      <c r="AL38" s="1189"/>
      <c r="AM38" s="1189"/>
      <c r="AN38" s="1190"/>
      <c r="AO38" s="318" t="s">
        <v>536</v>
      </c>
      <c r="AP38" s="318" t="s">
        <v>536</v>
      </c>
      <c r="AQ38" s="319">
        <v>1</v>
      </c>
      <c r="AR38" s="307" t="s">
        <v>536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556</v>
      </c>
      <c r="AL39" s="1189"/>
      <c r="AM39" s="1189"/>
      <c r="AN39" s="1190"/>
      <c r="AO39" s="315">
        <v>-21360639</v>
      </c>
      <c r="AP39" s="315">
        <v>-14031</v>
      </c>
      <c r="AQ39" s="316">
        <v>-16549</v>
      </c>
      <c r="AR39" s="317">
        <v>-15.2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557</v>
      </c>
      <c r="AL40" s="1186"/>
      <c r="AM40" s="1186"/>
      <c r="AN40" s="1187"/>
      <c r="AO40" s="315">
        <v>-37670001</v>
      </c>
      <c r="AP40" s="315">
        <v>-24744</v>
      </c>
      <c r="AQ40" s="316">
        <v>-31989</v>
      </c>
      <c r="AR40" s="317">
        <v>-22.6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299</v>
      </c>
      <c r="AL41" s="1192"/>
      <c r="AM41" s="1192"/>
      <c r="AN41" s="1193"/>
      <c r="AO41" s="315">
        <v>30190571</v>
      </c>
      <c r="AP41" s="315">
        <v>19831</v>
      </c>
      <c r="AQ41" s="316">
        <v>17454</v>
      </c>
      <c r="AR41" s="317">
        <v>13.6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527</v>
      </c>
      <c r="AN49" s="1180" t="s">
        <v>561</v>
      </c>
      <c r="AO49" s="1181"/>
      <c r="AP49" s="1181"/>
      <c r="AQ49" s="1181"/>
      <c r="AR49" s="1182"/>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562</v>
      </c>
      <c r="AO50" s="332" t="s">
        <v>563</v>
      </c>
      <c r="AP50" s="333" t="s">
        <v>564</v>
      </c>
      <c r="AQ50" s="334" t="s">
        <v>565</v>
      </c>
      <c r="AR50" s="335" t="s">
        <v>566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567</v>
      </c>
      <c r="AL51" s="328"/>
      <c r="AM51" s="336">
        <v>96676430</v>
      </c>
      <c r="AN51" s="337">
        <v>64969</v>
      </c>
      <c r="AO51" s="338">
        <v>24.3</v>
      </c>
      <c r="AP51" s="339">
        <v>52897</v>
      </c>
      <c r="AQ51" s="340">
        <v>2.2999999999999998</v>
      </c>
      <c r="AR51" s="341">
        <v>22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568</v>
      </c>
      <c r="AM52" s="344">
        <v>56049538</v>
      </c>
      <c r="AN52" s="345">
        <v>37667</v>
      </c>
      <c r="AO52" s="346">
        <v>36.799999999999997</v>
      </c>
      <c r="AP52" s="347">
        <v>27013</v>
      </c>
      <c r="AQ52" s="348">
        <v>1.3</v>
      </c>
      <c r="AR52" s="349">
        <v>35.5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569</v>
      </c>
      <c r="AL53" s="328"/>
      <c r="AM53" s="336">
        <v>92466191</v>
      </c>
      <c r="AN53" s="337">
        <v>61625</v>
      </c>
      <c r="AO53" s="338">
        <v>-5.0999999999999996</v>
      </c>
      <c r="AP53" s="339">
        <v>54945</v>
      </c>
      <c r="AQ53" s="340">
        <v>3.9</v>
      </c>
      <c r="AR53" s="341">
        <v>-9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568</v>
      </c>
      <c r="AM54" s="344">
        <v>49446950</v>
      </c>
      <c r="AN54" s="345">
        <v>32955</v>
      </c>
      <c r="AO54" s="346">
        <v>-12.5</v>
      </c>
      <c r="AP54" s="347">
        <v>29293</v>
      </c>
      <c r="AQ54" s="348">
        <v>8.4</v>
      </c>
      <c r="AR54" s="349">
        <v>-20.9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570</v>
      </c>
      <c r="AL55" s="328"/>
      <c r="AM55" s="336">
        <v>87729821</v>
      </c>
      <c r="AN55" s="337">
        <v>57934</v>
      </c>
      <c r="AO55" s="338">
        <v>-6</v>
      </c>
      <c r="AP55" s="339">
        <v>57132</v>
      </c>
      <c r="AQ55" s="340">
        <v>4</v>
      </c>
      <c r="AR55" s="341">
        <v>-10</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568</v>
      </c>
      <c r="AM56" s="344">
        <v>45726164</v>
      </c>
      <c r="AN56" s="345">
        <v>30196</v>
      </c>
      <c r="AO56" s="346">
        <v>-8.4</v>
      </c>
      <c r="AP56" s="347">
        <v>30126</v>
      </c>
      <c r="AQ56" s="348">
        <v>2.8</v>
      </c>
      <c r="AR56" s="349">
        <v>-11.2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571</v>
      </c>
      <c r="AL57" s="328"/>
      <c r="AM57" s="336">
        <v>109240246</v>
      </c>
      <c r="AN57" s="337">
        <v>71795</v>
      </c>
      <c r="AO57" s="338">
        <v>23.9</v>
      </c>
      <c r="AP57" s="339">
        <v>58766</v>
      </c>
      <c r="AQ57" s="340">
        <v>2.9</v>
      </c>
      <c r="AR57" s="341">
        <v>21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568</v>
      </c>
      <c r="AM58" s="344">
        <v>63411353</v>
      </c>
      <c r="AN58" s="345">
        <v>41675</v>
      </c>
      <c r="AO58" s="346">
        <v>38</v>
      </c>
      <c r="AP58" s="347">
        <v>29363</v>
      </c>
      <c r="AQ58" s="348">
        <v>-2.5</v>
      </c>
      <c r="AR58" s="349">
        <v>40.5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572</v>
      </c>
      <c r="AL59" s="328"/>
      <c r="AM59" s="336">
        <v>97821485</v>
      </c>
      <c r="AN59" s="337">
        <v>64255</v>
      </c>
      <c r="AO59" s="338">
        <v>-10.5</v>
      </c>
      <c r="AP59" s="339">
        <v>62482</v>
      </c>
      <c r="AQ59" s="340">
        <v>6.3</v>
      </c>
      <c r="AR59" s="341">
        <v>-16.8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568</v>
      </c>
      <c r="AM60" s="344">
        <v>50026183</v>
      </c>
      <c r="AN60" s="345">
        <v>32860</v>
      </c>
      <c r="AO60" s="346">
        <v>-21.2</v>
      </c>
      <c r="AP60" s="347">
        <v>34626</v>
      </c>
      <c r="AQ60" s="348">
        <v>17.899999999999999</v>
      </c>
      <c r="AR60" s="349">
        <v>-39.1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573</v>
      </c>
      <c r="AL61" s="350"/>
      <c r="AM61" s="351">
        <v>96786835</v>
      </c>
      <c r="AN61" s="352">
        <v>64116</v>
      </c>
      <c r="AO61" s="353">
        <v>5.3</v>
      </c>
      <c r="AP61" s="354">
        <v>57244</v>
      </c>
      <c r="AQ61" s="355">
        <v>3.9</v>
      </c>
      <c r="AR61" s="341">
        <v>1.4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568</v>
      </c>
      <c r="AM62" s="344">
        <v>52932038</v>
      </c>
      <c r="AN62" s="345">
        <v>35071</v>
      </c>
      <c r="AO62" s="346">
        <v>6.5</v>
      </c>
      <c r="AP62" s="347">
        <v>30084</v>
      </c>
      <c r="AQ62" s="348">
        <v>5.6</v>
      </c>
      <c r="AR62" s="349">
        <v>0.9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nBWfdE/zNSN+LBwzX07AyCmxW9kU5bHzgbbRaQIS3/iVLbkPYgB6FIFALofF8lB7BoFLB9P3Zpg415xU3hqqcg==" saltValue="sYT/JVjZMOyP9QnYynY1O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575</v>
      </c>
    </row>
    <row r="120" spans="125:125" ht="13.5" hidden="1" customHeight="1" x14ac:dyDescent="0.15"/>
    <row r="121" spans="125:125" ht="13.5" hidden="1" customHeight="1" x14ac:dyDescent="0.15">
      <c r="DU121" s="262"/>
    </row>
  </sheetData>
  <sheetProtection algorithmName="SHA-512" hashValue="k1DnPDw/8mxFkY1/S9E7nXxscxBKyqdnLiaAAhrVi2xFq2hV3flDA1t9XBcF2NgrGg+AvD4xPW0V74T5hmYvGQ==" saltValue="qTrjbCROQ/P/OVQaZAYV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576</v>
      </c>
    </row>
  </sheetData>
  <sheetProtection algorithmName="SHA-512" hashValue="BTA+HmaeiDNzPrXdNyDYxFEuDA5sx79Muyw49qybaDmDMB9is2B3E/wv7Tlbc4WBp3dZznZ9c8sAsxVqsc/bVQ==" saltValue="vTOo//mqwuRzat2m0WDa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04" t="s">
        <v>3</v>
      </c>
      <c r="D47" s="1204"/>
      <c r="E47" s="1205"/>
      <c r="F47" s="11">
        <v>1.57</v>
      </c>
      <c r="G47" s="12">
        <v>1.66</v>
      </c>
      <c r="H47" s="12">
        <v>1.71</v>
      </c>
      <c r="I47" s="12">
        <v>1.7</v>
      </c>
      <c r="J47" s="13">
        <v>1.97</v>
      </c>
    </row>
    <row r="48" spans="2:10" ht="57.75" customHeight="1" x14ac:dyDescent="0.15">
      <c r="B48" s="14"/>
      <c r="C48" s="1206" t="s">
        <v>4</v>
      </c>
      <c r="D48" s="1206"/>
      <c r="E48" s="1207"/>
      <c r="F48" s="15">
        <v>0.2</v>
      </c>
      <c r="G48" s="16">
        <v>0.17</v>
      </c>
      <c r="H48" s="16">
        <v>0.12</v>
      </c>
      <c r="I48" s="16">
        <v>0.14000000000000001</v>
      </c>
      <c r="J48" s="17">
        <v>1.63</v>
      </c>
    </row>
    <row r="49" spans="2:10" ht="57.75" customHeight="1" thickBot="1" x14ac:dyDescent="0.2">
      <c r="B49" s="18"/>
      <c r="C49" s="1208" t="s">
        <v>5</v>
      </c>
      <c r="D49" s="1208"/>
      <c r="E49" s="1209"/>
      <c r="F49" s="19">
        <v>7.0000000000000007E-2</v>
      </c>
      <c r="G49" s="20">
        <v>7.0000000000000007E-2</v>
      </c>
      <c r="H49" s="20" t="s">
        <v>582</v>
      </c>
      <c r="I49" s="20">
        <v>0.04</v>
      </c>
      <c r="J49" s="21">
        <v>1.73</v>
      </c>
    </row>
    <row r="50" spans="2:10" x14ac:dyDescent="0.15"/>
  </sheetData>
  <sheetProtection algorithmName="SHA-512" hashValue="JjNfw1VTOVWxfWwgZolVuy4sOKhmWhH160kh2UjJExB1rpfMAAHlu/M4bxtTzYZGAhyCEj7zjGdAo/WYfFB6bA==" saltValue="eKsVhDYL5SpXtdC3Pr7f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02012070</cp:lastModifiedBy>
  <cp:lastPrinted>2023-10-02T06:54:00Z</cp:lastPrinted>
  <dcterms:created xsi:type="dcterms:W3CDTF">2023-02-20T04:52:12Z</dcterms:created>
  <dcterms:modified xsi:type="dcterms:W3CDTF">2023-10-02T06:54:54Z</dcterms:modified>
  <cp:category/>
</cp:coreProperties>
</file>