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G:\財政課共通フォルダ\70各種調査\500財政比較分析表\令和６年度財政状況資料集の作成等について（都道府県・指定都市）\06_HPアップ\"/>
    </mc:Choice>
  </mc:AlternateContent>
  <xr:revisionPtr revIDLastSave="0" documentId="8_{8127029E-C61D-433D-893D-E7C0C56C6C71}" xr6:coauthVersionLast="47" xr6:coauthVersionMax="47" xr10:uidLastSave="{00000000-0000-0000-0000-000000000000}"/>
  <bookViews>
    <workbookView xWindow="57492" yWindow="-108" windowWidth="29016" windowHeight="15696" tabRatio="7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DL102" i="12"/>
  <c r="DQ102" i="12"/>
  <c r="CR102" i="12"/>
  <c r="AU88" i="12"/>
  <c r="AP88" i="12"/>
  <c r="AF88" i="12"/>
  <c r="AU63" i="12"/>
  <c r="AP63" i="12"/>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BW39" i="10"/>
  <c r="BE39" i="10"/>
  <c r="AM39" i="10"/>
  <c r="U39" i="10"/>
  <c r="BW38" i="10"/>
  <c r="BE38" i="10"/>
  <c r="U38" i="10"/>
  <c r="BE37" i="10"/>
  <c r="CO34" i="10"/>
  <c r="CO35" i="10" s="1"/>
  <c r="CO36" i="10" s="1"/>
  <c r="CO37" i="10" s="1"/>
  <c r="CO38" i="10" s="1"/>
  <c r="CO39" i="10" s="1"/>
  <c r="CO40" i="10" s="1"/>
  <c r="CO41" i="10" s="1"/>
  <c r="CO42" i="10" s="1"/>
  <c r="CO43" i="10" s="1"/>
  <c r="BW34" i="10"/>
  <c r="BW35" i="10" s="1"/>
  <c r="BW36" i="10" s="1"/>
  <c r="BW37" i="10" s="1"/>
  <c r="C34" i="10"/>
  <c r="C35" i="10" l="1"/>
  <c r="C36" i="10" s="1"/>
  <c r="C37" i="10" s="1"/>
  <c r="C38" i="10" s="1"/>
  <c r="C39" i="10" s="1"/>
  <c r="C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E35" i="10" s="1"/>
  <c r="BE36" i="10" s="1"/>
</calcChain>
</file>

<file path=xl/sharedStrings.xml><?xml version="1.0" encoding="utf-8"?>
<sst xmlns="http://schemas.openxmlformats.org/spreadsheetml/2006/main" count="1006" uniqueCount="593">
  <si>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</si>
  <si>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</si>
  <si>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</si>
  <si>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</si>
  <si>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</si>
  <si>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</si>
  <si>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</si>
  <si>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</si>
  <si>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</si>
  <si>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</si>
  <si>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</si>
  <si>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</si>
  <si>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</si>
  <si>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</si>
  <si>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</si>
  <si>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</si>
  <si>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</si>
  <si>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</si>
  <si>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</si>
  <si>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</si>
  <si>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</si>
  <si>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</si>
  <si>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</si>
  <si>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</si>
  <si>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</si>
  <si>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</si>
  <si>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</si>
  <si>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</si>
  <si>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</si>
  <si>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</si>
  <si>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</si>
  <si>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</si>
  <si>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</si>
  <si>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</si>
  <si>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</si>
  <si>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</si>
  <si>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</si>
  <si>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</si>
  <si>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</si>
  <si>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</si>
  <si>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</si>
  <si>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</si>
  <si>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</si>
  <si>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</si>
  <si>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</si>
  <si>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</si>
  <si>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</si>
  <si>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</si>
  <si>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</si>
  <si>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</si>
  <si>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</si>
  <si>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</si>
  <si>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</si>
  <si>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</si>
  <si>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</si>
  <si>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</si>
  <si>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</si>
  <si>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</si>
  <si>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</si>
  <si>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</si>
  <si>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</si>
  <si>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</si>
  <si>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</si>
  <si>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</si>
  <si>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</si>
  <si>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</si>
  <si>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</si>
  <si>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</si>
  <si>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</si>
  <si>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</si>
  <si>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</si>
  <si>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</si>
  <si>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</si>
  <si>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</si>
  <si>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</si>
  <si>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</si>
  <si>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</si>
  <si>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</si>
  <si>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</si>
  <si>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</si>
  <si>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</si>
  <si>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</si>
  <si>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</si>
  <si>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</si>
  <si>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</si>
  <si>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</si>
  <si>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</si>
  <si>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</si>
  <si>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</si>
  <si>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</si>
  <si>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</si>
  <si>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</si>
  <si>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</si>
  <si>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</si>
  <si>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</si>
  <si>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</si>
  <si>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</si>
  <si>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</si>
  <si>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</si>
  <si>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</si>
  <si>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</si>
  <si>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</si>
  <si>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</si>
  <si>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</si>
  <si>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</si>
  <si>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</si>
  <si>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</si>
  <si>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</si>
  <si>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</si>
  <si>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</si>
  <si>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</si>
  <si>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</si>
  <si>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</si>
  <si>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</si>
  <si>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</si>
  <si>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</si>
  <si>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</si>
  <si>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</si>
  <si>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</si>
  <si>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</si>
  <si>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</si>
  <si>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</si>
  <si>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</si>
  <si>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</si>
  <si>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</si>
  <si>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</si>
  <si>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</si>
  <si>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</si>
  <si>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</si>
  <si>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</si>
  <si>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</si>
  <si>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</si>
  <si>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</si>
  <si>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</si>
  <si>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</si>
  <si>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</si>
  <si>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</si>
  <si>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</si>
  <si>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</si>
  <si>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</si>
  <si>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</si>
  <si>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</si>
  <si>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</si>
  <si>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</si>
  <si>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</si>
  <si>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</si>
  <si>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</si>
  <si>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</si>
  <si>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</si>
  <si>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</si>
  <si>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</si>
  <si>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</si>
  <si>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</si>
  <si>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</si>
  <si>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</si>
  <si>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</si>
  <si>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</si>
  <si>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</si>
  <si>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</si>
  <si>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</si>
  <si>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</si>
  <si>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</si>
  <si>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</si>
  <si>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</si>
  <si>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</si>
  <si>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</si>
  <si>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</si>
  <si>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</si>
  <si>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</si>
  <si>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</si>
  <si>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</si>
  <si>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</si>
  <si>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</si>
  <si>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</si>
  <si>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</si>
  <si>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</si>
  <si>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</si>
  <si>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</si>
  <si>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</si>
  <si>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</si>
  <si>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</si>
  <si>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</si>
  <si>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</si>
  <si>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</si>
  <si>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</si>
  <si>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</si>
  <si>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</si>
  <si>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</si>
  <si>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</si>
  <si>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</si>
  <si>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</si>
  <si>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</si>
  <si>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</si>
  <si>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</si>
  <si>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</si>
  <si>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</si>
  <si>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</si>
  <si>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</si>
  <si>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</si>
  <si>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</si>
  <si>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</si>
  <si>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</si>
  <si>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</si>
  <si>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神奈川県川崎市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</si>
  <si>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</si>
  <si>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</si>
  <si>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</si>
  <si>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</si>
  <si>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</si>
  <si>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</si>
  <si>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</si>
  <si>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</si>
  <si>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</si>
  <si>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</si>
  <si>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</si>
  <si>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</si>
  <si>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</si>
  <si>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</si>
  <si>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</si>
  <si>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</si>
  <si>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</si>
  <si>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</si>
  <si>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</si>
  <si>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</si>
  <si>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</si>
  <si>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</si>
  <si>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</si>
  <si>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</si>
  <si>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</si>
  <si>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</si>
  <si>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</si>
  <si>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</si>
  <si>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</si>
  <si>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</si>
  <si>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</si>
  <si>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</si>
  <si>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</si>
  <si>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</si>
  <si>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</si>
  <si>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</si>
  <si>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</si>
  <si>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</si>
  <si>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</si>
  <si>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</si>
  <si>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</si>
  <si>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</si>
  <si>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</si>
  <si>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</si>
  <si>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</si>
  <si>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</si>
  <si>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</si>
  <si>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</si>
  <si>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</si>
  <si>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</si>
  <si>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</si>
  <si>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</si>
  <si>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</si>
  <si>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</si>
  <si>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</si>
  <si>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</si>
  <si>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</si>
  <si>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</si>
  <si>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</si>
  <si>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</si>
  <si>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</si>
  <si>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</si>
  <si>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</si>
  <si>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</si>
  <si>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</si>
  <si>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</si>
  <si>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</si>
  <si>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</si>
  <si>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</si>
  <si>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</si>
  <si>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</si>
  <si>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</si>
  <si>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</si>
  <si>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</si>
  <si>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</si>
  <si>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</si>
  <si>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</si>
  <si>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</si>
  <si>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</si>
  <si>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</si>
  <si>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</si>
  <si>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</si>
  <si>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</si>
  <si>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</si>
  <si>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</si>
  <si>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</si>
  <si>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</si>
  <si>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</si>
  <si>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</si>
  <si>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</si>
  <si>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</si>
  <si>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</si>
  <si>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</si>
  <si>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</si>
  <si>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</si>
  <si>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</si>
  <si>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</si>
  <si>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</si>
  <si>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</si>
  <si>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</si>
  <si>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</si>
  <si>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</si>
  <si>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</si>
  <si>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</si>
  <si>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</si>
  <si>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</si>
  <si>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</si>
  <si>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</si>
  <si>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</si>
  <si>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</si>
  <si>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</si>
  <si>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</si>
  <si>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</si>
  <si>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</si>
  <si>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</si>
  <si>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</si>
  <si>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</si>
  <si>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</si>
  <si>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</si>
  <si>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</si>
  <si>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</si>
  <si>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</si>
  <si>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</si>
  <si>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</si>
  <si>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</si>
  <si>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</si>
  <si>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</si>
  <si>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</si>
  <si>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</si>
  <si>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</si>
  <si>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</si>
  <si>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</si>
  <si>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</si>
  <si>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</si>
  <si>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</si>
  <si>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</si>
  <si>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</si>
  <si>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</si>
  <si>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</si>
  <si>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</si>
  <si>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</si>
  <si>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</si>
  <si>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</si>
  <si>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</si>
  <si>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</si>
  <si>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</si>
  <si>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</si>
  <si>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</si>
  <si>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</si>
  <si>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</si>
  <si>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神奈川県川崎市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</si>
  <si>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</si>
  <si>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</si>
  <si>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</si>
  <si>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</si>
  <si>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</si>
  <si>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</si>
  <si>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</si>
  <si>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</si>
  <si>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</si>
  <si>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</si>
  <si>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</si>
  <si>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</si>
  <si>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</si>
  <si>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</si>
  <si>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</si>
  <si>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</si>
  <si>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</si>
  <si>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</si>
  <si>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</si>
  <si>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</si>
  <si>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</si>
  <si>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</si>
  <si>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</si>
  <si>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墓地整備事業特別会計</t>
    <phoneticPr fontId="5"/>
  </si>
  <si>
    <t>公共用地先行取得等事業特別会計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</si>
  <si>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</si>
  <si>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</si>
  <si>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</si>
  <si>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</si>
  <si>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</si>
  <si>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</si>
  <si>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</si>
  <si>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</si>
  <si>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</si>
  <si>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</si>
  <si>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</si>
  <si>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</si>
  <si>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</si>
  <si>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</si>
  <si>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</si>
  <si>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</si>
  <si>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</si>
  <si>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</si>
  <si>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</si>
  <si>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</si>
  <si>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</si>
  <si>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水道事業会計</t>
    <phoneticPr fontId="5"/>
  </si>
  <si>
    <t>工業用水道事業会計</t>
    <phoneticPr fontId="5"/>
  </si>
  <si>
    <t>自動車運送事業会計</t>
    <phoneticPr fontId="5"/>
  </si>
  <si>
    <t>卸売市場事業特別会計</t>
    <phoneticPr fontId="5"/>
  </si>
  <si>
    <t>法非適用企業</t>
    <phoneticPr fontId="5"/>
  </si>
  <si>
    <t>港湾整備事業特別会計</t>
    <phoneticPr fontId="5"/>
  </si>
  <si>
    <t>生田緑地ゴルフ場事業特別会計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</si>
  <si>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</si>
  <si>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</si>
  <si>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</si>
  <si>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</si>
  <si>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</si>
  <si>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</si>
  <si>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</si>
  <si>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</si>
  <si>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</si>
  <si>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</si>
  <si>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</si>
  <si>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</si>
  <si>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</si>
  <si>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</si>
  <si>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</si>
  <si>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</si>
  <si>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</si>
  <si>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</si>
  <si>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</si>
  <si>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</si>
  <si>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</si>
  <si>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</si>
  <si>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</si>
  <si>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</si>
  <si>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</si>
  <si>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</si>
  <si>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</si>
  <si>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</si>
  <si>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</si>
  <si>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</si>
  <si>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</si>
  <si>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</si>
  <si>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</si>
  <si>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</si>
  <si>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</si>
  <si>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</si>
  <si>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</si>
  <si>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</si>
  <si>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</si>
  <si>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</si>
  <si>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</si>
  <si>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</si>
  <si>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</si>
  <si>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</si>
  <si>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</si>
  <si>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</si>
  <si>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</si>
  <si>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</si>
  <si>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</si>
  <si>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</si>
  <si>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</si>
  <si>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</si>
  <si>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</si>
  <si>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</si>
  <si>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</si>
  <si>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</si>
  <si>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</si>
  <si>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</si>
  <si>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</si>
  <si>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</si>
  <si>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</si>
  <si>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</si>
  <si>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</si>
  <si>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</si>
  <si>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</si>
  <si>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</si>
  <si>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</si>
  <si>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</si>
  <si>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</si>
  <si>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</si>
  <si>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</si>
  <si>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</si>
  <si>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</si>
  <si>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</si>
  <si>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</si>
  <si>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</si>
  <si>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</si>
  <si>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</si>
  <si>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</si>
  <si>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</si>
  <si>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</si>
  <si>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</si>
  <si>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</si>
  <si>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</si>
  <si>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</si>
  <si>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</si>
  <si>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</si>
  <si>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</si>
  <si>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</si>
  <si>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</si>
  <si>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</si>
  <si>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</si>
  <si>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</si>
  <si>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</si>
  <si>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</si>
  <si>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</si>
  <si>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</si>
  <si>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</si>
  <si>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</si>
  <si>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</si>
  <si>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</si>
  <si>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</si>
  <si>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</si>
  <si>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</si>
  <si>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</si>
  <si>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</si>
  <si>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</si>
  <si>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</si>
  <si>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</si>
  <si>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</si>
  <si>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</si>
  <si>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</si>
  <si>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</si>
  <si>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</si>
  <si>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</si>
  <si>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</si>
  <si>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</si>
  <si>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</si>
  <si>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</si>
  <si>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</si>
  <si>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</si>
  <si>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</si>
  <si>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</si>
  <si>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</si>
  <si>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</si>
  <si>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</si>
  <si>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</si>
  <si>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</si>
  <si>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</si>
  <si>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</si>
  <si>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</si>
  <si>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</si>
  <si>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</si>
  <si>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</si>
  <si>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</si>
  <si>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1.47</t>
  </si>
  <si>
    <t>▲ 0.16</t>
  </si>
  <si>
    <t>▲ 0.87</t>
  </si>
  <si>
    <t>工業用水道事業会計</t>
  </si>
  <si>
    <t>水道事業会計</t>
  </si>
  <si>
    <t>下水道事業会計</t>
  </si>
  <si>
    <t>一般会計</t>
  </si>
  <si>
    <t>病院事業会計</t>
  </si>
  <si>
    <t>港湾整備事業特別会計</t>
  </si>
  <si>
    <t>介護保険事業特別会計</t>
  </si>
  <si>
    <t>競輪事業特別会計</t>
  </si>
  <si>
    <t>その他会計（赤字）</t>
  </si>
  <si>
    <t>その他会計（黒字）</t>
  </si>
  <si>
    <t>R02</t>
    <phoneticPr fontId="5"/>
  </si>
  <si>
    <t>R03</t>
    <phoneticPr fontId="5"/>
  </si>
  <si>
    <t>R04</t>
    <phoneticPr fontId="5"/>
  </si>
  <si>
    <t>R05</t>
    <phoneticPr fontId="5"/>
  </si>
  <si>
    <t>R06</t>
    <phoneticPr fontId="5"/>
  </si>
  <si>
    <t>神奈川県川崎競馬組合</t>
    <rPh sb="0" eb="4">
      <t>カナガワケン</t>
    </rPh>
    <rPh sb="4" eb="6">
      <t>カワサキ</t>
    </rPh>
    <rPh sb="6" eb="8">
      <t>ケイバ</t>
    </rPh>
    <rPh sb="8" eb="10">
      <t>クミアイ</t>
    </rPh>
    <phoneticPr fontId="17"/>
  </si>
  <si>
    <t>神奈川県内広域水道企業団</t>
  </si>
  <si>
    <t>神奈川県後期高齢者医療広域連合
（一般会計）</t>
  </si>
  <si>
    <t>神奈川県後期高齢者医療広域連合
（後期高齢者医療特別会計）</t>
  </si>
  <si>
    <t>かわさき市民放送</t>
    <rPh sb="4" eb="6">
      <t>シミン</t>
    </rPh>
    <rPh sb="6" eb="8">
      <t>ホウソウ</t>
    </rPh>
    <phoneticPr fontId="3"/>
  </si>
  <si>
    <t>川崎市土地開発公社</t>
    <rPh sb="0" eb="3">
      <t>カワサキシ</t>
    </rPh>
    <rPh sb="3" eb="5">
      <t>トチ</t>
    </rPh>
    <rPh sb="5" eb="7">
      <t>カイハツ</t>
    </rPh>
    <rPh sb="7" eb="9">
      <t>コウシャ</t>
    </rPh>
    <phoneticPr fontId="3"/>
  </si>
  <si>
    <t>川崎市文化財団</t>
    <rPh sb="0" eb="3">
      <t>カワサキシ</t>
    </rPh>
    <rPh sb="3" eb="5">
      <t>ブンカ</t>
    </rPh>
    <rPh sb="5" eb="7">
      <t>ザイダン</t>
    </rPh>
    <phoneticPr fontId="3"/>
  </si>
  <si>
    <t>川崎市国際交流協会</t>
    <rPh sb="0" eb="3">
      <t>カワサキシ</t>
    </rPh>
    <rPh sb="3" eb="5">
      <t>コクサイ</t>
    </rPh>
    <rPh sb="5" eb="7">
      <t>コウリュウ</t>
    </rPh>
    <rPh sb="7" eb="9">
      <t>キョウカイ</t>
    </rPh>
    <phoneticPr fontId="3"/>
  </si>
  <si>
    <t>川崎市スポーツ協会</t>
    <rPh sb="0" eb="3">
      <t>カワサキシ</t>
    </rPh>
    <rPh sb="7" eb="9">
      <t>キョウカイ</t>
    </rPh>
    <phoneticPr fontId="3"/>
  </si>
  <si>
    <t>川崎アゼリア</t>
    <rPh sb="0" eb="2">
      <t>カワサキ</t>
    </rPh>
    <phoneticPr fontId="3"/>
  </si>
  <si>
    <t>川崎冷蔵</t>
    <rPh sb="0" eb="2">
      <t>カワサキ</t>
    </rPh>
    <rPh sb="2" eb="4">
      <t>レイゾウ</t>
    </rPh>
    <phoneticPr fontId="3"/>
  </si>
  <si>
    <t>川崎市産業振興財団</t>
    <rPh sb="0" eb="3">
      <t>カワサキシ</t>
    </rPh>
    <rPh sb="3" eb="5">
      <t>サンギョウ</t>
    </rPh>
    <rPh sb="5" eb="7">
      <t>シンコウ</t>
    </rPh>
    <rPh sb="7" eb="9">
      <t>ザイダン</t>
    </rPh>
    <phoneticPr fontId="3"/>
  </si>
  <si>
    <t>川崎未来エナジー株式会社</t>
    <rPh sb="2" eb="4">
      <t>ミライ</t>
    </rPh>
    <rPh sb="8" eb="10">
      <t>カブシキ</t>
    </rPh>
    <rPh sb="10" eb="12">
      <t>カイシャ</t>
    </rPh>
    <phoneticPr fontId="3"/>
  </si>
  <si>
    <t>川崎・横浜公害保健センター</t>
    <rPh sb="0" eb="2">
      <t>カワサキ</t>
    </rPh>
    <rPh sb="3" eb="5">
      <t>ヨコハマ</t>
    </rPh>
    <rPh sb="5" eb="7">
      <t>コウガイ</t>
    </rPh>
    <rPh sb="7" eb="9">
      <t>ホケン</t>
    </rPh>
    <phoneticPr fontId="3"/>
  </si>
  <si>
    <t>川崎市シルバー人材センター</t>
    <rPh sb="0" eb="3">
      <t>カワサキシ</t>
    </rPh>
    <rPh sb="7" eb="9">
      <t>ジンザイ</t>
    </rPh>
    <phoneticPr fontId="3"/>
  </si>
  <si>
    <t>川崎市身体障害者協会</t>
    <rPh sb="0" eb="3">
      <t>カワサキシ</t>
    </rPh>
    <rPh sb="3" eb="5">
      <t>シンタイ</t>
    </rPh>
    <rPh sb="5" eb="8">
      <t>ショウガイシャ</t>
    </rPh>
    <rPh sb="8" eb="10">
      <t>キョウカイ</t>
    </rPh>
    <phoneticPr fontId="3"/>
  </si>
  <si>
    <t>川崎市母子寡婦福祉協議会</t>
    <rPh sb="0" eb="3">
      <t>カワサキシ</t>
    </rPh>
    <rPh sb="3" eb="5">
      <t>ボシ</t>
    </rPh>
    <rPh sb="5" eb="7">
      <t>カフ</t>
    </rPh>
    <rPh sb="7" eb="9">
      <t>フクシ</t>
    </rPh>
    <rPh sb="9" eb="12">
      <t>キョウギカイ</t>
    </rPh>
    <phoneticPr fontId="3"/>
  </si>
  <si>
    <t>神奈川県住宅供給公社</t>
    <rPh sb="0" eb="4">
      <t>カナガワケン</t>
    </rPh>
    <rPh sb="4" eb="6">
      <t>ジュウタク</t>
    </rPh>
    <rPh sb="6" eb="8">
      <t>キョウキュウ</t>
    </rPh>
    <rPh sb="8" eb="10">
      <t>コウシャ</t>
    </rPh>
    <phoneticPr fontId="3"/>
  </si>
  <si>
    <t>川崎市まちづくり公社</t>
    <rPh sb="0" eb="3">
      <t>カワサキシ</t>
    </rPh>
    <rPh sb="8" eb="10">
      <t>コウシャ</t>
    </rPh>
    <phoneticPr fontId="3"/>
  </si>
  <si>
    <t>川崎市住宅供給公社</t>
    <rPh sb="0" eb="3">
      <t>カワサキシ</t>
    </rPh>
    <rPh sb="3" eb="5">
      <t>ジュウタク</t>
    </rPh>
    <rPh sb="5" eb="7">
      <t>キョウキュウ</t>
    </rPh>
    <rPh sb="7" eb="9">
      <t>コウシャ</t>
    </rPh>
    <phoneticPr fontId="3"/>
  </si>
  <si>
    <t>みぞのくち新都市</t>
    <rPh sb="5" eb="8">
      <t>シントシ</t>
    </rPh>
    <phoneticPr fontId="3"/>
  </si>
  <si>
    <t>川崎市公園緑地協会</t>
    <rPh sb="0" eb="3">
      <t>カワサキシ</t>
    </rPh>
    <rPh sb="3" eb="5">
      <t>コウエン</t>
    </rPh>
    <rPh sb="5" eb="7">
      <t>リョクチ</t>
    </rPh>
    <rPh sb="7" eb="9">
      <t>キョウカイ</t>
    </rPh>
    <phoneticPr fontId="3"/>
  </si>
  <si>
    <t>川崎臨港倉庫埠頭</t>
    <rPh sb="0" eb="2">
      <t>カワサキ</t>
    </rPh>
    <rPh sb="2" eb="4">
      <t>リンコウ</t>
    </rPh>
    <rPh sb="4" eb="6">
      <t>ソウコ</t>
    </rPh>
    <rPh sb="6" eb="8">
      <t>フトウ</t>
    </rPh>
    <phoneticPr fontId="3"/>
  </si>
  <si>
    <t>かわさきファズ</t>
  </si>
  <si>
    <t>川崎市消防防災指導公社</t>
    <rPh sb="0" eb="3">
      <t>カワサキシ</t>
    </rPh>
    <rPh sb="3" eb="5">
      <t>ショウボウ</t>
    </rPh>
    <rPh sb="5" eb="7">
      <t>ボウサイ</t>
    </rPh>
    <rPh sb="7" eb="9">
      <t>シドウ</t>
    </rPh>
    <rPh sb="9" eb="11">
      <t>コウシャ</t>
    </rPh>
    <phoneticPr fontId="3"/>
  </si>
  <si>
    <t>川崎市学校給食会</t>
    <rPh sb="0" eb="3">
      <t>カワサキシ</t>
    </rPh>
    <rPh sb="3" eb="5">
      <t>ガッコウ</t>
    </rPh>
    <rPh sb="5" eb="7">
      <t>キュウショク</t>
    </rPh>
    <rPh sb="7" eb="8">
      <t>カイ</t>
    </rPh>
    <phoneticPr fontId="3"/>
  </si>
  <si>
    <t>川崎市生涯学習財団</t>
  </si>
  <si>
    <t>鉄道整備事業基金</t>
    <rPh sb="0" eb="8">
      <t>テツドウセイビジギョウキキン</t>
    </rPh>
    <phoneticPr fontId="5"/>
  </si>
  <si>
    <t>都市整備事業基金</t>
    <rPh sb="0" eb="8">
      <t>トシセイビジギョウキキン</t>
    </rPh>
    <phoneticPr fontId="2"/>
  </si>
  <si>
    <t>災害救助基金</t>
    <rPh sb="0" eb="6">
      <t>サイガイキュウジョキキン</t>
    </rPh>
    <phoneticPr fontId="2"/>
  </si>
  <si>
    <t>資源再生化基金</t>
    <rPh sb="0" eb="7">
      <t>シゲンサイセイカキキン</t>
    </rPh>
    <phoneticPr fontId="2"/>
  </si>
  <si>
    <t>長寿社会福祉振興基金</t>
    <rPh sb="0" eb="6">
      <t>チョウジュシャカイフクシ</t>
    </rPh>
    <rPh sb="6" eb="10">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</si>
</sst>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5E40-4432-B392-75C0EAC53E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71795</c:v>
                </c:pt>
                <c:pt idx="1">
                  <c:v>64255</c:v>
                </c:pt>
                <c:pt idx="2">
                  <c:v>68818</c:v>
                </c:pt>
                <c:pt idx="3">
                  <c:v>78777</c:v>
                </c:pt>
                <c:pt idx="4">
                  <c:v>63036</c:v>
                </c:pt>
              </c:numCache>
            </c:numRef>
          </c:val>
          <c:smooth val="0"/>
          <c:extLst>
            <c:ext xmlns:c16="http://schemas.microsoft.com/office/drawing/2014/chart" uri="{C3380CC4-5D6E-409C-BE32-E72D297353CC}">
              <c16:uniqueId val="{00000001-5E40-4432-B392-75C0EAC53E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0.14000000000000001</c:v>
                </c:pt>
                <c:pt idx="1">
                  <c:v>1.63</c:v>
                </c:pt>
                <c:pt idx="2">
                  <c:v>0.55000000000000004</c:v>
                </c:pt>
                <c:pt idx="3">
                  <c:v>1.1599999999999999</c:v>
                </c:pt>
                <c:pt idx="4">
                  <c:v>1.6</c:v>
                </c:pt>
              </c:numCache>
            </c:numRef>
          </c:val>
          <c:extLst>
            <c:ext xmlns:c16="http://schemas.microsoft.com/office/drawing/2014/chart" uri="{C3380CC4-5D6E-409C-BE32-E72D297353CC}">
              <c16:uniqueId val="{00000000-929B-4C5C-B403-A7344D211D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c:v>
                </c:pt>
                <c:pt idx="1">
                  <c:v>1.97</c:v>
                </c:pt>
                <c:pt idx="2">
                  <c:v>2.2400000000000002</c:v>
                </c:pt>
                <c:pt idx="3">
                  <c:v>1.81</c:v>
                </c:pt>
                <c:pt idx="4">
                  <c:v>1.4</c:v>
                </c:pt>
              </c:numCache>
            </c:numRef>
          </c:val>
          <c:extLst>
            <c:ext xmlns:c16="http://schemas.microsoft.com/office/drawing/2014/chart" uri="{C3380CC4-5D6E-409C-BE32-E72D297353CC}">
              <c16:uniqueId val="{00000001-929B-4C5C-B403-A7344D211D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0.04</c:v>
                </c:pt>
                <c:pt idx="1">
                  <c:v>1.73</c:v>
                </c:pt>
                <c:pt idx="2">
                  <c:v>-1.47</c:v>
                </c:pt>
                <c:pt idx="3">
                  <c:v>-0.16</c:v>
                </c:pt>
                <c:pt idx="4">
                  <c:v>-0.87</c:v>
                </c:pt>
              </c:numCache>
            </c:numRef>
          </c:val>
          <c:smooth val="0"/>
          <c:extLst>
            <c:ext xmlns:c16="http://schemas.microsoft.com/office/drawing/2014/chart" uri="{C3380CC4-5D6E-409C-BE32-E72D297353CC}">
              <c16:uniqueId val="{00000002-929B-4C5C-B403-A7344D211D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0.06</c:v>
                </c:pt>
                <c:pt idx="4">
                  <c:v>#N/A</c:v>
                </c:pt>
                <c:pt idx="5">
                  <c:v>7.0000000000000007E-2</c:v>
                </c:pt>
                <c:pt idx="6">
                  <c:v>#N/A</c:v>
                </c:pt>
                <c:pt idx="7">
                  <c:v>0.1</c:v>
                </c:pt>
                <c:pt idx="8">
                  <c:v>#N/A</c:v>
                </c:pt>
                <c:pt idx="9">
                  <c:v>7.0000000000000007E-2</c:v>
                </c:pt>
              </c:numCache>
            </c:numRef>
          </c:val>
          <c:extLst>
            <c:ext xmlns:c16="http://schemas.microsoft.com/office/drawing/2014/chart" uri="{C3380CC4-5D6E-409C-BE32-E72D297353CC}">
              <c16:uniqueId val="{00000000-23B4-4F6B-A7DA-E217ACDAE2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B4-4F6B-A7DA-E217ACDAE277}"/>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2-23B4-4F6B-A7DA-E217ACDAE277}"/>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0.28999999999999998</c:v>
                </c:pt>
                <c:pt idx="2">
                  <c:v>#N/A</c:v>
                </c:pt>
                <c:pt idx="3">
                  <c:v>0.35</c:v>
                </c:pt>
                <c:pt idx="4">
                  <c:v>#N/A</c:v>
                </c:pt>
                <c:pt idx="5">
                  <c:v>0.42</c:v>
                </c:pt>
                <c:pt idx="6">
                  <c:v>#N/A</c:v>
                </c:pt>
                <c:pt idx="7">
                  <c:v>0.17</c:v>
                </c:pt>
                <c:pt idx="8">
                  <c:v>#N/A</c:v>
                </c:pt>
                <c:pt idx="9">
                  <c:v>0.28000000000000003</c:v>
                </c:pt>
              </c:numCache>
            </c:numRef>
          </c:val>
          <c:extLst>
            <c:ext xmlns:c16="http://schemas.microsoft.com/office/drawing/2014/chart" uri="{C3380CC4-5D6E-409C-BE32-E72D297353CC}">
              <c16:uniqueId val="{00000003-23B4-4F6B-A7DA-E217ACDAE277}"/>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0.01</c:v>
                </c:pt>
                <c:pt idx="4">
                  <c:v>#N/A</c:v>
                </c:pt>
                <c:pt idx="5">
                  <c:v>0</c:v>
                </c:pt>
                <c:pt idx="6">
                  <c:v>#N/A</c:v>
                </c:pt>
                <c:pt idx="7">
                  <c:v>0.02</c:v>
                </c:pt>
                <c:pt idx="8">
                  <c:v>#N/A</c:v>
                </c:pt>
                <c:pt idx="9">
                  <c:v>0.48</c:v>
                </c:pt>
              </c:numCache>
            </c:numRef>
          </c:val>
          <c:extLst>
            <c:ext xmlns:c16="http://schemas.microsoft.com/office/drawing/2014/chart" uri="{C3380CC4-5D6E-409C-BE32-E72D297353CC}">
              <c16:uniqueId val="{00000004-23B4-4F6B-A7DA-E217ACDAE277}"/>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2.14</c:v>
                </c:pt>
                <c:pt idx="4">
                  <c:v>#N/A</c:v>
                </c:pt>
                <c:pt idx="5">
                  <c:v>2.23</c:v>
                </c:pt>
                <c:pt idx="6">
                  <c:v>#N/A</c:v>
                </c:pt>
                <c:pt idx="7">
                  <c:v>1.62</c:v>
                </c:pt>
                <c:pt idx="8">
                  <c:v>#N/A</c:v>
                </c:pt>
                <c:pt idx="9">
                  <c:v>0.68</c:v>
                </c:pt>
              </c:numCache>
            </c:numRef>
          </c:val>
          <c:extLst>
            <c:ext xmlns:c16="http://schemas.microsoft.com/office/drawing/2014/chart" uri="{C3380CC4-5D6E-409C-BE32-E72D297353CC}">
              <c16:uniqueId val="{00000005-23B4-4F6B-A7DA-E217ACDAE27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0.04</c:v>
                </c:pt>
                <c:pt idx="2">
                  <c:v>#N/A</c:v>
                </c:pt>
                <c:pt idx="3">
                  <c:v>1.57</c:v>
                </c:pt>
                <c:pt idx="4">
                  <c:v>#N/A</c:v>
                </c:pt>
                <c:pt idx="5">
                  <c:v>0.49</c:v>
                </c:pt>
                <c:pt idx="6">
                  <c:v>#N/A</c:v>
                </c:pt>
                <c:pt idx="7">
                  <c:v>1.07</c:v>
                </c:pt>
                <c:pt idx="8">
                  <c:v>#N/A</c:v>
                </c:pt>
                <c:pt idx="9">
                  <c:v>1.54</c:v>
                </c:pt>
              </c:numCache>
            </c:numRef>
          </c:val>
          <c:extLst>
            <c:ext xmlns:c16="http://schemas.microsoft.com/office/drawing/2014/chart" uri="{C3380CC4-5D6E-409C-BE32-E72D297353CC}">
              <c16:uniqueId val="{00000006-23B4-4F6B-A7DA-E217ACDAE27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4.2300000000000004</c:v>
                </c:pt>
                <c:pt idx="2">
                  <c:v>#N/A</c:v>
                </c:pt>
                <c:pt idx="3">
                  <c:v>3.36</c:v>
                </c:pt>
                <c:pt idx="4">
                  <c:v>#N/A</c:v>
                </c:pt>
                <c:pt idx="5">
                  <c:v>2.66</c:v>
                </c:pt>
                <c:pt idx="6">
                  <c:v>#N/A</c:v>
                </c:pt>
                <c:pt idx="7">
                  <c:v>1.82</c:v>
                </c:pt>
                <c:pt idx="8">
                  <c:v>#N/A</c:v>
                </c:pt>
                <c:pt idx="9">
                  <c:v>1.63</c:v>
                </c:pt>
              </c:numCache>
            </c:numRef>
          </c:val>
          <c:extLst>
            <c:ext xmlns:c16="http://schemas.microsoft.com/office/drawing/2014/chart" uri="{C3380CC4-5D6E-409C-BE32-E72D297353CC}">
              <c16:uniqueId val="{00000007-23B4-4F6B-A7DA-E217ACDAE27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5.35</c:v>
                </c:pt>
                <c:pt idx="2">
                  <c:v>#N/A</c:v>
                </c:pt>
                <c:pt idx="3">
                  <c:v>5.31</c:v>
                </c:pt>
                <c:pt idx="4">
                  <c:v>#N/A</c:v>
                </c:pt>
                <c:pt idx="5">
                  <c:v>4.62</c:v>
                </c:pt>
                <c:pt idx="6">
                  <c:v>#N/A</c:v>
                </c:pt>
                <c:pt idx="7">
                  <c:v>3.83</c:v>
                </c:pt>
                <c:pt idx="8">
                  <c:v>#N/A</c:v>
                </c:pt>
                <c:pt idx="9">
                  <c:v>3.54</c:v>
                </c:pt>
              </c:numCache>
            </c:numRef>
          </c:val>
          <c:extLst>
            <c:ext xmlns:c16="http://schemas.microsoft.com/office/drawing/2014/chart" uri="{C3380CC4-5D6E-409C-BE32-E72D297353CC}">
              <c16:uniqueId val="{00000008-23B4-4F6B-A7DA-E217ACDAE277}"/>
            </c:ext>
          </c:extLst>
        </c:ser>
        <c:ser>
          <c:idx val="9"/>
          <c:order val="9"/>
          <c:tx>
            <c:strRef>
              <c:f>データシート!$A$36</c:f>
              <c:strCache>
                <c:ptCount val="1"/>
                <c:pt idx="0">
                  <c:v>工業用水道事業会計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2.35</c:v>
                </c:pt>
                <c:pt idx="2">
                  <c:v>#N/A</c:v>
                </c:pt>
                <c:pt idx="3">
                  <c:v>2.56</c:v>
                </c:pt>
                <c:pt idx="4">
                  <c:v>#N/A</c:v>
                </c:pt>
                <c:pt idx="5">
                  <c:v>2.58</c:v>
                </c:pt>
                <c:pt idx="6">
                  <c:v>#N/A</c:v>
                </c:pt>
                <c:pt idx="7">
                  <c:v>2.58</c:v>
                </c:pt>
                <c:pt idx="8">
                  <c:v>#N/A</c:v>
                </c:pt>
                <c:pt idx="9">
                  <c:v>3.76</c:v>
                </c:pt>
              </c:numCache>
            </c:numRef>
          </c:val>
          <c:extLst>
            <c:ext xmlns:c16="http://schemas.microsoft.com/office/drawing/2014/chart" uri="{C3380CC4-5D6E-409C-BE32-E72D297353CC}">
              <c16:uniqueId val="{00000009-23B4-4F6B-A7DA-E217ACDAE2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59781</c:v>
                </c:pt>
                <c:pt idx="5">
                  <c:v>59030</c:v>
                </c:pt>
                <c:pt idx="8">
                  <c:v>58577</c:v>
                </c:pt>
                <c:pt idx="11">
                  <c:v>56702</c:v>
                </c:pt>
                <c:pt idx="14">
                  <c:v>54063</c:v>
                </c:pt>
              </c:numCache>
            </c:numRef>
          </c:val>
          <c:extLst>
            <c:ext xmlns:c16="http://schemas.microsoft.com/office/drawing/2014/chart" uri="{C3380CC4-5D6E-409C-BE32-E72D297353CC}">
              <c16:uniqueId val="{00000000-B43A-4BAE-9168-75C5851CF9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3A-4BAE-9168-75C5851CF9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1721</c:v>
                </c:pt>
                <c:pt idx="3">
                  <c:v>1507</c:v>
                </c:pt>
                <c:pt idx="6">
                  <c:v>1515</c:v>
                </c:pt>
                <c:pt idx="9">
                  <c:v>1456</c:v>
                </c:pt>
                <c:pt idx="12">
                  <c:v>1357</c:v>
                </c:pt>
              </c:numCache>
            </c:numRef>
          </c:val>
          <c:extLst>
            <c:ext xmlns:c16="http://schemas.microsoft.com/office/drawing/2014/chart" uri="{C3380CC4-5D6E-409C-BE32-E72D297353CC}">
              <c16:uniqueId val="{00000002-B43A-4BAE-9168-75C5851CF9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3A-4BAE-9168-75C5851CF9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12856</c:v>
                </c:pt>
                <c:pt idx="3">
                  <c:v>12217</c:v>
                </c:pt>
                <c:pt idx="6">
                  <c:v>11982</c:v>
                </c:pt>
                <c:pt idx="9">
                  <c:v>12354</c:v>
                </c:pt>
                <c:pt idx="12">
                  <c:v>12252</c:v>
                </c:pt>
              </c:numCache>
            </c:numRef>
          </c:val>
          <c:extLst>
            <c:ext xmlns:c16="http://schemas.microsoft.com/office/drawing/2014/chart" uri="{C3380CC4-5D6E-409C-BE32-E72D297353CC}">
              <c16:uniqueId val="{00000004-B43A-4BAE-9168-75C5851CF9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42663</c:v>
                </c:pt>
                <c:pt idx="3">
                  <c:v>42914</c:v>
                </c:pt>
                <c:pt idx="6">
                  <c:v>43641</c:v>
                </c:pt>
                <c:pt idx="9">
                  <c:v>43840</c:v>
                </c:pt>
                <c:pt idx="12">
                  <c:v>46239</c:v>
                </c:pt>
              </c:numCache>
            </c:numRef>
          </c:val>
          <c:extLst>
            <c:ext xmlns:c16="http://schemas.microsoft.com/office/drawing/2014/chart" uri="{C3380CC4-5D6E-409C-BE32-E72D297353CC}">
              <c16:uniqueId val="{00000005-B43A-4BAE-9168-75C5851CF9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7999</c:v>
                </c:pt>
                <c:pt idx="3">
                  <c:v>7700</c:v>
                </c:pt>
                <c:pt idx="6">
                  <c:v>4641</c:v>
                </c:pt>
                <c:pt idx="9">
                  <c:v>4029</c:v>
                </c:pt>
                <c:pt idx="12">
                  <c:v>5161</c:v>
                </c:pt>
              </c:numCache>
            </c:numRef>
          </c:val>
          <c:extLst>
            <c:ext xmlns:c16="http://schemas.microsoft.com/office/drawing/2014/chart" uri="{C3380CC4-5D6E-409C-BE32-E72D297353CC}">
              <c16:uniqueId val="{00000006-B43A-4BAE-9168-75C5851CF9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25286</c:v>
                </c:pt>
                <c:pt idx="3">
                  <c:v>25074</c:v>
                </c:pt>
                <c:pt idx="6">
                  <c:v>25251</c:v>
                </c:pt>
                <c:pt idx="9">
                  <c:v>26264</c:v>
                </c:pt>
                <c:pt idx="12">
                  <c:v>24339</c:v>
                </c:pt>
              </c:numCache>
            </c:numRef>
          </c:val>
          <c:extLst>
            <c:ext xmlns:c16="http://schemas.microsoft.com/office/drawing/2014/chart" uri="{C3380CC4-5D6E-409C-BE32-E72D297353CC}">
              <c16:uniqueId val="{00000007-B43A-4BAE-9168-75C5851CF9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30744</c:v>
                </c:pt>
                <c:pt idx="2">
                  <c:v>#N/A</c:v>
                </c:pt>
                <c:pt idx="3">
                  <c:v>#N/A</c:v>
                </c:pt>
                <c:pt idx="4">
                  <c:v>30382</c:v>
                </c:pt>
                <c:pt idx="5">
                  <c:v>#N/A</c:v>
                </c:pt>
                <c:pt idx="6">
                  <c:v>#N/A</c:v>
                </c:pt>
                <c:pt idx="7">
                  <c:v>28453</c:v>
                </c:pt>
                <c:pt idx="8">
                  <c:v>#N/A</c:v>
                </c:pt>
                <c:pt idx="9">
                  <c:v>#N/A</c:v>
                </c:pt>
                <c:pt idx="10">
                  <c:v>31241</c:v>
                </c:pt>
                <c:pt idx="11">
                  <c:v>#N/A</c:v>
                </c:pt>
                <c:pt idx="12">
                  <c:v>#N/A</c:v>
                </c:pt>
                <c:pt idx="13">
                  <c:v>35285</c:v>
                </c:pt>
                <c:pt idx="14">
                  <c:v>#N/A</c:v>
                </c:pt>
              </c:numCache>
            </c:numRef>
          </c:val>
          <c:smooth val="0"/>
          <c:extLst>
            <c:ext xmlns:c16="http://schemas.microsoft.com/office/drawing/2014/chart" uri="{C3380CC4-5D6E-409C-BE32-E72D297353CC}">
              <c16:uniqueId val="{00000008-B43A-4BAE-9168-75C5851CF9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396619</c:v>
                </c:pt>
                <c:pt idx="5">
                  <c:v>384700</c:v>
                </c:pt>
                <c:pt idx="8">
                  <c:v>368189</c:v>
                </c:pt>
                <c:pt idx="11">
                  <c:v>354890</c:v>
                </c:pt>
                <c:pt idx="14">
                  <c:v>344998</c:v>
                </c:pt>
              </c:numCache>
            </c:numRef>
          </c:val>
          <c:extLst>
            <c:ext xmlns:c16="http://schemas.microsoft.com/office/drawing/2014/chart" uri="{C3380CC4-5D6E-409C-BE32-E72D297353CC}">
              <c16:uniqueId val="{00000000-CBF1-4B8C-B159-AD9608DDA7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265157</c:v>
                </c:pt>
                <c:pt idx="5">
                  <c:v>260368</c:v>
                </c:pt>
                <c:pt idx="8">
                  <c:v>252985</c:v>
                </c:pt>
                <c:pt idx="11">
                  <c:v>250534</c:v>
                </c:pt>
                <c:pt idx="14">
                  <c:v>280710</c:v>
                </c:pt>
              </c:numCache>
            </c:numRef>
          </c:val>
          <c:extLst>
            <c:ext xmlns:c16="http://schemas.microsoft.com/office/drawing/2014/chart" uri="{C3380CC4-5D6E-409C-BE32-E72D297353CC}">
              <c16:uniqueId val="{00000001-CBF1-4B8C-B159-AD9608DDA7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220192</c:v>
                </c:pt>
                <c:pt idx="5">
                  <c:v>236916</c:v>
                </c:pt>
                <c:pt idx="8">
                  <c:v>260995</c:v>
                </c:pt>
                <c:pt idx="11">
                  <c:v>286104</c:v>
                </c:pt>
                <c:pt idx="14">
                  <c:v>308834</c:v>
                </c:pt>
              </c:numCache>
            </c:numRef>
          </c:val>
          <c:extLst>
            <c:ext xmlns:c16="http://schemas.microsoft.com/office/drawing/2014/chart" uri="{C3380CC4-5D6E-409C-BE32-E72D297353CC}">
              <c16:uniqueId val="{00000002-CBF1-4B8C-B159-AD9608DDA7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F1-4B8C-B159-AD9608DDA7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F1-4B8C-B159-AD9608DDA7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37</c:v>
                </c:pt>
                <c:pt idx="3">
                  <c:v>26</c:v>
                </c:pt>
                <c:pt idx="6">
                  <c:v>18</c:v>
                </c:pt>
                <c:pt idx="9">
                  <c:v>0</c:v>
                </c:pt>
                <c:pt idx="12">
                  <c:v>0</c:v>
                </c:pt>
              </c:numCache>
            </c:numRef>
          </c:val>
          <c:extLst>
            <c:ext xmlns:c16="http://schemas.microsoft.com/office/drawing/2014/chart" uri="{C3380CC4-5D6E-409C-BE32-E72D297353CC}">
              <c16:uniqueId val="{00000005-CBF1-4B8C-B159-AD9608DDA7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101065</c:v>
                </c:pt>
                <c:pt idx="3">
                  <c:v>102440</c:v>
                </c:pt>
                <c:pt idx="6">
                  <c:v>100836</c:v>
                </c:pt>
                <c:pt idx="9">
                  <c:v>101904</c:v>
                </c:pt>
                <c:pt idx="12">
                  <c:v>103836</c:v>
                </c:pt>
              </c:numCache>
            </c:numRef>
          </c:val>
          <c:extLst>
            <c:ext xmlns:c16="http://schemas.microsoft.com/office/drawing/2014/chart" uri="{C3380CC4-5D6E-409C-BE32-E72D297353CC}">
              <c16:uniqueId val="{00000006-CBF1-4B8C-B159-AD9608DDA7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BF1-4B8C-B159-AD9608DDA7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149402</c:v>
                </c:pt>
                <c:pt idx="3">
                  <c:v>146905</c:v>
                </c:pt>
                <c:pt idx="6">
                  <c:v>143728</c:v>
                </c:pt>
                <c:pt idx="9">
                  <c:v>140988</c:v>
                </c:pt>
                <c:pt idx="12">
                  <c:v>145333</c:v>
                </c:pt>
              </c:numCache>
            </c:numRef>
          </c:val>
          <c:extLst>
            <c:ext xmlns:c16="http://schemas.microsoft.com/office/drawing/2014/chart" uri="{C3380CC4-5D6E-409C-BE32-E72D297353CC}">
              <c16:uniqueId val="{00000008-CBF1-4B8C-B159-AD9608DDA7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21078</c:v>
                </c:pt>
                <c:pt idx="3">
                  <c:v>18613</c:v>
                </c:pt>
                <c:pt idx="6">
                  <c:v>16143</c:v>
                </c:pt>
                <c:pt idx="9">
                  <c:v>13647</c:v>
                </c:pt>
                <c:pt idx="12">
                  <c:v>11601</c:v>
                </c:pt>
              </c:numCache>
            </c:numRef>
          </c:val>
          <c:extLst>
            <c:ext xmlns:c16="http://schemas.microsoft.com/office/drawing/2014/chart" uri="{C3380CC4-5D6E-409C-BE32-E72D297353CC}">
              <c16:uniqueId val="{00000009-CBF1-4B8C-B159-AD9608DDA7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1031630</c:v>
                </c:pt>
                <c:pt idx="3">
                  <c:v>1037830</c:v>
                </c:pt>
                <c:pt idx="6">
                  <c:v>1060052</c:v>
                </c:pt>
                <c:pt idx="9">
                  <c:v>1095169</c:v>
                </c:pt>
                <c:pt idx="12">
                  <c:v>1105720</c:v>
                </c:pt>
              </c:numCache>
            </c:numRef>
          </c:val>
          <c:extLst>
            <c:ext xmlns:c16="http://schemas.microsoft.com/office/drawing/2014/chart" uri="{C3380CC4-5D6E-409C-BE32-E72D297353CC}">
              <c16:uniqueId val="{0000000A-CBF1-4B8C-B159-AD9608DDA7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421244</c:v>
                </c:pt>
                <c:pt idx="2">
                  <c:v>#N/A</c:v>
                </c:pt>
                <c:pt idx="3">
                  <c:v>#N/A</c:v>
                </c:pt>
                <c:pt idx="4">
                  <c:v>423831</c:v>
                </c:pt>
                <c:pt idx="5">
                  <c:v>#N/A</c:v>
                </c:pt>
                <c:pt idx="6">
                  <c:v>#N/A</c:v>
                </c:pt>
                <c:pt idx="7">
                  <c:v>438607</c:v>
                </c:pt>
                <c:pt idx="8">
                  <c:v>#N/A</c:v>
                </c:pt>
                <c:pt idx="9">
                  <c:v>#N/A</c:v>
                </c:pt>
                <c:pt idx="10">
                  <c:v>460179</c:v>
                </c:pt>
                <c:pt idx="11">
                  <c:v>#N/A</c:v>
                </c:pt>
                <c:pt idx="12">
                  <c:v>#N/A</c:v>
                </c:pt>
                <c:pt idx="13">
                  <c:v>431949</c:v>
                </c:pt>
                <c:pt idx="14">
                  <c:v>#N/A</c:v>
                </c:pt>
              </c:numCache>
            </c:numRef>
          </c:val>
          <c:smooth val="0"/>
          <c:extLst>
            <c:ext xmlns:c16="http://schemas.microsoft.com/office/drawing/2014/chart" uri="{C3380CC4-5D6E-409C-BE32-E72D297353CC}">
              <c16:uniqueId val="{0000000B-CBF1-4B8C-B159-AD9608DDA7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8817</c:v>
                </c:pt>
                <c:pt idx="1">
                  <c:v>7351</c:v>
                </c:pt>
                <c:pt idx="2">
                  <c:v>5862</c:v>
                </c:pt>
              </c:numCache>
            </c:numRef>
          </c:val>
          <c:extLst>
            <c:ext xmlns:c16="http://schemas.microsoft.com/office/drawing/2014/chart" uri="{C3380CC4-5D6E-409C-BE32-E72D297353CC}">
              <c16:uniqueId val="{00000000-9964-441A-8D68-6587A444C4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1724</c:v>
                </c:pt>
                <c:pt idx="1">
                  <c:v>1779</c:v>
                </c:pt>
                <c:pt idx="2">
                  <c:v>1873</c:v>
                </c:pt>
              </c:numCache>
            </c:numRef>
          </c:val>
          <c:extLst>
            <c:ext xmlns:c16="http://schemas.microsoft.com/office/drawing/2014/chart" uri="{C3380CC4-5D6E-409C-BE32-E72D297353CC}">
              <c16:uniqueId val="{00000001-9964-441A-8D68-6587A444C4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23844</c:v>
                </c:pt>
                <c:pt idx="1">
                  <c:v>24272</c:v>
                </c:pt>
                <c:pt idx="2">
                  <c:v>23074</c:v>
                </c:pt>
              </c:numCache>
            </c:numRef>
          </c:val>
          <c:extLst>
            <c:ext xmlns:c16="http://schemas.microsoft.com/office/drawing/2014/chart" uri="{C3380CC4-5D6E-409C-BE32-E72D297353CC}">
              <c16:uniqueId val="{00000002-9964-441A-8D68-6587A444C4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令和３年度は、元利償還金の減等により実質公債費比率の分子は減少した。</a:t>
          </a:r>
        </a:p>
        <a:p>
          <a:r>
            <a:rPr kumimoji="1" lang="ja-JP" altLang="en-US" sz="1400">
              <a:latin typeface="ＭＳ ゴシック" pitchFamily="49" charset="-128"/>
              <a:ea typeface="ＭＳ ゴシック" pitchFamily="49" charset="-128"/>
            </a:rPr>
            <a:t>令和４年度は、減債基金積立不足算定額の減等により実質公債費比率の分子は減少した。</a:t>
          </a:r>
        </a:p>
        <a:p>
          <a:r>
            <a:rPr kumimoji="1" lang="ja-JP" altLang="en-US" sz="1400">
              <a:latin typeface="ＭＳ ゴシック" pitchFamily="49" charset="-128"/>
              <a:ea typeface="ＭＳ ゴシック" pitchFamily="49" charset="-128"/>
            </a:rPr>
            <a:t>令和５年度は、元利償還金の増により実質公債費比率の分子は増加した。</a:t>
          </a:r>
        </a:p>
        <a:p>
          <a:r>
            <a:rPr kumimoji="1" lang="ja-JP" altLang="en-US" sz="1400">
              <a:latin typeface="ＭＳ ゴシック" pitchFamily="49" charset="-128"/>
              <a:ea typeface="ＭＳ ゴシック" pitchFamily="49" charset="-128"/>
            </a:rPr>
            <a:t>令和６年度は、満期一括償還地方債に係る年度割相当額の増等により実質公債費比率の分子は増加した。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減債基金の積立は、ルールどおり行っているが、財源対策として減債基金から借入を行っていることにより積立不足が生じている。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令和３年度は、将来負担額については、地方債現在高の増などにより増加したため、控除額（地方債現在高に係る基準財政需要額算入見込額）が増となったものの、将来負担比率の分子は増加した。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令和４年度は、将来負担額については、地方債現在高の増などにより増加したため、控除額（地方債現在高に係る基準財政需要額算入見込額）が増となったものの、将来負担比率の分子は増加した。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令和５年度は、将来負担額については、地方債現在高の増などにより増加したため、控除額（地方債現在高に係る基準財政需要額算入見込額）が増となったものの、将来負担比率の分子は増加した。 </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令和６年度は、将来負担額については、地方債現在高の増などにより増加したが、控除額（充当可能基金等）も増となったため、将来負担比率の分子は減少した。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過年度の国庫負担金等の超過受入分を国に返還したことによる減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減債基金運用利子の積立による増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：「全国都市緑化かわさきフェア」に係る事業等への充当による減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市営住宅等修繕基金：市営住宅修繕事業への充当額の増による減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財政調整基金については、今後も年度途中で発生した新たな課題に機動的に対応する補正予算の財源などとして活用するため、各年度の決算剰余金等の積立を行う。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その他特定目的基金については、各基金の目的に沿った積立や取崩を計画的に行う。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：災害救助法に基づく費用の至便の財源に充当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・長寿社会福祉振興基金：地域福祉事業の資金に充当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「全国都市緑化かわさきフェア」に係る事業等への充当による緑化基金の減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基金の設置目的となっている事業等の効率的、効果的な執行に資するよう、適切な積立や取崩を行う。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令和４年度については、国庫返還分への対応分の取り崩しを行ったものの、剰余金処分等の積立てにより残高が増加した。令和５年度及び令和６年度は、国庫返還分への対応分の取り崩しを行ったことで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今後も年度途中で発生した新たな課題に機動的に対応する補正予算の財源などとして活用するため、各年度の決算剰余金等の積立を行う。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減債基金運用利子分の積立による増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今後も減債基金運用利子の積立を行い、不測の財源不足等に対応する。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88900</xdr:rowOff>
    </xdr:from>
    <xdr:to>
      <xdr:col>23</xdr:col>
      <xdr:colOff>133350</xdr:colOff>
      <xdr:row>37</xdr:row>
      <xdr:rowOff>20864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26110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20864</xdr:rowOff>
    </xdr:from>
    <xdr:to>
      <xdr:col>19</xdr:col>
      <xdr:colOff>133350</xdr:colOff>
      <xdr:row>37</xdr:row>
      <xdr:rowOff>55336</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55336</xdr:rowOff>
    </xdr:from>
    <xdr:to>
      <xdr:col>15</xdr:col>
      <xdr:colOff>82550</xdr:colOff>
      <xdr:row>37</xdr:row>
      <xdr:rowOff>55336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9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20864</xdr:rowOff>
    </xdr:from>
    <xdr:to>
      <xdr:col>11</xdr:col>
      <xdr:colOff>31750</xdr:colOff>
      <xdr:row>37</xdr:row>
      <xdr:rowOff>55336</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645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4536</xdr:rowOff>
    </xdr:from>
    <xdr:to>
      <xdr:col>15</xdr:col>
      <xdr:colOff>133350</xdr:colOff>
      <xdr:row>37</xdr:row>
      <xdr:rowOff>106136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116313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4536</xdr:rowOff>
    </xdr:from>
    <xdr:to>
      <xdr:col>11</xdr:col>
      <xdr:colOff>82550</xdr:colOff>
      <xdr:row>37</xdr:row>
      <xdr:rowOff>106136</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116313</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1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141514</xdr:rowOff>
    </xdr:from>
    <xdr:to>
      <xdr:col>7</xdr:col>
      <xdr:colOff>31750</xdr:colOff>
      <xdr:row>37</xdr:row>
      <xdr:rowOff>71664</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81841</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地方消費税交付金の増、財源対策による臨時財政対策債の増加等により低下した。令和４年度は、個人市民税や固定資産税等の経常一般財源の増加等により低下した。令和５年度は、個人市民税や固定資産税等の経常一般財源は増加したものの、児童福祉費や衛生費など扶助費の増や特別会計繰出金の増等により上昇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令和６年度は、固定資産税等の経常一般財源は増加したものの、給与改定に伴う人件費の増や物価高騰による物件費の増等により上昇した。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今後とも、財政の柔軟性を確保できるよう社会保障関連経費の増加ペースの低減に努める。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65</xdr:row>
      <xdr:rowOff>93133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55867"/>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63</xdr:row>
      <xdr:rowOff>154517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4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141111</xdr:rowOff>
    </xdr:from>
    <xdr:to>
      <xdr:col>15</xdr:col>
      <xdr:colOff>82550</xdr:colOff>
      <xdr:row>64</xdr:row>
      <xdr:rowOff>9878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424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9878</xdr:rowOff>
    </xdr:from>
    <xdr:to>
      <xdr:col>11</xdr:col>
      <xdr:colOff>31750</xdr:colOff>
      <xdr:row>64</xdr:row>
      <xdr:rowOff>23283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8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90311</xdr:rowOff>
    </xdr:from>
    <xdr:to>
      <xdr:col>15</xdr:col>
      <xdr:colOff>133350</xdr:colOff>
      <xdr:row>64</xdr:row>
      <xdr:rowOff>20461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5238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130528</xdr:rowOff>
    </xdr:from>
    <xdr:to>
      <xdr:col>11</xdr:col>
      <xdr:colOff>82550</xdr:colOff>
      <xdr:row>64</xdr:row>
      <xdr:rowOff>60678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45455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一人当たり人件費は、令和３年度は、会計年度任用職員にかかる報酬の増等により増加した。令和５年度は、定年引上げによる退職者の減による退職手当の減等により減少した。令和６年度は、給与改定及び定年退職者の増による退職手当の増等により増加した。</a:t>
          </a:r>
        </a:p>
        <a:p>
          <a:r>
            <a:rPr kumimoji="1" lang="ja-JP" altLang="en-US" sz="1100">
              <a:latin typeface="ＭＳ Ｐゴシック" panose="020B0600070205080204" pitchFamily="50" charset="-128"/>
              <a:ea typeface="ＭＳ Ｐゴシック" panose="020B0600070205080204" pitchFamily="50" charset="-128"/>
            </a:rPr>
            <a:t>人口一人当たり物件費は、令和３年度は、新型コロナウイルスワクチン接種の実施や学校給食費の公会計化の開始に伴う学校給食物資購入費の増により増加した。令和４年度は、物価高騰に伴う光熱費の増により増加した。令和５年度は、新型コロナウイルス感染症対策に係る経費の減等により減少した。令和６年度は、物価高騰に伴う指定管理委託料の増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30139</xdr:rowOff>
    </xdr:from>
    <xdr:to>
      <xdr:col>23</xdr:col>
      <xdr:colOff>133350</xdr:colOff>
      <xdr:row>85</xdr:row>
      <xdr:rowOff>84184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1939"/>
          <a:ext cx="838200" cy="2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30139</xdr:rowOff>
    </xdr:from>
    <xdr:to>
      <xdr:col>19</xdr:col>
      <xdr:colOff>133350</xdr:colOff>
      <xdr:row>85</xdr:row>
      <xdr:rowOff>4869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31939"/>
          <a:ext cx="889000" cy="14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121665</xdr:rowOff>
    </xdr:from>
    <xdr:to>
      <xdr:col>15</xdr:col>
      <xdr:colOff>82550</xdr:colOff>
      <xdr:row>85</xdr:row>
      <xdr:rowOff>4869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23465"/>
          <a:ext cx="889000" cy="5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73273</xdr:rowOff>
    </xdr:from>
    <xdr:to>
      <xdr:col>11</xdr:col>
      <xdr:colOff>31750</xdr:colOff>
      <xdr:row>84</xdr:row>
      <xdr:rowOff>121665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2173"/>
          <a:ext cx="889000" cy="39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33384</xdr:rowOff>
    </xdr:from>
    <xdr:to>
      <xdr:col>23</xdr:col>
      <xdr:colOff>184150</xdr:colOff>
      <xdr:row>85</xdr:row>
      <xdr:rowOff>134984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49911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150789</xdr:rowOff>
    </xdr:from>
    <xdr:to>
      <xdr:col>19</xdr:col>
      <xdr:colOff>184150</xdr:colOff>
      <xdr:row>84</xdr:row>
      <xdr:rowOff>80939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91116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0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125519</xdr:rowOff>
    </xdr:from>
    <xdr:to>
      <xdr:col>15</xdr:col>
      <xdr:colOff>133350</xdr:colOff>
      <xdr:row>85</xdr:row>
      <xdr:rowOff>55669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65846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70865</xdr:rowOff>
    </xdr:from>
    <xdr:to>
      <xdr:col>11</xdr:col>
      <xdr:colOff>82550</xdr:colOff>
      <xdr:row>85</xdr:row>
      <xdr:rowOff>1015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22473</xdr:rowOff>
    </xdr:from>
    <xdr:to>
      <xdr:col>7</xdr:col>
      <xdr:colOff>31750</xdr:colOff>
      <xdr:row>82</xdr:row>
      <xdr:rowOff>124073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134250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高齢層職員の原則昇給停止措置及び職員構成の変動等により指数が低下した。令和４年度は、職員構成の変動により指数が微増したが、令和５年度は、職員構成の変動等により指数が低下した。令和６年度は職員構成の変動が指数増加の要因となったものの、国との給料表の引上率の差異により相殺され、結果として前年度から指数の変動はなかった。今後も引き続き、適正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015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32657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6394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135363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53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年度までの</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次にわたる行財政改革プランの取組により、委託化、指定管理者制度の導入等の行政体制の再整備を行い、スリム化を図ることで、約</a:t>
          </a:r>
          <a:r>
            <a:rPr kumimoji="1" lang="en-US" altLang="ja-JP" sz="1000">
              <a:latin typeface="ＭＳ Ｐゴシック" panose="020B0600070205080204" pitchFamily="50" charset="-128"/>
              <a:ea typeface="ＭＳ Ｐゴシック" panose="020B0600070205080204" pitchFamily="50" charset="-128"/>
            </a:rPr>
            <a:t>3,000</a:t>
          </a:r>
          <a:r>
            <a:rPr kumimoji="1" lang="ja-JP" altLang="en-US" sz="1000">
              <a:latin typeface="ＭＳ Ｐゴシック" panose="020B0600070205080204" pitchFamily="50" charset="-128"/>
              <a:ea typeface="ＭＳ Ｐゴシック" panose="020B0600070205080204" pitchFamily="50" charset="-128"/>
            </a:rPr>
            <a:t>人の職員数を削減した。また、市役所内部の改革の推進に向け、平成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月策定の「川崎市行財政運営に関する改革プログラム」、平成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月策定の「川崎市行財政改革プログラム」、平成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月策定の「川崎市行財政改革第</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期プログラム」に基づき、資源物収集、給食調理等の業務の委託化や、施設譲渡等による公立保育所の民営化などに取り組んできた。令和６年度についても、令和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月に策定した「川崎市行財政改革第３期プログラム（計画期間：令和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7</a:t>
          </a:r>
          <a:r>
            <a:rPr kumimoji="1" lang="ja-JP" altLang="en-US" sz="1000">
              <a:latin typeface="ＭＳ Ｐゴシック" panose="020B0600070205080204" pitchFamily="50" charset="-128"/>
              <a:ea typeface="ＭＳ Ｐゴシック" panose="020B0600070205080204" pitchFamily="50" charset="-128"/>
            </a:rPr>
            <a:t>年度）」に基づき、これまでの取組に加えて、学校給食調理業務の委託化や学校用務業務等の執行体制の見直し等により、簡素で効率的・効果的な執行体制の構築に取り組んでおり、今後も、限りある人材を最大限に活用した組織の最適化に取り組む。</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117094</xdr:rowOff>
    </xdr:from>
    <xdr:to>
      <xdr:col>81</xdr:col>
      <xdr:colOff>44450</xdr:colOff>
      <xdr:row>61</xdr:row>
      <xdr:rowOff>22860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409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64008</xdr:rowOff>
    </xdr:from>
    <xdr:to>
      <xdr:col>77</xdr:col>
      <xdr:colOff>44450</xdr:colOff>
      <xdr:row>60</xdr:row>
      <xdr:rowOff>117094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100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158242</xdr:rowOff>
    </xdr:from>
    <xdr:to>
      <xdr:col>72</xdr:col>
      <xdr:colOff>203200</xdr:colOff>
      <xdr:row>60</xdr:row>
      <xdr:rowOff>64008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7379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158242</xdr:rowOff>
    </xdr:from>
    <xdr:to>
      <xdr:col>68</xdr:col>
      <xdr:colOff>152400</xdr:colOff>
      <xdr:row>59</xdr:row>
      <xdr:rowOff>163068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7379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66294</xdr:rowOff>
    </xdr:from>
    <xdr:to>
      <xdr:col>77</xdr:col>
      <xdr:colOff>95250</xdr:colOff>
      <xdr:row>60</xdr:row>
      <xdr:rowOff>167894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6621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13208</xdr:rowOff>
    </xdr:from>
    <xdr:to>
      <xdr:col>73</xdr:col>
      <xdr:colOff>44450</xdr:colOff>
      <xdr:row>60</xdr:row>
      <xdr:rowOff>114808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124985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107442</xdr:rowOff>
    </xdr:from>
    <xdr:to>
      <xdr:col>68</xdr:col>
      <xdr:colOff>203200</xdr:colOff>
      <xdr:row>60</xdr:row>
      <xdr:rowOff>37592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47769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112268</xdr:rowOff>
    </xdr:from>
    <xdr:to>
      <xdr:col>64</xdr:col>
      <xdr:colOff>152400</xdr:colOff>
      <xdr:row>60</xdr:row>
      <xdr:rowOff>42418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52595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令和５年度は、満期一括償還積立金の増等により比率が低下し、令和６年度も同率となっている。本市では、令和８年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改定し、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105833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119239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119239</xdr:rowOff>
    </xdr:from>
    <xdr:to>
      <xdr:col>72</xdr:col>
      <xdr:colOff>203200</xdr:colOff>
      <xdr:row>42</xdr:row>
      <xdr:rowOff>132645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92428</xdr:rowOff>
    </xdr:from>
    <xdr:to>
      <xdr:col>68</xdr:col>
      <xdr:colOff>152400</xdr:colOff>
      <xdr:row>42</xdr:row>
      <xdr:rowOff>132645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68439</xdr:rowOff>
    </xdr:from>
    <xdr:to>
      <xdr:col>73</xdr:col>
      <xdr:colOff>44450</xdr:colOff>
      <xdr:row>42</xdr:row>
      <xdr:rowOff>170039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154816</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81845</xdr:rowOff>
    </xdr:from>
    <xdr:to>
      <xdr:col>68</xdr:col>
      <xdr:colOff>203200</xdr:colOff>
      <xdr:row>43</xdr:row>
      <xdr:rowOff>11995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168222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41628</xdr:rowOff>
    </xdr:from>
    <xdr:to>
      <xdr:col>64</xdr:col>
      <xdr:colOff>152400</xdr:colOff>
      <xdr:row>42</xdr:row>
      <xdr:rowOff>143228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128005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令和６年度は、標準税収入額の増や減債基金の増による充当可能基金の増等により、比率が低下した。本市では、令和８年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今後の財政運営の基本的な考え方」を改定し、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97333</xdr:rowOff>
    </xdr:from>
    <xdr:to>
      <xdr:col>81</xdr:col>
      <xdr:colOff>44450</xdr:colOff>
      <xdr:row>21</xdr:row>
      <xdr:rowOff>45568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526333"/>
          <a:ext cx="838200" cy="1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37846</xdr:rowOff>
    </xdr:from>
    <xdr:to>
      <xdr:col>77</xdr:col>
      <xdr:colOff>44450</xdr:colOff>
      <xdr:row>21</xdr:row>
      <xdr:rowOff>45568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638296"/>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37846</xdr:rowOff>
    </xdr:from>
    <xdr:to>
      <xdr:col>72</xdr:col>
      <xdr:colOff>203200</xdr:colOff>
      <xdr:row>21</xdr:row>
      <xdr:rowOff>41707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638296"/>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28194</xdr:rowOff>
    </xdr:from>
    <xdr:to>
      <xdr:col>68</xdr:col>
      <xdr:colOff>152400</xdr:colOff>
      <xdr:row>21</xdr:row>
      <xdr:rowOff>41707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628644"/>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46533</xdr:rowOff>
    </xdr:from>
    <xdr:to>
      <xdr:col>81</xdr:col>
      <xdr:colOff>95250</xdr:colOff>
      <xdr:row>20</xdr:row>
      <xdr:rowOff>148133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4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18610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44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166218</xdr:rowOff>
    </xdr:from>
    <xdr:to>
      <xdr:col>77</xdr:col>
      <xdr:colOff>95250</xdr:colOff>
      <xdr:row>21</xdr:row>
      <xdr:rowOff>96368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5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81145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681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158496</xdr:rowOff>
    </xdr:from>
    <xdr:to>
      <xdr:col>73</xdr:col>
      <xdr:colOff>44450</xdr:colOff>
      <xdr:row>21</xdr:row>
      <xdr:rowOff>88646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5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73423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6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162357</xdr:rowOff>
    </xdr:from>
    <xdr:to>
      <xdr:col>68</xdr:col>
      <xdr:colOff>203200</xdr:colOff>
      <xdr:row>21</xdr:row>
      <xdr:rowOff>92507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5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77284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67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148844</xdr:rowOff>
    </xdr:from>
    <xdr:to>
      <xdr:col>64</xdr:col>
      <xdr:colOff>152400</xdr:colOff>
      <xdr:row>21</xdr:row>
      <xdr:rowOff>78994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5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63771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66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これまでの</a:t>
          </a:r>
          <a:r>
            <a:rPr kumimoji="1" lang="en-US" altLang="ja-JP" sz="950">
              <a:latin typeface="ＭＳ Ｐゴシック" panose="020B0600070205080204" pitchFamily="50" charset="-128"/>
              <a:ea typeface="ＭＳ Ｐゴシック" panose="020B0600070205080204" pitchFamily="50" charset="-128"/>
            </a:rPr>
            <a:t>4</a:t>
          </a:r>
          <a:r>
            <a:rPr kumimoji="1" lang="ja-JP" altLang="en-US" sz="950">
              <a:latin typeface="ＭＳ Ｐゴシック" panose="020B0600070205080204" pitchFamily="50" charset="-128"/>
              <a:ea typeface="ＭＳ Ｐゴシック" panose="020B0600070205080204" pitchFamily="50" charset="-128"/>
            </a:rPr>
            <a:t>次にわたる行財政改革プランに基づく取組により、平成</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年度から平成</a:t>
          </a:r>
          <a:r>
            <a:rPr kumimoji="1" lang="en-US" altLang="ja-JP" sz="950">
              <a:latin typeface="ＭＳ Ｐゴシック" panose="020B0600070205080204" pitchFamily="50" charset="-128"/>
              <a:ea typeface="ＭＳ Ｐゴシック" panose="020B0600070205080204" pitchFamily="50" charset="-128"/>
            </a:rPr>
            <a:t>25</a:t>
          </a:r>
          <a:r>
            <a:rPr kumimoji="1" lang="ja-JP" altLang="en-US" sz="950">
              <a:latin typeface="ＭＳ Ｐゴシック" panose="020B0600070205080204" pitchFamily="50" charset="-128"/>
              <a:ea typeface="ＭＳ Ｐゴシック" panose="020B0600070205080204" pitchFamily="50" charset="-128"/>
            </a:rPr>
            <a:t>年度において約</a:t>
          </a:r>
          <a:r>
            <a:rPr kumimoji="1" lang="en-US" altLang="ja-JP" sz="950">
              <a:latin typeface="ＭＳ Ｐゴシック" panose="020B0600070205080204" pitchFamily="50" charset="-128"/>
              <a:ea typeface="ＭＳ Ｐゴシック" panose="020B0600070205080204" pitchFamily="50" charset="-128"/>
            </a:rPr>
            <a:t>3,000</a:t>
          </a:r>
          <a:r>
            <a:rPr kumimoji="1" lang="ja-JP" altLang="en-US" sz="950">
              <a:latin typeface="ＭＳ Ｐゴシック" panose="020B0600070205080204" pitchFamily="50" charset="-128"/>
              <a:ea typeface="ＭＳ Ｐゴシック" panose="020B0600070205080204" pitchFamily="50" charset="-128"/>
            </a:rPr>
            <a:t>人の職員を削減した。直近の傾向としては、令和３年度は、会計年度任用職員にかかる報酬が増となったものの、地方消費税交付金、臨時財政対策債等の増加による経常一般財源の増加により比率が低下した。令和４年度は、例月給の引き上げや職員数の増により人件費は増となっているものの、市税収入の増等による経常一般財源の増により、比率は横ばいとなった。令和５年度は、市税収入の増等による経常一般財源の増とともに、定年引上げによる退職者の減により人件費の減となり比率も低下した。令和６年度は、市税収入の増等により経常一般財源は増加したものの、例月給の引き上げや定年退職者の増により人件費が増となり比率が上昇した。</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112713</xdr:rowOff>
    </xdr:from>
    <xdr:to>
      <xdr:col>24</xdr:col>
      <xdr:colOff>25400</xdr:colOff>
      <xdr:row>38</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5636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112713</xdr:rowOff>
    </xdr:from>
    <xdr:to>
      <xdr:col>19</xdr:col>
      <xdr:colOff>187325</xdr:colOff>
      <xdr:row>38</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5636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112713</xdr:rowOff>
    </xdr:from>
    <xdr:to>
      <xdr:col>15</xdr:col>
      <xdr:colOff>98425</xdr:colOff>
      <xdr:row>38</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27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112713</xdr:rowOff>
    </xdr:from>
    <xdr:to>
      <xdr:col>11</xdr:col>
      <xdr:colOff>9525</xdr:colOff>
      <xdr:row>39</xdr:row>
      <xdr:rowOff>69850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278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119063</xdr:rowOff>
    </xdr:from>
    <xdr:to>
      <xdr:col>24</xdr:col>
      <xdr:colOff>76200</xdr:colOff>
      <xdr:row>39</xdr:row>
      <xdr:rowOff>49213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91140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61913</xdr:rowOff>
    </xdr:from>
    <xdr:to>
      <xdr:col>20</xdr:col>
      <xdr:colOff>38100</xdr:colOff>
      <xdr:row>37</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61913</xdr:rowOff>
    </xdr:from>
    <xdr:to>
      <xdr:col>15</xdr:col>
      <xdr:colOff>149225</xdr:colOff>
      <xdr:row>38</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61913</xdr:rowOff>
    </xdr:from>
    <xdr:to>
      <xdr:col>11</xdr:col>
      <xdr:colOff>60325</xdr:colOff>
      <xdr:row>38</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令和３年度は、かわさき</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推進により上昇した。令和４年度は、光熱費の増により、比率は上昇した。令和５年度は、学校給食の委託化や物価高騰による学校給食物資購入費の増等があったものの、個人市民税や固定資産税等の増による経常一般財源の増加により比率は横ばいとなった。令和６年度は、学校における</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端末の導入台数増や廃棄物処理センターの稼働開始等により、比率が上昇した。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20864</xdr:rowOff>
    </xdr:from>
    <xdr:to>
      <xdr:col>82</xdr:col>
      <xdr:colOff>107950</xdr:colOff>
      <xdr:row>18</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935514"/>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20864</xdr:rowOff>
    </xdr:from>
    <xdr:to>
      <xdr:col>78</xdr:col>
      <xdr:colOff>69850</xdr:colOff>
      <xdr:row>17</xdr:row>
      <xdr:rowOff>20864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3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159657</xdr:rowOff>
    </xdr:from>
    <xdr:to>
      <xdr:col>73</xdr:col>
      <xdr:colOff>180975</xdr:colOff>
      <xdr:row>17</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02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61686</xdr:rowOff>
    </xdr:from>
    <xdr:to>
      <xdr:col>69</xdr:col>
      <xdr:colOff>92075</xdr:colOff>
      <xdr:row>16</xdr:row>
      <xdr:rowOff>159657</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8048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141514</xdr:rowOff>
    </xdr:from>
    <xdr:to>
      <xdr:col>78</xdr:col>
      <xdr:colOff>120650</xdr:colOff>
      <xdr:row>17</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56441</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7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141514</xdr:rowOff>
    </xdr:from>
    <xdr:to>
      <xdr:col>74</xdr:col>
      <xdr:colOff>31750</xdr:colOff>
      <xdr:row>17</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108857</xdr:rowOff>
    </xdr:from>
    <xdr:to>
      <xdr:col>69</xdr:col>
      <xdr:colOff>142875</xdr:colOff>
      <xdr:row>17</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10886</xdr:rowOff>
    </xdr:from>
    <xdr:to>
      <xdr:col>65</xdr:col>
      <xdr:colOff>53975</xdr:colOff>
      <xdr:row>16</xdr:row>
      <xdr:rowOff>112486</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97263</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50">
              <a:latin typeface="ＭＳ Ｐゴシック" panose="020B0600070205080204" pitchFamily="50" charset="-128"/>
              <a:ea typeface="ＭＳ Ｐゴシック" panose="020B0600070205080204" pitchFamily="50" charset="-128"/>
            </a:rPr>
            <a:t>保育所の待機児童対策などの子育て支援施策の強化や障害福祉サービスの利用者の増等により比率の分子は概ね上昇傾向にある。</a:t>
          </a:r>
        </a:p>
        <a:p>
          <a:r>
            <a:rPr kumimoji="1" lang="ja-JP" altLang="en-US" sz="850">
              <a:latin typeface="ＭＳ Ｐゴシック" panose="020B0600070205080204" pitchFamily="50" charset="-128"/>
              <a:ea typeface="ＭＳ Ｐゴシック" panose="020B0600070205080204" pitchFamily="50" charset="-128"/>
            </a:rPr>
            <a:t>令和３年度は、地方消費税交付金、臨時対策事業債等の増加により経常一般財源が増加したものの重度障害者医療費助成の増等による社会福祉費の増加や児童福祉費等の増加により比率が増加した。令和４年度は、民間認可保育所受入定員の増により児童福祉費等が増となっているものの、市税収入の増等による経常一般財源の増により、比率は横ばいとなった。令和５年度は、個人市民税や固定資産税等による経常一般財源が増加したものの、自立支援医療（精神通院医療）事業費の増による児童福祉費の増加や障害者グループホーム等事業及び障害者（児）ホームヘルプサービス事業等における事業費の増による衛生費の増加等により比率が上昇した。令和６年度は、児童手当扶助費や民間保育所運営費が増加したが、市税収入の増等による経常一般財源の増により、比率は横ばいとなっ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167822</xdr:rowOff>
    </xdr:from>
    <xdr:to>
      <xdr:col>24</xdr:col>
      <xdr:colOff>25400</xdr:colOff>
      <xdr:row>59</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2833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102507</xdr:rowOff>
    </xdr:from>
    <xdr:to>
      <xdr:col>19</xdr:col>
      <xdr:colOff>187325</xdr:colOff>
      <xdr:row>59</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10218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102507</xdr:rowOff>
    </xdr:from>
    <xdr:to>
      <xdr:col>15</xdr:col>
      <xdr:colOff>98425</xdr:colOff>
      <xdr:row>59</xdr:row>
      <xdr:rowOff>102507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10218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37193</xdr:rowOff>
    </xdr:from>
    <xdr:to>
      <xdr:col>11</xdr:col>
      <xdr:colOff>9525</xdr:colOff>
      <xdr:row>59</xdr:row>
      <xdr:rowOff>102507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1527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117022</xdr:rowOff>
    </xdr:from>
    <xdr:to>
      <xdr:col>24</xdr:col>
      <xdr:colOff>76200</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89099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117022</xdr:rowOff>
    </xdr:from>
    <xdr:to>
      <xdr:col>20</xdr:col>
      <xdr:colOff>38100</xdr:colOff>
      <xdr:row>60</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31949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31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51707</xdr:rowOff>
    </xdr:from>
    <xdr:to>
      <xdr:col>15</xdr:col>
      <xdr:colOff>149225</xdr:colOff>
      <xdr:row>59</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51707</xdr:rowOff>
    </xdr:from>
    <xdr:to>
      <xdr:col>11</xdr:col>
      <xdr:colOff>60325</xdr:colOff>
      <xdr:row>59</xdr:row>
      <xdr:rowOff>153307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138084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157843</xdr:rowOff>
    </xdr:from>
    <xdr:to>
      <xdr:col>6</xdr:col>
      <xdr:colOff>171450</xdr:colOff>
      <xdr:row>59</xdr:row>
      <xdr:rowOff>87993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72770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は、要介護認定者数の増等による介護サービス費の増により介護保険事業特別会計への繰出金が増加したこと等により比率は上昇した。令和４年度は、令和３年度に引き続き、介護保険事業特別会計への繰出金が増加したものの、市税収入の増等による経常一般財源の増により、比率は低下した。令和５年度は、国民健康保険事業会計や介護保険事業特別会計への繰出金が増加したこと等により比率は上昇した。令和６年度は、保険料収入の増による国民健康保険事業会計への繰出金の減等により比率が低下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165100</xdr:rowOff>
    </xdr:from>
    <xdr:to>
      <xdr:col>82</xdr:col>
      <xdr:colOff>107950</xdr:colOff>
      <xdr:row>54</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5671800" y="9251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127000</xdr:rowOff>
    </xdr:from>
    <xdr:to>
      <xdr:col>78</xdr:col>
      <xdr:colOff>69850</xdr:colOff>
      <xdr:row>54</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127000</xdr:rowOff>
    </xdr:from>
    <xdr:to>
      <xdr:col>73</xdr:col>
      <xdr:colOff>180975</xdr:colOff>
      <xdr:row>54</xdr:row>
      <xdr:rowOff>12700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127000</xdr:rowOff>
    </xdr:from>
    <xdr:to>
      <xdr:col>69</xdr:col>
      <xdr:colOff>92075</xdr:colOff>
      <xdr:row>54</xdr:row>
      <xdr:rowOff>12700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114300</xdr:rowOff>
    </xdr:from>
    <xdr:to>
      <xdr:col>82</xdr:col>
      <xdr:colOff>158750</xdr:colOff>
      <xdr:row>54</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22877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19050</xdr:rowOff>
    </xdr:from>
    <xdr:to>
      <xdr:col>78</xdr:col>
      <xdr:colOff>120650</xdr:colOff>
      <xdr:row>54</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130827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76200</xdr:rowOff>
    </xdr:from>
    <xdr:to>
      <xdr:col>74</xdr:col>
      <xdr:colOff>31750</xdr:colOff>
      <xdr:row>54</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133350</xdr:rowOff>
    </xdr:from>
    <xdr:to>
      <xdr:col>69</xdr:col>
      <xdr:colOff>142875</xdr:colOff>
      <xdr:row>54</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76200</xdr:rowOff>
    </xdr:from>
    <xdr:to>
      <xdr:col>65</xdr:col>
      <xdr:colOff>53975</xdr:colOff>
      <xdr:row>54</xdr:row>
      <xdr:rowOff>6350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民間保育所運営費の減や川崎市看護師養成確保事業団の解散に伴う運営補助の減により低下した。令和４年度は、民間保育所運営費の増はあるものの、比率は横ばいとなった。令和５年度は、自動車運送事業会計への繰出金の増や市制記念多摩川花火大会事業費等の増により上昇した。令和６年度は、市税等過誤納還付金の減や自動車運送事業会計への繰出金の減により低下した。</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1270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104140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令和３年度は、公債償還元金の増があったものの、地方消費税交付金、臨時財政対策債等の増加による経常一般財源の増加により比率が低下した。令和４年度は、公債償還元金の増があったものの、個人市民税や固定資産税等の増による経常一般財源の増加により比率が低下した。令和５年度は、公債償還元金の増があったものの、個人市民税や固定資産税等の増による経常一般財源の増加により比率は横ばいとなった。</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、公債償還元金の増があったものの、固定資産税等の増による経常一般財源の増加により比率は横ばいとなった。</a:t>
          </a:r>
          <a:r>
            <a:rPr kumimoji="1" lang="ja-JP" altLang="en-US" sz="950">
              <a:latin typeface="ＭＳ Ｐゴシック" panose="020B0600070205080204" pitchFamily="50" charset="-128"/>
              <a:ea typeface="ＭＳ Ｐゴシック" panose="020B0600070205080204" pitchFamily="50" charset="-128"/>
            </a:rPr>
            <a:t>今後は市立学校体育館等への空調設備の整備や連続立体交差事業等により投資的経費が増加する見込みであるが、市債発行にあたっては、実質公債費比率や市債現在高に留意しながら、適正な活用に努める。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159657</xdr:rowOff>
    </xdr:from>
    <xdr:to>
      <xdr:col>24</xdr:col>
      <xdr:colOff>25400</xdr:colOff>
      <xdr:row>76</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18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76</xdr:row>
      <xdr:rowOff>159657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18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159657</xdr:rowOff>
    </xdr:from>
    <xdr:to>
      <xdr:col>15</xdr:col>
      <xdr:colOff>98425</xdr:colOff>
      <xdr:row>77</xdr:row>
      <xdr:rowOff>20864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189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20864</xdr:rowOff>
    </xdr:from>
    <xdr:to>
      <xdr:col>11</xdr:col>
      <xdr:colOff>9525</xdr:colOff>
      <xdr:row>77</xdr:row>
      <xdr:rowOff>69850</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222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80934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108857</xdr:rowOff>
    </xdr:from>
    <xdr:to>
      <xdr:col>20</xdr:col>
      <xdr:colOff>38100</xdr:colOff>
      <xdr:row>77</xdr:row>
      <xdr:rowOff>39007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141514</xdr:rowOff>
    </xdr:from>
    <xdr:to>
      <xdr:col>11</xdr:col>
      <xdr:colOff>60325</xdr:colOff>
      <xdr:row>77</xdr:row>
      <xdr:rowOff>71664</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81841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社会福祉費の増加や児童福祉費等の扶助費の増加により比率が上昇した。令和４年度は、光熱費の増等により物件費は増となっているものの、市税収入の増等による経常一般財源の増により、比率は低下した。令和５年度は、社会福祉費の増加や児童福祉費等の扶助費の増加により比率が上昇した。令和６年度は、人件費及び物件費の増加により比率が上昇した。</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169863</xdr:rowOff>
    </xdr:from>
    <xdr:to>
      <xdr:col>82</xdr:col>
      <xdr:colOff>107950</xdr:colOff>
      <xdr:row>79</xdr:row>
      <xdr:rowOff>127000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371513"/>
          <a:ext cx="838200" cy="30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155575</xdr:rowOff>
    </xdr:from>
    <xdr:to>
      <xdr:col>78</xdr:col>
      <xdr:colOff>69850</xdr:colOff>
      <xdr:row>77</xdr:row>
      <xdr:rowOff>169863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3572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155575</xdr:rowOff>
    </xdr:from>
    <xdr:to>
      <xdr:col>73</xdr:col>
      <xdr:colOff>180975</xdr:colOff>
      <xdr:row>77</xdr:row>
      <xdr:rowOff>169863</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335722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141288</xdr:rowOff>
    </xdr:from>
    <xdr:to>
      <xdr:col>69</xdr:col>
      <xdr:colOff>92075</xdr:colOff>
      <xdr:row>77</xdr:row>
      <xdr:rowOff>169863</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a:off x="13004800" y="133429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76200</xdr:rowOff>
    </xdr:from>
    <xdr:to>
      <xdr:col>82</xdr:col>
      <xdr:colOff>158750</xdr:colOff>
      <xdr:row>80</xdr:row>
      <xdr:rowOff>6350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48277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119063</xdr:rowOff>
    </xdr:from>
    <xdr:to>
      <xdr:col>78</xdr:col>
      <xdr:colOff>120650</xdr:colOff>
      <xdr:row>78</xdr:row>
      <xdr:rowOff>49213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33990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40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104775</xdr:rowOff>
    </xdr:from>
    <xdr:to>
      <xdr:col>74</xdr:col>
      <xdr:colOff>31750</xdr:colOff>
      <xdr:row>78</xdr:row>
      <xdr:rowOff>34925</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19702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119063</xdr:rowOff>
    </xdr:from>
    <xdr:to>
      <xdr:col>69</xdr:col>
      <xdr:colOff>142875</xdr:colOff>
      <xdr:row>78</xdr:row>
      <xdr:rowOff>49213</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33990</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340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90488</xdr:rowOff>
    </xdr:from>
    <xdr:to>
      <xdr:col>65</xdr:col>
      <xdr:colOff>53975</xdr:colOff>
      <xdr:row>78</xdr:row>
      <xdr:rowOff>20638</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2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5415</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37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102714</xdr:rowOff>
    </xdr:from>
    <xdr:to>
      <xdr:col>29</xdr:col>
      <xdr:colOff>127000</xdr:colOff>
      <xdr:row>16</xdr:row>
      <xdr:rowOff>101146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22089"/>
          <a:ext cx="647700" cy="169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101146</xdr:rowOff>
    </xdr:from>
    <xdr:to>
      <xdr:col>26</xdr:col>
      <xdr:colOff>50800</xdr:colOff>
      <xdr:row>16</xdr:row>
      <xdr:rowOff>143862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91971"/>
          <a:ext cx="698500" cy="42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143862</xdr:rowOff>
    </xdr:from>
    <xdr:to>
      <xdr:col>22</xdr:col>
      <xdr:colOff>114300</xdr:colOff>
      <xdr:row>17</xdr:row>
      <xdr:rowOff>33448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34687"/>
          <a:ext cx="698500" cy="61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33448</xdr:rowOff>
    </xdr:from>
    <xdr:to>
      <xdr:col>18</xdr:col>
      <xdr:colOff>177800</xdr:colOff>
      <xdr:row>17</xdr:row>
      <xdr:rowOff>51475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95723"/>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51914</xdr:rowOff>
    </xdr:from>
    <xdr:to>
      <xdr:col>29</xdr:col>
      <xdr:colOff>177800</xdr:colOff>
      <xdr:row>15</xdr:row>
      <xdr:rowOff>153514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23991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50346</xdr:rowOff>
    </xdr:from>
    <xdr:to>
      <xdr:col>26</xdr:col>
      <xdr:colOff>101600</xdr:colOff>
      <xdr:row>16</xdr:row>
      <xdr:rowOff>151946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136723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2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93062</xdr:rowOff>
    </xdr:from>
    <xdr:to>
      <xdr:col>22</xdr:col>
      <xdr:colOff>165100</xdr:colOff>
      <xdr:row>17</xdr:row>
      <xdr:rowOff>23212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3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7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154098</xdr:rowOff>
    </xdr:from>
    <xdr:to>
      <xdr:col>19</xdr:col>
      <xdr:colOff>38100</xdr:colOff>
      <xdr:row>17</xdr:row>
      <xdr:rowOff>84248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44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69025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3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675</xdr:rowOff>
    </xdr:from>
    <xdr:to>
      <xdr:col>15</xdr:col>
      <xdr:colOff>101600</xdr:colOff>
      <xdr:row>17</xdr:row>
      <xdr:rowOff>102275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2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4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266316</xdr:rowOff>
    </xdr:from>
    <xdr:to>
      <xdr:col>29</xdr:col>
      <xdr:colOff>127000</xdr:colOff>
      <xdr:row>35</xdr:row>
      <xdr:rowOff>6822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33766"/>
          <a:ext cx="647700" cy="8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6822</xdr:rowOff>
    </xdr:from>
    <xdr:to>
      <xdr:col>26</xdr:col>
      <xdr:colOff>50800</xdr:colOff>
      <xdr:row>35</xdr:row>
      <xdr:rowOff>64298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17172"/>
          <a:ext cx="698500" cy="57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22268</xdr:rowOff>
    </xdr:from>
    <xdr:to>
      <xdr:col>22</xdr:col>
      <xdr:colOff>114300</xdr:colOff>
      <xdr:row>35</xdr:row>
      <xdr:rowOff>64298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32618"/>
          <a:ext cx="698500" cy="42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14137</xdr:rowOff>
    </xdr:from>
    <xdr:to>
      <xdr:col>18</xdr:col>
      <xdr:colOff>177800</xdr:colOff>
      <xdr:row>35</xdr:row>
      <xdr:rowOff>22268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624487"/>
          <a:ext cx="698500" cy="8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215516</xdr:rowOff>
    </xdr:from>
    <xdr:to>
      <xdr:col>29</xdr:col>
      <xdr:colOff>177800</xdr:colOff>
      <xdr:row>34</xdr:row>
      <xdr:rowOff>317116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82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60593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2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298922</xdr:rowOff>
    </xdr:from>
    <xdr:to>
      <xdr:col>26</xdr:col>
      <xdr:colOff>101600</xdr:colOff>
      <xdr:row>35</xdr:row>
      <xdr:rowOff>57622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6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67799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3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13498</xdr:rowOff>
    </xdr:from>
    <xdr:to>
      <xdr:col>22</xdr:col>
      <xdr:colOff>165100</xdr:colOff>
      <xdr:row>35</xdr:row>
      <xdr:rowOff>115098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23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125275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314368</xdr:rowOff>
    </xdr:from>
    <xdr:to>
      <xdr:col>19</xdr:col>
      <xdr:colOff>38100</xdr:colOff>
      <xdr:row>35</xdr:row>
      <xdr:rowOff>73068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8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83245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5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306237</xdr:rowOff>
    </xdr:from>
    <xdr:to>
      <xdr:col>15</xdr:col>
      <xdr:colOff>101600</xdr:colOff>
      <xdr:row>35</xdr:row>
      <xdr:rowOff>64937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73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75114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4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83579</xdr:rowOff>
    </xdr:from>
    <xdr:to>
      <xdr:col>24</xdr:col>
      <xdr:colOff>63500</xdr:colOff>
      <xdr:row>37</xdr:row>
      <xdr:rowOff>59614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4329"/>
          <a:ext cx="838200" cy="3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2616</xdr:rowOff>
    </xdr:from>
    <xdr:to>
      <xdr:col>19</xdr:col>
      <xdr:colOff>177800</xdr:colOff>
      <xdr:row>37</xdr:row>
      <xdr:rowOff>59614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6266"/>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2616</xdr:rowOff>
    </xdr:from>
    <xdr:to>
      <xdr:col>15</xdr:col>
      <xdr:colOff>50800</xdr:colOff>
      <xdr:row>37</xdr:row>
      <xdr:rowOff>79616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626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79616</xdr:rowOff>
    </xdr:from>
    <xdr:to>
      <xdr:col>10</xdr:col>
      <xdr:colOff>114300</xdr:colOff>
      <xdr:row>37</xdr:row>
      <xdr:rowOff>96875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3266"/>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32779</xdr:rowOff>
    </xdr:from>
    <xdr:to>
      <xdr:col>24</xdr:col>
      <xdr:colOff>114300</xdr:colOff>
      <xdr:row>35</xdr:row>
      <xdr:rowOff>134379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11206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8814</xdr:rowOff>
    </xdr:from>
    <xdr:to>
      <xdr:col>20</xdr:col>
      <xdr:colOff>38100</xdr:colOff>
      <xdr:row>37</xdr:row>
      <xdr:rowOff>110414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101541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4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123266</xdr:rowOff>
    </xdr:from>
    <xdr:to>
      <xdr:col>15</xdr:col>
      <xdr:colOff>101600</xdr:colOff>
      <xdr:row>37</xdr:row>
      <xdr:rowOff>53416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44543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8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28816</xdr:rowOff>
    </xdr:from>
    <xdr:to>
      <xdr:col>10</xdr:col>
      <xdr:colOff>165100</xdr:colOff>
      <xdr:row>37</xdr:row>
      <xdr:rowOff>130416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121543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46075</xdr:rowOff>
    </xdr:from>
    <xdr:to>
      <xdr:col>6</xdr:col>
      <xdr:colOff>38100</xdr:colOff>
      <xdr:row>37</xdr:row>
      <xdr:rowOff>147675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138802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168092</xdr:rowOff>
    </xdr:from>
    <xdr:to>
      <xdr:col>24</xdr:col>
      <xdr:colOff>63500</xdr:colOff>
      <xdr:row>55</xdr:row>
      <xdr:rowOff>169646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26392"/>
          <a:ext cx="838200" cy="17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5100</xdr:rowOff>
    </xdr:from>
    <xdr:to>
      <xdr:col>19</xdr:col>
      <xdr:colOff>177800</xdr:colOff>
      <xdr:row>55</xdr:row>
      <xdr:rowOff>169646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263400"/>
          <a:ext cx="889000" cy="3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5100</xdr:rowOff>
    </xdr:from>
    <xdr:to>
      <xdr:col>15</xdr:col>
      <xdr:colOff>50800</xdr:colOff>
      <xdr:row>54</xdr:row>
      <xdr:rowOff>26177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63400"/>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26177</xdr:rowOff>
    </xdr:from>
    <xdr:to>
      <xdr:col>10</xdr:col>
      <xdr:colOff>114300</xdr:colOff>
      <xdr:row>58</xdr:row>
      <xdr:rowOff>51918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84477"/>
          <a:ext cx="889000" cy="7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117292</xdr:rowOff>
    </xdr:from>
    <xdr:to>
      <xdr:col>24</xdr:col>
      <xdr:colOff>114300</xdr:colOff>
      <xdr:row>55</xdr:row>
      <xdr:rowOff>47442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95719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5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118846</xdr:rowOff>
    </xdr:from>
    <xdr:to>
      <xdr:col>20</xdr:col>
      <xdr:colOff>38100</xdr:colOff>
      <xdr:row>56</xdr:row>
      <xdr:rowOff>48996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40123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125750</xdr:rowOff>
    </xdr:from>
    <xdr:to>
      <xdr:col>15</xdr:col>
      <xdr:colOff>101600</xdr:colOff>
      <xdr:row>54</xdr:row>
      <xdr:rowOff>55900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2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47027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146827</xdr:rowOff>
    </xdr:from>
    <xdr:to>
      <xdr:col>10</xdr:col>
      <xdr:colOff>165100</xdr:colOff>
      <xdr:row>54</xdr:row>
      <xdr:rowOff>76977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93504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1118</xdr:rowOff>
    </xdr:from>
    <xdr:to>
      <xdr:col>6</xdr:col>
      <xdr:colOff>38100</xdr:colOff>
      <xdr:row>58</xdr:row>
      <xdr:rowOff>102718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109764</xdr:rowOff>
    </xdr:from>
    <xdr:to>
      <xdr:col>24</xdr:col>
      <xdr:colOff>63500</xdr:colOff>
      <xdr:row>78</xdr:row>
      <xdr:rowOff>145796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82864"/>
          <a:ext cx="8382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128378</xdr:rowOff>
    </xdr:from>
    <xdr:to>
      <xdr:col>19</xdr:col>
      <xdr:colOff>177800</xdr:colOff>
      <xdr:row>78</xdr:row>
      <xdr:rowOff>145796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01478"/>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123589</xdr:rowOff>
    </xdr:from>
    <xdr:to>
      <xdr:col>15</xdr:col>
      <xdr:colOff>50800</xdr:colOff>
      <xdr:row>78</xdr:row>
      <xdr:rowOff>128378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6689"/>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123589</xdr:rowOff>
    </xdr:from>
    <xdr:to>
      <xdr:col>10</xdr:col>
      <xdr:colOff>114300</xdr:colOff>
      <xdr:row>78</xdr:row>
      <xdr:rowOff>136216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668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58964</xdr:rowOff>
    </xdr:from>
    <xdr:to>
      <xdr:col>24</xdr:col>
      <xdr:colOff>114300</xdr:colOff>
      <xdr:row>78</xdr:row>
      <xdr:rowOff>160564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37391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94996</xdr:rowOff>
    </xdr:from>
    <xdr:to>
      <xdr:col>20</xdr:col>
      <xdr:colOff>38100</xdr:colOff>
      <xdr:row>79</xdr:row>
      <xdr:rowOff>25146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77578</xdr:rowOff>
    </xdr:from>
    <xdr:to>
      <xdr:col>15</xdr:col>
      <xdr:colOff>101600</xdr:colOff>
      <xdr:row>79</xdr:row>
      <xdr:rowOff>7728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170305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72789</xdr:rowOff>
    </xdr:from>
    <xdr:to>
      <xdr:col>10</xdr:col>
      <xdr:colOff>165100</xdr:colOff>
      <xdr:row>79</xdr:row>
      <xdr:rowOff>2939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165516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85416</xdr:rowOff>
    </xdr:from>
    <xdr:to>
      <xdr:col>6</xdr:col>
      <xdr:colOff>38100</xdr:colOff>
      <xdr:row>79</xdr:row>
      <xdr:rowOff>15566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6693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120878</xdr:rowOff>
    </xdr:from>
    <xdr:to>
      <xdr:col>24</xdr:col>
      <xdr:colOff>63500</xdr:colOff>
      <xdr:row>97</xdr:row>
      <xdr:rowOff>41684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0078"/>
          <a:ext cx="838200" cy="9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41684</xdr:rowOff>
    </xdr:from>
    <xdr:to>
      <xdr:col>19</xdr:col>
      <xdr:colOff>177800</xdr:colOff>
      <xdr:row>97</xdr:row>
      <xdr:rowOff>43383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72334"/>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38953</xdr:rowOff>
    </xdr:from>
    <xdr:to>
      <xdr:col>15</xdr:col>
      <xdr:colOff>50800</xdr:colOff>
      <xdr:row>97</xdr:row>
      <xdr:rowOff>43383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69603"/>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38953</xdr:rowOff>
    </xdr:from>
    <xdr:to>
      <xdr:col>10</xdr:col>
      <xdr:colOff>114300</xdr:colOff>
      <xdr:row>98</xdr:row>
      <xdr:rowOff>92814</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69603"/>
          <a:ext cx="889000" cy="22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70078</xdr:rowOff>
    </xdr:from>
    <xdr:to>
      <xdr:col>24</xdr:col>
      <xdr:colOff>114300</xdr:colOff>
      <xdr:row>97</xdr:row>
      <xdr:rowOff>228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2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48505</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0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162334</xdr:rowOff>
    </xdr:from>
    <xdr:to>
      <xdr:col>20</xdr:col>
      <xdr:colOff>38100</xdr:colOff>
      <xdr:row>97</xdr:row>
      <xdr:rowOff>92484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83611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164033</xdr:rowOff>
    </xdr:from>
    <xdr:to>
      <xdr:col>15</xdr:col>
      <xdr:colOff>101600</xdr:colOff>
      <xdr:row>97</xdr:row>
      <xdr:rowOff>94183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85310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1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159603</xdr:rowOff>
    </xdr:from>
    <xdr:to>
      <xdr:col>10</xdr:col>
      <xdr:colOff>165100</xdr:colOff>
      <xdr:row>97</xdr:row>
      <xdr:rowOff>89753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80880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1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42014</xdr:rowOff>
    </xdr:from>
    <xdr:to>
      <xdr:col>6</xdr:col>
      <xdr:colOff>38100</xdr:colOff>
      <xdr:row>98</xdr:row>
      <xdr:rowOff>143614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134741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3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90943</xdr:rowOff>
    </xdr:from>
    <xdr:to>
      <xdr:col>55</xdr:col>
      <xdr:colOff>0</xdr:colOff>
      <xdr:row>37</xdr:row>
      <xdr:rowOff>98367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34593"/>
          <a:ext cx="8382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54596</xdr:rowOff>
    </xdr:from>
    <xdr:to>
      <xdr:col>50</xdr:col>
      <xdr:colOff>114300</xdr:colOff>
      <xdr:row>37</xdr:row>
      <xdr:rowOff>90943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98246"/>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54596</xdr:rowOff>
    </xdr:from>
    <xdr:to>
      <xdr:col>45</xdr:col>
      <xdr:colOff>177800</xdr:colOff>
      <xdr:row>37</xdr:row>
      <xdr:rowOff>96875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98246"/>
          <a:ext cx="889000" cy="4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46399</xdr:rowOff>
    </xdr:from>
    <xdr:to>
      <xdr:col>41</xdr:col>
      <xdr:colOff>50800</xdr:colOff>
      <xdr:row>37</xdr:row>
      <xdr:rowOff>96875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61349"/>
          <a:ext cx="889000" cy="107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47567</xdr:rowOff>
    </xdr:from>
    <xdr:to>
      <xdr:col>55</xdr:col>
      <xdr:colOff>50800</xdr:colOff>
      <xdr:row>37</xdr:row>
      <xdr:rowOff>149167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9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133944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40143</xdr:rowOff>
    </xdr:from>
    <xdr:to>
      <xdr:col>50</xdr:col>
      <xdr:colOff>165100</xdr:colOff>
      <xdr:row>37</xdr:row>
      <xdr:rowOff>141743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132870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7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3796</xdr:rowOff>
    </xdr:from>
    <xdr:to>
      <xdr:col>46</xdr:col>
      <xdr:colOff>38100</xdr:colOff>
      <xdr:row>37</xdr:row>
      <xdr:rowOff>105396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96523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4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46075</xdr:rowOff>
    </xdr:from>
    <xdr:to>
      <xdr:col>41</xdr:col>
      <xdr:colOff>101600</xdr:colOff>
      <xdr:row>37</xdr:row>
      <xdr:rowOff>147675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138802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167049</xdr:rowOff>
    </xdr:from>
    <xdr:to>
      <xdr:col>36</xdr:col>
      <xdr:colOff>165100</xdr:colOff>
      <xdr:row>31</xdr:row>
      <xdr:rowOff>97199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1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88326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0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124898</xdr:rowOff>
    </xdr:from>
    <xdr:to>
      <xdr:col>55</xdr:col>
      <xdr:colOff>0</xdr:colOff>
      <xdr:row>54</xdr:row>
      <xdr:rowOff>81864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040298"/>
          <a:ext cx="838200" cy="29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124898</xdr:rowOff>
    </xdr:from>
    <xdr:to>
      <xdr:col>50</xdr:col>
      <xdr:colOff>114300</xdr:colOff>
      <xdr:row>53</xdr:row>
      <xdr:rowOff>143167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040298"/>
          <a:ext cx="889000" cy="18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143167</xdr:rowOff>
    </xdr:from>
    <xdr:to>
      <xdr:col>45</xdr:col>
      <xdr:colOff>177800</xdr:colOff>
      <xdr:row>54</xdr:row>
      <xdr:rowOff>58642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230017"/>
          <a:ext cx="889000" cy="8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86455</xdr:rowOff>
    </xdr:from>
    <xdr:to>
      <xdr:col>41</xdr:col>
      <xdr:colOff>50800</xdr:colOff>
      <xdr:row>54</xdr:row>
      <xdr:rowOff>58642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173305"/>
          <a:ext cx="889000" cy="1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31064</xdr:rowOff>
    </xdr:from>
    <xdr:to>
      <xdr:col>55</xdr:col>
      <xdr:colOff>50800</xdr:colOff>
      <xdr:row>54</xdr:row>
      <xdr:rowOff>132664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2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9491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74098</xdr:rowOff>
    </xdr:from>
    <xdr:to>
      <xdr:col>50</xdr:col>
      <xdr:colOff>165100</xdr:colOff>
      <xdr:row>53</xdr:row>
      <xdr:rowOff>4248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8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20775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7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92367</xdr:rowOff>
    </xdr:from>
    <xdr:to>
      <xdr:col>46</xdr:col>
      <xdr:colOff>38100</xdr:colOff>
      <xdr:row>54</xdr:row>
      <xdr:rowOff>22517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17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39044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5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7842</xdr:rowOff>
    </xdr:from>
    <xdr:to>
      <xdr:col>41</xdr:col>
      <xdr:colOff>101600</xdr:colOff>
      <xdr:row>54</xdr:row>
      <xdr:rowOff>109442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6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125969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0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35655</xdr:rowOff>
    </xdr:from>
    <xdr:to>
      <xdr:col>36</xdr:col>
      <xdr:colOff>165100</xdr:colOff>
      <xdr:row>53</xdr:row>
      <xdr:rowOff>137255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153782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8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86985</xdr:rowOff>
    </xdr:from>
    <xdr:to>
      <xdr:col>55</xdr:col>
      <xdr:colOff>0</xdr:colOff>
      <xdr:row>74</xdr:row>
      <xdr:rowOff>46111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602835"/>
          <a:ext cx="838200" cy="1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46111</xdr:rowOff>
    </xdr:from>
    <xdr:to>
      <xdr:col>50</xdr:col>
      <xdr:colOff>114300</xdr:colOff>
      <xdr:row>74</xdr:row>
      <xdr:rowOff>75784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733411"/>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131333</xdr:rowOff>
    </xdr:from>
    <xdr:to>
      <xdr:col>45</xdr:col>
      <xdr:colOff>177800</xdr:colOff>
      <xdr:row>74</xdr:row>
      <xdr:rowOff>75784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647183"/>
          <a:ext cx="889000" cy="11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80127</xdr:rowOff>
    </xdr:from>
    <xdr:to>
      <xdr:col>41</xdr:col>
      <xdr:colOff>50800</xdr:colOff>
      <xdr:row>73</xdr:row>
      <xdr:rowOff>131333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595977"/>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36185</xdr:rowOff>
    </xdr:from>
    <xdr:to>
      <xdr:col>55</xdr:col>
      <xdr:colOff>50800</xdr:colOff>
      <xdr:row>73</xdr:row>
      <xdr:rowOff>137785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55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59062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40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166761</xdr:rowOff>
    </xdr:from>
    <xdr:to>
      <xdr:col>50</xdr:col>
      <xdr:colOff>165100</xdr:colOff>
      <xdr:row>74</xdr:row>
      <xdr:rowOff>96911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6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113438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4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24984</xdr:rowOff>
    </xdr:from>
    <xdr:to>
      <xdr:col>46</xdr:col>
      <xdr:colOff>38100</xdr:colOff>
      <xdr:row>74</xdr:row>
      <xdr:rowOff>126584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143111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48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80533</xdr:rowOff>
    </xdr:from>
    <xdr:to>
      <xdr:col>41</xdr:col>
      <xdr:colOff>101600</xdr:colOff>
      <xdr:row>74</xdr:row>
      <xdr:rowOff>10683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59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27210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37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29327</xdr:rowOff>
    </xdr:from>
    <xdr:to>
      <xdr:col>36</xdr:col>
      <xdr:colOff>165100</xdr:colOff>
      <xdr:row>73</xdr:row>
      <xdr:rowOff>130927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54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147454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3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138585</xdr:rowOff>
    </xdr:from>
    <xdr:to>
      <xdr:col>55</xdr:col>
      <xdr:colOff>0</xdr:colOff>
      <xdr:row>95</xdr:row>
      <xdr:rowOff>166990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5911985"/>
          <a:ext cx="838200" cy="54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138585</xdr:rowOff>
    </xdr:from>
    <xdr:to>
      <xdr:col>50</xdr:col>
      <xdr:colOff>114300</xdr:colOff>
      <xdr:row>94</xdr:row>
      <xdr:rowOff>51403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5911985"/>
          <a:ext cx="889000" cy="2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51403</xdr:rowOff>
    </xdr:from>
    <xdr:to>
      <xdr:col>45</xdr:col>
      <xdr:colOff>177800</xdr:colOff>
      <xdr:row>95</xdr:row>
      <xdr:rowOff>74921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167703"/>
          <a:ext cx="889000" cy="19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74921</xdr:rowOff>
    </xdr:from>
    <xdr:to>
      <xdr:col>41</xdr:col>
      <xdr:colOff>50800</xdr:colOff>
      <xdr:row>95</xdr:row>
      <xdr:rowOff>77091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62671"/>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116190</xdr:rowOff>
    </xdr:from>
    <xdr:to>
      <xdr:col>55</xdr:col>
      <xdr:colOff>50800</xdr:colOff>
      <xdr:row>96</xdr:row>
      <xdr:rowOff>46340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94617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87785</xdr:rowOff>
    </xdr:from>
    <xdr:to>
      <xdr:col>50</xdr:col>
      <xdr:colOff>165100</xdr:colOff>
      <xdr:row>93</xdr:row>
      <xdr:rowOff>17935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34462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6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603</xdr:rowOff>
    </xdr:from>
    <xdr:to>
      <xdr:col>46</xdr:col>
      <xdr:colOff>38100</xdr:colOff>
      <xdr:row>94</xdr:row>
      <xdr:rowOff>102203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118730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89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24121</xdr:rowOff>
    </xdr:from>
    <xdr:to>
      <xdr:col>41</xdr:col>
      <xdr:colOff>101600</xdr:colOff>
      <xdr:row>95</xdr:row>
      <xdr:rowOff>125721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1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142248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8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26291</xdr:rowOff>
    </xdr:from>
    <xdr:to>
      <xdr:col>36</xdr:col>
      <xdr:colOff>165100</xdr:colOff>
      <xdr:row>95</xdr:row>
      <xdr:rowOff>127891</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144418</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43117</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296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43117</xdr:rowOff>
    </xdr:from>
    <xdr:to>
      <xdr:col>81</xdr:col>
      <xdr:colOff>50800</xdr:colOff>
      <xdr:row>39</xdr:row>
      <xdr:rowOff>43688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2966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141795</xdr:rowOff>
    </xdr:from>
    <xdr:to>
      <xdr:col>76</xdr:col>
      <xdr:colOff>114300</xdr:colOff>
      <xdr:row>39</xdr:row>
      <xdr:rowOff>43688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6895"/>
          <a:ext cx="8890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159131</xdr:rowOff>
    </xdr:from>
    <xdr:to>
      <xdr:col>71</xdr:col>
      <xdr:colOff>177800</xdr:colOff>
      <xdr:row>38</xdr:row>
      <xdr:rowOff>141795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502781"/>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163767</xdr:rowOff>
    </xdr:from>
    <xdr:to>
      <xdr:col>81</xdr:col>
      <xdr:colOff>101600</xdr:colOff>
      <xdr:row>39</xdr:row>
      <xdr:rowOff>93917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85044</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1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164338</xdr:rowOff>
    </xdr:from>
    <xdr:to>
      <xdr:col>76</xdr:col>
      <xdr:colOff>165100</xdr:colOff>
      <xdr:row>39</xdr:row>
      <xdr:rowOff>94488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85615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90995</xdr:rowOff>
    </xdr:from>
    <xdr:to>
      <xdr:col>72</xdr:col>
      <xdr:colOff>38100</xdr:colOff>
      <xdr:row>39</xdr:row>
      <xdr:rowOff>21145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12272</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108331</xdr:rowOff>
    </xdr:from>
    <xdr:to>
      <xdr:col>67</xdr:col>
      <xdr:colOff>101600</xdr:colOff>
      <xdr:row>38</xdr:row>
      <xdr:rowOff>38481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45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29608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54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40754</xdr:rowOff>
    </xdr:from>
    <xdr:to>
      <xdr:col>85</xdr:col>
      <xdr:colOff>127000</xdr:colOff>
      <xdr:row>77</xdr:row>
      <xdr:rowOff>97600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242404"/>
          <a:ext cx="8382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97600</xdr:rowOff>
    </xdr:from>
    <xdr:to>
      <xdr:col>81</xdr:col>
      <xdr:colOff>50800</xdr:colOff>
      <xdr:row>77</xdr:row>
      <xdr:rowOff>129070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99250"/>
          <a:ext cx="889000" cy="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129070</xdr:rowOff>
    </xdr:from>
    <xdr:to>
      <xdr:col>76</xdr:col>
      <xdr:colOff>114300</xdr:colOff>
      <xdr:row>77</xdr:row>
      <xdr:rowOff>159398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330720"/>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159398</xdr:rowOff>
    </xdr:from>
    <xdr:to>
      <xdr:col>71</xdr:col>
      <xdr:colOff>177800</xdr:colOff>
      <xdr:row>78</xdr:row>
      <xdr:rowOff>330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61048"/>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161404</xdr:rowOff>
    </xdr:from>
    <xdr:to>
      <xdr:col>85</xdr:col>
      <xdr:colOff>177800</xdr:colOff>
      <xdr:row>77</xdr:row>
      <xdr:rowOff>91554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139831</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7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46800</xdr:rowOff>
    </xdr:from>
    <xdr:to>
      <xdr:col>81</xdr:col>
      <xdr:colOff>101600</xdr:colOff>
      <xdr:row>77</xdr:row>
      <xdr:rowOff>148400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139527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4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78270</xdr:rowOff>
    </xdr:from>
    <xdr:to>
      <xdr:col>76</xdr:col>
      <xdr:colOff>165100</xdr:colOff>
      <xdr:row>78</xdr:row>
      <xdr:rowOff>8420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170997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7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108598</xdr:rowOff>
    </xdr:from>
    <xdr:to>
      <xdr:col>72</xdr:col>
      <xdr:colOff>38100</xdr:colOff>
      <xdr:row>78</xdr:row>
      <xdr:rowOff>38748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29875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0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120980</xdr:rowOff>
    </xdr:from>
    <xdr:to>
      <xdr:col>67</xdr:col>
      <xdr:colOff>101600</xdr:colOff>
      <xdr:row>78</xdr:row>
      <xdr:rowOff>51130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42257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67690</xdr:rowOff>
    </xdr:from>
    <xdr:to>
      <xdr:col>85</xdr:col>
      <xdr:colOff>127000</xdr:colOff>
      <xdr:row>98</xdr:row>
      <xdr:rowOff>76698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69790"/>
          <a:ext cx="8382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62433</xdr:rowOff>
    </xdr:from>
    <xdr:to>
      <xdr:col>81</xdr:col>
      <xdr:colOff>50800</xdr:colOff>
      <xdr:row>98</xdr:row>
      <xdr:rowOff>76698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864533"/>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29287</xdr:rowOff>
    </xdr:from>
    <xdr:to>
      <xdr:col>76</xdr:col>
      <xdr:colOff>114300</xdr:colOff>
      <xdr:row>98</xdr:row>
      <xdr:rowOff>62433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831387"/>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104523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2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29287</xdr:rowOff>
    </xdr:from>
    <xdr:to>
      <xdr:col>71</xdr:col>
      <xdr:colOff>177800</xdr:colOff>
      <xdr:row>98</xdr:row>
      <xdr:rowOff>69794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31387"/>
          <a:ext cx="8890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16890</xdr:rowOff>
    </xdr:from>
    <xdr:to>
      <xdr:col>85</xdr:col>
      <xdr:colOff>177800</xdr:colOff>
      <xdr:row>98</xdr:row>
      <xdr:rowOff>118490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8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103267</xdr:rowOff>
    </xdr:from>
    <xdr:ext cx="469744"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3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25898</xdr:rowOff>
    </xdr:from>
    <xdr:to>
      <xdr:col>81</xdr:col>
      <xdr:colOff>101600</xdr:colOff>
      <xdr:row>98</xdr:row>
      <xdr:rowOff>127498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8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118625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92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11633</xdr:rowOff>
    </xdr:from>
    <xdr:to>
      <xdr:col>76</xdr:col>
      <xdr:colOff>165100</xdr:colOff>
      <xdr:row>98</xdr:row>
      <xdr:rowOff>113233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104360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90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149937</xdr:rowOff>
    </xdr:from>
    <xdr:to>
      <xdr:col>72</xdr:col>
      <xdr:colOff>38100</xdr:colOff>
      <xdr:row>98</xdr:row>
      <xdr:rowOff>80087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71214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87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18994</xdr:rowOff>
    </xdr:from>
    <xdr:to>
      <xdr:col>67</xdr:col>
      <xdr:colOff>101600</xdr:colOff>
      <xdr:row>98</xdr:row>
      <xdr:rowOff>120594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111721</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1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100381</xdr:rowOff>
    </xdr:from>
    <xdr:to>
      <xdr:col>116</xdr:col>
      <xdr:colOff>63500</xdr:colOff>
      <xdr:row>36</xdr:row>
      <xdr:rowOff>155245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272581"/>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100381</xdr:rowOff>
    </xdr:from>
    <xdr:to>
      <xdr:col>111</xdr:col>
      <xdr:colOff>177800</xdr:colOff>
      <xdr:row>36</xdr:row>
      <xdr:rowOff>131242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27258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118669</xdr:rowOff>
    </xdr:from>
    <xdr:to>
      <xdr:col>107</xdr:col>
      <xdr:colOff>50800</xdr:colOff>
      <xdr:row>36</xdr:row>
      <xdr:rowOff>131242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29086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41173</xdr:rowOff>
    </xdr:from>
    <xdr:to>
      <xdr:col>102</xdr:col>
      <xdr:colOff>114300</xdr:colOff>
      <xdr:row>36</xdr:row>
      <xdr:rowOff>118669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699023"/>
          <a:ext cx="889000" cy="59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104445</xdr:rowOff>
    </xdr:from>
    <xdr:to>
      <xdr:col>116</xdr:col>
      <xdr:colOff>114300</xdr:colOff>
      <xdr:row>37</xdr:row>
      <xdr:rowOff>34595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2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82872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49581</xdr:rowOff>
    </xdr:from>
    <xdr:to>
      <xdr:col>112</xdr:col>
      <xdr:colOff>38100</xdr:colOff>
      <xdr:row>36</xdr:row>
      <xdr:rowOff>151181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167708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80442</xdr:rowOff>
    </xdr:from>
    <xdr:to>
      <xdr:col>107</xdr:col>
      <xdr:colOff>101600</xdr:colOff>
      <xdr:row>37</xdr:row>
      <xdr:rowOff>10592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2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1719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3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67869</xdr:rowOff>
    </xdr:from>
    <xdr:to>
      <xdr:col>102</xdr:col>
      <xdr:colOff>165100</xdr:colOff>
      <xdr:row>36</xdr:row>
      <xdr:rowOff>169469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24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14546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0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161823</xdr:rowOff>
    </xdr:from>
    <xdr:to>
      <xdr:col>98</xdr:col>
      <xdr:colOff>38100</xdr:colOff>
      <xdr:row>33</xdr:row>
      <xdr:rowOff>91973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6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108500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42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52578</xdr:rowOff>
    </xdr:from>
    <xdr:to>
      <xdr:col>116</xdr:col>
      <xdr:colOff>63500</xdr:colOff>
      <xdr:row>58</xdr:row>
      <xdr:rowOff>53645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9667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50165</xdr:rowOff>
    </xdr:from>
    <xdr:to>
      <xdr:col>111</xdr:col>
      <xdr:colOff>177800</xdr:colOff>
      <xdr:row>58</xdr:row>
      <xdr:rowOff>52578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99426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160071</xdr:rowOff>
    </xdr:from>
    <xdr:to>
      <xdr:col>107</xdr:col>
      <xdr:colOff>50800</xdr:colOff>
      <xdr:row>58</xdr:row>
      <xdr:rowOff>50165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932721"/>
          <a:ext cx="889000" cy="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95758</xdr:rowOff>
    </xdr:from>
    <xdr:to>
      <xdr:col>102</xdr:col>
      <xdr:colOff>114300</xdr:colOff>
      <xdr:row>57</xdr:row>
      <xdr:rowOff>160071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868408"/>
          <a:ext cx="889000" cy="6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2845</xdr:rowOff>
    </xdr:from>
    <xdr:to>
      <xdr:col>116</xdr:col>
      <xdr:colOff>114300</xdr:colOff>
      <xdr:row>58</xdr:row>
      <xdr:rowOff>104445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4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152722</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xdr:rowOff>
    </xdr:from>
    <xdr:to>
      <xdr:col>112</xdr:col>
      <xdr:colOff>38100</xdr:colOff>
      <xdr:row>58</xdr:row>
      <xdr:rowOff>103378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94505</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100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170815</xdr:rowOff>
    </xdr:from>
    <xdr:to>
      <xdr:col>107</xdr:col>
      <xdr:colOff>101600</xdr:colOff>
      <xdr:row>58</xdr:row>
      <xdr:rowOff>100965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92092</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100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109271</xdr:rowOff>
    </xdr:from>
    <xdr:to>
      <xdr:col>102</xdr:col>
      <xdr:colOff>165100</xdr:colOff>
      <xdr:row>58</xdr:row>
      <xdr:rowOff>39421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8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30548</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9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44958</xdr:rowOff>
    </xdr:from>
    <xdr:to>
      <xdr:col>98</xdr:col>
      <xdr:colOff>38100</xdr:colOff>
      <xdr:row>57</xdr:row>
      <xdr:rowOff>146558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137685</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9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48908</xdr:rowOff>
    </xdr:from>
    <xdr:to>
      <xdr:col>116</xdr:col>
      <xdr:colOff>62864</xdr:colOff>
      <xdr:row>77</xdr:row>
      <xdr:rowOff>70320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50408"/>
          <a:ext cx="1269" cy="12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74147</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70320</xdr:rowOff>
    </xdr:from>
    <xdr:to>
      <xdr:col>116</xdr:col>
      <xdr:colOff>152400</xdr:colOff>
      <xdr:row>77</xdr:row>
      <xdr:rowOff>70320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7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167035</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48908</xdr:rowOff>
    </xdr:from>
    <xdr:to>
      <xdr:col>116</xdr:col>
      <xdr:colOff>152400</xdr:colOff>
      <xdr:row>70</xdr:row>
      <xdr:rowOff>48908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5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29020</xdr:rowOff>
    </xdr:from>
    <xdr:to>
      <xdr:col>116</xdr:col>
      <xdr:colOff>63500</xdr:colOff>
      <xdr:row>77</xdr:row>
      <xdr:rowOff>70320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230670"/>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111206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27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88329</xdr:rowOff>
    </xdr:from>
    <xdr:to>
      <xdr:col>116</xdr:col>
      <xdr:colOff>114300</xdr:colOff>
      <xdr:row>75</xdr:row>
      <xdr:rowOff>18479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7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29020</xdr:rowOff>
    </xdr:from>
    <xdr:to>
      <xdr:col>111</xdr:col>
      <xdr:colOff>177800</xdr:colOff>
      <xdr:row>77</xdr:row>
      <xdr:rowOff>125413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30670"/>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138849</xdr:rowOff>
    </xdr:from>
    <xdr:to>
      <xdr:col>112</xdr:col>
      <xdr:colOff>38100</xdr:colOff>
      <xdr:row>75</xdr:row>
      <xdr:rowOff>68999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85526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125413</xdr:rowOff>
    </xdr:from>
    <xdr:to>
      <xdr:col>107</xdr:col>
      <xdr:colOff>50800</xdr:colOff>
      <xdr:row>77</xdr:row>
      <xdr:rowOff>165570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27063"/>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3328</xdr:rowOff>
    </xdr:from>
    <xdr:to>
      <xdr:col>107</xdr:col>
      <xdr:colOff>101600</xdr:colOff>
      <xdr:row>75</xdr:row>
      <xdr:rowOff>104928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121455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165570</xdr:rowOff>
    </xdr:from>
    <xdr:to>
      <xdr:col>102</xdr:col>
      <xdr:colOff>114300</xdr:colOff>
      <xdr:row>78</xdr:row>
      <xdr:rowOff>10731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67220"/>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27825</xdr:rowOff>
    </xdr:from>
    <xdr:to>
      <xdr:col>102</xdr:col>
      <xdr:colOff>165100</xdr:colOff>
      <xdr:row>75</xdr:row>
      <xdr:rowOff>129425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145952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68935</xdr:rowOff>
    </xdr:from>
    <xdr:to>
      <xdr:col>98</xdr:col>
      <xdr:colOff>38100</xdr:colOff>
      <xdr:row>75</xdr:row>
      <xdr:rowOff>170535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19520</xdr:rowOff>
    </xdr:from>
    <xdr:to>
      <xdr:col>116</xdr:col>
      <xdr:colOff>114300</xdr:colOff>
      <xdr:row>77</xdr:row>
      <xdr:rowOff>121120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105897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149670</xdr:rowOff>
    </xdr:from>
    <xdr:to>
      <xdr:col>112</xdr:col>
      <xdr:colOff>38100</xdr:colOff>
      <xdr:row>77</xdr:row>
      <xdr:rowOff>79820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70947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27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74613</xdr:rowOff>
    </xdr:from>
    <xdr:to>
      <xdr:col>107</xdr:col>
      <xdr:colOff>101600</xdr:colOff>
      <xdr:row>78</xdr:row>
      <xdr:rowOff>4763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167340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114770</xdr:rowOff>
    </xdr:from>
    <xdr:to>
      <xdr:col>102</xdr:col>
      <xdr:colOff>165100</xdr:colOff>
      <xdr:row>78</xdr:row>
      <xdr:rowOff>44920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3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36047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4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131381</xdr:rowOff>
    </xdr:from>
    <xdr:to>
      <xdr:col>98</xdr:col>
      <xdr:colOff>38100</xdr:colOff>
      <xdr:row>78</xdr:row>
      <xdr:rowOff>61531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3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52658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42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528</a:t>
          </a:r>
          <a:r>
            <a:rPr kumimoji="1" lang="ja-JP" altLang="en-US" sz="1300">
              <a:latin typeface="ＭＳ Ｐゴシック" panose="020B0600070205080204" pitchFamily="50" charset="-128"/>
              <a:ea typeface="ＭＳ Ｐゴシック" panose="020B0600070205080204" pitchFamily="50" charset="-128"/>
            </a:rPr>
            <a:t>千円となっている。令和６年度の主な構成項目である人件費及び扶助費、公債費について分析する。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千円となっており、例月給の引き上げや定年退職者の増により増加した。</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千円となっており、児童手当扶助費の増や民間保育所運営費の増による児童福祉費の増等により増加した。</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千円となっている。令和３年度以降は、公債償還元金の増により住民一人あたりの金額は毎年増加している。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なお、普通建設事業費（うち更新整備）については、令和６年度は、橘処理センター整備事業の整備完了による処理センター整備事業費の減等により減少した。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1,535,141
1,479,291
142.96
821,547,303
811,845,119
6,728,187
419,203,322
859,648,551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72753</xdr:rowOff>
    </xdr:from>
    <xdr:to>
      <xdr:col>24</xdr:col>
      <xdr:colOff>63500</xdr:colOff>
      <xdr:row>35</xdr:row>
      <xdr:rowOff>131536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7350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72753</xdr:rowOff>
    </xdr:from>
    <xdr:to>
      <xdr:col>19</xdr:col>
      <xdr:colOff>177800</xdr:colOff>
      <xdr:row>36</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7350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62956</xdr:rowOff>
    </xdr:from>
    <xdr:to>
      <xdr:col>15</xdr:col>
      <xdr:colOff>50800</xdr:colOff>
      <xdr:row>36</xdr:row>
      <xdr:rowOff>67854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351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62956</xdr:rowOff>
    </xdr:from>
    <xdr:to>
      <xdr:col>10</xdr:col>
      <xdr:colOff>114300</xdr:colOff>
      <xdr:row>36</xdr:row>
      <xdr:rowOff>80917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351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80736</xdr:rowOff>
    </xdr:from>
    <xdr:to>
      <xdr:col>24</xdr:col>
      <xdr:colOff>114300</xdr:colOff>
      <xdr:row>36</xdr:row>
      <xdr:rowOff>10886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103613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3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21953</xdr:rowOff>
    </xdr:from>
    <xdr:to>
      <xdr:col>20</xdr:col>
      <xdr:colOff>38100</xdr:colOff>
      <xdr:row>35</xdr:row>
      <xdr:rowOff>123553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140080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9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17054</xdr:rowOff>
    </xdr:from>
    <xdr:to>
      <xdr:col>15</xdr:col>
      <xdr:colOff>101600</xdr:colOff>
      <xdr:row>36</xdr:row>
      <xdr:rowOff>118654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8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109781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8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12156</xdr:rowOff>
    </xdr:from>
    <xdr:to>
      <xdr:col>10</xdr:col>
      <xdr:colOff>165100</xdr:colOff>
      <xdr:row>36</xdr:row>
      <xdr:rowOff>113756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30117</xdr:rowOff>
    </xdr:from>
    <xdr:to>
      <xdr:col>6</xdr:col>
      <xdr:colOff>38100</xdr:colOff>
      <xdr:row>36</xdr:row>
      <xdr:rowOff>131717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148244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6134</xdr:rowOff>
    </xdr:from>
    <xdr:to>
      <xdr:col>24</xdr:col>
      <xdr:colOff>63500</xdr:colOff>
      <xdr:row>58</xdr:row>
      <xdr:rowOff>132512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50234"/>
          <a:ext cx="8382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12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6134</xdr:rowOff>
    </xdr:from>
    <xdr:to>
      <xdr:col>19</xdr:col>
      <xdr:colOff>177800</xdr:colOff>
      <xdr:row>58</xdr:row>
      <xdr:rowOff>83134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50234"/>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83134</xdr:rowOff>
    </xdr:from>
    <xdr:to>
      <xdr:col>15</xdr:col>
      <xdr:colOff>50800</xdr:colOff>
      <xdr:row>58</xdr:row>
      <xdr:rowOff>145466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27234"/>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100394</xdr:rowOff>
    </xdr:from>
    <xdr:to>
      <xdr:col>10</xdr:col>
      <xdr:colOff>114300</xdr:colOff>
      <xdr:row>58</xdr:row>
      <xdr:rowOff>145466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44344"/>
          <a:ext cx="889000" cy="12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81712</xdr:rowOff>
    </xdr:from>
    <xdr:to>
      <xdr:col>24</xdr:col>
      <xdr:colOff>114300</xdr:colOff>
      <xdr:row>59</xdr:row>
      <xdr:rowOff>11862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168089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4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126784</xdr:rowOff>
    </xdr:from>
    <xdr:to>
      <xdr:col>20</xdr:col>
      <xdr:colOff>38100</xdr:colOff>
      <xdr:row>58</xdr:row>
      <xdr:rowOff>56934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73461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7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32334</xdr:rowOff>
    </xdr:from>
    <xdr:to>
      <xdr:col>15</xdr:col>
      <xdr:colOff>101600</xdr:colOff>
      <xdr:row>58</xdr:row>
      <xdr:rowOff>133934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150461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94666</xdr:rowOff>
    </xdr:from>
    <xdr:to>
      <xdr:col>10</xdr:col>
      <xdr:colOff>165100</xdr:colOff>
      <xdr:row>59</xdr:row>
      <xdr:rowOff>24816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15943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49594</xdr:rowOff>
    </xdr:from>
    <xdr:to>
      <xdr:col>6</xdr:col>
      <xdr:colOff>38100</xdr:colOff>
      <xdr:row>51</xdr:row>
      <xdr:rowOff>151194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167721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83130</xdr:rowOff>
    </xdr:from>
    <xdr:to>
      <xdr:col>24</xdr:col>
      <xdr:colOff>63500</xdr:colOff>
      <xdr:row>76</xdr:row>
      <xdr:rowOff>133962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13330"/>
          <a:ext cx="838200" cy="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133962</xdr:rowOff>
    </xdr:from>
    <xdr:to>
      <xdr:col>19</xdr:col>
      <xdr:colOff>177800</xdr:colOff>
      <xdr:row>76</xdr:row>
      <xdr:rowOff>135311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64162"/>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135311</xdr:rowOff>
    </xdr:from>
    <xdr:to>
      <xdr:col>15</xdr:col>
      <xdr:colOff>50800</xdr:colOff>
      <xdr:row>77</xdr:row>
      <xdr:rowOff>12636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65511"/>
          <a:ext cx="889000" cy="4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12636</xdr:rowOff>
    </xdr:from>
    <xdr:to>
      <xdr:col>10</xdr:col>
      <xdr:colOff>114300</xdr:colOff>
      <xdr:row>77</xdr:row>
      <xdr:rowOff>144264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14286"/>
          <a:ext cx="889000" cy="1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32330</xdr:rowOff>
    </xdr:from>
    <xdr:to>
      <xdr:col>24</xdr:col>
      <xdr:colOff>114300</xdr:colOff>
      <xdr:row>76</xdr:row>
      <xdr:rowOff>133930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10757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4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83162</xdr:rowOff>
    </xdr:from>
    <xdr:to>
      <xdr:col>20</xdr:col>
      <xdr:colOff>38100</xdr:colOff>
      <xdr:row>77</xdr:row>
      <xdr:rowOff>13312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1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0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84511</xdr:rowOff>
    </xdr:from>
    <xdr:to>
      <xdr:col>15</xdr:col>
      <xdr:colOff>101600</xdr:colOff>
      <xdr:row>77</xdr:row>
      <xdr:rowOff>14661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0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133286</xdr:rowOff>
    </xdr:from>
    <xdr:to>
      <xdr:col>10</xdr:col>
      <xdr:colOff>165100</xdr:colOff>
      <xdr:row>77</xdr:row>
      <xdr:rowOff>63436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6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54563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93464</xdr:rowOff>
    </xdr:from>
    <xdr:to>
      <xdr:col>6</xdr:col>
      <xdr:colOff>38100</xdr:colOff>
      <xdr:row>78</xdr:row>
      <xdr:rowOff>23614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14741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160235</xdr:rowOff>
    </xdr:from>
    <xdr:to>
      <xdr:col>24</xdr:col>
      <xdr:colOff>62865</xdr:colOff>
      <xdr:row>98</xdr:row>
      <xdr:rowOff>83807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62185"/>
          <a:ext cx="1270" cy="11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87634</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83807</xdr:rowOff>
    </xdr:from>
    <xdr:to>
      <xdr:col>24</xdr:col>
      <xdr:colOff>152400</xdr:colOff>
      <xdr:row>98</xdr:row>
      <xdr:rowOff>83807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106912</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3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160235</xdr:rowOff>
    </xdr:from>
    <xdr:to>
      <xdr:col>24</xdr:col>
      <xdr:colOff>152400</xdr:colOff>
      <xdr:row>91</xdr:row>
      <xdr:rowOff>160235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6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135928</xdr:rowOff>
    </xdr:from>
    <xdr:to>
      <xdr:col>24</xdr:col>
      <xdr:colOff>63500</xdr:colOff>
      <xdr:row>95</xdr:row>
      <xdr:rowOff>35116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909328"/>
          <a:ext cx="838200" cy="4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113352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1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134925</xdr:rowOff>
    </xdr:from>
    <xdr:to>
      <xdr:col>24</xdr:col>
      <xdr:colOff>114300</xdr:colOff>
      <xdr:row>96</xdr:row>
      <xdr:rowOff>65075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146520</xdr:rowOff>
    </xdr:from>
    <xdr:to>
      <xdr:col>19</xdr:col>
      <xdr:colOff>177800</xdr:colOff>
      <xdr:row>92</xdr:row>
      <xdr:rowOff>135928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748470"/>
          <a:ext cx="889000" cy="1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107226</xdr:rowOff>
    </xdr:from>
    <xdr:to>
      <xdr:col>20</xdr:col>
      <xdr:colOff>38100</xdr:colOff>
      <xdr:row>96</xdr:row>
      <xdr:rowOff>37376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9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28503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8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114478</xdr:rowOff>
    </xdr:from>
    <xdr:to>
      <xdr:col>15</xdr:col>
      <xdr:colOff>50800</xdr:colOff>
      <xdr:row>91</xdr:row>
      <xdr:rowOff>146520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716428"/>
          <a:ext cx="889000" cy="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68783</xdr:rowOff>
    </xdr:from>
    <xdr:to>
      <xdr:col>15</xdr:col>
      <xdr:colOff>101600</xdr:colOff>
      <xdr:row>93</xdr:row>
      <xdr:rowOff>170383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01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161510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114478</xdr:rowOff>
    </xdr:from>
    <xdr:to>
      <xdr:col>10</xdr:col>
      <xdr:colOff>114300</xdr:colOff>
      <xdr:row>95</xdr:row>
      <xdr:rowOff>158598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716428"/>
          <a:ext cx="889000" cy="7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124904</xdr:rowOff>
    </xdr:from>
    <xdr:to>
      <xdr:col>10</xdr:col>
      <xdr:colOff>165100</xdr:colOff>
      <xdr:row>94</xdr:row>
      <xdr:rowOff>55054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06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6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36322</xdr:rowOff>
    </xdr:from>
    <xdr:to>
      <xdr:col>6</xdr:col>
      <xdr:colOff>38100</xdr:colOff>
      <xdr:row>97</xdr:row>
      <xdr:rowOff>137922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129049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155766</xdr:rowOff>
    </xdr:from>
    <xdr:to>
      <xdr:col>24</xdr:col>
      <xdr:colOff>114300</xdr:colOff>
      <xdr:row>95</xdr:row>
      <xdr:rowOff>85916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7193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85128</xdr:rowOff>
    </xdr:from>
    <xdr:to>
      <xdr:col>20</xdr:col>
      <xdr:colOff>38100</xdr:colOff>
      <xdr:row>93</xdr:row>
      <xdr:rowOff>15278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8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31805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6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95720</xdr:rowOff>
    </xdr:from>
    <xdr:to>
      <xdr:col>15</xdr:col>
      <xdr:colOff>101600</xdr:colOff>
      <xdr:row>92</xdr:row>
      <xdr:rowOff>25870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6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42397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7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63678</xdr:rowOff>
    </xdr:from>
    <xdr:to>
      <xdr:col>10</xdr:col>
      <xdr:colOff>165100</xdr:colOff>
      <xdr:row>91</xdr:row>
      <xdr:rowOff>165278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6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10355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4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107798</xdr:rowOff>
    </xdr:from>
    <xdr:to>
      <xdr:col>6</xdr:col>
      <xdr:colOff>38100</xdr:colOff>
      <xdr:row>96</xdr:row>
      <xdr:rowOff>37948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54475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17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127726</xdr:rowOff>
    </xdr:from>
    <xdr:to>
      <xdr:col>55</xdr:col>
      <xdr:colOff>0</xdr:colOff>
      <xdr:row>36</xdr:row>
      <xdr:rowOff>138611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29992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168564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40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107043</xdr:rowOff>
    </xdr:from>
    <xdr:to>
      <xdr:col>50</xdr:col>
      <xdr:colOff>114300</xdr:colOff>
      <xdr:row>36</xdr:row>
      <xdr:rowOff>127726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7924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1451</xdr:rowOff>
    </xdr:from>
    <xdr:to>
      <xdr:col>45</xdr:col>
      <xdr:colOff>177800</xdr:colOff>
      <xdr:row>36</xdr:row>
      <xdr:rowOff>107043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173651"/>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93997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1451</xdr:rowOff>
    </xdr:from>
    <xdr:to>
      <xdr:col>41</xdr:col>
      <xdr:colOff>50800</xdr:colOff>
      <xdr:row>36</xdr:row>
      <xdr:rowOff>120106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173651"/>
          <a:ext cx="889000" cy="11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31949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75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87811</xdr:rowOff>
    </xdr:from>
    <xdr:to>
      <xdr:col>55</xdr:col>
      <xdr:colOff>50800</xdr:colOff>
      <xdr:row>37</xdr:row>
      <xdr:rowOff>17961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110688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1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76926</xdr:rowOff>
    </xdr:from>
    <xdr:to>
      <xdr:col>50</xdr:col>
      <xdr:colOff>165100</xdr:colOff>
      <xdr:row>37</xdr:row>
      <xdr:rowOff>7076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23603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02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56243</xdr:rowOff>
    </xdr:from>
    <xdr:to>
      <xdr:col>46</xdr:col>
      <xdr:colOff>38100</xdr:colOff>
      <xdr:row>36</xdr:row>
      <xdr:rowOff>157843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2920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003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122101</xdr:rowOff>
    </xdr:from>
    <xdr:to>
      <xdr:col>41</xdr:col>
      <xdr:colOff>101600</xdr:colOff>
      <xdr:row>36</xdr:row>
      <xdr:rowOff>52251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68778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89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69306</xdr:rowOff>
    </xdr:from>
    <xdr:to>
      <xdr:col>36</xdr:col>
      <xdr:colOff>165100</xdr:colOff>
      <xdr:row>36</xdr:row>
      <xdr:rowOff>170906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4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15983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01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6477</xdr:rowOff>
    </xdr:from>
    <xdr:to>
      <xdr:col>55</xdr:col>
      <xdr:colOff>0</xdr:colOff>
      <xdr:row>59</xdr:row>
      <xdr:rowOff>6731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122027"/>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xdr:rowOff>
    </xdr:from>
    <xdr:to>
      <xdr:col>50</xdr:col>
      <xdr:colOff>114300</xdr:colOff>
      <xdr:row>59</xdr:row>
      <xdr:rowOff>6477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19995"/>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4191</xdr:rowOff>
    </xdr:from>
    <xdr:to>
      <xdr:col>45</xdr:col>
      <xdr:colOff>177800</xdr:colOff>
      <xdr:row>59</xdr:row>
      <xdr:rowOff>4445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197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1651</xdr:rowOff>
    </xdr:from>
    <xdr:to>
      <xdr:col>41</xdr:col>
      <xdr:colOff>50800</xdr:colOff>
      <xdr:row>59</xdr:row>
      <xdr:rowOff>4191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1720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127381</xdr:rowOff>
    </xdr:from>
    <xdr:to>
      <xdr:col>55</xdr:col>
      <xdr:colOff>50800</xdr:colOff>
      <xdr:row>59</xdr:row>
      <xdr:rowOff>57531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42308</xdr:rowOff>
    </xdr:from>
    <xdr:ext cx="378565"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127127</xdr:rowOff>
    </xdr:from>
    <xdr:to>
      <xdr:col>50</xdr:col>
      <xdr:colOff>165100</xdr:colOff>
      <xdr:row>59</xdr:row>
      <xdr:rowOff>57277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48404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50017" y="1016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125095</xdr:rowOff>
    </xdr:from>
    <xdr:to>
      <xdr:col>46</xdr:col>
      <xdr:colOff>38100</xdr:colOff>
      <xdr:row>59</xdr:row>
      <xdr:rowOff>55245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46372</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61017" y="10161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124841</xdr:rowOff>
    </xdr:from>
    <xdr:to>
      <xdr:col>41</xdr:col>
      <xdr:colOff>101600</xdr:colOff>
      <xdr:row>59</xdr:row>
      <xdr:rowOff>54991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46118</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72017" y="1016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122301</xdr:rowOff>
    </xdr:from>
    <xdr:to>
      <xdr:col>36</xdr:col>
      <xdr:colOff>165100</xdr:colOff>
      <xdr:row>59</xdr:row>
      <xdr:rowOff>52451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43578</xdr:rowOff>
    </xdr:from>
    <xdr:ext cx="378565"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83017" y="1015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6896</xdr:rowOff>
    </xdr:from>
    <xdr:to>
      <xdr:col>55</xdr:col>
      <xdr:colOff>0</xdr:colOff>
      <xdr:row>78</xdr:row>
      <xdr:rowOff>13385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379996"/>
          <a:ext cx="838200" cy="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521</xdr:rowOff>
    </xdr:from>
    <xdr:to>
      <xdr:col>50</xdr:col>
      <xdr:colOff>114300</xdr:colOff>
      <xdr:row>78</xdr:row>
      <xdr:rowOff>13385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373621"/>
          <a:ext cx="889000" cy="1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106032</xdr:rowOff>
    </xdr:from>
    <xdr:to>
      <xdr:col>45</xdr:col>
      <xdr:colOff>177800</xdr:colOff>
      <xdr:row>78</xdr:row>
      <xdr:rowOff>521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307682"/>
          <a:ext cx="889000" cy="6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26746</xdr:rowOff>
    </xdr:from>
    <xdr:to>
      <xdr:col>41</xdr:col>
      <xdr:colOff>50800</xdr:colOff>
      <xdr:row>77</xdr:row>
      <xdr:rowOff>106032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6972300" y="13228396"/>
          <a:ext cx="889000" cy="7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127546</xdr:rowOff>
    </xdr:from>
    <xdr:to>
      <xdr:col>55</xdr:col>
      <xdr:colOff>50800</xdr:colOff>
      <xdr:row>78</xdr:row>
      <xdr:rowOff>57696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105973</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0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134035</xdr:rowOff>
    </xdr:from>
    <xdr:to>
      <xdr:col>50</xdr:col>
      <xdr:colOff>165100</xdr:colOff>
      <xdr:row>78</xdr:row>
      <xdr:rowOff>64185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55312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2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121171</xdr:rowOff>
    </xdr:from>
    <xdr:to>
      <xdr:col>46</xdr:col>
      <xdr:colOff>38100</xdr:colOff>
      <xdr:row>78</xdr:row>
      <xdr:rowOff>51321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42448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55232</xdr:rowOff>
    </xdr:from>
    <xdr:to>
      <xdr:col>41</xdr:col>
      <xdr:colOff>101600</xdr:colOff>
      <xdr:row>77</xdr:row>
      <xdr:rowOff>156832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2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147959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3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147396</xdr:rowOff>
    </xdr:from>
    <xdr:to>
      <xdr:col>36</xdr:col>
      <xdr:colOff>165100</xdr:colOff>
      <xdr:row>77</xdr:row>
      <xdr:rowOff>77546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68673</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2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14816</xdr:rowOff>
    </xdr:from>
    <xdr:to>
      <xdr:col>55</xdr:col>
      <xdr:colOff>0</xdr:colOff>
      <xdr:row>97</xdr:row>
      <xdr:rowOff>75143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45466"/>
          <a:ext cx="838200" cy="6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14816</xdr:rowOff>
    </xdr:from>
    <xdr:to>
      <xdr:col>50</xdr:col>
      <xdr:colOff>114300</xdr:colOff>
      <xdr:row>97</xdr:row>
      <xdr:rowOff>64674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45466"/>
          <a:ext cx="889000" cy="4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16210</xdr:rowOff>
    </xdr:from>
    <xdr:to>
      <xdr:col>45</xdr:col>
      <xdr:colOff>177800</xdr:colOff>
      <xdr:row>97</xdr:row>
      <xdr:rowOff>64674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468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85567</xdr:rowOff>
    </xdr:from>
    <xdr:to>
      <xdr:col>41</xdr:col>
      <xdr:colOff>50800</xdr:colOff>
      <xdr:row>97</xdr:row>
      <xdr:rowOff>16210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44767"/>
          <a:ext cx="8890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24343</xdr:rowOff>
    </xdr:from>
    <xdr:to>
      <xdr:col>55</xdr:col>
      <xdr:colOff>50800</xdr:colOff>
      <xdr:row>97</xdr:row>
      <xdr:rowOff>125943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2770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3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135466</xdr:rowOff>
    </xdr:from>
    <xdr:to>
      <xdr:col>50</xdr:col>
      <xdr:colOff>165100</xdr:colOff>
      <xdr:row>97</xdr:row>
      <xdr:rowOff>65616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56743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13874</xdr:rowOff>
    </xdr:from>
    <xdr:to>
      <xdr:col>46</xdr:col>
      <xdr:colOff>38100</xdr:colOff>
      <xdr:row>97</xdr:row>
      <xdr:rowOff>115474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106601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3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136860</xdr:rowOff>
    </xdr:from>
    <xdr:to>
      <xdr:col>41</xdr:col>
      <xdr:colOff>101600</xdr:colOff>
      <xdr:row>97</xdr:row>
      <xdr:rowOff>67010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58137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34767</xdr:rowOff>
    </xdr:from>
    <xdr:to>
      <xdr:col>36</xdr:col>
      <xdr:colOff>165100</xdr:colOff>
      <xdr:row>96</xdr:row>
      <xdr:rowOff>136367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127494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140716</xdr:rowOff>
    </xdr:from>
    <xdr:to>
      <xdr:col>85</xdr:col>
      <xdr:colOff>127000</xdr:colOff>
      <xdr:row>37</xdr:row>
      <xdr:rowOff>58293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12916"/>
          <a:ext cx="8382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49403</xdr:rowOff>
    </xdr:from>
    <xdr:to>
      <xdr:col>81</xdr:col>
      <xdr:colOff>50800</xdr:colOff>
      <xdr:row>37</xdr:row>
      <xdr:rowOff>58293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3053"/>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3302</xdr:rowOff>
    </xdr:from>
    <xdr:to>
      <xdr:col>76</xdr:col>
      <xdr:colOff>114300</xdr:colOff>
      <xdr:row>37</xdr:row>
      <xdr:rowOff>49403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4695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3302</xdr:rowOff>
    </xdr:from>
    <xdr:to>
      <xdr:col>71</xdr:col>
      <xdr:colOff>177800</xdr:colOff>
      <xdr:row>37</xdr:row>
      <xdr:rowOff>153797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46952"/>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10431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1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89916</xdr:rowOff>
    </xdr:from>
    <xdr:to>
      <xdr:col>85</xdr:col>
      <xdr:colOff>177800</xdr:colOff>
      <xdr:row>37</xdr:row>
      <xdr:rowOff>20066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68343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xdr:rowOff>
    </xdr:from>
    <xdr:to>
      <xdr:col>81</xdr:col>
      <xdr:colOff>101600</xdr:colOff>
      <xdr:row>37</xdr:row>
      <xdr:rowOff>109093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100220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4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170053</xdr:rowOff>
    </xdr:from>
    <xdr:to>
      <xdr:col>76</xdr:col>
      <xdr:colOff>165100</xdr:colOff>
      <xdr:row>37</xdr:row>
      <xdr:rowOff>100203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91330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123952</xdr:rowOff>
    </xdr:from>
    <xdr:to>
      <xdr:col>72</xdr:col>
      <xdr:colOff>38100</xdr:colOff>
      <xdr:row>37</xdr:row>
      <xdr:rowOff>54102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45229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3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102997</xdr:rowOff>
    </xdr:from>
    <xdr:to>
      <xdr:col>67</xdr:col>
      <xdr:colOff>101600</xdr:colOff>
      <xdr:row>38</xdr:row>
      <xdr:rowOff>33147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24274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119735</xdr:rowOff>
    </xdr:from>
    <xdr:to>
      <xdr:col>85</xdr:col>
      <xdr:colOff>127000</xdr:colOff>
      <xdr:row>58</xdr:row>
      <xdr:rowOff>161913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378035"/>
          <a:ext cx="838200" cy="7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29134</xdr:rowOff>
    </xdr:from>
    <xdr:to>
      <xdr:col>81</xdr:col>
      <xdr:colOff>50800</xdr:colOff>
      <xdr:row>58</xdr:row>
      <xdr:rowOff>161913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973234"/>
          <a:ext cx="889000" cy="13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29134</xdr:rowOff>
    </xdr:from>
    <xdr:to>
      <xdr:col>76</xdr:col>
      <xdr:colOff>114300</xdr:colOff>
      <xdr:row>58</xdr:row>
      <xdr:rowOff>150787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973234"/>
          <a:ext cx="889000" cy="1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126479</xdr:rowOff>
    </xdr:from>
    <xdr:to>
      <xdr:col>71</xdr:col>
      <xdr:colOff>177800</xdr:colOff>
      <xdr:row>58</xdr:row>
      <xdr:rowOff>150787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899129"/>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68935</xdr:rowOff>
    </xdr:from>
    <xdr:to>
      <xdr:col>85</xdr:col>
      <xdr:colOff>177800</xdr:colOff>
      <xdr:row>54</xdr:row>
      <xdr:rowOff>170535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47362</xdr:rowOff>
    </xdr:from>
    <xdr:ext cx="599010"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0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111113</xdr:rowOff>
    </xdr:from>
    <xdr:to>
      <xdr:col>81</xdr:col>
      <xdr:colOff>101600</xdr:colOff>
      <xdr:row>59</xdr:row>
      <xdr:rowOff>41263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100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32390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1014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149784</xdr:rowOff>
    </xdr:from>
    <xdr:to>
      <xdr:col>76</xdr:col>
      <xdr:colOff>165100</xdr:colOff>
      <xdr:row>58</xdr:row>
      <xdr:rowOff>79934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71061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99987</xdr:rowOff>
    </xdr:from>
    <xdr:to>
      <xdr:col>72</xdr:col>
      <xdr:colOff>38100</xdr:colOff>
      <xdr:row>59</xdr:row>
      <xdr:rowOff>30137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1004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21264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13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75679</xdr:rowOff>
    </xdr:from>
    <xdr:to>
      <xdr:col>67</xdr:col>
      <xdr:colOff>101600</xdr:colOff>
      <xdr:row>58</xdr:row>
      <xdr:rowOff>5829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168406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43117</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76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43117</xdr:rowOff>
    </xdr:from>
    <xdr:to>
      <xdr:col>81</xdr:col>
      <xdr:colOff>50800</xdr:colOff>
      <xdr:row>79</xdr:row>
      <xdr:rowOff>43687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76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141796</xdr:rowOff>
    </xdr:from>
    <xdr:to>
      <xdr:col>76</xdr:col>
      <xdr:colOff>114300</xdr:colOff>
      <xdr:row>79</xdr:row>
      <xdr:rowOff>43687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4896"/>
          <a:ext cx="889000" cy="7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159131</xdr:rowOff>
    </xdr:from>
    <xdr:to>
      <xdr:col>71</xdr:col>
      <xdr:colOff>177800</xdr:colOff>
      <xdr:row>78</xdr:row>
      <xdr:rowOff>141796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360781"/>
          <a:ext cx="889000" cy="15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163767</xdr:rowOff>
    </xdr:from>
    <xdr:to>
      <xdr:col>81</xdr:col>
      <xdr:colOff>101600</xdr:colOff>
      <xdr:row>79</xdr:row>
      <xdr:rowOff>93917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85044</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29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164337</xdr:rowOff>
    </xdr:from>
    <xdr:to>
      <xdr:col>76</xdr:col>
      <xdr:colOff>165100</xdr:colOff>
      <xdr:row>79</xdr:row>
      <xdr:rowOff>94487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85614</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1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90996</xdr:rowOff>
    </xdr:from>
    <xdr:to>
      <xdr:col>72</xdr:col>
      <xdr:colOff>38100</xdr:colOff>
      <xdr:row>79</xdr:row>
      <xdr:rowOff>21146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12273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556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108331</xdr:rowOff>
    </xdr:from>
    <xdr:to>
      <xdr:col>67</xdr:col>
      <xdr:colOff>101600</xdr:colOff>
      <xdr:row>78</xdr:row>
      <xdr:rowOff>38481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29608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33210</xdr:rowOff>
    </xdr:from>
    <xdr:to>
      <xdr:col>85</xdr:col>
      <xdr:colOff>127000</xdr:colOff>
      <xdr:row>97</xdr:row>
      <xdr:rowOff>89064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63860"/>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89064</xdr:rowOff>
    </xdr:from>
    <xdr:to>
      <xdr:col>81</xdr:col>
      <xdr:colOff>50800</xdr:colOff>
      <xdr:row>97</xdr:row>
      <xdr:rowOff>122670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19714"/>
          <a:ext cx="889000" cy="3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122670</xdr:rowOff>
    </xdr:from>
    <xdr:to>
      <xdr:col>76</xdr:col>
      <xdr:colOff>114300</xdr:colOff>
      <xdr:row>97</xdr:row>
      <xdr:rowOff>150292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3320"/>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150292</xdr:rowOff>
    </xdr:from>
    <xdr:to>
      <xdr:col>71</xdr:col>
      <xdr:colOff>177800</xdr:colOff>
      <xdr:row>97</xdr:row>
      <xdr:rowOff>163818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80942"/>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153860</xdr:rowOff>
    </xdr:from>
    <xdr:to>
      <xdr:col>85</xdr:col>
      <xdr:colOff>177800</xdr:colOff>
      <xdr:row>97</xdr:row>
      <xdr:rowOff>84010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132287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9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38264</xdr:rowOff>
    </xdr:from>
    <xdr:to>
      <xdr:col>81</xdr:col>
      <xdr:colOff>101600</xdr:colOff>
      <xdr:row>97</xdr:row>
      <xdr:rowOff>139864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130991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71870</xdr:rowOff>
    </xdr:from>
    <xdr:to>
      <xdr:col>76</xdr:col>
      <xdr:colOff>165100</xdr:colOff>
      <xdr:row>98</xdr:row>
      <xdr:rowOff>2020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164597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99492</xdr:rowOff>
    </xdr:from>
    <xdr:to>
      <xdr:col>72</xdr:col>
      <xdr:colOff>38100</xdr:colOff>
      <xdr:row>98</xdr:row>
      <xdr:rowOff>29642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20769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2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113018</xdr:rowOff>
    </xdr:from>
    <xdr:to>
      <xdr:col>67</xdr:col>
      <xdr:colOff>101600</xdr:colOff>
      <xdr:row>98</xdr:row>
      <xdr:rowOff>43168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34295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98171</xdr:rowOff>
    </xdr:from>
    <xdr:to>
      <xdr:col>116</xdr:col>
      <xdr:colOff>63500</xdr:colOff>
      <xdr:row>38</xdr:row>
      <xdr:rowOff>116840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13271"/>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98171</xdr:rowOff>
    </xdr:from>
    <xdr:to>
      <xdr:col>111</xdr:col>
      <xdr:colOff>177800</xdr:colOff>
      <xdr:row>38</xdr:row>
      <xdr:rowOff>121666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613271"/>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121666</xdr:rowOff>
    </xdr:from>
    <xdr:to>
      <xdr:col>107</xdr:col>
      <xdr:colOff>50800</xdr:colOff>
      <xdr:row>38</xdr:row>
      <xdr:rowOff>133096</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636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129540</xdr:rowOff>
    </xdr:from>
    <xdr:to>
      <xdr:col>102</xdr:col>
      <xdr:colOff>114300</xdr:colOff>
      <xdr:row>38</xdr:row>
      <xdr:rowOff>133096</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4464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152417</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49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47371</xdr:rowOff>
    </xdr:from>
    <xdr:to>
      <xdr:col>112</xdr:col>
      <xdr:colOff>38100</xdr:colOff>
      <xdr:row>38</xdr:row>
      <xdr:rowOff>148971</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5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140098</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665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70866</xdr:rowOff>
    </xdr:from>
    <xdr:to>
      <xdr:col>107</xdr:col>
      <xdr:colOff>101600</xdr:colOff>
      <xdr:row>39</xdr:row>
      <xdr:rowOff>1016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5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163593</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667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82296</xdr:rowOff>
    </xdr:from>
    <xdr:to>
      <xdr:col>102</xdr:col>
      <xdr:colOff>165100</xdr:colOff>
      <xdr:row>39</xdr:row>
      <xdr:rowOff>12446</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5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3573</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669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78740</xdr:rowOff>
    </xdr:from>
    <xdr:to>
      <xdr:col>98</xdr:col>
      <xdr:colOff>38100</xdr:colOff>
      <xdr:row>39</xdr:row>
      <xdr:rowOff>8890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17</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686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令和６年度の主な構成項目である総務費、民生費、土木費及び教育費について分析する。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千円となっており、本庁舎等建替事業の進捗等により減少した。</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212</a:t>
          </a:r>
          <a:r>
            <a:rPr kumimoji="1" lang="ja-JP" altLang="en-US" sz="1300">
              <a:latin typeface="ＭＳ Ｐゴシック" panose="020B0600070205080204" pitchFamily="50" charset="-128"/>
              <a:ea typeface="ＭＳ Ｐゴシック" panose="020B0600070205080204" pitchFamily="50" charset="-128"/>
            </a:rPr>
            <a:t>千円となっており、制度拡充による児童手当扶助費の増等により増加した。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千円となっており、京急大師線連続立体交差事業の進捗等により減少した。</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千円となっており、新小倉小学校の完成等により増加した。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実質単年度収支は、令和２年度については、個人市民税の増等によりプラスとなっている。令和３年度については、国庫補助金等の超過受入れが生じたことにより大幅なプラスとなっている。令和４年度～令和６年度については、国庫補助金等の超過受入れ分が前年度と比較して減少していることから、ともにマイナスへと転じている。</a:t>
          </a:r>
        </a:p>
        <a:p>
          <a:r>
            <a:rPr kumimoji="1" lang="ja-JP" altLang="en-US" sz="950">
              <a:latin typeface="ＭＳ ゴシック" pitchFamily="49" charset="-128"/>
              <a:ea typeface="ＭＳ ゴシック" pitchFamily="49" charset="-128"/>
            </a:rPr>
            <a:t>財政調整基金については、補正予算の財源として活用している。令和３年度は市税の増収や執行段階の精査による予算執行の抑制などにより最終的には取崩しを回避したため、剰余金処分等の積立てにより残高が増加した。令和４年度については、国庫返還分への対応分の取り崩しを行ったものの、剰余金処分等の積立てにより残高が増加した。令和５年度及び令和６年度は、国庫返還分への対応分の取り崩しを行ったことで残高は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令和３年度については、一般会計及び公営企業会計（主に病院事業会計）の剰余額が増加したことにより、前年度より黒字額が増加した。</a:t>
          </a:r>
        </a:p>
        <a:p>
          <a:r>
            <a:rPr kumimoji="1" lang="ja-JP" altLang="en-US" sz="1400">
              <a:latin typeface="ＭＳ ゴシック" pitchFamily="49" charset="-128"/>
              <a:ea typeface="ＭＳ ゴシック" pitchFamily="49" charset="-128"/>
            </a:rPr>
            <a:t>令和４年度については、一般会計及び公営企業会計（主に水道事業会計・下水道事業会計）の剰余額が減少したことにより、前年度より黒字額が減少した。</a:t>
          </a:r>
        </a:p>
        <a:p>
          <a:r>
            <a:rPr kumimoji="1" lang="ja-JP" altLang="en-US" sz="1400">
              <a:latin typeface="ＭＳ ゴシック" pitchFamily="49" charset="-128"/>
              <a:ea typeface="ＭＳ ゴシック" pitchFamily="49" charset="-128"/>
            </a:rPr>
            <a:t>令和５年度については、公営企業会計（主に水道事業会計・下水道事業会計）の剰余額が減少したことにより、前年度より黒字額が減少した。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令和６年度については、一般会計及び公営企業会計（主に工業用水道事業会計・港湾整備事業特別会計）の剰余額が増加したことにより、前年度より黒字額が増加した。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821547303</v>
      </c>
      <c r="BO4" s="436"/>
      <c r="BP4" s="436"/>
      <c r="BQ4" s="436"/>
      <c r="BR4" s="436"/>
      <c r="BS4" s="436"/>
      <c r="BT4" s="436"/>
      <c r="BU4" s="437"/>
      <c r="BV4" s="435">
        <v>812457706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1.6</v>
      </c>
      <c r="CU4" s="576"/>
      <c r="CV4" s="576"/>
      <c r="CW4" s="576"/>
      <c r="CX4" s="576"/>
      <c r="CY4" s="576"/>
      <c r="CZ4" s="576"/>
      <c r="DA4" s="577"/>
      <c r="DB4" s="575">
        <v>1.2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811845119</v>
      </c>
      <c r="BO5" s="407"/>
      <c r="BP5" s="407"/>
      <c r="BQ5" s="407"/>
      <c r="BR5" s="407"/>
      <c r="BS5" s="407"/>
      <c r="BT5" s="407"/>
      <c r="BU5" s="408"/>
      <c r="BV5" s="406">
        <v>801310662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99.3</v>
      </c>
      <c r="CU5" s="404"/>
      <c r="CV5" s="404"/>
      <c r="CW5" s="404"/>
      <c r="CX5" s="404"/>
      <c r="CY5" s="404"/>
      <c r="CZ5" s="404"/>
      <c r="DA5" s="405"/>
      <c r="DB5" s="403">
        <v>97.2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9702184</v>
      </c>
      <c r="BO6" s="407"/>
      <c r="BP6" s="407"/>
      <c r="BQ6" s="407"/>
      <c r="BR6" s="407"/>
      <c r="BS6" s="407"/>
      <c r="BT6" s="407"/>
      <c r="BU6" s="408"/>
      <c r="BV6" s="406">
        <v>11147044</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99.3</v>
      </c>
      <c r="CU6" s="550"/>
      <c r="CV6" s="550"/>
      <c r="CW6" s="550"/>
      <c r="CX6" s="550"/>
      <c r="CY6" s="550"/>
      <c r="CZ6" s="550"/>
      <c r="DA6" s="551"/>
      <c r="DB6" s="549">
        <v>97.2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2973997</v>
      </c>
      <c r="BO7" s="407"/>
      <c r="BP7" s="407"/>
      <c r="BQ7" s="407"/>
      <c r="BR7" s="407"/>
      <c r="BS7" s="407"/>
      <c r="BT7" s="407"/>
      <c r="BU7" s="408"/>
      <c r="BV7" s="406">
        <v>6454549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419203322</v>
      </c>
      <c r="CU7" s="407"/>
      <c r="CV7" s="407"/>
      <c r="CW7" s="407"/>
      <c r="CX7" s="407"/>
      <c r="CY7" s="407"/>
      <c r="CZ7" s="407"/>
      <c r="DA7" s="408"/>
      <c r="DB7" s="406">
        <v>406126808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6728187</v>
      </c>
      <c r="BO8" s="407"/>
      <c r="BP8" s="407"/>
      <c r="BQ8" s="407"/>
      <c r="BR8" s="407"/>
      <c r="BS8" s="407"/>
      <c r="BT8" s="407"/>
      <c r="BU8" s="408"/>
      <c r="BV8" s="406">
        <v>4692495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1.06</v>
      </c>
      <c r="CU8" s="510"/>
      <c r="CV8" s="510"/>
      <c r="CW8" s="510"/>
      <c r="CX8" s="510"/>
      <c r="CY8" s="510"/>
      <c r="CZ8" s="510"/>
      <c r="DA8" s="511"/>
      <c r="DB8" s="509">
        <v>1.03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1538262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2035692</v>
      </c>
      <c r="BO9" s="407"/>
      <c r="BP9" s="407"/>
      <c r="BQ9" s="407"/>
      <c r="BR9" s="407"/>
      <c r="BS9" s="407"/>
      <c r="BT9" s="407"/>
      <c r="BU9" s="408"/>
      <c r="BV9" s="406">
        <v>2542355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14.4</v>
      </c>
      <c r="CU9" s="404"/>
      <c r="CV9" s="404"/>
      <c r="CW9" s="404"/>
      <c r="CX9" s="404"/>
      <c r="CY9" s="404"/>
      <c r="CZ9" s="404"/>
      <c r="DA9" s="405"/>
      <c r="DB9" s="403">
        <v>14.5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1475213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244277</v>
      </c>
      <c r="BO10" s="407"/>
      <c r="BP10" s="407"/>
      <c r="BQ10" s="407"/>
      <c r="BR10" s="407"/>
      <c r="BS10" s="407"/>
      <c r="BT10" s="407"/>
      <c r="BU10" s="408"/>
      <c r="BV10" s="406">
        <v>121894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1535141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5924915</v>
      </c>
      <c r="BO12" s="407"/>
      <c r="BP12" s="407"/>
      <c r="BQ12" s="407"/>
      <c r="BR12" s="407"/>
      <c r="BS12" s="407"/>
      <c r="BT12" s="407"/>
      <c r="BU12" s="408"/>
      <c r="BV12" s="406">
        <v>3319900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1479291</v>
      </c>
      <c r="S13" s="494"/>
      <c r="T13" s="494"/>
      <c r="U13" s="494"/>
      <c r="V13" s="495"/>
      <c r="W13" s="496" t="s">
        <v>131</v>
      </c>
      <c r="X13" s="392"/>
      <c r="Y13" s="392"/>
      <c r="Z13" s="392"/>
      <c r="AA13" s="392"/>
      <c r="AB13" s="393"/>
      <c r="AC13" s="359">
        <v>2625</v>
      </c>
      <c r="AD13" s="360"/>
      <c r="AE13" s="360"/>
      <c r="AF13" s="360"/>
      <c r="AG13" s="361"/>
      <c r="AH13" s="359">
        <v>2620</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-3644946</v>
      </c>
      <c r="BO13" s="407"/>
      <c r="BP13" s="407"/>
      <c r="BQ13" s="407"/>
      <c r="BR13" s="407"/>
      <c r="BS13" s="407"/>
      <c r="BT13" s="407"/>
      <c r="BU13" s="408"/>
      <c r="BV13" s="406">
        <v>-655651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1529136</v>
      </c>
      <c r="S14" s="494"/>
      <c r="T14" s="494"/>
      <c r="U14" s="494"/>
      <c r="V14" s="495"/>
      <c r="W14" s="497"/>
      <c r="X14" s="395"/>
      <c r="Y14" s="395"/>
      <c r="Z14" s="395"/>
      <c r="AA14" s="395"/>
      <c r="AB14" s="396"/>
      <c r="AC14" s="486">
        <v>0.4</v>
      </c>
      <c r="AD14" s="487"/>
      <c r="AE14" s="487"/>
      <c r="AF14" s="487"/>
      <c r="AG14" s="488"/>
      <c r="AH14" s="486">
        <v>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111.4</v>
      </c>
      <c r="CU14" s="504"/>
      <c r="CV14" s="504"/>
      <c r="CW14" s="504"/>
      <c r="CX14" s="504"/>
      <c r="CY14" s="504"/>
      <c r="CZ14" s="504"/>
      <c r="DA14" s="505"/>
      <c r="DB14" s="503">
        <v>123.8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1478342</v>
      </c>
      <c r="S15" s="494"/>
      <c r="T15" s="494"/>
      <c r="U15" s="494"/>
      <c r="V15" s="495"/>
      <c r="W15" s="496" t="s">
        <v>137</v>
      </c>
      <c r="X15" s="392"/>
      <c r="Y15" s="392"/>
      <c r="Z15" s="392"/>
      <c r="AA15" s="392"/>
      <c r="AB15" s="393"/>
      <c r="AC15" s="359">
        <v>126522</v>
      </c>
      <c r="AD15" s="360"/>
      <c r="AE15" s="360"/>
      <c r="AF15" s="360"/>
      <c r="AG15" s="361"/>
      <c r="AH15" s="359">
        <v>133765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334150201</v>
      </c>
      <c r="BO15" s="436"/>
      <c r="BP15" s="436"/>
      <c r="BQ15" s="436"/>
      <c r="BR15" s="436"/>
      <c r="BS15" s="436"/>
      <c r="BT15" s="436"/>
      <c r="BU15" s="437"/>
      <c r="BV15" s="435">
        <v>323812842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18.3</v>
      </c>
      <c r="AD16" s="487"/>
      <c r="AE16" s="487"/>
      <c r="AF16" s="487"/>
      <c r="AG16" s="488"/>
      <c r="AH16" s="486">
        <v>21.3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312864741</v>
      </c>
      <c r="BO16" s="407"/>
      <c r="BP16" s="407"/>
      <c r="BQ16" s="407"/>
      <c r="BR16" s="407"/>
      <c r="BS16" s="407"/>
      <c r="BT16" s="407"/>
      <c r="BU16" s="408"/>
      <c r="BV16" s="406">
        <v>304548140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563476</v>
      </c>
      <c r="AD17" s="360"/>
      <c r="AE17" s="360"/>
      <c r="AF17" s="360"/>
      <c r="AG17" s="361"/>
      <c r="AH17" s="359">
        <v>491816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419203322</v>
      </c>
      <c r="BO17" s="407"/>
      <c r="BP17" s="407"/>
      <c r="BQ17" s="407"/>
      <c r="BR17" s="407"/>
      <c r="BS17" s="407"/>
      <c r="BT17" s="407"/>
      <c r="BU17" s="408"/>
      <c r="BV17" s="406">
        <v>406126808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142.96</v>
      </c>
      <c r="M18" s="459"/>
      <c r="N18" s="459"/>
      <c r="O18" s="459"/>
      <c r="P18" s="459"/>
      <c r="Q18" s="459"/>
      <c r="R18" s="460"/>
      <c r="S18" s="460"/>
      <c r="T18" s="460"/>
      <c r="U18" s="460"/>
      <c r="V18" s="461"/>
      <c r="W18" s="477"/>
      <c r="X18" s="478"/>
      <c r="Y18" s="478"/>
      <c r="Z18" s="478"/>
      <c r="AA18" s="478"/>
      <c r="AB18" s="502"/>
      <c r="AC18" s="376">
        <v>81.400000000000006</v>
      </c>
      <c r="AD18" s="377"/>
      <c r="AE18" s="377"/>
      <c r="AF18" s="377"/>
      <c r="AG18" s="462"/>
      <c r="AH18" s="376">
        <v>78.3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434205078</v>
      </c>
      <c r="BO18" s="407"/>
      <c r="BP18" s="407"/>
      <c r="BQ18" s="407"/>
      <c r="BR18" s="407"/>
      <c r="BS18" s="407"/>
      <c r="BT18" s="407"/>
      <c r="BU18" s="408"/>
      <c r="BV18" s="406">
        <v>407778838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10760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502110908</v>
      </c>
      <c r="BO19" s="407"/>
      <c r="BP19" s="407"/>
      <c r="BQ19" s="407"/>
      <c r="BR19" s="407"/>
      <c r="BS19" s="407"/>
      <c r="BT19" s="407"/>
      <c r="BU19" s="408"/>
      <c r="BV19" s="406">
        <v>479543904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747452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859648551</v>
      </c>
      <c r="BO22" s="436"/>
      <c r="BP22" s="436"/>
      <c r="BQ22" s="436"/>
      <c r="BR22" s="436"/>
      <c r="BS22" s="436"/>
      <c r="BT22" s="436"/>
      <c r="BU22" s="437"/>
      <c r="BV22" s="435">
        <v>867431771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40095531</v>
      </c>
      <c r="BO23" s="407"/>
      <c r="BP23" s="407"/>
      <c r="BQ23" s="407"/>
      <c r="BR23" s="407"/>
      <c r="BS23" s="407"/>
      <c r="BT23" s="407"/>
      <c r="BU23" s="408"/>
      <c r="BV23" s="406">
        <v>45566503</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12000</v>
      </c>
      <c r="R24" s="360"/>
      <c r="S24" s="360"/>
      <c r="T24" s="360"/>
      <c r="U24" s="360"/>
      <c r="V24" s="361"/>
      <c r="W24" s="449"/>
      <c r="X24" s="386"/>
      <c r="Y24" s="387"/>
      <c r="Z24" s="362" t="s">
        <v>162</v>
      </c>
      <c r="AA24" s="363"/>
      <c r="AB24" s="363"/>
      <c r="AC24" s="363"/>
      <c r="AD24" s="363"/>
      <c r="AE24" s="363"/>
      <c r="AF24" s="363"/>
      <c r="AG24" s="364"/>
      <c r="AH24" s="359">
        <v>9661</v>
      </c>
      <c r="AI24" s="360"/>
      <c r="AJ24" s="360"/>
      <c r="AK24" s="360"/>
      <c r="AL24" s="361"/>
      <c r="AM24" s="359">
        <v>31359606</v>
      </c>
      <c r="AN24" s="360"/>
      <c r="AO24" s="360"/>
      <c r="AP24" s="360"/>
      <c r="AQ24" s="360"/>
      <c r="AR24" s="361"/>
      <c r="AS24" s="359">
        <v>3246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770447401</v>
      </c>
      <c r="BO24" s="407"/>
      <c r="BP24" s="407"/>
      <c r="BQ24" s="407"/>
      <c r="BR24" s="407"/>
      <c r="BS24" s="407"/>
      <c r="BT24" s="407"/>
      <c r="BU24" s="408"/>
      <c r="BV24" s="406">
        <v>769887157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9500</v>
      </c>
      <c r="R25" s="360"/>
      <c r="S25" s="360"/>
      <c r="T25" s="360"/>
      <c r="U25" s="360"/>
      <c r="V25" s="361"/>
      <c r="W25" s="449"/>
      <c r="X25" s="386"/>
      <c r="Y25" s="387"/>
      <c r="Z25" s="362" t="s">
        <v>165</v>
      </c>
      <c r="AA25" s="363"/>
      <c r="AB25" s="363"/>
      <c r="AC25" s="363"/>
      <c r="AD25" s="363"/>
      <c r="AE25" s="363"/>
      <c r="AF25" s="363"/>
      <c r="AG25" s="364"/>
      <c r="AH25" s="359">
        <v>1450</v>
      </c>
      <c r="AI25" s="360"/>
      <c r="AJ25" s="360"/>
      <c r="AK25" s="360"/>
      <c r="AL25" s="361"/>
      <c r="AM25" s="359">
        <v>4619700</v>
      </c>
      <c r="AN25" s="360"/>
      <c r="AO25" s="360"/>
      <c r="AP25" s="360"/>
      <c r="AQ25" s="360"/>
      <c r="AR25" s="361"/>
      <c r="AS25" s="359">
        <v>3186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225234043</v>
      </c>
      <c r="BO25" s="436"/>
      <c r="BP25" s="436"/>
      <c r="BQ25" s="436"/>
      <c r="BR25" s="436"/>
      <c r="BS25" s="436"/>
      <c r="BT25" s="436"/>
      <c r="BU25" s="437"/>
      <c r="BV25" s="435">
        <v>234167902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7800</v>
      </c>
      <c r="R26" s="360"/>
      <c r="S26" s="360"/>
      <c r="T26" s="360"/>
      <c r="U26" s="360"/>
      <c r="V26" s="361"/>
      <c r="W26" s="449"/>
      <c r="X26" s="386"/>
      <c r="Y26" s="387"/>
      <c r="Z26" s="362" t="s">
        <v>168</v>
      </c>
      <c r="AA26" s="417"/>
      <c r="AB26" s="417"/>
      <c r="AC26" s="417"/>
      <c r="AD26" s="417"/>
      <c r="AE26" s="417"/>
      <c r="AF26" s="417"/>
      <c r="AG26" s="418"/>
      <c r="AH26" s="359">
        <v>1180</v>
      </c>
      <c r="AI26" s="360"/>
      <c r="AJ26" s="360"/>
      <c r="AK26" s="360"/>
      <c r="AL26" s="361"/>
      <c r="AM26" s="359">
        <v>3643840</v>
      </c>
      <c r="AN26" s="360"/>
      <c r="AO26" s="360"/>
      <c r="AP26" s="360"/>
      <c r="AQ26" s="360"/>
      <c r="AR26" s="361"/>
      <c r="AS26" s="359">
        <v>3088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3745006</v>
      </c>
      <c r="BO26" s="407"/>
      <c r="BP26" s="407"/>
      <c r="BQ26" s="407"/>
      <c r="BR26" s="407"/>
      <c r="BS26" s="407"/>
      <c r="BT26" s="407"/>
      <c r="BU26" s="408"/>
      <c r="BV26" s="406">
        <v>3902503</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10300</v>
      </c>
      <c r="R27" s="360"/>
      <c r="S27" s="360"/>
      <c r="T27" s="360"/>
      <c r="U27" s="360"/>
      <c r="V27" s="361"/>
      <c r="W27" s="449"/>
      <c r="X27" s="386"/>
      <c r="Y27" s="387"/>
      <c r="Z27" s="362" t="s">
        <v>171</v>
      </c>
      <c r="AA27" s="363"/>
      <c r="AB27" s="363"/>
      <c r="AC27" s="363"/>
      <c r="AD27" s="363"/>
      <c r="AE27" s="363"/>
      <c r="AF27" s="363"/>
      <c r="AG27" s="364"/>
      <c r="AH27" s="359">
        <v>6796</v>
      </c>
      <c r="AI27" s="360"/>
      <c r="AJ27" s="360"/>
      <c r="AK27" s="360"/>
      <c r="AL27" s="361"/>
      <c r="AM27" s="359">
        <v>23135796</v>
      </c>
      <c r="AN27" s="360"/>
      <c r="AO27" s="360"/>
      <c r="AP27" s="360"/>
      <c r="AQ27" s="360"/>
      <c r="AR27" s="361"/>
      <c r="AS27" s="359">
        <v>3404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1044019</v>
      </c>
      <c r="BO27" s="441"/>
      <c r="BP27" s="441"/>
      <c r="BQ27" s="441"/>
      <c r="BR27" s="441"/>
      <c r="BS27" s="441"/>
      <c r="BT27" s="441"/>
      <c r="BU27" s="442"/>
      <c r="BV27" s="440">
        <v>857582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9200</v>
      </c>
      <c r="R28" s="360"/>
      <c r="S28" s="360"/>
      <c r="T28" s="360"/>
      <c r="U28" s="360"/>
      <c r="V28" s="361"/>
      <c r="W28" s="449"/>
      <c r="X28" s="386"/>
      <c r="Y28" s="387"/>
      <c r="Z28" s="362" t="s">
        <v>174</v>
      </c>
      <c r="AA28" s="363"/>
      <c r="AB28" s="363"/>
      <c r="AC28" s="363"/>
      <c r="AD28" s="363"/>
      <c r="AE28" s="363"/>
      <c r="AF28" s="363"/>
      <c r="AG28" s="364"/>
      <c r="AH28" s="359">
        <v>204</v>
      </c>
      <c r="AI28" s="360"/>
      <c r="AJ28" s="360"/>
      <c r="AK28" s="360"/>
      <c r="AL28" s="361"/>
      <c r="AM28" s="359">
        <v>597516</v>
      </c>
      <c r="AN28" s="360"/>
      <c r="AO28" s="360"/>
      <c r="AP28" s="360"/>
      <c r="AQ28" s="360"/>
      <c r="AR28" s="361"/>
      <c r="AS28" s="359">
        <v>2929</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5862129</v>
      </c>
      <c r="BO28" s="436"/>
      <c r="BP28" s="436"/>
      <c r="BQ28" s="436"/>
      <c r="BR28" s="436"/>
      <c r="BS28" s="436"/>
      <c r="BT28" s="436"/>
      <c r="BU28" s="437"/>
      <c r="BV28" s="435">
        <v>7350973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58</v>
      </c>
      <c r="M29" s="360"/>
      <c r="N29" s="360"/>
      <c r="O29" s="360"/>
      <c r="P29" s="361"/>
      <c r="Q29" s="359">
        <v>8300</v>
      </c>
      <c r="R29" s="360"/>
      <c r="S29" s="360"/>
      <c r="T29" s="360"/>
      <c r="U29" s="360"/>
      <c r="V29" s="361"/>
      <c r="W29" s="450"/>
      <c r="X29" s="451"/>
      <c r="Y29" s="452"/>
      <c r="Z29" s="362" t="s">
        <v>177</v>
      </c>
      <c r="AA29" s="363"/>
      <c r="AB29" s="363"/>
      <c r="AC29" s="363"/>
      <c r="AD29" s="363"/>
      <c r="AE29" s="363"/>
      <c r="AF29" s="363"/>
      <c r="AG29" s="364"/>
      <c r="AH29" s="359">
        <v>16661</v>
      </c>
      <c r="AI29" s="360"/>
      <c r="AJ29" s="360"/>
      <c r="AK29" s="360"/>
      <c r="AL29" s="361"/>
      <c r="AM29" s="359">
        <v>55092918</v>
      </c>
      <c r="AN29" s="360"/>
      <c r="AO29" s="360"/>
      <c r="AP29" s="360"/>
      <c r="AQ29" s="360"/>
      <c r="AR29" s="361"/>
      <c r="AS29" s="359">
        <v>3307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1872787</v>
      </c>
      <c r="BO29" s="407"/>
      <c r="BP29" s="407"/>
      <c r="BQ29" s="407"/>
      <c r="BR29" s="407"/>
      <c r="BS29" s="407"/>
      <c r="BT29" s="407"/>
      <c r="BU29" s="408"/>
      <c r="BV29" s="406">
        <v>1778799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23074401</v>
      </c>
      <c r="BO30" s="441"/>
      <c r="BP30" s="441"/>
      <c r="BQ30" s="441"/>
      <c r="BR30" s="441"/>
      <c r="BS30" s="441"/>
      <c r="BT30" s="441"/>
      <c r="BU30" s="442"/>
      <c r="BV30" s="440">
        <v>24272082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8</v>
      </c>
      <c r="V34" s="354"/>
      <c r="W34" s="355" t="str">
        <f>IF('各会計、関係団体の財政状況及び健全化判断比率'!B28="","",'各会計、関係団体の財政状況及び健全化判断比率'!B28)</f>
        <v>競輪事業特別会計</v>
      </c>
      <c r="X34" s="355"/>
      <c r="Y34" s="355"/>
      <c r="Z34" s="355"/>
      <c r="AA34" s="355"/>
      <c r="AB34" s="355"/>
      <c r="AC34" s="355"/>
      <c r="AD34" s="355"/>
      <c r="AE34" s="355"/>
      <c r="AF34" s="355"/>
      <c r="AG34" s="355"/>
      <c r="AH34" s="355"/>
      <c r="AI34" s="355"/>
      <c r="AJ34" s="355"/>
      <c r="AK34" s="355"/>
      <c r="AL34" s="163"/>
      <c r="AM34" s="354">
        <f>IF(AO34="","",MAX(C34:D43,U34:V43)+1)</f>
        <v>12</v>
      </c>
      <c r="AN34" s="354"/>
      <c r="AO34" s="355" t="str">
        <f>IF('各会計、関係団体の財政状況及び健全化判断比率'!B32="","",'各会計、関係団体の財政状況及び健全化判断比率'!B32)</f>
        <v>病院事業会計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IF('各会計、関係団体の財政状況及び健全化判断比率'!B37="","",'各会計、関係団体の財政状況及び健全化判断比率'!B37)</f>
        <v>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20</v>
      </c>
      <c r="BX34" s="354"/>
      <c r="BY34" s="355" t="str">
        <f>IF('各会計、関係団体の財政状況及び健全化判断比率'!B68="","",'各会計、関係団体の財政状況及び健全化判断比率'!B68)</f>
        <v>神奈川県川崎競馬組合</v>
      </c>
      <c r="BZ34" s="355"/>
      <c r="CA34" s="355"/>
      <c r="CB34" s="355"/>
      <c r="CC34" s="355"/>
      <c r="CD34" s="355"/>
      <c r="CE34" s="355"/>
      <c r="CF34" s="355"/>
      <c r="CG34" s="355"/>
      <c r="CH34" s="355"/>
      <c r="CI34" s="355"/>
      <c r="CJ34" s="355"/>
      <c r="CK34" s="355"/>
      <c r="CL34" s="355"/>
      <c r="CM34" s="355"/>
      <c r="CN34" s="163"/>
      <c r="CO34" s="354">
        <f>IF(CQ34="","",MAX(C34:D43,U34:V43,AM34:AN43,BE34:BF43,BW34:BX43)+1)</f>
        <v>24</v>
      </c>
      <c r="CP34" s="354"/>
      <c r="CQ34" s="355" t="str">
        <f>IF('各会計、関係団体の財政状況及び健全化判断比率'!BS7="","",'各会計、関係団体の財政状況及び健全化判断比率'!BS7)</f>
        <v>かわさき市民放送</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3"/>
      <c r="U35" s="354">
        <f>IF(W35="","",U34+1)</f>
        <v>9</v>
      </c>
      <c r="V35" s="354"/>
      <c r="W35" s="355" t="str">
        <f>IF('各会計、関係団体の財政状況及び健全化判断比率'!B29="","",'各会計、関係団体の財政状況及び健全化判断比率'!B29)</f>
        <v>国民健康保険事業特別会計</v>
      </c>
      <c r="X35" s="355"/>
      <c r="Y35" s="355"/>
      <c r="Z35" s="355"/>
      <c r="AA35" s="355"/>
      <c r="AB35" s="355"/>
      <c r="AC35" s="355"/>
      <c r="AD35" s="355"/>
      <c r="AE35" s="355"/>
      <c r="AF35" s="355"/>
      <c r="AG35" s="355"/>
      <c r="AH35" s="355"/>
      <c r="AI35" s="355"/>
      <c r="AJ35" s="355"/>
      <c r="AK35" s="355"/>
      <c r="AL35" s="163"/>
      <c r="AM35" s="354">
        <f t="shared" ref="AM35:AM43" si="0">IF(AO35="","",AM34+1)</f>
        <v>13</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IF('各会計、関係団体の財政状況及び健全化判断比率'!B38="","",'各会計、関係団体の財政状況及び健全化判断比率'!B38)</f>
        <v>港湾整備事業特別会計</v>
      </c>
      <c r="BH35" s="355"/>
      <c r="BI35" s="355"/>
      <c r="BJ35" s="355"/>
      <c r="BK35" s="355"/>
      <c r="BL35" s="355"/>
      <c r="BM35" s="355"/>
      <c r="BN35" s="355"/>
      <c r="BO35" s="355"/>
      <c r="BP35" s="355"/>
      <c r="BQ35" s="355"/>
      <c r="BR35" s="355"/>
      <c r="BS35" s="355"/>
      <c r="BT35" s="355"/>
      <c r="BU35" s="355"/>
      <c r="BV35" s="163"/>
      <c r="BW35" s="354">
        <f t="shared" ref="BW35:BW43" si="2">IF(BY35="","",BW34+1)</f>
        <v>21</v>
      </c>
      <c r="BX35" s="354"/>
      <c r="BY35" s="355" t="str">
        <f>IF('各会計、関係団体の財政状況及び健全化判断比率'!B69="","",'各会計、関係団体の財政状況及び健全化判断比率'!B69)</f>
        <v>神奈川県内広域水道企業団</v>
      </c>
      <c r="BZ35" s="355"/>
      <c r="CA35" s="355"/>
      <c r="CB35" s="355"/>
      <c r="CC35" s="355"/>
      <c r="CD35" s="355"/>
      <c r="CE35" s="355"/>
      <c r="CF35" s="355"/>
      <c r="CG35" s="355"/>
      <c r="CH35" s="355"/>
      <c r="CI35" s="355"/>
      <c r="CJ35" s="355"/>
      <c r="CK35" s="355"/>
      <c r="CL35" s="355"/>
      <c r="CM35" s="355"/>
      <c r="CN35" s="163"/>
      <c r="CO35" s="354">
        <f t="shared" ref="CO35:CO43" si="3">IF(CQ35="","",CO34+1)</f>
        <v>25</v>
      </c>
      <c r="CP35" s="354"/>
      <c r="CQ35" s="355" t="str">
        <f>IF('各会計、関係団体の財政状況及び健全化判断比率'!BS8="","",'各会計、関係団体の財政状況及び健全化判断比率'!BS8)</f>
        <v>川崎市土地開発公社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公害健康被害補償事業特別会計</v>
      </c>
      <c r="F36" s="355"/>
      <c r="G36" s="355"/>
      <c r="H36" s="355"/>
      <c r="I36" s="355"/>
      <c r="J36" s="355"/>
      <c r="K36" s="355"/>
      <c r="L36" s="355"/>
      <c r="M36" s="355"/>
      <c r="N36" s="355"/>
      <c r="O36" s="355"/>
      <c r="P36" s="355"/>
      <c r="Q36" s="355"/>
      <c r="R36" s="355"/>
      <c r="S36" s="355"/>
      <c r="T36" s="163"/>
      <c r="U36" s="354">
        <f t="shared" ref="U36:U43" si="4">IF(W36="","",U35+1)</f>
        <v>10</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14</v>
      </c>
      <c r="AN36" s="354"/>
      <c r="AO36" s="355" t="str">
        <f>IF('各会計、関係団体の財政状況及び健全化判断比率'!B34="","",'各会計、関係団体の財政状況及び健全化判断比率'!B34)</f>
        <v>水道事業会計</v>
      </c>
      <c r="AP36" s="355"/>
      <c r="AQ36" s="355"/>
      <c r="AR36" s="355"/>
      <c r="AS36" s="355"/>
      <c r="AT36" s="355"/>
      <c r="AU36" s="355"/>
      <c r="AV36" s="355"/>
      <c r="AW36" s="355"/>
      <c r="AX36" s="355"/>
      <c r="AY36" s="355"/>
      <c r="AZ36" s="355"/>
      <c r="BA36" s="355"/>
      <c r="BB36" s="355"/>
      <c r="BC36" s="355"/>
      <c r="BD36" s="163"/>
      <c r="BE36" s="354">
        <f t="shared" si="1"/>
        <v>19</v>
      </c>
      <c r="BF36" s="354"/>
      <c r="BG36" s="355" t="str">
        <f>IF('各会計、関係団体の財政状況及び健全化判断比率'!B39="","",'各会計、関係団体の財政状況及び健全化判断比率'!B39)</f>
        <v>生田緑地ゴルフ場事業特別会計</v>
      </c>
      <c r="BH36" s="355"/>
      <c r="BI36" s="355"/>
      <c r="BJ36" s="355"/>
      <c r="BK36" s="355"/>
      <c r="BL36" s="355"/>
      <c r="BM36" s="355"/>
      <c r="BN36" s="355"/>
      <c r="BO36" s="355"/>
      <c r="BP36" s="355"/>
      <c r="BQ36" s="355"/>
      <c r="BR36" s="355"/>
      <c r="BS36" s="355"/>
      <c r="BT36" s="355"/>
      <c r="BU36" s="355"/>
      <c r="BV36" s="163"/>
      <c r="BW36" s="354">
        <f t="shared" si="2"/>
        <v>22</v>
      </c>
      <c r="BX36" s="354"/>
      <c r="BY36" s="355" t="str">
        <f>IF('各会計、関係団体の財政状況及び健全化判断比率'!B70="","",'各会計、関係団体の財政状況及び健全化判断比率'!B70)</f>
        <v>神奈川県後期高齢者医療広域連合
（一般会計）</v>
      </c>
      <c r="BZ36" s="355"/>
      <c r="CA36" s="355"/>
      <c r="CB36" s="355"/>
      <c r="CC36" s="355"/>
      <c r="CD36" s="355"/>
      <c r="CE36" s="355"/>
      <c r="CF36" s="355"/>
      <c r="CG36" s="355"/>
      <c r="CH36" s="355"/>
      <c r="CI36" s="355"/>
      <c r="CJ36" s="355"/>
      <c r="CK36" s="355"/>
      <c r="CL36" s="355"/>
      <c r="CM36" s="355"/>
      <c r="CN36" s="163"/>
      <c r="CO36" s="354">
        <f t="shared" si="3"/>
        <v>26</v>
      </c>
      <c r="CP36" s="354"/>
      <c r="CQ36" s="355" t="str">
        <f>IF('各会計、関係団体の財政状況及び健全化判断比率'!BS9="","",'各会計、関係団体の財政状況及び健全化判断比率'!BS9)</f>
        <v>川崎市文化財団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f>IF(E37="","",C36+1)</f>
        <v>4</v>
      </c>
      <c r="D37" s="354"/>
      <c r="E37" s="355" t="str">
        <f>IF('各会計、関係団体の財政状況及び健全化判断比率'!B10="","",'各会計、関係団体の財政状況及び健全化判断比率'!B10)</f>
        <v>勤労者福祉共済事業特別会計</v>
      </c>
      <c r="F37" s="355"/>
      <c r="G37" s="355"/>
      <c r="H37" s="355"/>
      <c r="I37" s="355"/>
      <c r="J37" s="355"/>
      <c r="K37" s="355"/>
      <c r="L37" s="355"/>
      <c r="M37" s="355"/>
      <c r="N37" s="355"/>
      <c r="O37" s="355"/>
      <c r="P37" s="355"/>
      <c r="Q37" s="355"/>
      <c r="R37" s="355"/>
      <c r="S37" s="355"/>
      <c r="T37" s="163"/>
      <c r="U37" s="354">
        <f t="shared" si="4"/>
        <v>11</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f t="shared" si="0"/>
        <v>15</v>
      </c>
      <c r="AN37" s="354"/>
      <c r="AO37" s="355" t="str">
        <f>IF('各会計、関係団体の財政状況及び健全化判断比率'!B35="","",'各会計、関係団体の財政状況及び健全化判断比率'!B35)</f>
        <v>工業用水道事業会計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23</v>
      </c>
      <c r="BX37" s="354"/>
      <c r="BY37" s="355" t="str">
        <f>IF('各会計、関係団体の財政状況及び健全化判断比率'!B71="","",'各会計、関係団体の財政状況及び健全化判断比率'!B71)</f>
        <v>神奈川県後期高齢者医療広域連合
（後期高齢者医療特別会計）</v>
      </c>
      <c r="BZ37" s="355"/>
      <c r="CA37" s="355"/>
      <c r="CB37" s="355"/>
      <c r="CC37" s="355"/>
      <c r="CD37" s="355"/>
      <c r="CE37" s="355"/>
      <c r="CF37" s="355"/>
      <c r="CG37" s="355"/>
      <c r="CH37" s="355"/>
      <c r="CI37" s="355"/>
      <c r="CJ37" s="355"/>
      <c r="CK37" s="355"/>
      <c r="CL37" s="355"/>
      <c r="CM37" s="355"/>
      <c r="CN37" s="163"/>
      <c r="CO37" s="354">
        <f t="shared" si="3"/>
        <v>27</v>
      </c>
      <c r="CP37" s="354"/>
      <c r="CQ37" s="355" t="str">
        <f>IF('各会計、関係団体の財政状況及び健全化判断比率'!BS10="","",'各会計、関係団体の財政状況及び健全化判断比率'!BS10)</f>
        <v>川崎市国際交流協会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f t="shared" ref="C38:C43" si="5">IF(E38="","",C37+1)</f>
        <v>5</v>
      </c>
      <c r="D38" s="354"/>
      <c r="E38" s="355" t="str">
        <f>IF('各会計、関係団体の財政状況及び健全化判断比率'!B11="","",'各会計、関係団体の財政状況及び健全化判断比率'!B11)</f>
        <v>墓地整備事業特別会計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16</v>
      </c>
      <c r="AN38" s="354"/>
      <c r="AO38" s="355" t="str">
        <f>IF('各会計、関係団体の財政状況及び健全化判断比率'!B36="","",'各会計、関係団体の財政状況及び健全化判断比率'!B36)</f>
        <v>自動車運送事業会計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28</v>
      </c>
      <c r="CP38" s="354"/>
      <c r="CQ38" s="355" t="str">
        <f>IF('各会計、関係団体の財政状況及び健全化判断比率'!BS11="","",'各会計、関係団体の財政状況及び健全化判断比率'!BS11)</f>
        <v>川崎市スポーツ協会</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f t="shared" si="5"/>
        <v>6</v>
      </c>
      <c r="D39" s="354"/>
      <c r="E39" s="355" t="str">
        <f>IF('各会計、関係団体の財政状況及び健全化判断比率'!B12="","",'各会計、関係団体の財政状況及び健全化判断比率'!B12)</f>
        <v>公共用地先行取得等事業特別会計</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29</v>
      </c>
      <c r="CP39" s="354"/>
      <c r="CQ39" s="355" t="str">
        <f>IF('各会計、関係団体の財政状況及び健全化判断比率'!BS12="","",'各会計、関係団体の財政状況及び健全化判断比率'!BS12)</f>
        <v>川崎アゼリア</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f t="shared" si="5"/>
        <v>7</v>
      </c>
      <c r="D40" s="354"/>
      <c r="E40" s="355" t="str">
        <f>IF('各会計、関係団体の財政状況及び健全化判断比率'!B13="","",'各会計、関係団体の財政状況及び健全化判断比率'!B13)</f>
        <v>公債管理特別会計</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30</v>
      </c>
      <c r="CP40" s="354"/>
      <c r="CQ40" s="355" t="str">
        <f>IF('各会計、関係団体の財政状況及び健全化判断比率'!BS13="","",'各会計、関係団体の財政状況及び健全化判断比率'!BS13)</f>
        <v>川崎冷蔵</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31</v>
      </c>
      <c r="CP41" s="354"/>
      <c r="CQ41" s="355" t="str">
        <f>IF('各会計、関係団体の財政状況及び健全化判断比率'!BS14="","",'各会計、関係団体の財政状況及び健全化判断比率'!BS14)</f>
        <v>川崎市産業振興財団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32</v>
      </c>
      <c r="CP42" s="354"/>
      <c r="CQ42" s="355" t="str">
        <f>IF('各会計、関係団体の財政状況及び健全化判断比率'!BS15="","",'各会計、関係団体の財政状況及び健全化判断比率'!BS15)</f>
        <v>川崎未来エナジー株式会社</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33</v>
      </c>
      <c r="CP43" s="354"/>
      <c r="CQ43" s="355" t="str">
        <f>IF('各会計、関係団体の財政状況及び健全化判断比率'!BS16="","",'各会計、関係団体の財政状況及び健全化判断比率'!BS16)</f>
        <v>川崎・横浜公害保健センター</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irskyJo35dUlUdK6b5Wgc6jnNB57OXIlDo5wrjUKaaQvr3CR2/oU2BXeASHGVt/bvEjA/aZ+t+A1DxBtGOeqlw==" saltValue="rXsbqvZCFgD4AP9SvtQk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90" zoomScaleNormal="9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x14ac:dyDescent="0.2">
      <c r="A34" s="22"/>
      <c r="B34" s="31"/>
      <c r="C34" s="1136" t="s">
        <v>546</v>
      </c>
      <c r="D34" s="1136"/>
      <c r="E34" s="1137"/>
      <c r="F34" s="32">
        <v>2.35</v>
      </c>
      <c r="G34" s="33">
        <v>2.56</v>
      </c>
      <c r="H34" s="33">
        <v>2.58</v>
      </c>
      <c r="I34" s="33">
        <v>2.58</v>
      </c>
      <c r="J34" s="34">
        <v>3.76</v>
      </c>
      <c r="K34" s="22"/>
      <c r="L34" s="22"/>
      <c r="M34" s="22"/>
      <c r="N34" s="22"/>
      <c r="O34" s="22"/>
      <c r="P34" s="22"/>
    </row>
    <row r="35" spans="1:16" ht="39" customHeight="1" x14ac:dyDescent="0.2">
      <c r="A35" s="22"/>
      <c r="B35" s="35"/>
      <c r="C35" s="1132" t="s">
        <v>547</v>
      </c>
      <c r="D35" s="1132"/>
      <c r="E35" s="1133"/>
      <c r="F35" s="36">
        <v>5.35</v>
      </c>
      <c r="G35" s="37">
        <v>5.31</v>
      </c>
      <c r="H35" s="37">
        <v>4.62</v>
      </c>
      <c r="I35" s="37">
        <v>3.83</v>
      </c>
      <c r="J35" s="38">
        <v>3.54</v>
      </c>
      <c r="K35" s="22"/>
      <c r="L35" s="22"/>
      <c r="M35" s="22"/>
      <c r="N35" s="22"/>
      <c r="O35" s="22"/>
      <c r="P35" s="22"/>
    </row>
    <row r="36" spans="1:16" ht="39" customHeight="1" x14ac:dyDescent="0.2">
      <c r="A36" s="22"/>
      <c r="B36" s="35"/>
      <c r="C36" s="1132" t="s">
        <v>548</v>
      </c>
      <c r="D36" s="1132"/>
      <c r="E36" s="1133"/>
      <c r="F36" s="36">
        <v>4.2300000000000004</v>
      </c>
      <c r="G36" s="37">
        <v>3.36</v>
      </c>
      <c r="H36" s="37">
        <v>2.66</v>
      </c>
      <c r="I36" s="37">
        <v>1.82</v>
      </c>
      <c r="J36" s="38">
        <v>1.63</v>
      </c>
      <c r="K36" s="22"/>
      <c r="L36" s="22"/>
      <c r="M36" s="22"/>
      <c r="N36" s="22"/>
      <c r="O36" s="22"/>
      <c r="P36" s="22"/>
    </row>
    <row r="37" spans="1:16" ht="39" customHeight="1" x14ac:dyDescent="0.2">
      <c r="A37" s="22"/>
      <c r="B37" s="35"/>
      <c r="C37" s="1132" t="s">
        <v>549</v>
      </c>
      <c r="D37" s="1132"/>
      <c r="E37" s="1133"/>
      <c r="F37" s="36">
        <v>0.04</v>
      </c>
      <c r="G37" s="37">
        <v>1.57</v>
      </c>
      <c r="H37" s="37">
        <v>0.49</v>
      </c>
      <c r="I37" s="37">
        <v>1.07</v>
      </c>
      <c r="J37" s="38">
        <v>1.54</v>
      </c>
      <c r="K37" s="22"/>
      <c r="L37" s="22"/>
      <c r="M37" s="22"/>
      <c r="N37" s="22"/>
      <c r="O37" s="22"/>
      <c r="P37" s="22"/>
    </row>
    <row r="38" spans="1:16" ht="39" customHeight="1" x14ac:dyDescent="0.2">
      <c r="A38" s="22"/>
      <c r="B38" s="35"/>
      <c r="C38" s="1132" t="s">
        <v>550</v>
      </c>
      <c r="D38" s="1132"/>
      <c r="E38" s="1133"/>
      <c r="F38" s="36">
        <v>0.98</v>
      </c>
      <c r="G38" s="37">
        <v>2.14</v>
      </c>
      <c r="H38" s="37">
        <v>2.23</v>
      </c>
      <c r="I38" s="37">
        <v>1.62</v>
      </c>
      <c r="J38" s="38">
        <v>0.68</v>
      </c>
      <c r="K38" s="22"/>
      <c r="L38" s="22"/>
      <c r="M38" s="22"/>
      <c r="N38" s="22"/>
      <c r="O38" s="22"/>
      <c r="P38" s="22"/>
    </row>
    <row r="39" spans="1:16" ht="39" customHeight="1" x14ac:dyDescent="0.2">
      <c r="A39" s="22"/>
      <c r="B39" s="35"/>
      <c r="C39" s="1132" t="s">
        <v>551</v>
      </c>
      <c r="D39" s="1132"/>
      <c r="E39" s="1133"/>
      <c r="F39" s="36">
        <v>7.0000000000000007E-2</v>
      </c>
      <c r="G39" s="37">
        <v>0.01</v>
      </c>
      <c r="H39" s="37">
        <v>0</v>
      </c>
      <c r="I39" s="37">
        <v>0.02</v>
      </c>
      <c r="J39" s="38">
        <v>0.48</v>
      </c>
      <c r="K39" s="22"/>
      <c r="L39" s="22"/>
      <c r="M39" s="22"/>
      <c r="N39" s="22"/>
      <c r="O39" s="22"/>
      <c r="P39" s="22"/>
    </row>
    <row r="40" spans="1:16" ht="39" customHeight="1" x14ac:dyDescent="0.2">
      <c r="A40" s="22"/>
      <c r="B40" s="35"/>
      <c r="C40" s="1132" t="s">
        <v>552</v>
      </c>
      <c r="D40" s="1132"/>
      <c r="E40" s="1133"/>
      <c r="F40" s="36">
        <v>0.28999999999999998</v>
      </c>
      <c r="G40" s="37">
        <v>0.35</v>
      </c>
      <c r="H40" s="37">
        <v>0.42</v>
      </c>
      <c r="I40" s="37">
        <v>0.17</v>
      </c>
      <c r="J40" s="38">
        <v>0.28000000000000003</v>
      </c>
      <c r="K40" s="22"/>
      <c r="L40" s="22"/>
      <c r="M40" s="22"/>
      <c r="N40" s="22"/>
      <c r="O40" s="22"/>
      <c r="P40" s="22"/>
    </row>
    <row r="41" spans="1:16" ht="39" customHeight="1" x14ac:dyDescent="0.2">
      <c r="A41" s="22"/>
      <c r="B41" s="35"/>
      <c r="C41" s="1132" t="s">
        <v>553</v>
      </c>
      <c r="D41" s="1132"/>
      <c r="E41" s="1133"/>
      <c r="F41" s="36">
        <v>0</v>
      </c>
      <c r="G41" s="37">
        <v>0.01</v>
      </c>
      <c r="H41" s="37">
        <v>0</v>
      </c>
      <c r="I41" s="37">
        <v>0.01</v>
      </c>
      <c r="J41" s="38">
        <v>0.03</v>
      </c>
      <c r="K41" s="22"/>
      <c r="L41" s="22"/>
      <c r="M41" s="22"/>
      <c r="N41" s="22"/>
      <c r="O41" s="22"/>
      <c r="P41" s="22"/>
    </row>
    <row r="42" spans="1:16" ht="39" customHeight="1" x14ac:dyDescent="0.2">
      <c r="A42" s="22"/>
      <c r="B42" s="39"/>
      <c r="C42" s="1132" t="s">
        <v>554</v>
      </c>
      <c r="D42" s="1132"/>
      <c r="E42" s="1133"/>
      <c r="F42" s="36" t="s">
        <v>500</v>
      </c>
      <c r="G42" s="37" t="s">
        <v>500</v>
      </c>
      <c r="H42" s="37" t="s">
        <v>500</v>
      </c>
      <c r="I42" s="37" t="s">
        <v>500</v>
      </c>
      <c r="J42" s="38" t="s">
        <v>500</v>
      </c>
      <c r="K42" s="22"/>
      <c r="L42" s="22"/>
      <c r="M42" s="22"/>
      <c r="N42" s="22"/>
      <c r="O42" s="22"/>
      <c r="P42" s="22"/>
    </row>
    <row r="43" spans="1:16" ht="39" customHeight="1" thickBot="1" x14ac:dyDescent="0.25">
      <c r="A43" s="22"/>
      <c r="B43" s="40"/>
      <c r="C43" s="1134" t="s">
        <v>555</v>
      </c>
      <c r="D43" s="1134"/>
      <c r="E43" s="1135"/>
      <c r="F43" s="41">
        <v>0.09</v>
      </c>
      <c r="G43" s="42">
        <v>0.06</v>
      </c>
      <c r="H43" s="42">
        <v>7.0000000000000007E-2</v>
      </c>
      <c r="I43" s="42">
        <v>0.1</v>
      </c>
      <c r="J43" s="43">
        <v>7.0000000000000007E-2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p3dH5wd4S+ht1mnKlVj3sG4Rh5L0AOTv4hQ+WZxjE91Hwjt3Zfg9loxqsw3itdoLdpS4xZ9MVSYIxMa/KMYg==" saltValue="AxyVywMct/GoRsN9QkV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6" zoomScaleSheetLayoutView="55" workbookViewId="0">
      <selection activeCell="N59" sqref="N5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538</v>
      </c>
      <c r="L44" s="54" t="s">
        <v>539</v>
      </c>
      <c r="M44" s="54" t="s">
        <v>540</v>
      </c>
      <c r="N44" s="54" t="s">
        <v>541</v>
      </c>
      <c r="O44" s="55" t="s">
        <v>542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25286</v>
      </c>
      <c r="L45" s="58">
        <v>25074</v>
      </c>
      <c r="M45" s="58">
        <v>25251</v>
      </c>
      <c r="N45" s="58">
        <v>26264</v>
      </c>
      <c r="O45" s="59">
        <v>24339</v>
      </c>
      <c r="P45" s="46"/>
      <c r="Q45" s="46"/>
      <c r="R45" s="46"/>
      <c r="S45" s="46"/>
      <c r="T45" s="46"/>
      <c r="U45" s="46"/>
    </row>
    <row r="46" spans="1:21" ht="30.75" customHeight="1" x14ac:dyDescent="0.2">
      <c r="A46" s="46"/>
      <c r="B46" s="1163"/>
      <c r="C46" s="1164"/>
      <c r="D46" s="60"/>
      <c r="E46" s="1140" t="s">
        <v>11</v>
      </c>
      <c r="F46" s="1140"/>
      <c r="G46" s="1140"/>
      <c r="H46" s="1140"/>
      <c r="I46" s="1140"/>
      <c r="J46" s="1141"/>
      <c r="K46" s="61">
        <v>7999</v>
      </c>
      <c r="L46" s="62">
        <v>7700</v>
      </c>
      <c r="M46" s="62">
        <v>4641</v>
      </c>
      <c r="N46" s="62">
        <v>4029</v>
      </c>
      <c r="O46" s="63">
        <v>5161</v>
      </c>
      <c r="P46" s="46"/>
      <c r="Q46" s="46"/>
      <c r="R46" s="46"/>
      <c r="S46" s="46"/>
      <c r="T46" s="46"/>
      <c r="U46" s="46"/>
    </row>
    <row r="47" spans="1:21" ht="30.75" customHeight="1" x14ac:dyDescent="0.2">
      <c r="A47" s="46"/>
      <c r="B47" s="1163"/>
      <c r="C47" s="1164"/>
      <c r="D47" s="60"/>
      <c r="E47" s="1140" t="s">
        <v>12</v>
      </c>
      <c r="F47" s="1140"/>
      <c r="G47" s="1140"/>
      <c r="H47" s="1140"/>
      <c r="I47" s="1140"/>
      <c r="J47" s="1141"/>
      <c r="K47" s="61">
        <v>42663</v>
      </c>
      <c r="L47" s="62">
        <v>42914</v>
      </c>
      <c r="M47" s="62">
        <v>43641</v>
      </c>
      <c r="N47" s="62">
        <v>43840</v>
      </c>
      <c r="O47" s="63">
        <v>46239</v>
      </c>
      <c r="P47" s="46"/>
      <c r="Q47" s="46"/>
      <c r="R47" s="46"/>
      <c r="S47" s="46"/>
      <c r="T47" s="46"/>
      <c r="U47" s="46"/>
    </row>
    <row r="48" spans="1:21" ht="30.75" customHeight="1" x14ac:dyDescent="0.2">
      <c r="A48" s="46"/>
      <c r="B48" s="1163"/>
      <c r="C48" s="1164"/>
      <c r="D48" s="60"/>
      <c r="E48" s="1140" t="s">
        <v>13</v>
      </c>
      <c r="F48" s="1140"/>
      <c r="G48" s="1140"/>
      <c r="H48" s="1140"/>
      <c r="I48" s="1140"/>
      <c r="J48" s="1141"/>
      <c r="K48" s="61">
        <v>12856</v>
      </c>
      <c r="L48" s="62">
        <v>12217</v>
      </c>
      <c r="M48" s="62">
        <v>11982</v>
      </c>
      <c r="N48" s="62">
        <v>12354</v>
      </c>
      <c r="O48" s="63">
        <v>12252</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500</v>
      </c>
      <c r="L49" s="62" t="s">
        <v>500</v>
      </c>
      <c r="M49" s="62" t="s">
        <v>500</v>
      </c>
      <c r="N49" s="62" t="s">
        <v>500</v>
      </c>
      <c r="O49" s="63" t="s">
        <v>500</v>
      </c>
      <c r="P49" s="46"/>
      <c r="Q49" s="46"/>
      <c r="R49" s="46"/>
      <c r="S49" s="46"/>
      <c r="T49" s="46"/>
      <c r="U49" s="46"/>
    </row>
    <row r="50" spans="1:21" ht="30.75" customHeight="1" x14ac:dyDescent="0.2">
      <c r="A50" s="46"/>
      <c r="B50" s="1163"/>
      <c r="C50" s="1164"/>
      <c r="D50" s="60"/>
      <c r="E50" s="1140" t="s">
        <v>15</v>
      </c>
      <c r="F50" s="1140"/>
      <c r="G50" s="1140"/>
      <c r="H50" s="1140"/>
      <c r="I50" s="1140"/>
      <c r="J50" s="1141"/>
      <c r="K50" s="61">
        <v>1721</v>
      </c>
      <c r="L50" s="62">
        <v>1507</v>
      </c>
      <c r="M50" s="62">
        <v>1515</v>
      </c>
      <c r="N50" s="62">
        <v>1456</v>
      </c>
      <c r="O50" s="63">
        <v>1357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500</v>
      </c>
      <c r="L51" s="62" t="s">
        <v>500</v>
      </c>
      <c r="M51" s="62" t="s">
        <v>500</v>
      </c>
      <c r="N51" s="62" t="s">
        <v>500</v>
      </c>
      <c r="O51" s="63" t="s">
        <v>500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59781</v>
      </c>
      <c r="L52" s="62">
        <v>59030</v>
      </c>
      <c r="M52" s="62">
        <v>58577</v>
      </c>
      <c r="N52" s="62">
        <v>56702</v>
      </c>
      <c r="O52" s="63">
        <v>54063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30744</v>
      </c>
      <c r="L53" s="67">
        <v>30382</v>
      </c>
      <c r="M53" s="67">
        <v>28453</v>
      </c>
      <c r="N53" s="67">
        <v>31241</v>
      </c>
      <c r="O53" s="68">
        <v>35285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2">
      <c r="B58" s="1146" t="s">
        <v>24</v>
      </c>
      <c r="C58" s="1147"/>
      <c r="D58" s="1152" t="s">
        <v>25</v>
      </c>
      <c r="E58" s="1153"/>
      <c r="F58" s="1153"/>
      <c r="G58" s="1153"/>
      <c r="H58" s="1153"/>
      <c r="I58" s="1153"/>
      <c r="J58" s="1154"/>
      <c r="K58" s="81">
        <v>37635</v>
      </c>
      <c r="L58" s="82">
        <v>33553</v>
      </c>
      <c r="M58" s="82">
        <v>21479</v>
      </c>
      <c r="N58" s="82">
        <v>20918</v>
      </c>
      <c r="O58" s="83">
        <v>30217</v>
      </c>
    </row>
    <row r="59" spans="1:21" ht="31.5" customHeight="1" x14ac:dyDescent="0.2">
      <c r="B59" s="1148"/>
      <c r="C59" s="1149"/>
      <c r="D59" s="1155" t="s">
        <v>26</v>
      </c>
      <c r="E59" s="1156"/>
      <c r="F59" s="1156"/>
      <c r="G59" s="1156"/>
      <c r="H59" s="1156"/>
      <c r="I59" s="1156"/>
      <c r="J59" s="1157"/>
      <c r="K59" s="84">
        <v>169538</v>
      </c>
      <c r="L59" s="85">
        <v>167121</v>
      </c>
      <c r="M59" s="85">
        <v>177305</v>
      </c>
      <c r="N59" s="85">
        <v>200512</v>
      </c>
      <c r="O59" s="86">
        <v>224926</v>
      </c>
    </row>
    <row r="60" spans="1:21" ht="31.5" customHeight="1" thickBot="1" x14ac:dyDescent="0.25">
      <c r="B60" s="1150"/>
      <c r="C60" s="1151"/>
      <c r="D60" s="1158" t="s">
        <v>27</v>
      </c>
      <c r="E60" s="1159"/>
      <c r="F60" s="1159"/>
      <c r="G60" s="1159"/>
      <c r="H60" s="1159"/>
      <c r="I60" s="1159"/>
      <c r="J60" s="1160"/>
      <c r="K60" s="87">
        <v>215296</v>
      </c>
      <c r="L60" s="88">
        <v>216894</v>
      </c>
      <c r="M60" s="88">
        <v>226180</v>
      </c>
      <c r="N60" s="88">
        <v>248339</v>
      </c>
      <c r="O60" s="89">
        <v>271259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i7PnzRn2/O2SNJTRVWj0jzRBvJc1wwQWnCaVc37eSk2wUVBlN46gC3QmjAMNYXni0nm/ErtZttm9Oyo+L54ug==" saltValue="FDqLYEoBL5kOWEG0AZmC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80" zoomScaleNormal="80" zoomScaleSheetLayoutView="100" workbookViewId="0">
      <selection activeCell="J50" sqref="J50:J52"/>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538</v>
      </c>
      <c r="J40" s="101" t="s">
        <v>539</v>
      </c>
      <c r="K40" s="101" t="s">
        <v>540</v>
      </c>
      <c r="L40" s="101" t="s">
        <v>541</v>
      </c>
      <c r="M40" s="102" t="s">
        <v>542</v>
      </c>
    </row>
    <row r="41" spans="2:13" ht="27.75" customHeight="1" x14ac:dyDescent="0.2">
      <c r="B41" s="1181" t="s">
        <v>30</v>
      </c>
      <c r="C41" s="1182"/>
      <c r="D41" s="103"/>
      <c r="E41" s="1183" t="s">
        <v>31</v>
      </c>
      <c r="F41" s="1183"/>
      <c r="G41" s="1183"/>
      <c r="H41" s="1184"/>
      <c r="I41" s="330">
        <v>1031630</v>
      </c>
      <c r="J41" s="331">
        <v>1037830</v>
      </c>
      <c r="K41" s="331">
        <v>1060052</v>
      </c>
      <c r="L41" s="331">
        <v>1095169</v>
      </c>
      <c r="M41" s="332">
        <v>1105720</v>
      </c>
    </row>
    <row r="42" spans="2:13" ht="27.75" customHeight="1" x14ac:dyDescent="0.2">
      <c r="B42" s="1171"/>
      <c r="C42" s="1172"/>
      <c r="D42" s="104"/>
      <c r="E42" s="1175" t="s">
        <v>32</v>
      </c>
      <c r="F42" s="1175"/>
      <c r="G42" s="1175"/>
      <c r="H42" s="1176"/>
      <c r="I42" s="333">
        <v>21078</v>
      </c>
      <c r="J42" s="334">
        <v>18613</v>
      </c>
      <c r="K42" s="334">
        <v>16143</v>
      </c>
      <c r="L42" s="334">
        <v>13647</v>
      </c>
      <c r="M42" s="335">
        <v>11601</v>
      </c>
    </row>
    <row r="43" spans="2:13" ht="27.75" customHeight="1" x14ac:dyDescent="0.2">
      <c r="B43" s="1171"/>
      <c r="C43" s="1172"/>
      <c r="D43" s="104"/>
      <c r="E43" s="1175" t="s">
        <v>33</v>
      </c>
      <c r="F43" s="1175"/>
      <c r="G43" s="1175"/>
      <c r="H43" s="1176"/>
      <c r="I43" s="333">
        <v>149402</v>
      </c>
      <c r="J43" s="334">
        <v>146905</v>
      </c>
      <c r="K43" s="334">
        <v>143728</v>
      </c>
      <c r="L43" s="334">
        <v>140988</v>
      </c>
      <c r="M43" s="335">
        <v>145333</v>
      </c>
    </row>
    <row r="44" spans="2:13" ht="27.75" customHeight="1" x14ac:dyDescent="0.2">
      <c r="B44" s="1171"/>
      <c r="C44" s="1172"/>
      <c r="D44" s="104"/>
      <c r="E44" s="1175" t="s">
        <v>34</v>
      </c>
      <c r="F44" s="1175"/>
      <c r="G44" s="1175"/>
      <c r="H44" s="1176"/>
      <c r="I44" s="333" t="s">
        <v>500</v>
      </c>
      <c r="J44" s="334" t="s">
        <v>500</v>
      </c>
      <c r="K44" s="334" t="s">
        <v>500</v>
      </c>
      <c r="L44" s="334" t="s">
        <v>500</v>
      </c>
      <c r="M44" s="335" t="s">
        <v>500</v>
      </c>
    </row>
    <row r="45" spans="2:13" ht="27.75" customHeight="1" x14ac:dyDescent="0.2">
      <c r="B45" s="1171"/>
      <c r="C45" s="1172"/>
      <c r="D45" s="104"/>
      <c r="E45" s="1175" t="s">
        <v>35</v>
      </c>
      <c r="F45" s="1175"/>
      <c r="G45" s="1175"/>
      <c r="H45" s="1176"/>
      <c r="I45" s="333">
        <v>101065</v>
      </c>
      <c r="J45" s="334">
        <v>102440</v>
      </c>
      <c r="K45" s="334">
        <v>100836</v>
      </c>
      <c r="L45" s="334">
        <v>101904</v>
      </c>
      <c r="M45" s="335">
        <v>103836</v>
      </c>
    </row>
    <row r="46" spans="2:13" ht="27.75" customHeight="1" x14ac:dyDescent="0.2">
      <c r="B46" s="1171"/>
      <c r="C46" s="1172"/>
      <c r="D46" s="105"/>
      <c r="E46" s="1175" t="s">
        <v>36</v>
      </c>
      <c r="F46" s="1175"/>
      <c r="G46" s="1175"/>
      <c r="H46" s="1176"/>
      <c r="I46" s="333">
        <v>37</v>
      </c>
      <c r="J46" s="334">
        <v>26</v>
      </c>
      <c r="K46" s="334">
        <v>18</v>
      </c>
      <c r="L46" s="334" t="s">
        <v>500</v>
      </c>
      <c r="M46" s="335" t="s">
        <v>500</v>
      </c>
    </row>
    <row r="47" spans="2:13" ht="27.75" customHeight="1" x14ac:dyDescent="0.2">
      <c r="B47" s="1171"/>
      <c r="C47" s="1172"/>
      <c r="D47" s="106"/>
      <c r="E47" s="1185" t="s">
        <v>37</v>
      </c>
      <c r="F47" s="1186"/>
      <c r="G47" s="1186"/>
      <c r="H47" s="1187"/>
      <c r="I47" s="333" t="s">
        <v>500</v>
      </c>
      <c r="J47" s="334" t="s">
        <v>500</v>
      </c>
      <c r="K47" s="334" t="s">
        <v>500</v>
      </c>
      <c r="L47" s="334" t="s">
        <v>500</v>
      </c>
      <c r="M47" s="335" t="s">
        <v>500</v>
      </c>
    </row>
    <row r="48" spans="2:13" ht="27.75" customHeight="1" x14ac:dyDescent="0.2">
      <c r="B48" s="1171"/>
      <c r="C48" s="1172"/>
      <c r="D48" s="104"/>
      <c r="E48" s="1175" t="s">
        <v>38</v>
      </c>
      <c r="F48" s="1175"/>
      <c r="G48" s="1175"/>
      <c r="H48" s="1176"/>
      <c r="I48" s="333" t="s">
        <v>500</v>
      </c>
      <c r="J48" s="334" t="s">
        <v>500</v>
      </c>
      <c r="K48" s="334" t="s">
        <v>500</v>
      </c>
      <c r="L48" s="334" t="s">
        <v>500</v>
      </c>
      <c r="M48" s="335" t="s">
        <v>500</v>
      </c>
    </row>
    <row r="49" spans="2:13" ht="27.75" customHeight="1" x14ac:dyDescent="0.2">
      <c r="B49" s="1173"/>
      <c r="C49" s="1174"/>
      <c r="D49" s="104"/>
      <c r="E49" s="1175" t="s">
        <v>39</v>
      </c>
      <c r="F49" s="1175"/>
      <c r="G49" s="1175"/>
      <c r="H49" s="1176"/>
      <c r="I49" s="333" t="s">
        <v>500</v>
      </c>
      <c r="J49" s="334" t="s">
        <v>500</v>
      </c>
      <c r="K49" s="334" t="s">
        <v>500</v>
      </c>
      <c r="L49" s="334" t="s">
        <v>500</v>
      </c>
      <c r="M49" s="335" t="s">
        <v>500</v>
      </c>
    </row>
    <row r="50" spans="2:13" ht="27.75" customHeight="1" x14ac:dyDescent="0.2">
      <c r="B50" s="1169" t="s">
        <v>40</v>
      </c>
      <c r="C50" s="1170"/>
      <c r="D50" s="107"/>
      <c r="E50" s="1175" t="s">
        <v>41</v>
      </c>
      <c r="F50" s="1175"/>
      <c r="G50" s="1175"/>
      <c r="H50" s="1176"/>
      <c r="I50" s="333">
        <v>220192</v>
      </c>
      <c r="J50" s="334">
        <v>236916</v>
      </c>
      <c r="K50" s="334">
        <v>260995</v>
      </c>
      <c r="L50" s="334">
        <v>286104</v>
      </c>
      <c r="M50" s="335">
        <v>308834</v>
      </c>
    </row>
    <row r="51" spans="2:13" ht="27.75" customHeight="1" x14ac:dyDescent="0.2">
      <c r="B51" s="1171"/>
      <c r="C51" s="1172"/>
      <c r="D51" s="104"/>
      <c r="E51" s="1175" t="s">
        <v>42</v>
      </c>
      <c r="F51" s="1175"/>
      <c r="G51" s="1175"/>
      <c r="H51" s="1176"/>
      <c r="I51" s="333">
        <v>265157</v>
      </c>
      <c r="J51" s="334">
        <v>260368</v>
      </c>
      <c r="K51" s="334">
        <v>252985</v>
      </c>
      <c r="L51" s="334">
        <v>250534</v>
      </c>
      <c r="M51" s="335">
        <v>280710</v>
      </c>
    </row>
    <row r="52" spans="2:13" ht="27.75" customHeight="1" x14ac:dyDescent="0.2">
      <c r="B52" s="1173"/>
      <c r="C52" s="1174"/>
      <c r="D52" s="104"/>
      <c r="E52" s="1175" t="s">
        <v>43</v>
      </c>
      <c r="F52" s="1175"/>
      <c r="G52" s="1175"/>
      <c r="H52" s="1176"/>
      <c r="I52" s="333">
        <v>396619</v>
      </c>
      <c r="J52" s="334">
        <v>384700</v>
      </c>
      <c r="K52" s="334">
        <v>368189</v>
      </c>
      <c r="L52" s="334">
        <v>354890</v>
      </c>
      <c r="M52" s="335">
        <v>344998</v>
      </c>
    </row>
    <row r="53" spans="2:13" ht="27.75" customHeight="1" thickBot="1" x14ac:dyDescent="0.25">
      <c r="B53" s="1177" t="s">
        <v>19</v>
      </c>
      <c r="C53" s="1178"/>
      <c r="D53" s="108"/>
      <c r="E53" s="1179" t="s">
        <v>44</v>
      </c>
      <c r="F53" s="1179"/>
      <c r="G53" s="1179"/>
      <c r="H53" s="1180"/>
      <c r="I53" s="336">
        <v>421244</v>
      </c>
      <c r="J53" s="337">
        <v>423831</v>
      </c>
      <c r="K53" s="337">
        <v>438607</v>
      </c>
      <c r="L53" s="337">
        <v>460179</v>
      </c>
      <c r="M53" s="338">
        <v>431949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pRXC29xVowuhedcV4XCZxUPqlsmSzwcepwJAJwQ9Hg+ZmtGxt3iVSKaG723WQlOchG5AmopFMvJP5/m59nNww==" saltValue="Dp9aTIhiUrREJqPMlQ6U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F60" sqref="F60: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540</v>
      </c>
      <c r="G54" s="117" t="s">
        <v>541</v>
      </c>
      <c r="H54" s="118" t="s">
        <v>542</v>
      </c>
    </row>
    <row r="55" spans="2:8" ht="52.5" customHeight="1" x14ac:dyDescent="0.2">
      <c r="B55" s="119"/>
      <c r="C55" s="1196" t="s">
        <v>46</v>
      </c>
      <c r="D55" s="1196"/>
      <c r="E55" s="1197"/>
      <c r="F55" s="339">
        <v>8817</v>
      </c>
      <c r="G55" s="339">
        <v>7351</v>
      </c>
      <c r="H55" s="340">
        <v>5862</v>
      </c>
    </row>
    <row r="56" spans="2:8" ht="52.5" customHeight="1" x14ac:dyDescent="0.2">
      <c r="B56" s="120"/>
      <c r="C56" s="1198" t="s">
        <v>47</v>
      </c>
      <c r="D56" s="1198"/>
      <c r="E56" s="1199"/>
      <c r="F56" s="341">
        <v>1724</v>
      </c>
      <c r="G56" s="341">
        <v>1779</v>
      </c>
      <c r="H56" s="342">
        <v>1873</v>
      </c>
    </row>
    <row r="57" spans="2:8" ht="53.25" customHeight="1" x14ac:dyDescent="0.2">
      <c r="B57" s="120"/>
      <c r="C57" s="1200" t="s">
        <v>48</v>
      </c>
      <c r="D57" s="1200"/>
      <c r="E57" s="1201"/>
      <c r="F57" s="343">
        <v>23844</v>
      </c>
      <c r="G57" s="343">
        <v>24272</v>
      </c>
      <c r="H57" s="344">
        <v>23074</v>
      </c>
    </row>
    <row r="58" spans="2:8" ht="45.75" customHeight="1" x14ac:dyDescent="0.2">
      <c r="B58" s="121"/>
      <c r="C58" s="1188" t="s">
        <v>588</v>
      </c>
      <c r="D58" s="1189"/>
      <c r="E58" s="1190"/>
      <c r="F58" s="345">
        <v>8668</v>
      </c>
      <c r="G58" s="345">
        <v>8707</v>
      </c>
      <c r="H58" s="346">
        <v>8727</v>
      </c>
    </row>
    <row r="59" spans="2:8" ht="45.75" customHeight="1" x14ac:dyDescent="0.2">
      <c r="B59" s="121"/>
      <c r="C59" s="1188" t="s">
        <v>589</v>
      </c>
      <c r="D59" s="1189"/>
      <c r="E59" s="1190"/>
      <c r="F59" s="345">
        <v>3867</v>
      </c>
      <c r="G59" s="345">
        <v>3979</v>
      </c>
      <c r="H59" s="346">
        <v>3983</v>
      </c>
    </row>
    <row r="60" spans="2:8" ht="45.75" customHeight="1" x14ac:dyDescent="0.2">
      <c r="B60" s="121"/>
      <c r="C60" s="1188" t="s">
        <v>590</v>
      </c>
      <c r="D60" s="1189"/>
      <c r="E60" s="1190"/>
      <c r="F60" s="345">
        <v>1040</v>
      </c>
      <c r="G60" s="345">
        <v>1045</v>
      </c>
      <c r="H60" s="346">
        <v>1050</v>
      </c>
    </row>
    <row r="61" spans="2:8" ht="45.75" customHeight="1" x14ac:dyDescent="0.2">
      <c r="B61" s="121"/>
      <c r="C61" s="1188" t="s">
        <v>591</v>
      </c>
      <c r="D61" s="1189"/>
      <c r="E61" s="1190"/>
      <c r="F61" s="345">
        <v>1038</v>
      </c>
      <c r="G61" s="345">
        <v>1038</v>
      </c>
      <c r="H61" s="346">
        <v>1038</v>
      </c>
    </row>
    <row r="62" spans="2:8" ht="45.75" customHeight="1" thickBot="1" x14ac:dyDescent="0.25">
      <c r="B62" s="122"/>
      <c r="C62" s="1191" t="s">
        <v>592</v>
      </c>
      <c r="D62" s="1192"/>
      <c r="E62" s="1193"/>
      <c r="F62" s="347">
        <v>963</v>
      </c>
      <c r="G62" s="347">
        <v>1002</v>
      </c>
      <c r="H62" s="348">
        <v>1029</v>
      </c>
    </row>
    <row r="63" spans="2:8" ht="52.5" customHeight="1" thickBot="1" x14ac:dyDescent="0.25">
      <c r="B63" s="123"/>
      <c r="C63" s="1194" t="s">
        <v>49</v>
      </c>
      <c r="D63" s="1194"/>
      <c r="E63" s="1195"/>
      <c r="F63" s="349">
        <v>34385</v>
      </c>
      <c r="G63" s="349">
        <v>33402</v>
      </c>
      <c r="H63" s="350">
        <v>30809</v>
      </c>
    </row>
    <row r="64" spans="2:8" ht="13.2" x14ac:dyDescent="0.2"/>
  </sheetData>
  <sheetProtection algorithmName="SHA-512" hashValue="MFA/3pX4cuLbJRUHHjyjg82mT2BH8OR+JAKV3eLto5ExC2icbkmV5bZa7eH5H409WbzQzKySW3oISPTl/NLrcQ==" saltValue="MWD8BagqxvNX7ddU0dJi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537</v>
      </c>
      <c r="G2" s="137"/>
      <c r="H2" s="138"/>
    </row>
    <row r="3" spans="1:8" x14ac:dyDescent="0.2">
      <c r="A3" s="134" t="s">
        <v>530</v>
      </c>
      <c r="B3" s="139"/>
      <c r="C3" s="140"/>
      <c r="D3" s="141">
        <v>71795</v>
      </c>
      <c r="E3" s="142"/>
      <c r="F3" s="143">
        <v>58766</v>
      </c>
      <c r="G3" s="144"/>
      <c r="H3" s="145"/>
    </row>
    <row r="4" spans="1:8" x14ac:dyDescent="0.2">
      <c r="A4" s="146"/>
      <c r="B4" s="147"/>
      <c r="C4" s="148"/>
      <c r="D4" s="149">
        <v>41675</v>
      </c>
      <c r="E4" s="150"/>
      <c r="F4" s="151">
        <v>29363</v>
      </c>
      <c r="G4" s="152"/>
      <c r="H4" s="153"/>
    </row>
    <row r="5" spans="1:8" x14ac:dyDescent="0.2">
      <c r="A5" s="134" t="s">
        <v>532</v>
      </c>
      <c r="B5" s="139"/>
      <c r="C5" s="140"/>
      <c r="D5" s="141">
        <v>64255</v>
      </c>
      <c r="E5" s="142"/>
      <c r="F5" s="143">
        <v>62482</v>
      </c>
      <c r="G5" s="144"/>
      <c r="H5" s="145"/>
    </row>
    <row r="6" spans="1:8" x14ac:dyDescent="0.2">
      <c r="A6" s="146"/>
      <c r="B6" s="147"/>
      <c r="C6" s="148"/>
      <c r="D6" s="149">
        <v>32860</v>
      </c>
      <c r="E6" s="150"/>
      <c r="F6" s="151">
        <v>34626</v>
      </c>
      <c r="G6" s="152"/>
      <c r="H6" s="153"/>
    </row>
    <row r="7" spans="1:8" x14ac:dyDescent="0.2">
      <c r="A7" s="134" t="s">
        <v>533</v>
      </c>
      <c r="B7" s="139"/>
      <c r="C7" s="140"/>
      <c r="D7" s="141">
        <v>68818</v>
      </c>
      <c r="E7" s="142"/>
      <c r="F7" s="143">
        <v>59288</v>
      </c>
      <c r="G7" s="144"/>
      <c r="H7" s="145"/>
    </row>
    <row r="8" spans="1:8" x14ac:dyDescent="0.2">
      <c r="A8" s="146"/>
      <c r="B8" s="147"/>
      <c r="C8" s="148"/>
      <c r="D8" s="149">
        <v>42367</v>
      </c>
      <c r="E8" s="150"/>
      <c r="F8" s="151">
        <v>32670</v>
      </c>
      <c r="G8" s="152"/>
      <c r="H8" s="153"/>
    </row>
    <row r="9" spans="1:8" x14ac:dyDescent="0.2">
      <c r="A9" s="134" t="s">
        <v>534</v>
      </c>
      <c r="B9" s="139"/>
      <c r="C9" s="140"/>
      <c r="D9" s="141">
        <v>78777</v>
      </c>
      <c r="E9" s="142"/>
      <c r="F9" s="143">
        <v>63490</v>
      </c>
      <c r="G9" s="144"/>
      <c r="H9" s="145"/>
    </row>
    <row r="10" spans="1:8" x14ac:dyDescent="0.2">
      <c r="A10" s="146"/>
      <c r="B10" s="147"/>
      <c r="C10" s="148"/>
      <c r="D10" s="149">
        <v>51803</v>
      </c>
      <c r="E10" s="150"/>
      <c r="F10" s="151">
        <v>35347</v>
      </c>
      <c r="G10" s="152"/>
      <c r="H10" s="153"/>
    </row>
    <row r="11" spans="1:8" x14ac:dyDescent="0.2">
      <c r="A11" s="134" t="s">
        <v>535</v>
      </c>
      <c r="B11" s="139"/>
      <c r="C11" s="140"/>
      <c r="D11" s="141">
        <v>63036</v>
      </c>
      <c r="E11" s="142"/>
      <c r="F11" s="143">
        <v>68481</v>
      </c>
      <c r="G11" s="144"/>
      <c r="H11" s="145"/>
    </row>
    <row r="12" spans="1:8" x14ac:dyDescent="0.2">
      <c r="A12" s="146"/>
      <c r="B12" s="147"/>
      <c r="C12" s="154"/>
      <c r="D12" s="149">
        <v>34838</v>
      </c>
      <c r="E12" s="150"/>
      <c r="F12" s="151">
        <v>38966</v>
      </c>
      <c r="G12" s="152"/>
      <c r="H12" s="153"/>
    </row>
    <row r="13" spans="1:8" x14ac:dyDescent="0.2">
      <c r="A13" s="134"/>
      <c r="B13" s="139"/>
      <c r="C13" s="140"/>
      <c r="D13" s="141">
        <v>69336</v>
      </c>
      <c r="E13" s="142"/>
      <c r="F13" s="143">
        <v>62501</v>
      </c>
      <c r="G13" s="155"/>
      <c r="H13" s="145"/>
    </row>
    <row r="14" spans="1:8" x14ac:dyDescent="0.2">
      <c r="A14" s="146"/>
      <c r="B14" s="147"/>
      <c r="C14" s="148"/>
      <c r="D14" s="149">
        <v>40709</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0.14000000000000001</v>
      </c>
      <c r="C19" s="156">
        <f>ROUND(VALUE(SUBSTITUTE(実質収支比率等に係る経年分析!G$48,"▲","-")),2)</f>
        <v>1.63</v>
      </c>
      <c r="D19" s="156">
        <f>ROUND(VALUE(SUBSTITUTE(実質収支比率等に係る経年分析!H$48,"▲","-")),2)</f>
        <v>0.55000000000000004</v>
      </c>
      <c r="E19" s="156">
        <f>ROUND(VALUE(SUBSTITUTE(実質収支比率等に係る経年分析!I$48,"▲","-")),2)</f>
        <v>1.1599999999999999</v>
      </c>
      <c r="F19" s="156">
        <f>ROUND(VALUE(SUBSTITUTE(実質収支比率等に係る経年分析!J$48,"▲","-")),2)</f>
        <v>1.6</v>
      </c>
    </row>
    <row r="20" spans="1:11" x14ac:dyDescent="0.2">
      <c r="A20" s="156" t="s">
        <v>53</v>
      </c>
      <c r="B20" s="156">
        <f>ROUND(VALUE(SUBSTITUTE(実質収支比率等に係る経年分析!F$47,"▲","-")),2)</f>
        <v>1.7</v>
      </c>
      <c r="C20" s="156">
        <f>ROUND(VALUE(SUBSTITUTE(実質収支比率等に係る経年分析!G$47,"▲","-")),2)</f>
        <v>1.97</v>
      </c>
      <c r="D20" s="156">
        <f>ROUND(VALUE(SUBSTITUTE(実質収支比率等に係る経年分析!H$47,"▲","-")),2)</f>
        <v>2.2400000000000002</v>
      </c>
      <c r="E20" s="156">
        <f>ROUND(VALUE(SUBSTITUTE(実質収支比率等に係る経年分析!I$47,"▲","-")),2)</f>
        <v>1.81</v>
      </c>
      <c r="F20" s="156">
        <f>ROUND(VALUE(SUBSTITUTE(実質収支比率等に係る経年分析!J$47,"▲","-")),2)</f>
        <v>1.4</v>
      </c>
    </row>
    <row r="21" spans="1:11" x14ac:dyDescent="0.2">
      <c r="A21" s="156" t="s">
        <v>54</v>
      </c>
      <c r="B21" s="156">
        <f>IF(ISNUMBER(VALUE(SUBSTITUTE(実質収支比率等に係る経年分析!F$49,"▲","-"))),ROUND(VALUE(SUBSTITUTE(実質収支比率等に係る経年分析!F$49,"▲","-")),2),NA())</f>
        <v>0.04</v>
      </c>
      <c r="C21" s="156">
        <f>IF(ISNUMBER(VALUE(SUBSTITUTE(実質収支比率等に係る経年分析!G$49,"▲","-"))),ROUND(VALUE(SUBSTITUTE(実質収支比率等に係る経年分析!G$49,"▲","-")),2),NA())</f>
        <v>1.73</v>
      </c>
      <c r="D21" s="156">
        <f>IF(ISNUMBER(VALUE(SUBSTITUTE(実質収支比率等に係る経年分析!H$49,"▲","-"))),ROUND(VALUE(SUBSTITUTE(実質収支比率等に係る経年分析!H$49,"▲","-")),2),NA())</f>
        <v>-1.47</v>
      </c>
      <c r="E21" s="156">
        <f>IF(ISNUMBER(VALUE(SUBSTITUTE(実質収支比率等に係る経年分析!I$49,"▲","-"))),ROUND(VALUE(SUBSTITUTE(実質収支比率等に係る経年分析!I$49,"▲","-")),2),NA())</f>
        <v>-0.16</v>
      </c>
      <c r="F21" s="156">
        <f>IF(ISNUMBER(VALUE(SUBSTITUTE(実質収支比率等に係る経年分析!J$49,"▲","-"))),ROUND(VALUE(SUBSTITUTE(実質収支比率等に係る経年分析!J$49,"▲","-")),2),NA())</f>
        <v>-0.87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7.0000000000000007E-2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競輪事業特別会計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2">
      <c r="A30" s="157" t="str">
        <f>IF(連結実質赤字比率に係る赤字・黒字の構成分析!C$40="",NA(),連結実質赤字比率に係る赤字・黒字の構成分析!C$40)</f>
        <v>介護保険事業特別会計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0.28999999999999998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0.28000000000000003</v>
      </c>
    </row>
    <row r="31" spans="1:11" x14ac:dyDescent="0.2">
      <c r="A31" s="157" t="str">
        <f>IF(連結実質赤字比率に係る赤字・黒字の構成分析!C$39="",NA(),連結実質赤字比率に係る赤字・黒字の構成分析!C$39)</f>
        <v>港湾整備事業特別会計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0.48</v>
      </c>
    </row>
    <row r="32" spans="1:11" x14ac:dyDescent="0.2">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0.68</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4.2300000000000004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3.54</v>
      </c>
    </row>
    <row r="36" spans="1:16" x14ac:dyDescent="0.2">
      <c r="A36" s="157" t="str">
        <f>IF(連結実質赤字比率に係る赤字・黒字の構成分析!C$34="",NA(),連結実質赤字比率に係る赤字・黒字の構成分析!C$34)</f>
        <v>工業用水道事業会計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2.56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2.58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3.76</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59781</v>
      </c>
      <c r="E42" s="158"/>
      <c r="F42" s="158"/>
      <c r="G42" s="158">
        <f>'実質公債費比率（分子）の構造'!L$52</f>
        <v>59030</v>
      </c>
      <c r="H42" s="158"/>
      <c r="I42" s="158"/>
      <c r="J42" s="158">
        <f>'実質公債費比率（分子）の構造'!M$52</f>
        <v>58577</v>
      </c>
      <c r="K42" s="158"/>
      <c r="L42" s="158"/>
      <c r="M42" s="158">
        <f>'実質公債費比率（分子）の構造'!N$52</f>
        <v>56702</v>
      </c>
      <c r="N42" s="158"/>
      <c r="O42" s="158"/>
      <c r="P42" s="158">
        <f>'実質公債費比率（分子）の構造'!O$52</f>
        <v>54063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1721</v>
      </c>
      <c r="C44" s="158"/>
      <c r="D44" s="158"/>
      <c r="E44" s="158">
        <f>'実質公債費比率（分子）の構造'!L$50</f>
        <v>1507</v>
      </c>
      <c r="F44" s="158"/>
      <c r="G44" s="158"/>
      <c r="H44" s="158">
        <f>'実質公債費比率（分子）の構造'!M$50</f>
        <v>1515</v>
      </c>
      <c r="I44" s="158"/>
      <c r="J44" s="158"/>
      <c r="K44" s="158">
        <f>'実質公債費比率（分子）の構造'!N$50</f>
        <v>1456</v>
      </c>
      <c r="L44" s="158"/>
      <c r="M44" s="158"/>
      <c r="N44" s="158">
        <f>'実質公債費比率（分子）の構造'!O$50</f>
        <v>1357</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12856</v>
      </c>
      <c r="C46" s="158"/>
      <c r="D46" s="158"/>
      <c r="E46" s="158">
        <f>'実質公債費比率（分子）の構造'!L$48</f>
        <v>12217</v>
      </c>
      <c r="F46" s="158"/>
      <c r="G46" s="158"/>
      <c r="H46" s="158">
        <f>'実質公債費比率（分子）の構造'!M$48</f>
        <v>11982</v>
      </c>
      <c r="I46" s="158"/>
      <c r="J46" s="158"/>
      <c r="K46" s="158">
        <f>'実質公債費比率（分子）の構造'!N$48</f>
        <v>12354</v>
      </c>
      <c r="L46" s="158"/>
      <c r="M46" s="158"/>
      <c r="N46" s="158">
        <f>'実質公債費比率（分子）の構造'!O$48</f>
        <v>12252</v>
      </c>
      <c r="O46" s="158"/>
      <c r="P46" s="158"/>
    </row>
    <row r="47" spans="1:16" x14ac:dyDescent="0.2">
      <c r="A47" s="158" t="s">
        <v>12</v>
      </c>
      <c r="B47" s="158">
        <f>'実質公債費比率（分子）の構造'!K$47</f>
        <v>42663</v>
      </c>
      <c r="C47" s="158"/>
      <c r="D47" s="158"/>
      <c r="E47" s="158">
        <f>'実質公債費比率（分子）の構造'!L$47</f>
        <v>42914</v>
      </c>
      <c r="F47" s="158"/>
      <c r="G47" s="158"/>
      <c r="H47" s="158">
        <f>'実質公債費比率（分子）の構造'!M$47</f>
        <v>43641</v>
      </c>
      <c r="I47" s="158"/>
      <c r="J47" s="158"/>
      <c r="K47" s="158">
        <f>'実質公債費比率（分子）の構造'!N$47</f>
        <v>43840</v>
      </c>
      <c r="L47" s="158"/>
      <c r="M47" s="158"/>
      <c r="N47" s="158">
        <f>'実質公債費比率（分子）の構造'!O$47</f>
        <v>46239</v>
      </c>
      <c r="O47" s="158"/>
      <c r="P47" s="158"/>
    </row>
    <row r="48" spans="1:16" x14ac:dyDescent="0.2">
      <c r="A48" s="158" t="s">
        <v>65</v>
      </c>
      <c r="B48" s="158">
        <f>'実質公債費比率（分子）の構造'!K$46</f>
        <v>7999</v>
      </c>
      <c r="C48" s="158"/>
      <c r="D48" s="158"/>
      <c r="E48" s="158">
        <f>'実質公債費比率（分子）の構造'!L$46</f>
        <v>7700</v>
      </c>
      <c r="F48" s="158"/>
      <c r="G48" s="158"/>
      <c r="H48" s="158">
        <f>'実質公債費比率（分子）の構造'!M$46</f>
        <v>4641</v>
      </c>
      <c r="I48" s="158"/>
      <c r="J48" s="158"/>
      <c r="K48" s="158">
        <f>'実質公債費比率（分子）の構造'!N$46</f>
        <v>4029</v>
      </c>
      <c r="L48" s="158"/>
      <c r="M48" s="158"/>
      <c r="N48" s="158">
        <f>'実質公債費比率（分子）の構造'!O$46</f>
        <v>5161</v>
      </c>
      <c r="O48" s="158"/>
      <c r="P48" s="158"/>
    </row>
    <row r="49" spans="1:16" x14ac:dyDescent="0.2">
      <c r="A49" s="158" t="s">
        <v>66</v>
      </c>
      <c r="B49" s="158">
        <f>'実質公債費比率（分子）の構造'!K$45</f>
        <v>25286</v>
      </c>
      <c r="C49" s="158"/>
      <c r="D49" s="158"/>
      <c r="E49" s="158">
        <f>'実質公債費比率（分子）の構造'!L$45</f>
        <v>25074</v>
      </c>
      <c r="F49" s="158"/>
      <c r="G49" s="158"/>
      <c r="H49" s="158">
        <f>'実質公債費比率（分子）の構造'!M$45</f>
        <v>25251</v>
      </c>
      <c r="I49" s="158"/>
      <c r="J49" s="158"/>
      <c r="K49" s="158">
        <f>'実質公債費比率（分子）の構造'!N$45</f>
        <v>26264</v>
      </c>
      <c r="L49" s="158"/>
      <c r="M49" s="158"/>
      <c r="N49" s="158">
        <f>'実質公債費比率（分子）の構造'!O$45</f>
        <v>24339</v>
      </c>
      <c r="O49" s="158"/>
      <c r="P49" s="158"/>
    </row>
    <row r="50" spans="1:16" x14ac:dyDescent="0.2">
      <c r="A50" s="158" t="s">
        <v>67</v>
      </c>
      <c r="B50" s="158" t="e">
        <f>NA()</f>
        <v>#N/A</v>
      </c>
      <c r="C50" s="158">
        <f>IF(ISNUMBER('実質公債費比率（分子）の構造'!K$53),'実質公債費比率（分子）の構造'!K$53,NA())</f>
        <v>30744</v>
      </c>
      <c r="D50" s="158" t="e">
        <f>NA()</f>
        <v>#N/A</v>
      </c>
      <c r="E50" s="158" t="e">
        <f>NA()</f>
        <v>#N/A</v>
      </c>
      <c r="F50" s="158">
        <f>IF(ISNUMBER('実質公債費比率（分子）の構造'!L$53),'実質公債費比率（分子）の構造'!L$53,NA())</f>
        <v>30382</v>
      </c>
      <c r="G50" s="158" t="e">
        <f>NA()</f>
        <v>#N/A</v>
      </c>
      <c r="H50" s="158" t="e">
        <f>NA()</f>
        <v>#N/A</v>
      </c>
      <c r="I50" s="158">
        <f>IF(ISNUMBER('実質公債費比率（分子）の構造'!M$53),'実質公債費比率（分子）の構造'!M$53,NA())</f>
        <v>28453</v>
      </c>
      <c r="J50" s="158" t="e">
        <f>NA()</f>
        <v>#N/A</v>
      </c>
      <c r="K50" s="158" t="e">
        <f>NA()</f>
        <v>#N/A</v>
      </c>
      <c r="L50" s="158">
        <f>IF(ISNUMBER('実質公債費比率（分子）の構造'!N$53),'実質公債費比率（分子）の構造'!N$53,NA())</f>
        <v>31241</v>
      </c>
      <c r="M50" s="158" t="e">
        <f>NA()</f>
        <v>#N/A</v>
      </c>
      <c r="N50" s="158" t="e">
        <f>NA()</f>
        <v>#N/A</v>
      </c>
      <c r="O50" s="158">
        <f>IF(ISNUMBER('実質公債費比率（分子）の構造'!O$53),'実質公債費比率（分子）の構造'!O$53,NA())</f>
        <v>35285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396619</v>
      </c>
      <c r="E56" s="157"/>
      <c r="F56" s="157"/>
      <c r="G56" s="157">
        <f>'将来負担比率（分子）の構造'!J$52</f>
        <v>384700</v>
      </c>
      <c r="H56" s="157"/>
      <c r="I56" s="157"/>
      <c r="J56" s="157">
        <f>'将来負担比率（分子）の構造'!K$52</f>
        <v>368189</v>
      </c>
      <c r="K56" s="157"/>
      <c r="L56" s="157"/>
      <c r="M56" s="157">
        <f>'将来負担比率（分子）の構造'!L$52</f>
        <v>354890</v>
      </c>
      <c r="N56" s="157"/>
      <c r="O56" s="157"/>
      <c r="P56" s="157">
        <f>'将来負担比率（分子）の構造'!M$52</f>
        <v>344998</v>
      </c>
    </row>
    <row r="57" spans="1:16" x14ac:dyDescent="0.2">
      <c r="A57" s="157" t="s">
        <v>42</v>
      </c>
      <c r="B57" s="157"/>
      <c r="C57" s="157"/>
      <c r="D57" s="157">
        <f>'将来負担比率（分子）の構造'!I$51</f>
        <v>265157</v>
      </c>
      <c r="E57" s="157"/>
      <c r="F57" s="157"/>
      <c r="G57" s="157">
        <f>'将来負担比率（分子）の構造'!J$51</f>
        <v>260368</v>
      </c>
      <c r="H57" s="157"/>
      <c r="I57" s="157"/>
      <c r="J57" s="157">
        <f>'将来負担比率（分子）の構造'!K$51</f>
        <v>252985</v>
      </c>
      <c r="K57" s="157"/>
      <c r="L57" s="157"/>
      <c r="M57" s="157">
        <f>'将来負担比率（分子）の構造'!L$51</f>
        <v>250534</v>
      </c>
      <c r="N57" s="157"/>
      <c r="O57" s="157"/>
      <c r="P57" s="157">
        <f>'将来負担比率（分子）の構造'!M$51</f>
        <v>280710</v>
      </c>
    </row>
    <row r="58" spans="1:16" x14ac:dyDescent="0.2">
      <c r="A58" s="157" t="s">
        <v>41</v>
      </c>
      <c r="B58" s="157"/>
      <c r="C58" s="157"/>
      <c r="D58" s="157">
        <f>'将来負担比率（分子）の構造'!I$50</f>
        <v>220192</v>
      </c>
      <c r="E58" s="157"/>
      <c r="F58" s="157"/>
      <c r="G58" s="157">
        <f>'将来負担比率（分子）の構造'!J$50</f>
        <v>236916</v>
      </c>
      <c r="H58" s="157"/>
      <c r="I58" s="157"/>
      <c r="J58" s="157">
        <f>'将来負担比率（分子）の構造'!K$50</f>
        <v>260995</v>
      </c>
      <c r="K58" s="157"/>
      <c r="L58" s="157"/>
      <c r="M58" s="157">
        <f>'将来負担比率（分子）の構造'!L$50</f>
        <v>286104</v>
      </c>
      <c r="N58" s="157"/>
      <c r="O58" s="157"/>
      <c r="P58" s="157">
        <f>'将来負担比率（分子）の構造'!M$50</f>
        <v>308834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37</v>
      </c>
      <c r="C61" s="157"/>
      <c r="D61" s="157"/>
      <c r="E61" s="157">
        <f>'将来負担比率（分子）の構造'!J$46</f>
        <v>26</v>
      </c>
      <c r="F61" s="157"/>
      <c r="G61" s="157"/>
      <c r="H61" s="157">
        <f>'将来負担比率（分子）の構造'!K$46</f>
        <v>18</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101065</v>
      </c>
      <c r="C62" s="157"/>
      <c r="D62" s="157"/>
      <c r="E62" s="157">
        <f>'将来負担比率（分子）の構造'!J$45</f>
        <v>102440</v>
      </c>
      <c r="F62" s="157"/>
      <c r="G62" s="157"/>
      <c r="H62" s="157">
        <f>'将来負担比率（分子）の構造'!K$45</f>
        <v>100836</v>
      </c>
      <c r="I62" s="157"/>
      <c r="J62" s="157"/>
      <c r="K62" s="157">
        <f>'将来負担比率（分子）の構造'!L$45</f>
        <v>101904</v>
      </c>
      <c r="L62" s="157"/>
      <c r="M62" s="157"/>
      <c r="N62" s="157">
        <f>'将来負担比率（分子）の構造'!M$45</f>
        <v>103836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149402</v>
      </c>
      <c r="C64" s="157"/>
      <c r="D64" s="157"/>
      <c r="E64" s="157">
        <f>'将来負担比率（分子）の構造'!J$43</f>
        <v>146905</v>
      </c>
      <c r="F64" s="157"/>
      <c r="G64" s="157"/>
      <c r="H64" s="157">
        <f>'将来負担比率（分子）の構造'!K$43</f>
        <v>143728</v>
      </c>
      <c r="I64" s="157"/>
      <c r="J64" s="157"/>
      <c r="K64" s="157">
        <f>'将来負担比率（分子）の構造'!L$43</f>
        <v>140988</v>
      </c>
      <c r="L64" s="157"/>
      <c r="M64" s="157"/>
      <c r="N64" s="157">
        <f>'将来負担比率（分子）の構造'!M$43</f>
        <v>145333</v>
      </c>
      <c r="O64" s="157"/>
      <c r="P64" s="157"/>
    </row>
    <row r="65" spans="1:16" x14ac:dyDescent="0.2">
      <c r="A65" s="157" t="s">
        <v>32</v>
      </c>
      <c r="B65" s="157">
        <f>'将来負担比率（分子）の構造'!I$42</f>
        <v>21078</v>
      </c>
      <c r="C65" s="157"/>
      <c r="D65" s="157"/>
      <c r="E65" s="157">
        <f>'将来負担比率（分子）の構造'!J$42</f>
        <v>18613</v>
      </c>
      <c r="F65" s="157"/>
      <c r="G65" s="157"/>
      <c r="H65" s="157">
        <f>'将来負担比率（分子）の構造'!K$42</f>
        <v>16143</v>
      </c>
      <c r="I65" s="157"/>
      <c r="J65" s="157"/>
      <c r="K65" s="157">
        <f>'将来負担比率（分子）の構造'!L$42</f>
        <v>13647</v>
      </c>
      <c r="L65" s="157"/>
      <c r="M65" s="157"/>
      <c r="N65" s="157">
        <f>'将来負担比率（分子）の構造'!M$42</f>
        <v>11601</v>
      </c>
      <c r="O65" s="157"/>
      <c r="P65" s="157"/>
    </row>
    <row r="66" spans="1:16" x14ac:dyDescent="0.2">
      <c r="A66" s="157" t="s">
        <v>31</v>
      </c>
      <c r="B66" s="157">
        <f>'将来負担比率（分子）の構造'!I$41</f>
        <v>1031630</v>
      </c>
      <c r="C66" s="157"/>
      <c r="D66" s="157"/>
      <c r="E66" s="157">
        <f>'将来負担比率（分子）の構造'!J$41</f>
        <v>1037830</v>
      </c>
      <c r="F66" s="157"/>
      <c r="G66" s="157"/>
      <c r="H66" s="157">
        <f>'将来負担比率（分子）の構造'!K$41</f>
        <v>1060052</v>
      </c>
      <c r="I66" s="157"/>
      <c r="J66" s="157"/>
      <c r="K66" s="157">
        <f>'将来負担比率（分子）の構造'!L$41</f>
        <v>1095169</v>
      </c>
      <c r="L66" s="157"/>
      <c r="M66" s="157"/>
      <c r="N66" s="157">
        <f>'将来負担比率（分子）の構造'!M$41</f>
        <v>1105720</v>
      </c>
      <c r="O66" s="157"/>
      <c r="P66" s="157"/>
    </row>
    <row r="67" spans="1:16" x14ac:dyDescent="0.2">
      <c r="A67" s="157" t="s">
        <v>71</v>
      </c>
      <c r="B67" s="157" t="e">
        <f>NA()</f>
        <v>#N/A</v>
      </c>
      <c r="C67" s="157">
        <f>IF(ISNUMBER('将来負担比率（分子）の構造'!I$53), IF('将来負担比率（分子）の構造'!I$53 &lt; 0, 0, '将来負担比率（分子）の構造'!I$53), NA())</f>
        <v>421244</v>
      </c>
      <c r="D67" s="157" t="e">
        <f>NA()</f>
        <v>#N/A</v>
      </c>
      <c r="E67" s="157" t="e">
        <f>NA()</f>
        <v>#N/A</v>
      </c>
      <c r="F67" s="157">
        <f>IF(ISNUMBER('将来負担比率（分子）の構造'!J$53), IF('将来負担比率（分子）の構造'!J$53 &lt; 0, 0, '将来負担比率（分子）の構造'!J$53), NA())</f>
        <v>423831</v>
      </c>
      <c r="G67" s="157" t="e">
        <f>NA()</f>
        <v>#N/A</v>
      </c>
      <c r="H67" s="157" t="e">
        <f>NA()</f>
        <v>#N/A</v>
      </c>
      <c r="I67" s="157">
        <f>IF(ISNUMBER('将来負担比率（分子）の構造'!K$53), IF('将来負担比率（分子）の構造'!K$53 &lt; 0, 0, '将来負担比率（分子）の構造'!K$53), NA())</f>
        <v>438607</v>
      </c>
      <c r="J67" s="157" t="e">
        <f>NA()</f>
        <v>#N/A</v>
      </c>
      <c r="K67" s="157" t="e">
        <f>NA()</f>
        <v>#N/A</v>
      </c>
      <c r="L67" s="157">
        <f>IF(ISNUMBER('将来負担比率（分子）の構造'!L$53), IF('将来負担比率（分子）の構造'!L$53 &lt; 0, 0, '将来負担比率（分子）の構造'!L$53), NA())</f>
        <v>460179</v>
      </c>
      <c r="M67" s="157" t="e">
        <f>NA()</f>
        <v>#N/A</v>
      </c>
      <c r="N67" s="157" t="e">
        <f>NA()</f>
        <v>#N/A</v>
      </c>
      <c r="O67" s="157">
        <f>IF(ISNUMBER('将来負担比率（分子）の構造'!M$53), IF('将来負担比率（分子）の構造'!M$53 &lt; 0, 0, '将来負担比率（分子）の構造'!M$53), NA())</f>
        <v>431949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8817</v>
      </c>
      <c r="C72" s="161">
        <f>基金残高に係る経年分析!G55</f>
        <v>7351</v>
      </c>
      <c r="D72" s="161">
        <f>基金残高に係る経年分析!H55</f>
        <v>5862</v>
      </c>
    </row>
    <row r="73" spans="1:16" x14ac:dyDescent="0.2">
      <c r="A73" s="160" t="s">
        <v>74</v>
      </c>
      <c r="B73" s="161">
        <f>基金残高に係る経年分析!F56</f>
        <v>1724</v>
      </c>
      <c r="C73" s="161">
        <f>基金残高に係る経年分析!G56</f>
        <v>1779</v>
      </c>
      <c r="D73" s="161">
        <f>基金残高に係る経年分析!H56</f>
        <v>1873</v>
      </c>
    </row>
    <row r="74" spans="1:16" x14ac:dyDescent="0.2">
      <c r="A74" s="160" t="s">
        <v>75</v>
      </c>
      <c r="B74" s="161">
        <f>基金残高に係る経年分析!F57</f>
        <v>23844</v>
      </c>
      <c r="C74" s="161">
        <f>基金残高に係る経年分析!G57</f>
        <v>24272</v>
      </c>
      <c r="D74" s="161">
        <f>基金残高に係る経年分析!H57</f>
        <v>23074</v>
      </c>
    </row>
  </sheetData>
  <sheetProtection algorithmName="SHA-512" hashValue="dgFb9oYAp2Pu4JGzX8QI4C3UEBhbC+4wSVSoTpjrUFy9IdrTKeQYqgljBefh/gFCRGG9ehFRCOdxKHFZcOM5Og==" saltValue="AoY1hFcW3pKCrifImF4l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390944061</v>
      </c>
      <c r="S5" s="664"/>
      <c r="T5" s="664"/>
      <c r="U5" s="664"/>
      <c r="V5" s="664"/>
      <c r="W5" s="664"/>
      <c r="X5" s="664"/>
      <c r="Y5" s="689"/>
      <c r="Z5" s="702">
        <v>47.6</v>
      </c>
      <c r="AA5" s="702"/>
      <c r="AB5" s="702"/>
      <c r="AC5" s="702"/>
      <c r="AD5" s="703">
        <v>361944467</v>
      </c>
      <c r="AE5" s="703"/>
      <c r="AF5" s="703"/>
      <c r="AG5" s="703"/>
      <c r="AH5" s="703"/>
      <c r="AI5" s="703"/>
      <c r="AJ5" s="703"/>
      <c r="AK5" s="703"/>
      <c r="AL5" s="690">
        <v>82.8</v>
      </c>
      <c r="AM5" s="672"/>
      <c r="AN5" s="672"/>
      <c r="AO5" s="691"/>
      <c r="AP5" s="666" t="s">
        <v>216</v>
      </c>
      <c r="AQ5" s="667"/>
      <c r="AR5" s="667"/>
      <c r="AS5" s="667"/>
      <c r="AT5" s="667"/>
      <c r="AU5" s="667"/>
      <c r="AV5" s="667"/>
      <c r="AW5" s="667"/>
      <c r="AX5" s="667"/>
      <c r="AY5" s="667"/>
      <c r="AZ5" s="667"/>
      <c r="BA5" s="667"/>
      <c r="BB5" s="667"/>
      <c r="BC5" s="667"/>
      <c r="BD5" s="667"/>
      <c r="BE5" s="667"/>
      <c r="BF5" s="668"/>
      <c r="BG5" s="608">
        <v>352010660</v>
      </c>
      <c r="BH5" s="609"/>
      <c r="BI5" s="609"/>
      <c r="BJ5" s="609"/>
      <c r="BK5" s="609"/>
      <c r="BL5" s="609"/>
      <c r="BM5" s="609"/>
      <c r="BN5" s="610"/>
      <c r="BO5" s="646">
        <v>90</v>
      </c>
      <c r="BP5" s="646"/>
      <c r="BQ5" s="646"/>
      <c r="BR5" s="646"/>
      <c r="BS5" s="647">
        <v>3414772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2902067</v>
      </c>
      <c r="S6" s="609"/>
      <c r="T6" s="609"/>
      <c r="U6" s="609"/>
      <c r="V6" s="609"/>
      <c r="W6" s="609"/>
      <c r="X6" s="609"/>
      <c r="Y6" s="610"/>
      <c r="Z6" s="646">
        <v>0.4</v>
      </c>
      <c r="AA6" s="646"/>
      <c r="AB6" s="646"/>
      <c r="AC6" s="646"/>
      <c r="AD6" s="647">
        <v>2902067</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352010660</v>
      </c>
      <c r="BH6" s="609"/>
      <c r="BI6" s="609"/>
      <c r="BJ6" s="609"/>
      <c r="BK6" s="609"/>
      <c r="BL6" s="609"/>
      <c r="BM6" s="609"/>
      <c r="BN6" s="610"/>
      <c r="BO6" s="646">
        <v>90</v>
      </c>
      <c r="BP6" s="646"/>
      <c r="BQ6" s="646"/>
      <c r="BR6" s="646"/>
      <c r="BS6" s="647">
        <v>3414772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1842602</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1842550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156242</v>
      </c>
      <c r="S7" s="609"/>
      <c r="T7" s="609"/>
      <c r="U7" s="609"/>
      <c r="V7" s="609"/>
      <c r="W7" s="609"/>
      <c r="X7" s="609"/>
      <c r="Y7" s="610"/>
      <c r="Z7" s="646">
        <v>0</v>
      </c>
      <c r="AA7" s="646"/>
      <c r="AB7" s="646"/>
      <c r="AC7" s="646"/>
      <c r="AD7" s="647">
        <v>156242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204469410</v>
      </c>
      <c r="BH7" s="609"/>
      <c r="BI7" s="609"/>
      <c r="BJ7" s="609"/>
      <c r="BK7" s="609"/>
      <c r="BL7" s="609"/>
      <c r="BM7" s="609"/>
      <c r="BN7" s="610"/>
      <c r="BO7" s="646">
        <v>52.3</v>
      </c>
      <c r="BP7" s="646"/>
      <c r="BQ7" s="646"/>
      <c r="BR7" s="646"/>
      <c r="BS7" s="647">
        <v>3414772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56133829</v>
      </c>
      <c r="CS7" s="609"/>
      <c r="CT7" s="609"/>
      <c r="CU7" s="609"/>
      <c r="CV7" s="609"/>
      <c r="CW7" s="609"/>
      <c r="CX7" s="609"/>
      <c r="CY7" s="610"/>
      <c r="CZ7" s="646">
        <v>6.9</v>
      </c>
      <c r="DA7" s="646"/>
      <c r="DB7" s="646"/>
      <c r="DC7" s="646"/>
      <c r="DD7" s="614">
        <v>4380742</v>
      </c>
      <c r="DE7" s="609"/>
      <c r="DF7" s="609"/>
      <c r="DG7" s="609"/>
      <c r="DH7" s="609"/>
      <c r="DI7" s="609"/>
      <c r="DJ7" s="609"/>
      <c r="DK7" s="609"/>
      <c r="DL7" s="609"/>
      <c r="DM7" s="609"/>
      <c r="DN7" s="609"/>
      <c r="DO7" s="609"/>
      <c r="DP7" s="610"/>
      <c r="DQ7" s="614">
        <v>43454705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3576217</v>
      </c>
      <c r="S8" s="609"/>
      <c r="T8" s="609"/>
      <c r="U8" s="609"/>
      <c r="V8" s="609"/>
      <c r="W8" s="609"/>
      <c r="X8" s="609"/>
      <c r="Y8" s="610"/>
      <c r="Z8" s="646">
        <v>0.4</v>
      </c>
      <c r="AA8" s="646"/>
      <c r="AB8" s="646"/>
      <c r="AC8" s="646"/>
      <c r="AD8" s="647">
        <v>3576217</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2709928</v>
      </c>
      <c r="BH8" s="609"/>
      <c r="BI8" s="609"/>
      <c r="BJ8" s="609"/>
      <c r="BK8" s="609"/>
      <c r="BL8" s="609"/>
      <c r="BM8" s="609"/>
      <c r="BN8" s="610"/>
      <c r="BO8" s="646">
        <v>0.7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326100635</v>
      </c>
      <c r="CS8" s="609"/>
      <c r="CT8" s="609"/>
      <c r="CU8" s="609"/>
      <c r="CV8" s="609"/>
      <c r="CW8" s="609"/>
      <c r="CX8" s="609"/>
      <c r="CY8" s="610"/>
      <c r="CZ8" s="646">
        <v>40.200000000000003</v>
      </c>
      <c r="DA8" s="646"/>
      <c r="DB8" s="646"/>
      <c r="DC8" s="646"/>
      <c r="DD8" s="614">
        <v>5462704</v>
      </c>
      <c r="DE8" s="609"/>
      <c r="DF8" s="609"/>
      <c r="DG8" s="609"/>
      <c r="DH8" s="609"/>
      <c r="DI8" s="609"/>
      <c r="DJ8" s="609"/>
      <c r="DK8" s="609"/>
      <c r="DL8" s="609"/>
      <c r="DM8" s="609"/>
      <c r="DN8" s="609"/>
      <c r="DO8" s="609"/>
      <c r="DP8" s="610"/>
      <c r="DQ8" s="614">
        <v>163669608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5133561</v>
      </c>
      <c r="S9" s="609"/>
      <c r="T9" s="609"/>
      <c r="U9" s="609"/>
      <c r="V9" s="609"/>
      <c r="W9" s="609"/>
      <c r="X9" s="609"/>
      <c r="Y9" s="610"/>
      <c r="Z9" s="646">
        <v>0.6</v>
      </c>
      <c r="AA9" s="646"/>
      <c r="AB9" s="646"/>
      <c r="AC9" s="646"/>
      <c r="AD9" s="647">
        <v>5133561</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179834042</v>
      </c>
      <c r="BH9" s="609"/>
      <c r="BI9" s="609"/>
      <c r="BJ9" s="609"/>
      <c r="BK9" s="609"/>
      <c r="BL9" s="609"/>
      <c r="BM9" s="609"/>
      <c r="BN9" s="610"/>
      <c r="BO9" s="646">
        <v>46</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74062842</v>
      </c>
      <c r="CS9" s="609"/>
      <c r="CT9" s="609"/>
      <c r="CU9" s="609"/>
      <c r="CV9" s="609"/>
      <c r="CW9" s="609"/>
      <c r="CX9" s="609"/>
      <c r="CY9" s="610"/>
      <c r="CZ9" s="646">
        <v>9.1</v>
      </c>
      <c r="DA9" s="646"/>
      <c r="DB9" s="646"/>
      <c r="DC9" s="646"/>
      <c r="DD9" s="614">
        <v>6500542</v>
      </c>
      <c r="DE9" s="609"/>
      <c r="DF9" s="609"/>
      <c r="DG9" s="609"/>
      <c r="DH9" s="609"/>
      <c r="DI9" s="609"/>
      <c r="DJ9" s="609"/>
      <c r="DK9" s="609"/>
      <c r="DL9" s="609"/>
      <c r="DM9" s="609"/>
      <c r="DN9" s="609"/>
      <c r="DO9" s="609"/>
      <c r="DP9" s="610"/>
      <c r="DQ9" s="614">
        <v>56134551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462438</v>
      </c>
      <c r="S10" s="609"/>
      <c r="T10" s="609"/>
      <c r="U10" s="609"/>
      <c r="V10" s="609"/>
      <c r="W10" s="609"/>
      <c r="X10" s="609"/>
      <c r="Y10" s="610"/>
      <c r="Z10" s="646">
        <v>0.1</v>
      </c>
      <c r="AA10" s="646"/>
      <c r="AB10" s="646"/>
      <c r="AC10" s="646"/>
      <c r="AD10" s="647">
        <v>462438</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4467858</v>
      </c>
      <c r="BH10" s="609"/>
      <c r="BI10" s="609"/>
      <c r="BJ10" s="609"/>
      <c r="BK10" s="609"/>
      <c r="BL10" s="609"/>
      <c r="BM10" s="609"/>
      <c r="BN10" s="610"/>
      <c r="BO10" s="646">
        <v>1.1000000000000001</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668844</v>
      </c>
      <c r="CS10" s="609"/>
      <c r="CT10" s="609"/>
      <c r="CU10" s="609"/>
      <c r="CV10" s="609"/>
      <c r="CW10" s="609"/>
      <c r="CX10" s="609"/>
      <c r="CY10" s="610"/>
      <c r="CZ10" s="646">
        <v>0.1</v>
      </c>
      <c r="DA10" s="646"/>
      <c r="DB10" s="646"/>
      <c r="DC10" s="646"/>
      <c r="DD10" s="614">
        <v>17545</v>
      </c>
      <c r="DE10" s="609"/>
      <c r="DF10" s="609"/>
      <c r="DG10" s="609"/>
      <c r="DH10" s="609"/>
      <c r="DI10" s="609"/>
      <c r="DJ10" s="609"/>
      <c r="DK10" s="609"/>
      <c r="DL10" s="609"/>
      <c r="DM10" s="609"/>
      <c r="DN10" s="609"/>
      <c r="DO10" s="609"/>
      <c r="DP10" s="610"/>
      <c r="DQ10" s="614">
        <v>410703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36785429</v>
      </c>
      <c r="S11" s="609"/>
      <c r="T11" s="609"/>
      <c r="U11" s="609"/>
      <c r="V11" s="609"/>
      <c r="W11" s="609"/>
      <c r="X11" s="609"/>
      <c r="Y11" s="610"/>
      <c r="Z11" s="611">
        <v>4.5</v>
      </c>
      <c r="AA11" s="612"/>
      <c r="AB11" s="612"/>
      <c r="AC11" s="613"/>
      <c r="AD11" s="614">
        <v>36785429</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17457582</v>
      </c>
      <c r="BH11" s="609"/>
      <c r="BI11" s="609"/>
      <c r="BJ11" s="609"/>
      <c r="BK11" s="609"/>
      <c r="BL11" s="609"/>
      <c r="BM11" s="609"/>
      <c r="BN11" s="610"/>
      <c r="BO11" s="646">
        <v>4.5</v>
      </c>
      <c r="BP11" s="646"/>
      <c r="BQ11" s="646"/>
      <c r="BR11" s="646"/>
      <c r="BS11" s="647">
        <v>3414772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456688</v>
      </c>
      <c r="CS11" s="609"/>
      <c r="CT11" s="609"/>
      <c r="CU11" s="609"/>
      <c r="CV11" s="609"/>
      <c r="CW11" s="609"/>
      <c r="CX11" s="609"/>
      <c r="CY11" s="610"/>
      <c r="CZ11" s="646">
        <v>0.1</v>
      </c>
      <c r="DA11" s="646"/>
      <c r="DB11" s="646"/>
      <c r="DC11" s="646"/>
      <c r="DD11" s="614">
        <v>690</v>
      </c>
      <c r="DE11" s="609"/>
      <c r="DF11" s="609"/>
      <c r="DG11" s="609"/>
      <c r="DH11" s="609"/>
      <c r="DI11" s="609"/>
      <c r="DJ11" s="609"/>
      <c r="DK11" s="609"/>
      <c r="DL11" s="609"/>
      <c r="DM11" s="609"/>
      <c r="DN11" s="609"/>
      <c r="DO11" s="609"/>
      <c r="DP11" s="610"/>
      <c r="DQ11" s="614">
        <v>446863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35104</v>
      </c>
      <c r="S12" s="609"/>
      <c r="T12" s="609"/>
      <c r="U12" s="609"/>
      <c r="V12" s="609"/>
      <c r="W12" s="609"/>
      <c r="X12" s="609"/>
      <c r="Y12" s="610"/>
      <c r="Z12" s="646">
        <v>0</v>
      </c>
      <c r="AA12" s="646"/>
      <c r="AB12" s="646"/>
      <c r="AC12" s="646"/>
      <c r="AD12" s="647">
        <v>35104</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136694597</v>
      </c>
      <c r="BH12" s="609"/>
      <c r="BI12" s="609"/>
      <c r="BJ12" s="609"/>
      <c r="BK12" s="609"/>
      <c r="BL12" s="609"/>
      <c r="BM12" s="609"/>
      <c r="BN12" s="610"/>
      <c r="BO12" s="646">
        <v>35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25263435</v>
      </c>
      <c r="CS12" s="609"/>
      <c r="CT12" s="609"/>
      <c r="CU12" s="609"/>
      <c r="CV12" s="609"/>
      <c r="CW12" s="609"/>
      <c r="CX12" s="609"/>
      <c r="CY12" s="610"/>
      <c r="CZ12" s="646">
        <v>3.1</v>
      </c>
      <c r="DA12" s="646"/>
      <c r="DB12" s="646"/>
      <c r="DC12" s="646"/>
      <c r="DD12" s="614">
        <v>831127</v>
      </c>
      <c r="DE12" s="609"/>
      <c r="DF12" s="609"/>
      <c r="DG12" s="609"/>
      <c r="DH12" s="609"/>
      <c r="DI12" s="609"/>
      <c r="DJ12" s="609"/>
      <c r="DK12" s="609"/>
      <c r="DL12" s="609"/>
      <c r="DM12" s="609"/>
      <c r="DN12" s="609"/>
      <c r="DO12" s="609"/>
      <c r="DP12" s="610"/>
      <c r="DQ12" s="614">
        <v>5421070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136363452</v>
      </c>
      <c r="BH13" s="609"/>
      <c r="BI13" s="609"/>
      <c r="BJ13" s="609"/>
      <c r="BK13" s="609"/>
      <c r="BL13" s="609"/>
      <c r="BM13" s="609"/>
      <c r="BN13" s="610"/>
      <c r="BO13" s="646">
        <v>34.9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77255087</v>
      </c>
      <c r="CS13" s="609"/>
      <c r="CT13" s="609"/>
      <c r="CU13" s="609"/>
      <c r="CV13" s="609"/>
      <c r="CW13" s="609"/>
      <c r="CX13" s="609"/>
      <c r="CY13" s="610"/>
      <c r="CZ13" s="646">
        <v>9.5</v>
      </c>
      <c r="DA13" s="646"/>
      <c r="DB13" s="646"/>
      <c r="DC13" s="646"/>
      <c r="DD13" s="614">
        <v>39676405</v>
      </c>
      <c r="DE13" s="609"/>
      <c r="DF13" s="609"/>
      <c r="DG13" s="609"/>
      <c r="DH13" s="609"/>
      <c r="DI13" s="609"/>
      <c r="DJ13" s="609"/>
      <c r="DK13" s="609"/>
      <c r="DL13" s="609"/>
      <c r="DM13" s="609"/>
      <c r="DN13" s="609"/>
      <c r="DO13" s="609"/>
      <c r="DP13" s="610"/>
      <c r="DQ13" s="614">
        <v>37509863</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3842847</v>
      </c>
      <c r="S14" s="609"/>
      <c r="T14" s="609"/>
      <c r="U14" s="609"/>
      <c r="V14" s="609"/>
      <c r="W14" s="609"/>
      <c r="X14" s="609"/>
      <c r="Y14" s="610"/>
      <c r="Z14" s="646">
        <v>0.5</v>
      </c>
      <c r="AA14" s="646"/>
      <c r="AB14" s="646"/>
      <c r="AC14" s="646"/>
      <c r="AD14" s="647">
        <v>3842847</v>
      </c>
      <c r="AE14" s="647"/>
      <c r="AF14" s="647"/>
      <c r="AG14" s="647"/>
      <c r="AH14" s="647"/>
      <c r="AI14" s="647"/>
      <c r="AJ14" s="647"/>
      <c r="AK14" s="647"/>
      <c r="AL14" s="611">
        <v>0.9</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1062606</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18870401</v>
      </c>
      <c r="CS14" s="609"/>
      <c r="CT14" s="609"/>
      <c r="CU14" s="609"/>
      <c r="CV14" s="609"/>
      <c r="CW14" s="609"/>
      <c r="CX14" s="609"/>
      <c r="CY14" s="610"/>
      <c r="CZ14" s="646">
        <v>2.2999999999999998</v>
      </c>
      <c r="DA14" s="646"/>
      <c r="DB14" s="646"/>
      <c r="DC14" s="646"/>
      <c r="DD14" s="614">
        <v>1839834</v>
      </c>
      <c r="DE14" s="609"/>
      <c r="DF14" s="609"/>
      <c r="DG14" s="609"/>
      <c r="DH14" s="609"/>
      <c r="DI14" s="609"/>
      <c r="DJ14" s="609"/>
      <c r="DK14" s="609"/>
      <c r="DL14" s="609"/>
      <c r="DM14" s="609"/>
      <c r="DN14" s="609"/>
      <c r="DO14" s="609"/>
      <c r="DP14" s="610"/>
      <c r="DQ14" s="614">
        <v>16904429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1154964</v>
      </c>
      <c r="S15" s="609"/>
      <c r="T15" s="609"/>
      <c r="U15" s="609"/>
      <c r="V15" s="609"/>
      <c r="W15" s="609"/>
      <c r="X15" s="609"/>
      <c r="Y15" s="610"/>
      <c r="Z15" s="646">
        <v>0.1</v>
      </c>
      <c r="AA15" s="646"/>
      <c r="AB15" s="646"/>
      <c r="AC15" s="646"/>
      <c r="AD15" s="647">
        <v>1154964</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9784047</v>
      </c>
      <c r="BH15" s="609"/>
      <c r="BI15" s="609"/>
      <c r="BJ15" s="609"/>
      <c r="BK15" s="609"/>
      <c r="BL15" s="609"/>
      <c r="BM15" s="609"/>
      <c r="BN15" s="610"/>
      <c r="BO15" s="646">
        <v>2.5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154318721</v>
      </c>
      <c r="CS15" s="609"/>
      <c r="CT15" s="609"/>
      <c r="CU15" s="609"/>
      <c r="CV15" s="609"/>
      <c r="CW15" s="609"/>
      <c r="CX15" s="609"/>
      <c r="CY15" s="610"/>
      <c r="CZ15" s="646">
        <v>19</v>
      </c>
      <c r="DA15" s="646"/>
      <c r="DB15" s="646"/>
      <c r="DC15" s="646"/>
      <c r="DD15" s="614">
        <v>38059951</v>
      </c>
      <c r="DE15" s="609"/>
      <c r="DF15" s="609"/>
      <c r="DG15" s="609"/>
      <c r="DH15" s="609"/>
      <c r="DI15" s="609"/>
      <c r="DJ15" s="609"/>
      <c r="DK15" s="609"/>
      <c r="DL15" s="609"/>
      <c r="DM15" s="609"/>
      <c r="DN15" s="609"/>
      <c r="DO15" s="609"/>
      <c r="DP15" s="610"/>
      <c r="DQ15" s="614">
        <v>93618480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3736719</v>
      </c>
      <c r="S16" s="609"/>
      <c r="T16" s="609"/>
      <c r="U16" s="609"/>
      <c r="V16" s="609"/>
      <c r="W16" s="609"/>
      <c r="X16" s="609"/>
      <c r="Y16" s="610"/>
      <c r="Z16" s="646">
        <v>0.5</v>
      </c>
      <c r="AA16" s="646"/>
      <c r="AB16" s="646"/>
      <c r="AC16" s="646"/>
      <c r="AD16" s="647">
        <v>3736719</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11754610</v>
      </c>
      <c r="S17" s="609"/>
      <c r="T17" s="609"/>
      <c r="U17" s="609"/>
      <c r="V17" s="609"/>
      <c r="W17" s="609"/>
      <c r="X17" s="609"/>
      <c r="Y17" s="610"/>
      <c r="Z17" s="646">
        <v>1.4</v>
      </c>
      <c r="AA17" s="646"/>
      <c r="AB17" s="646"/>
      <c r="AC17" s="646"/>
      <c r="AD17" s="647">
        <v>11754610</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75675296</v>
      </c>
      <c r="CS17" s="609"/>
      <c r="CT17" s="609"/>
      <c r="CU17" s="609"/>
      <c r="CV17" s="609"/>
      <c r="CW17" s="609"/>
      <c r="CX17" s="609"/>
      <c r="CY17" s="610"/>
      <c r="CZ17" s="646">
        <v>9.3000000000000007</v>
      </c>
      <c r="DA17" s="646"/>
      <c r="DB17" s="646"/>
      <c r="DC17" s="646"/>
      <c r="DD17" s="614" t="s">
        <v>122</v>
      </c>
      <c r="DE17" s="609"/>
      <c r="DF17" s="609"/>
      <c r="DG17" s="609"/>
      <c r="DH17" s="609"/>
      <c r="DI17" s="609"/>
      <c r="DJ17" s="609"/>
      <c r="DK17" s="609"/>
      <c r="DL17" s="609"/>
      <c r="DM17" s="609"/>
      <c r="DN17" s="609"/>
      <c r="DO17" s="609"/>
      <c r="DP17" s="610"/>
      <c r="DQ17" s="614">
        <v>72459378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1802064</v>
      </c>
      <c r="S18" s="609"/>
      <c r="T18" s="609"/>
      <c r="U18" s="609"/>
      <c r="V18" s="609"/>
      <c r="W18" s="609"/>
      <c r="X18" s="609"/>
      <c r="Y18" s="610"/>
      <c r="Z18" s="646">
        <v>0.2</v>
      </c>
      <c r="AA18" s="646"/>
      <c r="AB18" s="646"/>
      <c r="AC18" s="646"/>
      <c r="AD18" s="647">
        <v>1802064</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1196739</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1196739</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9916470</v>
      </c>
      <c r="S19" s="609"/>
      <c r="T19" s="609"/>
      <c r="U19" s="609"/>
      <c r="V19" s="609"/>
      <c r="W19" s="609"/>
      <c r="X19" s="609"/>
      <c r="Y19" s="610"/>
      <c r="Z19" s="646">
        <v>1.2</v>
      </c>
      <c r="AA19" s="646"/>
      <c r="AB19" s="646"/>
      <c r="AC19" s="646"/>
      <c r="AD19" s="647">
        <v>9916470</v>
      </c>
      <c r="AE19" s="647"/>
      <c r="AF19" s="647"/>
      <c r="AG19" s="647"/>
      <c r="AH19" s="647"/>
      <c r="AI19" s="647"/>
      <c r="AJ19" s="647"/>
      <c r="AK19" s="647"/>
      <c r="AL19" s="611">
        <v>2.2999999999999998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38933401</v>
      </c>
      <c r="BH19" s="609"/>
      <c r="BI19" s="609"/>
      <c r="BJ19" s="609"/>
      <c r="BK19" s="609"/>
      <c r="BL19" s="609"/>
      <c r="BM19" s="609"/>
      <c r="BN19" s="610"/>
      <c r="BO19" s="646">
        <v>10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36076</v>
      </c>
      <c r="S20" s="609"/>
      <c r="T20" s="609"/>
      <c r="U20" s="609"/>
      <c r="V20" s="609"/>
      <c r="W20" s="609"/>
      <c r="X20" s="609"/>
      <c r="Y20" s="610"/>
      <c r="Z20" s="646">
        <v>0</v>
      </c>
      <c r="AA20" s="646"/>
      <c r="AB20" s="646"/>
      <c r="AC20" s="646"/>
      <c r="AD20" s="647">
        <v>36076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38933401</v>
      </c>
      <c r="BH20" s="609"/>
      <c r="BI20" s="609"/>
      <c r="BJ20" s="609"/>
      <c r="BK20" s="609"/>
      <c r="BL20" s="609"/>
      <c r="BM20" s="609"/>
      <c r="BN20" s="610"/>
      <c r="BO20" s="646">
        <v>10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811845119</v>
      </c>
      <c r="CS20" s="609"/>
      <c r="CT20" s="609"/>
      <c r="CU20" s="609"/>
      <c r="CV20" s="609"/>
      <c r="CW20" s="609"/>
      <c r="CX20" s="609"/>
      <c r="CY20" s="610"/>
      <c r="CZ20" s="646">
        <v>100</v>
      </c>
      <c r="DA20" s="646"/>
      <c r="DB20" s="646"/>
      <c r="DC20" s="646"/>
      <c r="DD20" s="614">
        <v>96769540</v>
      </c>
      <c r="DE20" s="609"/>
      <c r="DF20" s="609"/>
      <c r="DG20" s="609"/>
      <c r="DH20" s="609"/>
      <c r="DI20" s="609"/>
      <c r="DJ20" s="609"/>
      <c r="DK20" s="609"/>
      <c r="DL20" s="609"/>
      <c r="DM20" s="609"/>
      <c r="DN20" s="609"/>
      <c r="DO20" s="609"/>
      <c r="DP20" s="610"/>
      <c r="DQ20" s="614">
        <v>493068939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380625</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100771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v>9833036</v>
      </c>
      <c r="BH22" s="609"/>
      <c r="BI22" s="609"/>
      <c r="BJ22" s="609"/>
      <c r="BK22" s="609"/>
      <c r="BL22" s="609"/>
      <c r="BM22" s="609"/>
      <c r="BN22" s="610"/>
      <c r="BO22" s="646">
        <v>2.5</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380512</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28999594</v>
      </c>
      <c r="BH23" s="609"/>
      <c r="BI23" s="609"/>
      <c r="BJ23" s="609"/>
      <c r="BK23" s="609"/>
      <c r="BL23" s="609"/>
      <c r="BM23" s="609"/>
      <c r="BN23" s="610"/>
      <c r="BO23" s="646">
        <v>7.4</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113</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493240471</v>
      </c>
      <c r="CS24" s="664"/>
      <c r="CT24" s="664"/>
      <c r="CU24" s="664"/>
      <c r="CV24" s="664"/>
      <c r="CW24" s="664"/>
      <c r="CX24" s="664"/>
      <c r="CY24" s="689"/>
      <c r="CZ24" s="690">
        <v>60.8</v>
      </c>
      <c r="DA24" s="672"/>
      <c r="DB24" s="672"/>
      <c r="DC24" s="692"/>
      <c r="DD24" s="688">
        <v>314026489</v>
      </c>
      <c r="DE24" s="664"/>
      <c r="DF24" s="664"/>
      <c r="DG24" s="664"/>
      <c r="DH24" s="664"/>
      <c r="DI24" s="664"/>
      <c r="DJ24" s="664"/>
      <c r="DK24" s="689"/>
      <c r="DL24" s="688">
        <v>297296856</v>
      </c>
      <c r="DM24" s="664"/>
      <c r="DN24" s="664"/>
      <c r="DO24" s="664"/>
      <c r="DP24" s="664"/>
      <c r="DQ24" s="664"/>
      <c r="DR24" s="664"/>
      <c r="DS24" s="664"/>
      <c r="DT24" s="664"/>
      <c r="DU24" s="664"/>
      <c r="DV24" s="689"/>
      <c r="DW24" s="690">
        <v>68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460864884</v>
      </c>
      <c r="S25" s="609"/>
      <c r="T25" s="609"/>
      <c r="U25" s="609"/>
      <c r="V25" s="609"/>
      <c r="W25" s="609"/>
      <c r="X25" s="609"/>
      <c r="Y25" s="610"/>
      <c r="Z25" s="646">
        <v>56.1</v>
      </c>
      <c r="AA25" s="646"/>
      <c r="AB25" s="646"/>
      <c r="AC25" s="646"/>
      <c r="AD25" s="647">
        <v>431484665</v>
      </c>
      <c r="AE25" s="647"/>
      <c r="AF25" s="647"/>
      <c r="AG25" s="647"/>
      <c r="AH25" s="647"/>
      <c r="AI25" s="647"/>
      <c r="AJ25" s="647"/>
      <c r="AK25" s="647"/>
      <c r="AL25" s="611">
        <v>98.7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164219269</v>
      </c>
      <c r="CS25" s="621"/>
      <c r="CT25" s="621"/>
      <c r="CU25" s="621"/>
      <c r="CV25" s="621"/>
      <c r="CW25" s="621"/>
      <c r="CX25" s="621"/>
      <c r="CY25" s="622"/>
      <c r="CZ25" s="611">
        <v>20.2</v>
      </c>
      <c r="DA25" s="623"/>
      <c r="DB25" s="623"/>
      <c r="DC25" s="624"/>
      <c r="DD25" s="614">
        <v>140823827</v>
      </c>
      <c r="DE25" s="621"/>
      <c r="DF25" s="621"/>
      <c r="DG25" s="621"/>
      <c r="DH25" s="621"/>
      <c r="DI25" s="621"/>
      <c r="DJ25" s="621"/>
      <c r="DK25" s="622"/>
      <c r="DL25" s="614">
        <v>139315522</v>
      </c>
      <c r="DM25" s="621"/>
      <c r="DN25" s="621"/>
      <c r="DO25" s="621"/>
      <c r="DP25" s="621"/>
      <c r="DQ25" s="621"/>
      <c r="DR25" s="621"/>
      <c r="DS25" s="621"/>
      <c r="DT25" s="621"/>
      <c r="DU25" s="621"/>
      <c r="DV25" s="622"/>
      <c r="DW25" s="611">
        <v>31.9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262515</v>
      </c>
      <c r="S26" s="609"/>
      <c r="T26" s="609"/>
      <c r="U26" s="609"/>
      <c r="V26" s="609"/>
      <c r="W26" s="609"/>
      <c r="X26" s="609"/>
      <c r="Y26" s="610"/>
      <c r="Z26" s="646">
        <v>0</v>
      </c>
      <c r="AA26" s="646"/>
      <c r="AB26" s="646"/>
      <c r="AC26" s="646"/>
      <c r="AD26" s="647">
        <v>262515</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119036788</v>
      </c>
      <c r="CS26" s="609"/>
      <c r="CT26" s="609"/>
      <c r="CU26" s="609"/>
      <c r="CV26" s="609"/>
      <c r="CW26" s="609"/>
      <c r="CX26" s="609"/>
      <c r="CY26" s="610"/>
      <c r="CZ26" s="611">
        <v>14.7</v>
      </c>
      <c r="DA26" s="623"/>
      <c r="DB26" s="623"/>
      <c r="DC26" s="624"/>
      <c r="DD26" s="614">
        <v>97097103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8026472</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390944061</v>
      </c>
      <c r="BH27" s="609"/>
      <c r="BI27" s="609"/>
      <c r="BJ27" s="609"/>
      <c r="BK27" s="609"/>
      <c r="BL27" s="609"/>
      <c r="BM27" s="609"/>
      <c r="BN27" s="610"/>
      <c r="BO27" s="646">
        <v>100</v>
      </c>
      <c r="BP27" s="646"/>
      <c r="BQ27" s="646"/>
      <c r="BR27" s="646"/>
      <c r="BS27" s="647">
        <v>3414772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253650102</v>
      </c>
      <c r="CS27" s="621"/>
      <c r="CT27" s="621"/>
      <c r="CU27" s="621"/>
      <c r="CV27" s="621"/>
      <c r="CW27" s="621"/>
      <c r="CX27" s="621"/>
      <c r="CY27" s="622"/>
      <c r="CZ27" s="611">
        <v>31.2</v>
      </c>
      <c r="DA27" s="623"/>
      <c r="DB27" s="623"/>
      <c r="DC27" s="624"/>
      <c r="DD27" s="614">
        <v>101047480</v>
      </c>
      <c r="DE27" s="621"/>
      <c r="DF27" s="621"/>
      <c r="DG27" s="621"/>
      <c r="DH27" s="621"/>
      <c r="DI27" s="621"/>
      <c r="DJ27" s="621"/>
      <c r="DK27" s="622"/>
      <c r="DL27" s="614">
        <v>86024432</v>
      </c>
      <c r="DM27" s="621"/>
      <c r="DN27" s="621"/>
      <c r="DO27" s="621"/>
      <c r="DP27" s="621"/>
      <c r="DQ27" s="621"/>
      <c r="DR27" s="621"/>
      <c r="DS27" s="621"/>
      <c r="DT27" s="621"/>
      <c r="DU27" s="621"/>
      <c r="DV27" s="622"/>
      <c r="DW27" s="611">
        <v>19.7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12373044</v>
      </c>
      <c r="S28" s="609"/>
      <c r="T28" s="609"/>
      <c r="U28" s="609"/>
      <c r="V28" s="609"/>
      <c r="W28" s="609"/>
      <c r="X28" s="609"/>
      <c r="Y28" s="610"/>
      <c r="Z28" s="646">
        <v>1.5</v>
      </c>
      <c r="AA28" s="646"/>
      <c r="AB28" s="646"/>
      <c r="AC28" s="646"/>
      <c r="AD28" s="647">
        <v>3875245</v>
      </c>
      <c r="AE28" s="647"/>
      <c r="AF28" s="647"/>
      <c r="AG28" s="647"/>
      <c r="AH28" s="647"/>
      <c r="AI28" s="647"/>
      <c r="AJ28" s="647"/>
      <c r="AK28" s="647"/>
      <c r="AL28" s="611">
        <v>0.9</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75371100</v>
      </c>
      <c r="CS28" s="609"/>
      <c r="CT28" s="609"/>
      <c r="CU28" s="609"/>
      <c r="CV28" s="609"/>
      <c r="CW28" s="609"/>
      <c r="CX28" s="609"/>
      <c r="CY28" s="610"/>
      <c r="CZ28" s="611">
        <v>9.3000000000000007</v>
      </c>
      <c r="DA28" s="623"/>
      <c r="DB28" s="623"/>
      <c r="DC28" s="624"/>
      <c r="DD28" s="614">
        <v>72155182</v>
      </c>
      <c r="DE28" s="609"/>
      <c r="DF28" s="609"/>
      <c r="DG28" s="609"/>
      <c r="DH28" s="609"/>
      <c r="DI28" s="609"/>
      <c r="DJ28" s="609"/>
      <c r="DK28" s="610"/>
      <c r="DL28" s="614">
        <v>71956902</v>
      </c>
      <c r="DM28" s="609"/>
      <c r="DN28" s="609"/>
      <c r="DO28" s="609"/>
      <c r="DP28" s="609"/>
      <c r="DQ28" s="609"/>
      <c r="DR28" s="609"/>
      <c r="DS28" s="609"/>
      <c r="DT28" s="609"/>
      <c r="DU28" s="609"/>
      <c r="DV28" s="610"/>
      <c r="DW28" s="611">
        <v>16.5</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3354620</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75359883</v>
      </c>
      <c r="CS29" s="621"/>
      <c r="CT29" s="621"/>
      <c r="CU29" s="621"/>
      <c r="CV29" s="621"/>
      <c r="CW29" s="621"/>
      <c r="CX29" s="621"/>
      <c r="CY29" s="622"/>
      <c r="CZ29" s="611">
        <v>9.3000000000000007</v>
      </c>
      <c r="DA29" s="623"/>
      <c r="DB29" s="623"/>
      <c r="DC29" s="624"/>
      <c r="DD29" s="614">
        <v>72143965</v>
      </c>
      <c r="DE29" s="621"/>
      <c r="DF29" s="621"/>
      <c r="DG29" s="621"/>
      <c r="DH29" s="621"/>
      <c r="DI29" s="621"/>
      <c r="DJ29" s="621"/>
      <c r="DK29" s="622"/>
      <c r="DL29" s="614">
        <v>71945685</v>
      </c>
      <c r="DM29" s="621"/>
      <c r="DN29" s="621"/>
      <c r="DO29" s="621"/>
      <c r="DP29" s="621"/>
      <c r="DQ29" s="621"/>
      <c r="DR29" s="621"/>
      <c r="DS29" s="621"/>
      <c r="DT29" s="621"/>
      <c r="DU29" s="621"/>
      <c r="DV29" s="622"/>
      <c r="DW29" s="611">
        <v>16.5</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172787310</v>
      </c>
      <c r="S30" s="609"/>
      <c r="T30" s="609"/>
      <c r="U30" s="609"/>
      <c r="V30" s="609"/>
      <c r="W30" s="609"/>
      <c r="X30" s="609"/>
      <c r="Y30" s="610"/>
      <c r="Z30" s="646">
        <v>21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66067220</v>
      </c>
      <c r="CS30" s="609"/>
      <c r="CT30" s="609"/>
      <c r="CU30" s="609"/>
      <c r="CV30" s="609"/>
      <c r="CW30" s="609"/>
      <c r="CX30" s="609"/>
      <c r="CY30" s="610"/>
      <c r="CZ30" s="611">
        <v>8.1</v>
      </c>
      <c r="DA30" s="623"/>
      <c r="DB30" s="623"/>
      <c r="DC30" s="624"/>
      <c r="DD30" s="614">
        <v>63198614</v>
      </c>
      <c r="DE30" s="609"/>
      <c r="DF30" s="609"/>
      <c r="DG30" s="609"/>
      <c r="DH30" s="609"/>
      <c r="DI30" s="609"/>
      <c r="DJ30" s="609"/>
      <c r="DK30" s="610"/>
      <c r="DL30" s="614">
        <v>63111614</v>
      </c>
      <c r="DM30" s="609"/>
      <c r="DN30" s="609"/>
      <c r="DO30" s="609"/>
      <c r="DP30" s="609"/>
      <c r="DQ30" s="609"/>
      <c r="DR30" s="609"/>
      <c r="DS30" s="609"/>
      <c r="DT30" s="609"/>
      <c r="DU30" s="609"/>
      <c r="DV30" s="610"/>
      <c r="DW30" s="611">
        <v>14.4</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99.7</v>
      </c>
      <c r="BH31" s="671"/>
      <c r="BI31" s="671"/>
      <c r="BJ31" s="671"/>
      <c r="BK31" s="671"/>
      <c r="BL31" s="671"/>
      <c r="BM31" s="672">
        <v>99.6</v>
      </c>
      <c r="BN31" s="671"/>
      <c r="BO31" s="671"/>
      <c r="BP31" s="671"/>
      <c r="BQ31" s="673"/>
      <c r="BR31" s="670">
        <v>99.7</v>
      </c>
      <c r="BS31" s="671"/>
      <c r="BT31" s="671"/>
      <c r="BU31" s="671"/>
      <c r="BV31" s="671"/>
      <c r="BW31" s="671"/>
      <c r="BX31" s="672">
        <v>99.5</v>
      </c>
      <c r="BY31" s="671"/>
      <c r="BZ31" s="671"/>
      <c r="CA31" s="671"/>
      <c r="CB31" s="673"/>
      <c r="CD31" s="629"/>
      <c r="CE31" s="630"/>
      <c r="CF31" s="605" t="s">
        <v>300</v>
      </c>
      <c r="CG31" s="606"/>
      <c r="CH31" s="606"/>
      <c r="CI31" s="606"/>
      <c r="CJ31" s="606"/>
      <c r="CK31" s="606"/>
      <c r="CL31" s="606"/>
      <c r="CM31" s="606"/>
      <c r="CN31" s="606"/>
      <c r="CO31" s="606"/>
      <c r="CP31" s="606"/>
      <c r="CQ31" s="607"/>
      <c r="CR31" s="608">
        <v>9292663</v>
      </c>
      <c r="CS31" s="621"/>
      <c r="CT31" s="621"/>
      <c r="CU31" s="621"/>
      <c r="CV31" s="621"/>
      <c r="CW31" s="621"/>
      <c r="CX31" s="621"/>
      <c r="CY31" s="622"/>
      <c r="CZ31" s="611">
        <v>1.1000000000000001</v>
      </c>
      <c r="DA31" s="623"/>
      <c r="DB31" s="623"/>
      <c r="DC31" s="624"/>
      <c r="DD31" s="614">
        <v>8945351</v>
      </c>
      <c r="DE31" s="621"/>
      <c r="DF31" s="621"/>
      <c r="DG31" s="621"/>
      <c r="DH31" s="621"/>
      <c r="DI31" s="621"/>
      <c r="DJ31" s="621"/>
      <c r="DK31" s="622"/>
      <c r="DL31" s="614">
        <v>8834071</v>
      </c>
      <c r="DM31" s="621"/>
      <c r="DN31" s="621"/>
      <c r="DO31" s="621"/>
      <c r="DP31" s="621"/>
      <c r="DQ31" s="621"/>
      <c r="DR31" s="621"/>
      <c r="DS31" s="621"/>
      <c r="DT31" s="621"/>
      <c r="DU31" s="621"/>
      <c r="DV31" s="622"/>
      <c r="DW31" s="611">
        <v>2</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41659485</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99.6</v>
      </c>
      <c r="BH32" s="621"/>
      <c r="BI32" s="621"/>
      <c r="BJ32" s="621"/>
      <c r="BK32" s="621"/>
      <c r="BL32" s="621"/>
      <c r="BM32" s="612">
        <v>99.3</v>
      </c>
      <c r="BN32" s="621"/>
      <c r="BO32" s="621"/>
      <c r="BP32" s="621"/>
      <c r="BQ32" s="644"/>
      <c r="BR32" s="679">
        <v>99.5</v>
      </c>
      <c r="BS32" s="621"/>
      <c r="BT32" s="621"/>
      <c r="BU32" s="621"/>
      <c r="BV32" s="621"/>
      <c r="BW32" s="621"/>
      <c r="BX32" s="612">
        <v>99.2</v>
      </c>
      <c r="BY32" s="621"/>
      <c r="BZ32" s="621"/>
      <c r="CA32" s="621"/>
      <c r="CB32" s="644"/>
      <c r="CD32" s="631"/>
      <c r="CE32" s="632"/>
      <c r="CF32" s="605" t="s">
        <v>304</v>
      </c>
      <c r="CG32" s="606"/>
      <c r="CH32" s="606"/>
      <c r="CI32" s="606"/>
      <c r="CJ32" s="606"/>
      <c r="CK32" s="606"/>
      <c r="CL32" s="606"/>
      <c r="CM32" s="606"/>
      <c r="CN32" s="606"/>
      <c r="CO32" s="606"/>
      <c r="CP32" s="606"/>
      <c r="CQ32" s="607"/>
      <c r="CR32" s="608">
        <v>11217</v>
      </c>
      <c r="CS32" s="609"/>
      <c r="CT32" s="609"/>
      <c r="CU32" s="609"/>
      <c r="CV32" s="609"/>
      <c r="CW32" s="609"/>
      <c r="CX32" s="609"/>
      <c r="CY32" s="610"/>
      <c r="CZ32" s="611">
        <v>0</v>
      </c>
      <c r="DA32" s="623"/>
      <c r="DB32" s="623"/>
      <c r="DC32" s="624"/>
      <c r="DD32" s="614">
        <v>11217</v>
      </c>
      <c r="DE32" s="609"/>
      <c r="DF32" s="609"/>
      <c r="DG32" s="609"/>
      <c r="DH32" s="609"/>
      <c r="DI32" s="609"/>
      <c r="DJ32" s="609"/>
      <c r="DK32" s="610"/>
      <c r="DL32" s="614">
        <v>11217</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10203866</v>
      </c>
      <c r="S33" s="609"/>
      <c r="T33" s="609"/>
      <c r="U33" s="609"/>
      <c r="V33" s="609"/>
      <c r="W33" s="609"/>
      <c r="X33" s="609"/>
      <c r="Y33" s="610"/>
      <c r="Z33" s="646">
        <v>1.2</v>
      </c>
      <c r="AA33" s="646"/>
      <c r="AB33" s="646"/>
      <c r="AC33" s="646"/>
      <c r="AD33" s="647">
        <v>905262</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99.9</v>
      </c>
      <c r="BS33" s="593"/>
      <c r="BT33" s="593"/>
      <c r="BU33" s="593"/>
      <c r="BV33" s="593"/>
      <c r="BW33" s="593"/>
      <c r="BX33" s="639">
        <v>99.8</v>
      </c>
      <c r="BY33" s="593"/>
      <c r="BZ33" s="593"/>
      <c r="CA33" s="593"/>
      <c r="CB33" s="656"/>
      <c r="CD33" s="605" t="s">
        <v>307</v>
      </c>
      <c r="CE33" s="606"/>
      <c r="CF33" s="606"/>
      <c r="CG33" s="606"/>
      <c r="CH33" s="606"/>
      <c r="CI33" s="606"/>
      <c r="CJ33" s="606"/>
      <c r="CK33" s="606"/>
      <c r="CL33" s="606"/>
      <c r="CM33" s="606"/>
      <c r="CN33" s="606"/>
      <c r="CO33" s="606"/>
      <c r="CP33" s="606"/>
      <c r="CQ33" s="607"/>
      <c r="CR33" s="608">
        <v>221835108</v>
      </c>
      <c r="CS33" s="621"/>
      <c r="CT33" s="621"/>
      <c r="CU33" s="621"/>
      <c r="CV33" s="621"/>
      <c r="CW33" s="621"/>
      <c r="CX33" s="621"/>
      <c r="CY33" s="622"/>
      <c r="CZ33" s="611">
        <v>27.3</v>
      </c>
      <c r="DA33" s="623"/>
      <c r="DB33" s="623"/>
      <c r="DC33" s="624"/>
      <c r="DD33" s="614">
        <v>159971284</v>
      </c>
      <c r="DE33" s="621"/>
      <c r="DF33" s="621"/>
      <c r="DG33" s="621"/>
      <c r="DH33" s="621"/>
      <c r="DI33" s="621"/>
      <c r="DJ33" s="621"/>
      <c r="DK33" s="622"/>
      <c r="DL33" s="614">
        <v>136908222</v>
      </c>
      <c r="DM33" s="621"/>
      <c r="DN33" s="621"/>
      <c r="DO33" s="621"/>
      <c r="DP33" s="621"/>
      <c r="DQ33" s="621"/>
      <c r="DR33" s="621"/>
      <c r="DS33" s="621"/>
      <c r="DT33" s="621"/>
      <c r="DU33" s="621"/>
      <c r="DV33" s="622"/>
      <c r="DW33" s="611">
        <v>31.3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2752362</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98830676</v>
      </c>
      <c r="CS34" s="609"/>
      <c r="CT34" s="609"/>
      <c r="CU34" s="609"/>
      <c r="CV34" s="609"/>
      <c r="CW34" s="609"/>
      <c r="CX34" s="609"/>
      <c r="CY34" s="610"/>
      <c r="CZ34" s="611">
        <v>12.2</v>
      </c>
      <c r="DA34" s="623"/>
      <c r="DB34" s="623"/>
      <c r="DC34" s="624"/>
      <c r="DD34" s="614">
        <v>75633310</v>
      </c>
      <c r="DE34" s="609"/>
      <c r="DF34" s="609"/>
      <c r="DG34" s="609"/>
      <c r="DH34" s="609"/>
      <c r="DI34" s="609"/>
      <c r="DJ34" s="609"/>
      <c r="DK34" s="610"/>
      <c r="DL34" s="614">
        <v>69590405</v>
      </c>
      <c r="DM34" s="609"/>
      <c r="DN34" s="609"/>
      <c r="DO34" s="609"/>
      <c r="DP34" s="609"/>
      <c r="DQ34" s="609"/>
      <c r="DR34" s="609"/>
      <c r="DS34" s="609"/>
      <c r="DT34" s="609"/>
      <c r="DU34" s="609"/>
      <c r="DV34" s="610"/>
      <c r="DW34" s="611">
        <v>15.9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10177103</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6870006</v>
      </c>
      <c r="CS35" s="621"/>
      <c r="CT35" s="621"/>
      <c r="CU35" s="621"/>
      <c r="CV35" s="621"/>
      <c r="CW35" s="621"/>
      <c r="CX35" s="621"/>
      <c r="CY35" s="622"/>
      <c r="CZ35" s="611">
        <v>0.8</v>
      </c>
      <c r="DA35" s="623"/>
      <c r="DB35" s="623"/>
      <c r="DC35" s="624"/>
      <c r="DD35" s="614">
        <v>4595024</v>
      </c>
      <c r="DE35" s="621"/>
      <c r="DF35" s="621"/>
      <c r="DG35" s="621"/>
      <c r="DH35" s="621"/>
      <c r="DI35" s="621"/>
      <c r="DJ35" s="621"/>
      <c r="DK35" s="622"/>
      <c r="DL35" s="614">
        <v>4595024</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6955250</v>
      </c>
      <c r="S36" s="609"/>
      <c r="T36" s="609"/>
      <c r="U36" s="609"/>
      <c r="V36" s="609"/>
      <c r="W36" s="609"/>
      <c r="X36" s="609"/>
      <c r="Y36" s="610"/>
      <c r="Z36" s="646">
        <v>0.8</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65580325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109583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48429280</v>
      </c>
      <c r="CS36" s="609"/>
      <c r="CT36" s="609"/>
      <c r="CU36" s="609"/>
      <c r="CV36" s="609"/>
      <c r="CW36" s="609"/>
      <c r="CX36" s="609"/>
      <c r="CY36" s="610"/>
      <c r="CZ36" s="611">
        <v>6</v>
      </c>
      <c r="DA36" s="623"/>
      <c r="DB36" s="623"/>
      <c r="DC36" s="624"/>
      <c r="DD36" s="614">
        <v>40596604</v>
      </c>
      <c r="DE36" s="609"/>
      <c r="DF36" s="609"/>
      <c r="DG36" s="609"/>
      <c r="DH36" s="609"/>
      <c r="DI36" s="609"/>
      <c r="DJ36" s="609"/>
      <c r="DK36" s="610"/>
      <c r="DL36" s="614">
        <v>27766858</v>
      </c>
      <c r="DM36" s="609"/>
      <c r="DN36" s="609"/>
      <c r="DO36" s="609"/>
      <c r="DP36" s="609"/>
      <c r="DQ36" s="609"/>
      <c r="DR36" s="609"/>
      <c r="DS36" s="609"/>
      <c r="DT36" s="609"/>
      <c r="DU36" s="609"/>
      <c r="DV36" s="610"/>
      <c r="DW36" s="611">
        <v>6.4</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33846392</v>
      </c>
      <c r="S37" s="609"/>
      <c r="T37" s="609"/>
      <c r="U37" s="609"/>
      <c r="V37" s="609"/>
      <c r="W37" s="609"/>
      <c r="X37" s="609"/>
      <c r="Y37" s="610"/>
      <c r="Z37" s="646">
        <v>4.0999999999999996</v>
      </c>
      <c r="AA37" s="646"/>
      <c r="AB37" s="646"/>
      <c r="AC37" s="646"/>
      <c r="AD37" s="647">
        <v>523795</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12021297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-1215317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41785</v>
      </c>
      <c r="CS37" s="621"/>
      <c r="CT37" s="621"/>
      <c r="CU37" s="621"/>
      <c r="CV37" s="621"/>
      <c r="CW37" s="621"/>
      <c r="CX37" s="621"/>
      <c r="CY37" s="622"/>
      <c r="CZ37" s="611">
        <v>0</v>
      </c>
      <c r="DA37" s="623"/>
      <c r="DB37" s="623"/>
      <c r="DC37" s="624"/>
      <c r="DD37" s="614">
        <v>41785</v>
      </c>
      <c r="DE37" s="621"/>
      <c r="DF37" s="621"/>
      <c r="DG37" s="621"/>
      <c r="DH37" s="621"/>
      <c r="DI37" s="621"/>
      <c r="DJ37" s="621"/>
      <c r="DK37" s="622"/>
      <c r="DL37" s="614">
        <v>41785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58284000</v>
      </c>
      <c r="S38" s="609"/>
      <c r="T38" s="609"/>
      <c r="U38" s="609"/>
      <c r="V38" s="609"/>
      <c r="W38" s="609"/>
      <c r="X38" s="609"/>
      <c r="Y38" s="610"/>
      <c r="Z38" s="646">
        <v>7.1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8143774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163970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43476169</v>
      </c>
      <c r="CS38" s="609"/>
      <c r="CT38" s="609"/>
      <c r="CU38" s="609"/>
      <c r="CV38" s="609"/>
      <c r="CW38" s="609"/>
      <c r="CX38" s="609"/>
      <c r="CY38" s="610"/>
      <c r="CZ38" s="611">
        <v>5.4</v>
      </c>
      <c r="DA38" s="623"/>
      <c r="DB38" s="623"/>
      <c r="DC38" s="624"/>
      <c r="DD38" s="614">
        <v>36487224</v>
      </c>
      <c r="DE38" s="609"/>
      <c r="DF38" s="609"/>
      <c r="DG38" s="609"/>
      <c r="DH38" s="609"/>
      <c r="DI38" s="609"/>
      <c r="DJ38" s="609"/>
      <c r="DK38" s="610"/>
      <c r="DL38" s="614">
        <v>34943547</v>
      </c>
      <c r="DM38" s="609"/>
      <c r="DN38" s="609"/>
      <c r="DO38" s="609"/>
      <c r="DP38" s="609"/>
      <c r="DQ38" s="609"/>
      <c r="DR38" s="609"/>
      <c r="DS38" s="609"/>
      <c r="DT38" s="609"/>
      <c r="DU38" s="609"/>
      <c r="DV38" s="610"/>
      <c r="DW38" s="611">
        <v>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1196739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222044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2417752</v>
      </c>
      <c r="CS39" s="621"/>
      <c r="CT39" s="621"/>
      <c r="CU39" s="621"/>
      <c r="CV39" s="621"/>
      <c r="CW39" s="621"/>
      <c r="CX39" s="621"/>
      <c r="CY39" s="622"/>
      <c r="CZ39" s="611">
        <v>0.3</v>
      </c>
      <c r="DA39" s="623"/>
      <c r="DB39" s="623"/>
      <c r="DC39" s="624"/>
      <c r="DD39" s="614">
        <v>441918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605802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145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21811225</v>
      </c>
      <c r="CS40" s="609"/>
      <c r="CT40" s="609"/>
      <c r="CU40" s="609"/>
      <c r="CV40" s="609"/>
      <c r="CW40" s="609"/>
      <c r="CX40" s="609"/>
      <c r="CY40" s="610"/>
      <c r="CZ40" s="611">
        <v>2.7</v>
      </c>
      <c r="DA40" s="623"/>
      <c r="DB40" s="623"/>
      <c r="DC40" s="624"/>
      <c r="DD40" s="614">
        <v>2217204</v>
      </c>
      <c r="DE40" s="609"/>
      <c r="DF40" s="609"/>
      <c r="DG40" s="609"/>
      <c r="DH40" s="609"/>
      <c r="DI40" s="609"/>
      <c r="DJ40" s="609"/>
      <c r="DK40" s="610"/>
      <c r="DL40" s="614">
        <v>12388</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821547303</v>
      </c>
      <c r="S41" s="633"/>
      <c r="T41" s="633"/>
      <c r="U41" s="633"/>
      <c r="V41" s="633"/>
      <c r="W41" s="633"/>
      <c r="X41" s="633"/>
      <c r="Y41" s="636"/>
      <c r="Z41" s="637">
        <v>100</v>
      </c>
      <c r="AA41" s="637"/>
      <c r="AB41" s="637"/>
      <c r="AC41" s="637"/>
      <c r="AD41" s="638">
        <v>437051482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10831881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32780832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346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96769540</v>
      </c>
      <c r="CS42" s="621"/>
      <c r="CT42" s="621"/>
      <c r="CU42" s="621"/>
      <c r="CV42" s="621"/>
      <c r="CW42" s="621"/>
      <c r="CX42" s="621"/>
      <c r="CY42" s="622"/>
      <c r="CZ42" s="611">
        <v>11.9</v>
      </c>
      <c r="DA42" s="623"/>
      <c r="DB42" s="623"/>
      <c r="DC42" s="624"/>
      <c r="DD42" s="614">
        <v>19071166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3675597</v>
      </c>
      <c r="CS43" s="621"/>
      <c r="CT43" s="621"/>
      <c r="CU43" s="621"/>
      <c r="CV43" s="621"/>
      <c r="CW43" s="621"/>
      <c r="CX43" s="621"/>
      <c r="CY43" s="622"/>
      <c r="CZ43" s="611">
        <v>0.5</v>
      </c>
      <c r="DA43" s="623"/>
      <c r="DB43" s="623"/>
      <c r="DC43" s="624"/>
      <c r="DD43" s="614">
        <v>3585588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96769540</v>
      </c>
      <c r="CS44" s="609"/>
      <c r="CT44" s="609"/>
      <c r="CU44" s="609"/>
      <c r="CV44" s="609"/>
      <c r="CW44" s="609"/>
      <c r="CX44" s="609"/>
      <c r="CY44" s="610"/>
      <c r="CZ44" s="611">
        <v>11.9</v>
      </c>
      <c r="DA44" s="612"/>
      <c r="DB44" s="612"/>
      <c r="DC44" s="613"/>
      <c r="DD44" s="614">
        <v>19071166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35375688</v>
      </c>
      <c r="CS45" s="621"/>
      <c r="CT45" s="621"/>
      <c r="CU45" s="621"/>
      <c r="CV45" s="621"/>
      <c r="CW45" s="621"/>
      <c r="CX45" s="621"/>
      <c r="CY45" s="622"/>
      <c r="CZ45" s="611">
        <v>4.4000000000000004</v>
      </c>
      <c r="DA45" s="623"/>
      <c r="DB45" s="623"/>
      <c r="DC45" s="624"/>
      <c r="DD45" s="614">
        <v>1255407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53481144</v>
      </c>
      <c r="CS46" s="609"/>
      <c r="CT46" s="609"/>
      <c r="CU46" s="609"/>
      <c r="CV46" s="609"/>
      <c r="CW46" s="609"/>
      <c r="CX46" s="609"/>
      <c r="CY46" s="610"/>
      <c r="CZ46" s="611">
        <v>6.6</v>
      </c>
      <c r="DA46" s="612"/>
      <c r="DB46" s="612"/>
      <c r="DC46" s="613"/>
      <c r="DD46" s="614">
        <v>17813958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811845119</v>
      </c>
      <c r="CS49" s="593"/>
      <c r="CT49" s="593"/>
      <c r="CU49" s="593"/>
      <c r="CV49" s="593"/>
      <c r="CW49" s="593"/>
      <c r="CX49" s="593"/>
      <c r="CY49" s="594"/>
      <c r="CZ49" s="595">
        <v>100</v>
      </c>
      <c r="DA49" s="596"/>
      <c r="DB49" s="596"/>
      <c r="DC49" s="597"/>
      <c r="DD49" s="598">
        <v>493068939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cxGYXO2UI8KrLUI+nid5LPT5JV+vFnV88kcOZD//2RCDt6Xq0YZCNWf/5TED+waKbXTXobf/8PQ5XQ1b9L9Ug==" saltValue="+eFqWgdYiVKFkPIUsprJp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DQ102" sqref="DQ102:DU10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871327</v>
      </c>
      <c r="R7" s="1090"/>
      <c r="S7" s="1090"/>
      <c r="T7" s="1090"/>
      <c r="U7" s="1090"/>
      <c r="V7" s="1090">
        <v>862154</v>
      </c>
      <c r="W7" s="1090"/>
      <c r="X7" s="1090"/>
      <c r="Y7" s="1090"/>
      <c r="Z7" s="1090"/>
      <c r="AA7" s="1090">
        <v>9173</v>
      </c>
      <c r="AB7" s="1090"/>
      <c r="AC7" s="1090"/>
      <c r="AD7" s="1090"/>
      <c r="AE7" s="1091"/>
      <c r="AF7" s="1092">
        <v>6464</v>
      </c>
      <c r="AG7" s="1093"/>
      <c r="AH7" s="1093"/>
      <c r="AI7" s="1093"/>
      <c r="AJ7" s="1094"/>
      <c r="AK7" s="1095">
        <v>60859</v>
      </c>
      <c r="AL7" s="1096"/>
      <c r="AM7" s="1096"/>
      <c r="AN7" s="1096"/>
      <c r="AO7" s="1096"/>
      <c r="AP7" s="1096">
        <v>1103715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565</v>
      </c>
      <c r="BT7" s="1087"/>
      <c r="BU7" s="1087"/>
      <c r="BV7" s="1087"/>
      <c r="BW7" s="1087"/>
      <c r="BX7" s="1087"/>
      <c r="BY7" s="1087"/>
      <c r="BZ7" s="1087"/>
      <c r="CA7" s="1087"/>
      <c r="CB7" s="1087"/>
      <c r="CC7" s="1087"/>
      <c r="CD7" s="1087"/>
      <c r="CE7" s="1087"/>
      <c r="CF7" s="1087"/>
      <c r="CG7" s="1099"/>
      <c r="CH7" s="1083">
        <v>9</v>
      </c>
      <c r="CI7" s="1084"/>
      <c r="CJ7" s="1084"/>
      <c r="CK7" s="1084"/>
      <c r="CL7" s="1085"/>
      <c r="CM7" s="1083">
        <v>191</v>
      </c>
      <c r="CN7" s="1084"/>
      <c r="CO7" s="1084"/>
      <c r="CP7" s="1084"/>
      <c r="CQ7" s="1085"/>
      <c r="CR7" s="1083">
        <v>77</v>
      </c>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430</v>
      </c>
      <c r="R8" s="1026"/>
      <c r="S8" s="1026"/>
      <c r="T8" s="1026"/>
      <c r="U8" s="1026"/>
      <c r="V8" s="1026">
        <v>166</v>
      </c>
      <c r="W8" s="1026"/>
      <c r="X8" s="1026"/>
      <c r="Y8" s="1026"/>
      <c r="Z8" s="1026"/>
      <c r="AA8" s="1026">
        <v>264</v>
      </c>
      <c r="AB8" s="1026"/>
      <c r="AC8" s="1026"/>
      <c r="AD8" s="1026"/>
      <c r="AE8" s="1027"/>
      <c r="AF8" s="1022" t="s">
        <v>122</v>
      </c>
      <c r="AG8" s="1023"/>
      <c r="AH8" s="1023"/>
      <c r="AI8" s="1023"/>
      <c r="AJ8" s="1024"/>
      <c r="AK8" s="1067">
        <v>17</v>
      </c>
      <c r="AL8" s="1068"/>
      <c r="AM8" s="1068"/>
      <c r="AN8" s="1068"/>
      <c r="AO8" s="1068"/>
      <c r="AP8" s="1068">
        <v>1600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2</v>
      </c>
      <c r="CI8" s="977"/>
      <c r="CJ8" s="977"/>
      <c r="CK8" s="977"/>
      <c r="CL8" s="978"/>
      <c r="CM8" s="976">
        <v>1462</v>
      </c>
      <c r="CN8" s="977"/>
      <c r="CO8" s="977"/>
      <c r="CP8" s="977"/>
      <c r="CQ8" s="978"/>
      <c r="CR8" s="976">
        <v>20</v>
      </c>
      <c r="CS8" s="977"/>
      <c r="CT8" s="977"/>
      <c r="CU8" s="977"/>
      <c r="CV8" s="978"/>
      <c r="CW8" s="976"/>
      <c r="CX8" s="977"/>
      <c r="CY8" s="977"/>
      <c r="CZ8" s="977"/>
      <c r="DA8" s="978"/>
      <c r="DB8" s="976"/>
      <c r="DC8" s="977"/>
      <c r="DD8" s="977"/>
      <c r="DE8" s="977"/>
      <c r="DF8" s="978"/>
      <c r="DG8" s="976"/>
      <c r="DH8" s="977"/>
      <c r="DI8" s="977"/>
      <c r="DJ8" s="977"/>
      <c r="DK8" s="978"/>
      <c r="DL8" s="976">
        <v>5000</v>
      </c>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177</v>
      </c>
      <c r="R9" s="1026"/>
      <c r="S9" s="1026"/>
      <c r="T9" s="1026"/>
      <c r="U9" s="1026"/>
      <c r="V9" s="1026">
        <v>55</v>
      </c>
      <c r="W9" s="1026"/>
      <c r="X9" s="1026"/>
      <c r="Y9" s="1026"/>
      <c r="Z9" s="1026"/>
      <c r="AA9" s="1026">
        <v>122</v>
      </c>
      <c r="AB9" s="1026"/>
      <c r="AC9" s="1026"/>
      <c r="AD9" s="1026"/>
      <c r="AE9" s="1027"/>
      <c r="AF9" s="1022">
        <v>123</v>
      </c>
      <c r="AG9" s="1023"/>
      <c r="AH9" s="1023"/>
      <c r="AI9" s="1023"/>
      <c r="AJ9" s="1024"/>
      <c r="AK9" s="1067">
        <v>24</v>
      </c>
      <c r="AL9" s="1068"/>
      <c r="AM9" s="1068"/>
      <c r="AN9" s="1068"/>
      <c r="AO9" s="1068"/>
      <c r="AP9" s="1068">
        <v>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567</v>
      </c>
      <c r="BT9" s="980"/>
      <c r="BU9" s="980"/>
      <c r="BV9" s="980"/>
      <c r="BW9" s="980"/>
      <c r="BX9" s="980"/>
      <c r="BY9" s="980"/>
      <c r="BZ9" s="980"/>
      <c r="CA9" s="980"/>
      <c r="CB9" s="980"/>
      <c r="CC9" s="980"/>
      <c r="CD9" s="980"/>
      <c r="CE9" s="980"/>
      <c r="CF9" s="980"/>
      <c r="CG9" s="1001"/>
      <c r="CH9" s="976">
        <v>-27</v>
      </c>
      <c r="CI9" s="977"/>
      <c r="CJ9" s="977"/>
      <c r="CK9" s="977"/>
      <c r="CL9" s="978"/>
      <c r="CM9" s="976">
        <v>438</v>
      </c>
      <c r="CN9" s="977"/>
      <c r="CO9" s="977"/>
      <c r="CP9" s="977"/>
      <c r="CQ9" s="978"/>
      <c r="CR9" s="976">
        <v>30</v>
      </c>
      <c r="CS9" s="977"/>
      <c r="CT9" s="977"/>
      <c r="CU9" s="977"/>
      <c r="CV9" s="978"/>
      <c r="CW9" s="976">
        <v>426</v>
      </c>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t="s">
        <v>377</v>
      </c>
      <c r="C10" s="1018"/>
      <c r="D10" s="1018"/>
      <c r="E10" s="1018"/>
      <c r="F10" s="1018"/>
      <c r="G10" s="1018"/>
      <c r="H10" s="1018"/>
      <c r="I10" s="1018"/>
      <c r="J10" s="1018"/>
      <c r="K10" s="1018"/>
      <c r="L10" s="1018"/>
      <c r="M10" s="1018"/>
      <c r="N10" s="1018"/>
      <c r="O10" s="1018"/>
      <c r="P10" s="1019"/>
      <c r="Q10" s="1025">
        <v>105</v>
      </c>
      <c r="R10" s="1026"/>
      <c r="S10" s="1026"/>
      <c r="T10" s="1026"/>
      <c r="U10" s="1026"/>
      <c r="V10" s="1026">
        <v>105</v>
      </c>
      <c r="W10" s="1026"/>
      <c r="X10" s="1026"/>
      <c r="Y10" s="1026"/>
      <c r="Z10" s="1026"/>
      <c r="AA10" s="1026">
        <v>0</v>
      </c>
      <c r="AB10" s="1026"/>
      <c r="AC10" s="1026"/>
      <c r="AD10" s="1026"/>
      <c r="AE10" s="1027"/>
      <c r="AF10" s="1022">
        <v>0</v>
      </c>
      <c r="AG10" s="1023"/>
      <c r="AH10" s="1023"/>
      <c r="AI10" s="1023"/>
      <c r="AJ10" s="1024"/>
      <c r="AK10" s="1067">
        <v>27</v>
      </c>
      <c r="AL10" s="1068"/>
      <c r="AM10" s="1068"/>
      <c r="AN10" s="1068"/>
      <c r="AO10" s="1068"/>
      <c r="AP10" s="1068">
        <v>0</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568</v>
      </c>
      <c r="BT10" s="980"/>
      <c r="BU10" s="980"/>
      <c r="BV10" s="980"/>
      <c r="BW10" s="980"/>
      <c r="BX10" s="980"/>
      <c r="BY10" s="980"/>
      <c r="BZ10" s="980"/>
      <c r="CA10" s="980"/>
      <c r="CB10" s="980"/>
      <c r="CC10" s="980"/>
      <c r="CD10" s="980"/>
      <c r="CE10" s="980"/>
      <c r="CF10" s="980"/>
      <c r="CG10" s="1001"/>
      <c r="CH10" s="976">
        <v>-8</v>
      </c>
      <c r="CI10" s="977"/>
      <c r="CJ10" s="977"/>
      <c r="CK10" s="977"/>
      <c r="CL10" s="978"/>
      <c r="CM10" s="976">
        <v>311</v>
      </c>
      <c r="CN10" s="977"/>
      <c r="CO10" s="977"/>
      <c r="CP10" s="977"/>
      <c r="CQ10" s="978"/>
      <c r="CR10" s="976">
        <v>300</v>
      </c>
      <c r="CS10" s="977"/>
      <c r="CT10" s="977"/>
      <c r="CU10" s="977"/>
      <c r="CV10" s="978"/>
      <c r="CW10" s="976">
        <v>28</v>
      </c>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t="s">
        <v>378</v>
      </c>
      <c r="C11" s="1018"/>
      <c r="D11" s="1018"/>
      <c r="E11" s="1018"/>
      <c r="F11" s="1018"/>
      <c r="G11" s="1018"/>
      <c r="H11" s="1018"/>
      <c r="I11" s="1018"/>
      <c r="J11" s="1018"/>
      <c r="K11" s="1018"/>
      <c r="L11" s="1018"/>
      <c r="M11" s="1018"/>
      <c r="N11" s="1018"/>
      <c r="O11" s="1018"/>
      <c r="P11" s="1019"/>
      <c r="Q11" s="1025">
        <v>530</v>
      </c>
      <c r="R11" s="1026"/>
      <c r="S11" s="1026"/>
      <c r="T11" s="1026"/>
      <c r="U11" s="1026"/>
      <c r="V11" s="1026">
        <v>389</v>
      </c>
      <c r="W11" s="1026"/>
      <c r="X11" s="1026"/>
      <c r="Y11" s="1026"/>
      <c r="Z11" s="1026"/>
      <c r="AA11" s="1026">
        <v>141</v>
      </c>
      <c r="AB11" s="1026"/>
      <c r="AC11" s="1026"/>
      <c r="AD11" s="1026"/>
      <c r="AE11" s="1027"/>
      <c r="AF11" s="1022">
        <v>141</v>
      </c>
      <c r="AG11" s="1023"/>
      <c r="AH11" s="1023"/>
      <c r="AI11" s="1023"/>
      <c r="AJ11" s="1024"/>
      <c r="AK11" s="1067">
        <v>0</v>
      </c>
      <c r="AL11" s="1068"/>
      <c r="AM11" s="1068"/>
      <c r="AN11" s="1068"/>
      <c r="AO11" s="1068"/>
      <c r="AP11" s="1068">
        <v>406</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569</v>
      </c>
      <c r="BT11" s="980"/>
      <c r="BU11" s="980"/>
      <c r="BV11" s="980"/>
      <c r="BW11" s="980"/>
      <c r="BX11" s="980"/>
      <c r="BY11" s="980"/>
      <c r="BZ11" s="980"/>
      <c r="CA11" s="980"/>
      <c r="CB11" s="980"/>
      <c r="CC11" s="980"/>
      <c r="CD11" s="980"/>
      <c r="CE11" s="980"/>
      <c r="CF11" s="980"/>
      <c r="CG11" s="1001"/>
      <c r="CH11" s="976">
        <v>-1</v>
      </c>
      <c r="CI11" s="977"/>
      <c r="CJ11" s="977"/>
      <c r="CK11" s="977"/>
      <c r="CL11" s="978"/>
      <c r="CM11" s="976">
        <v>157</v>
      </c>
      <c r="CN11" s="977"/>
      <c r="CO11" s="977"/>
      <c r="CP11" s="977"/>
      <c r="CQ11" s="978"/>
      <c r="CR11" s="976">
        <v>45</v>
      </c>
      <c r="CS11" s="977"/>
      <c r="CT11" s="977"/>
      <c r="CU11" s="977"/>
      <c r="CV11" s="978"/>
      <c r="CW11" s="976">
        <v>17</v>
      </c>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t="s">
        <v>379</v>
      </c>
      <c r="C12" s="1018"/>
      <c r="D12" s="1018"/>
      <c r="E12" s="1018"/>
      <c r="F12" s="1018"/>
      <c r="G12" s="1018"/>
      <c r="H12" s="1018"/>
      <c r="I12" s="1018"/>
      <c r="J12" s="1018"/>
      <c r="K12" s="1018"/>
      <c r="L12" s="1018"/>
      <c r="M12" s="1018"/>
      <c r="N12" s="1018"/>
      <c r="O12" s="1018"/>
      <c r="P12" s="1019"/>
      <c r="Q12" s="1025">
        <v>194</v>
      </c>
      <c r="R12" s="1026"/>
      <c r="S12" s="1026"/>
      <c r="T12" s="1026"/>
      <c r="U12" s="1026"/>
      <c r="V12" s="1026">
        <v>194</v>
      </c>
      <c r="W12" s="1026"/>
      <c r="X12" s="1026"/>
      <c r="Y12" s="1026"/>
      <c r="Z12" s="1026"/>
      <c r="AA12" s="1026">
        <v>0</v>
      </c>
      <c r="AB12" s="1026"/>
      <c r="AC12" s="1026"/>
      <c r="AD12" s="1026"/>
      <c r="AE12" s="1027"/>
      <c r="AF12" s="1022" t="s">
        <v>122</v>
      </c>
      <c r="AG12" s="1023"/>
      <c r="AH12" s="1023"/>
      <c r="AI12" s="1023"/>
      <c r="AJ12" s="1024"/>
      <c r="AK12" s="1067">
        <v>194</v>
      </c>
      <c r="AL12" s="1068"/>
      <c r="AM12" s="1068"/>
      <c r="AN12" s="1068"/>
      <c r="AO12" s="1068"/>
      <c r="AP12" s="1068">
        <v>0</v>
      </c>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570</v>
      </c>
      <c r="BT12" s="980"/>
      <c r="BU12" s="980"/>
      <c r="BV12" s="980"/>
      <c r="BW12" s="980"/>
      <c r="BX12" s="980"/>
      <c r="BY12" s="980"/>
      <c r="BZ12" s="980"/>
      <c r="CA12" s="980"/>
      <c r="CB12" s="980"/>
      <c r="CC12" s="980"/>
      <c r="CD12" s="980"/>
      <c r="CE12" s="980"/>
      <c r="CF12" s="980"/>
      <c r="CG12" s="1001"/>
      <c r="CH12" s="976">
        <v>70</v>
      </c>
      <c r="CI12" s="977"/>
      <c r="CJ12" s="977"/>
      <c r="CK12" s="977"/>
      <c r="CL12" s="978"/>
      <c r="CM12" s="976">
        <v>4446</v>
      </c>
      <c r="CN12" s="977"/>
      <c r="CO12" s="977"/>
      <c r="CP12" s="977"/>
      <c r="CQ12" s="978"/>
      <c r="CR12" s="976">
        <v>2143</v>
      </c>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t="s">
        <v>380</v>
      </c>
      <c r="C13" s="1018"/>
      <c r="D13" s="1018"/>
      <c r="E13" s="1018"/>
      <c r="F13" s="1018"/>
      <c r="G13" s="1018"/>
      <c r="H13" s="1018"/>
      <c r="I13" s="1018"/>
      <c r="J13" s="1018"/>
      <c r="K13" s="1018"/>
      <c r="L13" s="1018"/>
      <c r="M13" s="1018"/>
      <c r="N13" s="1018"/>
      <c r="O13" s="1018"/>
      <c r="P13" s="1019"/>
      <c r="Q13" s="1025">
        <v>181505</v>
      </c>
      <c r="R13" s="1026"/>
      <c r="S13" s="1026"/>
      <c r="T13" s="1026"/>
      <c r="U13" s="1026"/>
      <c r="V13" s="1026">
        <v>181505</v>
      </c>
      <c r="W13" s="1026"/>
      <c r="X13" s="1026"/>
      <c r="Y13" s="1026"/>
      <c r="Z13" s="1026"/>
      <c r="AA13" s="1026">
        <v>0</v>
      </c>
      <c r="AB13" s="1026"/>
      <c r="AC13" s="1026"/>
      <c r="AD13" s="1026"/>
      <c r="AE13" s="1027"/>
      <c r="AF13" s="1022" t="s">
        <v>122</v>
      </c>
      <c r="AG13" s="1023"/>
      <c r="AH13" s="1023"/>
      <c r="AI13" s="1023"/>
      <c r="AJ13" s="1024"/>
      <c r="AK13" s="1067">
        <v>156840</v>
      </c>
      <c r="AL13" s="1068"/>
      <c r="AM13" s="1068"/>
      <c r="AN13" s="1068"/>
      <c r="AO13" s="1068"/>
      <c r="AP13" s="1068">
        <v>0</v>
      </c>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571</v>
      </c>
      <c r="BT13" s="980"/>
      <c r="BU13" s="980"/>
      <c r="BV13" s="980"/>
      <c r="BW13" s="980"/>
      <c r="BX13" s="980"/>
      <c r="BY13" s="980"/>
      <c r="BZ13" s="980"/>
      <c r="CA13" s="980"/>
      <c r="CB13" s="980"/>
      <c r="CC13" s="980"/>
      <c r="CD13" s="980"/>
      <c r="CE13" s="980"/>
      <c r="CF13" s="980"/>
      <c r="CG13" s="1001"/>
      <c r="CH13" s="976">
        <v>11</v>
      </c>
      <c r="CI13" s="977"/>
      <c r="CJ13" s="977"/>
      <c r="CK13" s="977"/>
      <c r="CL13" s="978"/>
      <c r="CM13" s="976">
        <v>87</v>
      </c>
      <c r="CN13" s="977"/>
      <c r="CO13" s="977"/>
      <c r="CP13" s="977"/>
      <c r="CQ13" s="978"/>
      <c r="CR13" s="976">
        <v>40</v>
      </c>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572</v>
      </c>
      <c r="BT14" s="980"/>
      <c r="BU14" s="980"/>
      <c r="BV14" s="980"/>
      <c r="BW14" s="980"/>
      <c r="BX14" s="980"/>
      <c r="BY14" s="980"/>
      <c r="BZ14" s="980"/>
      <c r="CA14" s="980"/>
      <c r="CB14" s="980"/>
      <c r="CC14" s="980"/>
      <c r="CD14" s="980"/>
      <c r="CE14" s="980"/>
      <c r="CF14" s="980"/>
      <c r="CG14" s="1001"/>
      <c r="CH14" s="976">
        <v>-54</v>
      </c>
      <c r="CI14" s="977"/>
      <c r="CJ14" s="977"/>
      <c r="CK14" s="977"/>
      <c r="CL14" s="978"/>
      <c r="CM14" s="976">
        <v>1632</v>
      </c>
      <c r="CN14" s="977"/>
      <c r="CO14" s="977"/>
      <c r="CP14" s="977"/>
      <c r="CQ14" s="978"/>
      <c r="CR14" s="976">
        <v>100</v>
      </c>
      <c r="CS14" s="977"/>
      <c r="CT14" s="977"/>
      <c r="CU14" s="977"/>
      <c r="CV14" s="978"/>
      <c r="CW14" s="976">
        <v>386</v>
      </c>
      <c r="CX14" s="977"/>
      <c r="CY14" s="977"/>
      <c r="CZ14" s="977"/>
      <c r="DA14" s="978"/>
      <c r="DB14" s="976">
        <v>870</v>
      </c>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573</v>
      </c>
      <c r="BT15" s="980"/>
      <c r="BU15" s="980"/>
      <c r="BV15" s="980"/>
      <c r="BW15" s="980"/>
      <c r="BX15" s="980"/>
      <c r="BY15" s="980"/>
      <c r="BZ15" s="980"/>
      <c r="CA15" s="980"/>
      <c r="CB15" s="980"/>
      <c r="CC15" s="980"/>
      <c r="CD15" s="980"/>
      <c r="CE15" s="980"/>
      <c r="CF15" s="980"/>
      <c r="CG15" s="1001"/>
      <c r="CH15" s="976">
        <v>132</v>
      </c>
      <c r="CI15" s="977"/>
      <c r="CJ15" s="977"/>
      <c r="CK15" s="977"/>
      <c r="CL15" s="978"/>
      <c r="CM15" s="976">
        <v>141</v>
      </c>
      <c r="CN15" s="977"/>
      <c r="CO15" s="977"/>
      <c r="CP15" s="977"/>
      <c r="CQ15" s="978"/>
      <c r="CR15" s="976">
        <v>51</v>
      </c>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t="s">
        <v>574</v>
      </c>
      <c r="BT16" s="980"/>
      <c r="BU16" s="980"/>
      <c r="BV16" s="980"/>
      <c r="BW16" s="980"/>
      <c r="BX16" s="980"/>
      <c r="BY16" s="980"/>
      <c r="BZ16" s="980"/>
      <c r="CA16" s="980"/>
      <c r="CB16" s="980"/>
      <c r="CC16" s="980"/>
      <c r="CD16" s="980"/>
      <c r="CE16" s="980"/>
      <c r="CF16" s="980"/>
      <c r="CG16" s="1001"/>
      <c r="CH16" s="976">
        <v>-6</v>
      </c>
      <c r="CI16" s="977"/>
      <c r="CJ16" s="977"/>
      <c r="CK16" s="977"/>
      <c r="CL16" s="978"/>
      <c r="CM16" s="976">
        <v>108</v>
      </c>
      <c r="CN16" s="977"/>
      <c r="CO16" s="977"/>
      <c r="CP16" s="977"/>
      <c r="CQ16" s="978"/>
      <c r="CR16" s="976">
        <v>7</v>
      </c>
      <c r="CS16" s="977"/>
      <c r="CT16" s="977"/>
      <c r="CU16" s="977"/>
      <c r="CV16" s="978"/>
      <c r="CW16" s="976">
        <v>23</v>
      </c>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t="s">
        <v>575</v>
      </c>
      <c r="BT17" s="980"/>
      <c r="BU17" s="980"/>
      <c r="BV17" s="980"/>
      <c r="BW17" s="980"/>
      <c r="BX17" s="980"/>
      <c r="BY17" s="980"/>
      <c r="BZ17" s="980"/>
      <c r="CA17" s="980"/>
      <c r="CB17" s="980"/>
      <c r="CC17" s="980"/>
      <c r="CD17" s="980"/>
      <c r="CE17" s="980"/>
      <c r="CF17" s="980"/>
      <c r="CG17" s="1001"/>
      <c r="CH17" s="976">
        <v>-18</v>
      </c>
      <c r="CI17" s="977"/>
      <c r="CJ17" s="977"/>
      <c r="CK17" s="977"/>
      <c r="CL17" s="978"/>
      <c r="CM17" s="976">
        <v>266</v>
      </c>
      <c r="CN17" s="977"/>
      <c r="CO17" s="977"/>
      <c r="CP17" s="977"/>
      <c r="CQ17" s="978"/>
      <c r="CR17" s="976">
        <v>10</v>
      </c>
      <c r="CS17" s="977"/>
      <c r="CT17" s="977"/>
      <c r="CU17" s="977"/>
      <c r="CV17" s="978"/>
      <c r="CW17" s="976">
        <v>53</v>
      </c>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t="s">
        <v>576</v>
      </c>
      <c r="BT18" s="980"/>
      <c r="BU18" s="980"/>
      <c r="BV18" s="980"/>
      <c r="BW18" s="980"/>
      <c r="BX18" s="980"/>
      <c r="BY18" s="980"/>
      <c r="BZ18" s="980"/>
      <c r="CA18" s="980"/>
      <c r="CB18" s="980"/>
      <c r="CC18" s="980"/>
      <c r="CD18" s="980"/>
      <c r="CE18" s="980"/>
      <c r="CF18" s="980"/>
      <c r="CG18" s="1001"/>
      <c r="CH18" s="976">
        <v>-5</v>
      </c>
      <c r="CI18" s="977"/>
      <c r="CJ18" s="977"/>
      <c r="CK18" s="977"/>
      <c r="CL18" s="978"/>
      <c r="CM18" s="976">
        <v>123</v>
      </c>
      <c r="CN18" s="977"/>
      <c r="CO18" s="977"/>
      <c r="CP18" s="977"/>
      <c r="CQ18" s="978"/>
      <c r="CR18" s="976">
        <v>10</v>
      </c>
      <c r="CS18" s="977"/>
      <c r="CT18" s="977"/>
      <c r="CU18" s="977"/>
      <c r="CV18" s="978"/>
      <c r="CW18" s="976">
        <v>82</v>
      </c>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t="s">
        <v>577</v>
      </c>
      <c r="BT19" s="980"/>
      <c r="BU19" s="980"/>
      <c r="BV19" s="980"/>
      <c r="BW19" s="980"/>
      <c r="BX19" s="980"/>
      <c r="BY19" s="980"/>
      <c r="BZ19" s="980"/>
      <c r="CA19" s="980"/>
      <c r="CB19" s="980"/>
      <c r="CC19" s="980"/>
      <c r="CD19" s="980"/>
      <c r="CE19" s="980"/>
      <c r="CF19" s="980"/>
      <c r="CG19" s="1001"/>
      <c r="CH19" s="976">
        <v>3</v>
      </c>
      <c r="CI19" s="977"/>
      <c r="CJ19" s="977"/>
      <c r="CK19" s="977"/>
      <c r="CL19" s="978"/>
      <c r="CM19" s="976">
        <v>92</v>
      </c>
      <c r="CN19" s="977"/>
      <c r="CO19" s="977"/>
      <c r="CP19" s="977"/>
      <c r="CQ19" s="978"/>
      <c r="CR19" s="976">
        <v>15</v>
      </c>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t="s">
        <v>578</v>
      </c>
      <c r="BT20" s="980"/>
      <c r="BU20" s="980"/>
      <c r="BV20" s="980"/>
      <c r="BW20" s="980"/>
      <c r="BX20" s="980"/>
      <c r="BY20" s="980"/>
      <c r="BZ20" s="980"/>
      <c r="CA20" s="980"/>
      <c r="CB20" s="980"/>
      <c r="CC20" s="980"/>
      <c r="CD20" s="980"/>
      <c r="CE20" s="980"/>
      <c r="CF20" s="980"/>
      <c r="CG20" s="1001"/>
      <c r="CH20" s="976">
        <v>2200</v>
      </c>
      <c r="CI20" s="977"/>
      <c r="CJ20" s="977"/>
      <c r="CK20" s="977"/>
      <c r="CL20" s="978"/>
      <c r="CM20" s="976">
        <v>62272</v>
      </c>
      <c r="CN20" s="977"/>
      <c r="CO20" s="977"/>
      <c r="CP20" s="977"/>
      <c r="CQ20" s="978"/>
      <c r="CR20" s="976">
        <v>8</v>
      </c>
      <c r="CS20" s="977"/>
      <c r="CT20" s="977"/>
      <c r="CU20" s="977"/>
      <c r="CV20" s="978"/>
      <c r="CW20" s="976">
        <v>2</v>
      </c>
      <c r="CX20" s="977"/>
      <c r="CY20" s="977"/>
      <c r="CZ20" s="977"/>
      <c r="DA20" s="978"/>
      <c r="DB20" s="976">
        <v>14</v>
      </c>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t="s">
        <v>579</v>
      </c>
      <c r="BT21" s="980"/>
      <c r="BU21" s="980"/>
      <c r="BV21" s="980"/>
      <c r="BW21" s="980"/>
      <c r="BX21" s="980"/>
      <c r="BY21" s="980"/>
      <c r="BZ21" s="980"/>
      <c r="CA21" s="980"/>
      <c r="CB21" s="980"/>
      <c r="CC21" s="980"/>
      <c r="CD21" s="980"/>
      <c r="CE21" s="980"/>
      <c r="CF21" s="980"/>
      <c r="CG21" s="1001"/>
      <c r="CH21" s="976">
        <v>381</v>
      </c>
      <c r="CI21" s="977"/>
      <c r="CJ21" s="977"/>
      <c r="CK21" s="977"/>
      <c r="CL21" s="978"/>
      <c r="CM21" s="976">
        <v>6574</v>
      </c>
      <c r="CN21" s="977"/>
      <c r="CO21" s="977"/>
      <c r="CP21" s="977"/>
      <c r="CQ21" s="978"/>
      <c r="CR21" s="976">
        <v>481</v>
      </c>
      <c r="CS21" s="977"/>
      <c r="CT21" s="977"/>
      <c r="CU21" s="977"/>
      <c r="CV21" s="978"/>
      <c r="CW21" s="976"/>
      <c r="CX21" s="977"/>
      <c r="CY21" s="977"/>
      <c r="CZ21" s="977"/>
      <c r="DA21" s="978"/>
      <c r="DB21" s="976">
        <v>9827</v>
      </c>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381</v>
      </c>
      <c r="BA22" s="1015"/>
      <c r="BB22" s="1015"/>
      <c r="BC22" s="1015"/>
      <c r="BD22" s="1016"/>
      <c r="BE22" s="215"/>
      <c r="BF22" s="215"/>
      <c r="BG22" s="215"/>
      <c r="BH22" s="215"/>
      <c r="BI22" s="215"/>
      <c r="BJ22" s="215"/>
      <c r="BK22" s="215"/>
      <c r="BL22" s="215"/>
      <c r="BM22" s="215"/>
      <c r="BN22" s="215"/>
      <c r="BO22" s="215"/>
      <c r="BP22" s="215"/>
      <c r="BQ22" s="221">
        <v>16</v>
      </c>
      <c r="BR22" s="222"/>
      <c r="BS22" s="979" t="s">
        <v>580</v>
      </c>
      <c r="BT22" s="980"/>
      <c r="BU22" s="980"/>
      <c r="BV22" s="980"/>
      <c r="BW22" s="980"/>
      <c r="BX22" s="980"/>
      <c r="BY22" s="980"/>
      <c r="BZ22" s="980"/>
      <c r="CA22" s="980"/>
      <c r="CB22" s="980"/>
      <c r="CC22" s="980"/>
      <c r="CD22" s="980"/>
      <c r="CE22" s="980"/>
      <c r="CF22" s="980"/>
      <c r="CG22" s="1001"/>
      <c r="CH22" s="976">
        <v>126</v>
      </c>
      <c r="CI22" s="977"/>
      <c r="CJ22" s="977"/>
      <c r="CK22" s="977"/>
      <c r="CL22" s="978"/>
      <c r="CM22" s="976">
        <v>11074</v>
      </c>
      <c r="CN22" s="977"/>
      <c r="CO22" s="977"/>
      <c r="CP22" s="977"/>
      <c r="CQ22" s="978"/>
      <c r="CR22" s="976">
        <v>10</v>
      </c>
      <c r="CS22" s="977"/>
      <c r="CT22" s="977"/>
      <c r="CU22" s="977"/>
      <c r="CV22" s="978"/>
      <c r="CW22" s="976">
        <v>5</v>
      </c>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382</v>
      </c>
      <c r="B23" s="924" t="s">
        <v>383</v>
      </c>
      <c r="C23" s="925"/>
      <c r="D23" s="925"/>
      <c r="E23" s="925"/>
      <c r="F23" s="925"/>
      <c r="G23" s="925"/>
      <c r="H23" s="925"/>
      <c r="I23" s="925"/>
      <c r="J23" s="925"/>
      <c r="K23" s="925"/>
      <c r="L23" s="925"/>
      <c r="M23" s="925"/>
      <c r="N23" s="925"/>
      <c r="O23" s="925"/>
      <c r="P23" s="935"/>
      <c r="Q23" s="1054">
        <v>873858</v>
      </c>
      <c r="R23" s="1048"/>
      <c r="S23" s="1048"/>
      <c r="T23" s="1048"/>
      <c r="U23" s="1048"/>
      <c r="V23" s="1048">
        <v>864156</v>
      </c>
      <c r="W23" s="1048"/>
      <c r="X23" s="1048"/>
      <c r="Y23" s="1048"/>
      <c r="Z23" s="1048"/>
      <c r="AA23" s="1048">
        <v>9702</v>
      </c>
      <c r="AB23" s="1048"/>
      <c r="AC23" s="1048"/>
      <c r="AD23" s="1048"/>
      <c r="AE23" s="1055"/>
      <c r="AF23" s="1056">
        <v>6728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t="s">
        <v>581</v>
      </c>
      <c r="BT23" s="980"/>
      <c r="BU23" s="980"/>
      <c r="BV23" s="980"/>
      <c r="BW23" s="980"/>
      <c r="BX23" s="980"/>
      <c r="BY23" s="980"/>
      <c r="BZ23" s="980"/>
      <c r="CA23" s="980"/>
      <c r="CB23" s="980"/>
      <c r="CC23" s="980"/>
      <c r="CD23" s="980"/>
      <c r="CE23" s="980"/>
      <c r="CF23" s="980"/>
      <c r="CG23" s="1001"/>
      <c r="CH23" s="976">
        <v>-16</v>
      </c>
      <c r="CI23" s="977"/>
      <c r="CJ23" s="977"/>
      <c r="CK23" s="977"/>
      <c r="CL23" s="978"/>
      <c r="CM23" s="976">
        <v>1404</v>
      </c>
      <c r="CN23" s="977"/>
      <c r="CO23" s="977"/>
      <c r="CP23" s="977"/>
      <c r="CQ23" s="978"/>
      <c r="CR23" s="976">
        <v>105</v>
      </c>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384</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t="s">
        <v>582</v>
      </c>
      <c r="BT24" s="980"/>
      <c r="BU24" s="980"/>
      <c r="BV24" s="980"/>
      <c r="BW24" s="980"/>
      <c r="BX24" s="980"/>
      <c r="BY24" s="980"/>
      <c r="BZ24" s="980"/>
      <c r="CA24" s="980"/>
      <c r="CB24" s="980"/>
      <c r="CC24" s="980"/>
      <c r="CD24" s="980"/>
      <c r="CE24" s="980"/>
      <c r="CF24" s="980"/>
      <c r="CG24" s="1001"/>
      <c r="CH24" s="976">
        <v>-29</v>
      </c>
      <c r="CI24" s="977"/>
      <c r="CJ24" s="977"/>
      <c r="CK24" s="977"/>
      <c r="CL24" s="978"/>
      <c r="CM24" s="976">
        <v>540</v>
      </c>
      <c r="CN24" s="977"/>
      <c r="CO24" s="977"/>
      <c r="CP24" s="977"/>
      <c r="CQ24" s="978"/>
      <c r="CR24" s="976">
        <v>131</v>
      </c>
      <c r="CS24" s="977"/>
      <c r="CT24" s="977"/>
      <c r="CU24" s="977"/>
      <c r="CV24" s="978"/>
      <c r="CW24" s="976">
        <v>107</v>
      </c>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385</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t="s">
        <v>583</v>
      </c>
      <c r="BT25" s="980"/>
      <c r="BU25" s="980"/>
      <c r="BV25" s="980"/>
      <c r="BW25" s="980"/>
      <c r="BX25" s="980"/>
      <c r="BY25" s="980"/>
      <c r="BZ25" s="980"/>
      <c r="CA25" s="980"/>
      <c r="CB25" s="980"/>
      <c r="CC25" s="980"/>
      <c r="CD25" s="980"/>
      <c r="CE25" s="980"/>
      <c r="CF25" s="980"/>
      <c r="CG25" s="1001"/>
      <c r="CH25" s="976">
        <v>99</v>
      </c>
      <c r="CI25" s="977"/>
      <c r="CJ25" s="977"/>
      <c r="CK25" s="977"/>
      <c r="CL25" s="978"/>
      <c r="CM25" s="976">
        <v>3114</v>
      </c>
      <c r="CN25" s="977"/>
      <c r="CO25" s="977"/>
      <c r="CP25" s="977"/>
      <c r="CQ25" s="978"/>
      <c r="CR25" s="976">
        <v>50</v>
      </c>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386</v>
      </c>
      <c r="R26" s="989"/>
      <c r="S26" s="989"/>
      <c r="T26" s="989"/>
      <c r="U26" s="990"/>
      <c r="V26" s="988" t="s">
        <v>387</v>
      </c>
      <c r="W26" s="989"/>
      <c r="X26" s="989"/>
      <c r="Y26" s="989"/>
      <c r="Z26" s="990"/>
      <c r="AA26" s="988" t="s">
        <v>388</v>
      </c>
      <c r="AB26" s="989"/>
      <c r="AC26" s="989"/>
      <c r="AD26" s="989"/>
      <c r="AE26" s="989"/>
      <c r="AF26" s="1042" t="s">
        <v>389</v>
      </c>
      <c r="AG26" s="995"/>
      <c r="AH26" s="995"/>
      <c r="AI26" s="995"/>
      <c r="AJ26" s="1043"/>
      <c r="AK26" s="989" t="s">
        <v>390</v>
      </c>
      <c r="AL26" s="989"/>
      <c r="AM26" s="989"/>
      <c r="AN26" s="989"/>
      <c r="AO26" s="990"/>
      <c r="AP26" s="988" t="s">
        <v>391</v>
      </c>
      <c r="AQ26" s="989"/>
      <c r="AR26" s="989"/>
      <c r="AS26" s="989"/>
      <c r="AT26" s="990"/>
      <c r="AU26" s="988" t="s">
        <v>392</v>
      </c>
      <c r="AV26" s="989"/>
      <c r="AW26" s="989"/>
      <c r="AX26" s="989"/>
      <c r="AY26" s="990"/>
      <c r="AZ26" s="988" t="s">
        <v>393</v>
      </c>
      <c r="BA26" s="989"/>
      <c r="BB26" s="989"/>
      <c r="BC26" s="989"/>
      <c r="BD26" s="990"/>
      <c r="BE26" s="988" t="s">
        <v>364</v>
      </c>
      <c r="BF26" s="989"/>
      <c r="BG26" s="989"/>
      <c r="BH26" s="989"/>
      <c r="BI26" s="1002"/>
      <c r="BJ26" s="214"/>
      <c r="BK26" s="214"/>
      <c r="BL26" s="214"/>
      <c r="BM26" s="214"/>
      <c r="BN26" s="214"/>
      <c r="BO26" s="224"/>
      <c r="BP26" s="224"/>
      <c r="BQ26" s="221">
        <v>20</v>
      </c>
      <c r="BR26" s="222"/>
      <c r="BS26" s="979" t="s">
        <v>584</v>
      </c>
      <c r="BT26" s="980"/>
      <c r="BU26" s="980"/>
      <c r="BV26" s="980"/>
      <c r="BW26" s="980"/>
      <c r="BX26" s="980"/>
      <c r="BY26" s="980"/>
      <c r="BZ26" s="980"/>
      <c r="CA26" s="980"/>
      <c r="CB26" s="980"/>
      <c r="CC26" s="980"/>
      <c r="CD26" s="980"/>
      <c r="CE26" s="980"/>
      <c r="CF26" s="980"/>
      <c r="CG26" s="1001"/>
      <c r="CH26" s="976">
        <v>924</v>
      </c>
      <c r="CI26" s="977"/>
      <c r="CJ26" s="977"/>
      <c r="CK26" s="977"/>
      <c r="CL26" s="978"/>
      <c r="CM26" s="976">
        <v>8121</v>
      </c>
      <c r="CN26" s="977"/>
      <c r="CO26" s="977"/>
      <c r="CP26" s="977"/>
      <c r="CQ26" s="978"/>
      <c r="CR26" s="976">
        <v>1700</v>
      </c>
      <c r="CS26" s="977"/>
      <c r="CT26" s="977"/>
      <c r="CU26" s="977"/>
      <c r="CV26" s="978"/>
      <c r="CW26" s="976"/>
      <c r="CX26" s="977"/>
      <c r="CY26" s="977"/>
      <c r="CZ26" s="977"/>
      <c r="DA26" s="978"/>
      <c r="DB26" s="976">
        <v>3700</v>
      </c>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t="s">
        <v>585</v>
      </c>
      <c r="BT27" s="980"/>
      <c r="BU27" s="980"/>
      <c r="BV27" s="980"/>
      <c r="BW27" s="980"/>
      <c r="BX27" s="980"/>
      <c r="BY27" s="980"/>
      <c r="BZ27" s="980"/>
      <c r="CA27" s="980"/>
      <c r="CB27" s="980"/>
      <c r="CC27" s="980"/>
      <c r="CD27" s="980"/>
      <c r="CE27" s="980"/>
      <c r="CF27" s="980"/>
      <c r="CG27" s="1001"/>
      <c r="CH27" s="976">
        <v>-5</v>
      </c>
      <c r="CI27" s="977"/>
      <c r="CJ27" s="977"/>
      <c r="CK27" s="977"/>
      <c r="CL27" s="978"/>
      <c r="CM27" s="976">
        <v>524</v>
      </c>
      <c r="CN27" s="977"/>
      <c r="CO27" s="977"/>
      <c r="CP27" s="977"/>
      <c r="CQ27" s="978"/>
      <c r="CR27" s="976">
        <v>100</v>
      </c>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394</v>
      </c>
      <c r="C28" s="1035"/>
      <c r="D28" s="1035"/>
      <c r="E28" s="1035"/>
      <c r="F28" s="1035"/>
      <c r="G28" s="1035"/>
      <c r="H28" s="1035"/>
      <c r="I28" s="1035"/>
      <c r="J28" s="1035"/>
      <c r="K28" s="1035"/>
      <c r="L28" s="1035"/>
      <c r="M28" s="1035"/>
      <c r="N28" s="1035"/>
      <c r="O28" s="1035"/>
      <c r="P28" s="1036"/>
      <c r="Q28" s="1037">
        <v>39079</v>
      </c>
      <c r="R28" s="1038"/>
      <c r="S28" s="1038"/>
      <c r="T28" s="1038"/>
      <c r="U28" s="1038"/>
      <c r="V28" s="1038">
        <v>38928</v>
      </c>
      <c r="W28" s="1038"/>
      <c r="X28" s="1038"/>
      <c r="Y28" s="1038"/>
      <c r="Z28" s="1038"/>
      <c r="AA28" s="1038">
        <v>151</v>
      </c>
      <c r="AB28" s="1038"/>
      <c r="AC28" s="1038"/>
      <c r="AD28" s="1038"/>
      <c r="AE28" s="1039"/>
      <c r="AF28" s="1040">
        <v>151</v>
      </c>
      <c r="AG28" s="1038"/>
      <c r="AH28" s="1038"/>
      <c r="AI28" s="1038"/>
      <c r="AJ28" s="1041"/>
      <c r="AK28" s="1029">
        <v>0</v>
      </c>
      <c r="AL28" s="1030"/>
      <c r="AM28" s="1030"/>
      <c r="AN28" s="1030"/>
      <c r="AO28" s="1030"/>
      <c r="AP28" s="1030">
        <v>0</v>
      </c>
      <c r="AQ28" s="1030"/>
      <c r="AR28" s="1030"/>
      <c r="AS28" s="1030"/>
      <c r="AT28" s="1030"/>
      <c r="AU28" s="1030">
        <v>0</v>
      </c>
      <c r="AV28" s="1030"/>
      <c r="AW28" s="1030"/>
      <c r="AX28" s="1030"/>
      <c r="AY28" s="1030"/>
      <c r="AZ28" s="1031">
        <v>0</v>
      </c>
      <c r="BA28" s="1031"/>
      <c r="BB28" s="1031"/>
      <c r="BC28" s="1031"/>
      <c r="BD28" s="1031"/>
      <c r="BE28" s="1032"/>
      <c r="BF28" s="1032"/>
      <c r="BG28" s="1032"/>
      <c r="BH28" s="1032"/>
      <c r="BI28" s="1033"/>
      <c r="BJ28" s="214"/>
      <c r="BK28" s="214"/>
      <c r="BL28" s="214"/>
      <c r="BM28" s="214"/>
      <c r="BN28" s="214"/>
      <c r="BO28" s="224"/>
      <c r="BP28" s="224"/>
      <c r="BQ28" s="221">
        <v>22</v>
      </c>
      <c r="BR28" s="222"/>
      <c r="BS28" s="979" t="s">
        <v>586</v>
      </c>
      <c r="BT28" s="980"/>
      <c r="BU28" s="980"/>
      <c r="BV28" s="980"/>
      <c r="BW28" s="980"/>
      <c r="BX28" s="980"/>
      <c r="BY28" s="980"/>
      <c r="BZ28" s="980"/>
      <c r="CA28" s="980"/>
      <c r="CB28" s="980"/>
      <c r="CC28" s="980"/>
      <c r="CD28" s="980"/>
      <c r="CE28" s="980"/>
      <c r="CF28" s="980"/>
      <c r="CG28" s="1001"/>
      <c r="CH28" s="976">
        <v>4</v>
      </c>
      <c r="CI28" s="977"/>
      <c r="CJ28" s="977"/>
      <c r="CK28" s="977"/>
      <c r="CL28" s="978"/>
      <c r="CM28" s="976">
        <v>29</v>
      </c>
      <c r="CN28" s="977"/>
      <c r="CO28" s="977"/>
      <c r="CP28" s="977"/>
      <c r="CQ28" s="978"/>
      <c r="CR28" s="976">
        <v>1</v>
      </c>
      <c r="CS28" s="977"/>
      <c r="CT28" s="977"/>
      <c r="CU28" s="977"/>
      <c r="CV28" s="978"/>
      <c r="CW28" s="976">
        <v>12</v>
      </c>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395</v>
      </c>
      <c r="C29" s="1018"/>
      <c r="D29" s="1018"/>
      <c r="E29" s="1018"/>
      <c r="F29" s="1018"/>
      <c r="G29" s="1018"/>
      <c r="H29" s="1018"/>
      <c r="I29" s="1018"/>
      <c r="J29" s="1018"/>
      <c r="K29" s="1018"/>
      <c r="L29" s="1018"/>
      <c r="M29" s="1018"/>
      <c r="N29" s="1018"/>
      <c r="O29" s="1018"/>
      <c r="P29" s="1019"/>
      <c r="Q29" s="1025">
        <v>120861</v>
      </c>
      <c r="R29" s="1026"/>
      <c r="S29" s="1026"/>
      <c r="T29" s="1026"/>
      <c r="U29" s="1026"/>
      <c r="V29" s="1026">
        <v>120752</v>
      </c>
      <c r="W29" s="1026"/>
      <c r="X29" s="1026"/>
      <c r="Y29" s="1026"/>
      <c r="Z29" s="1026"/>
      <c r="AA29" s="1026">
        <v>109</v>
      </c>
      <c r="AB29" s="1026"/>
      <c r="AC29" s="1026"/>
      <c r="AD29" s="1026"/>
      <c r="AE29" s="1027"/>
      <c r="AF29" s="1022" t="s">
        <v>122</v>
      </c>
      <c r="AG29" s="1023"/>
      <c r="AH29" s="1023"/>
      <c r="AI29" s="1023"/>
      <c r="AJ29" s="1024"/>
      <c r="AK29" s="967">
        <v>10832</v>
      </c>
      <c r="AL29" s="958"/>
      <c r="AM29" s="958"/>
      <c r="AN29" s="958"/>
      <c r="AO29" s="958"/>
      <c r="AP29" s="958">
        <v>0</v>
      </c>
      <c r="AQ29" s="958"/>
      <c r="AR29" s="958"/>
      <c r="AS29" s="958"/>
      <c r="AT29" s="958"/>
      <c r="AU29" s="958">
        <v>0</v>
      </c>
      <c r="AV29" s="958"/>
      <c r="AW29" s="958"/>
      <c r="AX29" s="958"/>
      <c r="AY29" s="958"/>
      <c r="AZ29" s="1028">
        <v>0</v>
      </c>
      <c r="BA29" s="1028"/>
      <c r="BB29" s="1028"/>
      <c r="BC29" s="1028"/>
      <c r="BD29" s="1028"/>
      <c r="BE29" s="959"/>
      <c r="BF29" s="959"/>
      <c r="BG29" s="959"/>
      <c r="BH29" s="959"/>
      <c r="BI29" s="960"/>
      <c r="BJ29" s="214"/>
      <c r="BK29" s="214"/>
      <c r="BL29" s="214"/>
      <c r="BM29" s="214"/>
      <c r="BN29" s="214"/>
      <c r="BO29" s="224"/>
      <c r="BP29" s="224"/>
      <c r="BQ29" s="221">
        <v>23</v>
      </c>
      <c r="BR29" s="222"/>
      <c r="BS29" s="979" t="s">
        <v>587</v>
      </c>
      <c r="BT29" s="980"/>
      <c r="BU29" s="980"/>
      <c r="BV29" s="980"/>
      <c r="BW29" s="980"/>
      <c r="BX29" s="980"/>
      <c r="BY29" s="980"/>
      <c r="BZ29" s="980"/>
      <c r="CA29" s="980"/>
      <c r="CB29" s="980"/>
      <c r="CC29" s="980"/>
      <c r="CD29" s="980"/>
      <c r="CE29" s="980"/>
      <c r="CF29" s="980"/>
      <c r="CG29" s="1001"/>
      <c r="CH29" s="976">
        <v>2</v>
      </c>
      <c r="CI29" s="977"/>
      <c r="CJ29" s="977"/>
      <c r="CK29" s="977"/>
      <c r="CL29" s="978"/>
      <c r="CM29" s="976">
        <v>300</v>
      </c>
      <c r="CN29" s="977"/>
      <c r="CO29" s="977"/>
      <c r="CP29" s="977"/>
      <c r="CQ29" s="978"/>
      <c r="CR29" s="976">
        <v>200</v>
      </c>
      <c r="CS29" s="977"/>
      <c r="CT29" s="977"/>
      <c r="CU29" s="977"/>
      <c r="CV29" s="978"/>
      <c r="CW29" s="976">
        <v>159</v>
      </c>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396</v>
      </c>
      <c r="C30" s="1018"/>
      <c r="D30" s="1018"/>
      <c r="E30" s="1018"/>
      <c r="F30" s="1018"/>
      <c r="G30" s="1018"/>
      <c r="H30" s="1018"/>
      <c r="I30" s="1018"/>
      <c r="J30" s="1018"/>
      <c r="K30" s="1018"/>
      <c r="L30" s="1018"/>
      <c r="M30" s="1018"/>
      <c r="N30" s="1018"/>
      <c r="O30" s="1018"/>
      <c r="P30" s="1019"/>
      <c r="Q30" s="1025">
        <v>23389</v>
      </c>
      <c r="R30" s="1026"/>
      <c r="S30" s="1026"/>
      <c r="T30" s="1026"/>
      <c r="U30" s="1026"/>
      <c r="V30" s="1026">
        <v>23317</v>
      </c>
      <c r="W30" s="1026"/>
      <c r="X30" s="1026"/>
      <c r="Y30" s="1026"/>
      <c r="Z30" s="1026"/>
      <c r="AA30" s="1026">
        <v>72</v>
      </c>
      <c r="AB30" s="1026"/>
      <c r="AC30" s="1026"/>
      <c r="AD30" s="1026"/>
      <c r="AE30" s="1027"/>
      <c r="AF30" s="1022" t="s">
        <v>122</v>
      </c>
      <c r="AG30" s="1023"/>
      <c r="AH30" s="1023"/>
      <c r="AI30" s="1023"/>
      <c r="AJ30" s="1024"/>
      <c r="AK30" s="967">
        <v>3075</v>
      </c>
      <c r="AL30" s="958"/>
      <c r="AM30" s="958"/>
      <c r="AN30" s="958"/>
      <c r="AO30" s="958"/>
      <c r="AP30" s="958">
        <v>0</v>
      </c>
      <c r="AQ30" s="958"/>
      <c r="AR30" s="958"/>
      <c r="AS30" s="958"/>
      <c r="AT30" s="958"/>
      <c r="AU30" s="958">
        <v>0</v>
      </c>
      <c r="AV30" s="958"/>
      <c r="AW30" s="958"/>
      <c r="AX30" s="958"/>
      <c r="AY30" s="958"/>
      <c r="AZ30" s="1028">
        <v>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397</v>
      </c>
      <c r="C31" s="1018"/>
      <c r="D31" s="1018"/>
      <c r="E31" s="1018"/>
      <c r="F31" s="1018"/>
      <c r="G31" s="1018"/>
      <c r="H31" s="1018"/>
      <c r="I31" s="1018"/>
      <c r="J31" s="1018"/>
      <c r="K31" s="1018"/>
      <c r="L31" s="1018"/>
      <c r="M31" s="1018"/>
      <c r="N31" s="1018"/>
      <c r="O31" s="1018"/>
      <c r="P31" s="1019"/>
      <c r="Q31" s="1025">
        <v>112701</v>
      </c>
      <c r="R31" s="1026"/>
      <c r="S31" s="1026"/>
      <c r="T31" s="1026"/>
      <c r="U31" s="1026"/>
      <c r="V31" s="1026">
        <v>111518</v>
      </c>
      <c r="W31" s="1026"/>
      <c r="X31" s="1026"/>
      <c r="Y31" s="1026"/>
      <c r="Z31" s="1026"/>
      <c r="AA31" s="1026">
        <v>1183</v>
      </c>
      <c r="AB31" s="1026"/>
      <c r="AC31" s="1026"/>
      <c r="AD31" s="1026"/>
      <c r="AE31" s="1027"/>
      <c r="AF31" s="1022">
        <v>1183</v>
      </c>
      <c r="AG31" s="1023"/>
      <c r="AH31" s="1023"/>
      <c r="AI31" s="1023"/>
      <c r="AJ31" s="1024"/>
      <c r="AK31" s="967">
        <v>17056</v>
      </c>
      <c r="AL31" s="958"/>
      <c r="AM31" s="958"/>
      <c r="AN31" s="958"/>
      <c r="AO31" s="958"/>
      <c r="AP31" s="958">
        <v>1211</v>
      </c>
      <c r="AQ31" s="958"/>
      <c r="AR31" s="958"/>
      <c r="AS31" s="958"/>
      <c r="AT31" s="958"/>
      <c r="AU31" s="958">
        <v>0</v>
      </c>
      <c r="AV31" s="958"/>
      <c r="AW31" s="958"/>
      <c r="AX31" s="958"/>
      <c r="AY31" s="958"/>
      <c r="AZ31" s="1028">
        <v>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398</v>
      </c>
      <c r="C32" s="1018"/>
      <c r="D32" s="1018"/>
      <c r="E32" s="1018"/>
      <c r="F32" s="1018"/>
      <c r="G32" s="1018"/>
      <c r="H32" s="1018"/>
      <c r="I32" s="1018"/>
      <c r="J32" s="1018"/>
      <c r="K32" s="1018"/>
      <c r="L32" s="1018"/>
      <c r="M32" s="1018"/>
      <c r="N32" s="1018"/>
      <c r="O32" s="1018"/>
      <c r="P32" s="1019"/>
      <c r="Q32" s="1025">
        <v>37329</v>
      </c>
      <c r="R32" s="1026"/>
      <c r="S32" s="1026"/>
      <c r="T32" s="1026"/>
      <c r="U32" s="1026"/>
      <c r="V32" s="1026">
        <v>40443</v>
      </c>
      <c r="W32" s="1026"/>
      <c r="X32" s="1026"/>
      <c r="Y32" s="1026"/>
      <c r="Z32" s="1026"/>
      <c r="AA32" s="1026">
        <v>-3114</v>
      </c>
      <c r="AB32" s="1026"/>
      <c r="AC32" s="1026"/>
      <c r="AD32" s="1026"/>
      <c r="AE32" s="1027"/>
      <c r="AF32" s="1022">
        <v>2881</v>
      </c>
      <c r="AG32" s="1023"/>
      <c r="AH32" s="1023"/>
      <c r="AI32" s="1023"/>
      <c r="AJ32" s="1024"/>
      <c r="AK32" s="967">
        <v>5422</v>
      </c>
      <c r="AL32" s="958"/>
      <c r="AM32" s="958"/>
      <c r="AN32" s="958"/>
      <c r="AO32" s="958"/>
      <c r="AP32" s="958">
        <v>39869</v>
      </c>
      <c r="AQ32" s="958"/>
      <c r="AR32" s="958"/>
      <c r="AS32" s="958"/>
      <c r="AT32" s="958"/>
      <c r="AU32" s="958">
        <v>24639</v>
      </c>
      <c r="AV32" s="958"/>
      <c r="AW32" s="958"/>
      <c r="AX32" s="958"/>
      <c r="AY32" s="958"/>
      <c r="AZ32" s="1028">
        <v>0</v>
      </c>
      <c r="BA32" s="1028"/>
      <c r="BB32" s="1028"/>
      <c r="BC32" s="1028"/>
      <c r="BD32" s="1028"/>
      <c r="BE32" s="959" t="s">
        <v>399</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400</v>
      </c>
      <c r="C33" s="1018"/>
      <c r="D33" s="1018"/>
      <c r="E33" s="1018"/>
      <c r="F33" s="1018"/>
      <c r="G33" s="1018"/>
      <c r="H33" s="1018"/>
      <c r="I33" s="1018"/>
      <c r="J33" s="1018"/>
      <c r="K33" s="1018"/>
      <c r="L33" s="1018"/>
      <c r="M33" s="1018"/>
      <c r="N33" s="1018"/>
      <c r="O33" s="1018"/>
      <c r="P33" s="1019"/>
      <c r="Q33" s="1025">
        <v>42304</v>
      </c>
      <c r="R33" s="1026"/>
      <c r="S33" s="1026"/>
      <c r="T33" s="1026"/>
      <c r="U33" s="1026"/>
      <c r="V33" s="1026">
        <v>39740</v>
      </c>
      <c r="W33" s="1026"/>
      <c r="X33" s="1026"/>
      <c r="Y33" s="1026"/>
      <c r="Z33" s="1026"/>
      <c r="AA33" s="1026">
        <v>2564</v>
      </c>
      <c r="AB33" s="1026"/>
      <c r="AC33" s="1026"/>
      <c r="AD33" s="1026"/>
      <c r="AE33" s="1027"/>
      <c r="AF33" s="1022">
        <v>6841</v>
      </c>
      <c r="AG33" s="1023"/>
      <c r="AH33" s="1023"/>
      <c r="AI33" s="1023"/>
      <c r="AJ33" s="1024"/>
      <c r="AK33" s="967">
        <v>11990</v>
      </c>
      <c r="AL33" s="958"/>
      <c r="AM33" s="958"/>
      <c r="AN33" s="958"/>
      <c r="AO33" s="958"/>
      <c r="AP33" s="958">
        <v>270726</v>
      </c>
      <c r="AQ33" s="958"/>
      <c r="AR33" s="958"/>
      <c r="AS33" s="958"/>
      <c r="AT33" s="958"/>
      <c r="AU33" s="958">
        <v>110998</v>
      </c>
      <c r="AV33" s="958"/>
      <c r="AW33" s="958"/>
      <c r="AX33" s="958"/>
      <c r="AY33" s="958"/>
      <c r="AZ33" s="1028">
        <v>0</v>
      </c>
      <c r="BA33" s="1028"/>
      <c r="BB33" s="1028"/>
      <c r="BC33" s="1028"/>
      <c r="BD33" s="1028"/>
      <c r="BE33" s="959" t="s">
        <v>399</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401</v>
      </c>
      <c r="C34" s="1018"/>
      <c r="D34" s="1018"/>
      <c r="E34" s="1018"/>
      <c r="F34" s="1018"/>
      <c r="G34" s="1018"/>
      <c r="H34" s="1018"/>
      <c r="I34" s="1018"/>
      <c r="J34" s="1018"/>
      <c r="K34" s="1018"/>
      <c r="L34" s="1018"/>
      <c r="M34" s="1018"/>
      <c r="N34" s="1018"/>
      <c r="O34" s="1018"/>
      <c r="P34" s="1019"/>
      <c r="Q34" s="1025">
        <v>31675</v>
      </c>
      <c r="R34" s="1026"/>
      <c r="S34" s="1026"/>
      <c r="T34" s="1026"/>
      <c r="U34" s="1026"/>
      <c r="V34" s="1026">
        <v>30018</v>
      </c>
      <c r="W34" s="1026"/>
      <c r="X34" s="1026"/>
      <c r="Y34" s="1026"/>
      <c r="Z34" s="1026"/>
      <c r="AA34" s="1026">
        <v>1657</v>
      </c>
      <c r="AB34" s="1026"/>
      <c r="AC34" s="1026"/>
      <c r="AD34" s="1026"/>
      <c r="AE34" s="1027"/>
      <c r="AF34" s="1022">
        <v>14868</v>
      </c>
      <c r="AG34" s="1023"/>
      <c r="AH34" s="1023"/>
      <c r="AI34" s="1023"/>
      <c r="AJ34" s="1024"/>
      <c r="AK34" s="967">
        <v>91</v>
      </c>
      <c r="AL34" s="958"/>
      <c r="AM34" s="958"/>
      <c r="AN34" s="958"/>
      <c r="AO34" s="958"/>
      <c r="AP34" s="958">
        <v>80007</v>
      </c>
      <c r="AQ34" s="958"/>
      <c r="AR34" s="958"/>
      <c r="AS34" s="958"/>
      <c r="AT34" s="958"/>
      <c r="AU34" s="958">
        <v>3280</v>
      </c>
      <c r="AV34" s="958"/>
      <c r="AW34" s="958"/>
      <c r="AX34" s="958"/>
      <c r="AY34" s="958"/>
      <c r="AZ34" s="1028">
        <v>0</v>
      </c>
      <c r="BA34" s="1028"/>
      <c r="BB34" s="1028"/>
      <c r="BC34" s="1028"/>
      <c r="BD34" s="1028"/>
      <c r="BE34" s="959" t="s">
        <v>399</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402</v>
      </c>
      <c r="C35" s="1018"/>
      <c r="D35" s="1018"/>
      <c r="E35" s="1018"/>
      <c r="F35" s="1018"/>
      <c r="G35" s="1018"/>
      <c r="H35" s="1018"/>
      <c r="I35" s="1018"/>
      <c r="J35" s="1018"/>
      <c r="K35" s="1018"/>
      <c r="L35" s="1018"/>
      <c r="M35" s="1018"/>
      <c r="N35" s="1018"/>
      <c r="O35" s="1018"/>
      <c r="P35" s="1019"/>
      <c r="Q35" s="1025">
        <v>12327</v>
      </c>
      <c r="R35" s="1026"/>
      <c r="S35" s="1026"/>
      <c r="T35" s="1026"/>
      <c r="U35" s="1026"/>
      <c r="V35" s="1026">
        <v>6620</v>
      </c>
      <c r="W35" s="1026"/>
      <c r="X35" s="1026"/>
      <c r="Y35" s="1026"/>
      <c r="Z35" s="1026"/>
      <c r="AA35" s="1026">
        <v>5707</v>
      </c>
      <c r="AB35" s="1026"/>
      <c r="AC35" s="1026"/>
      <c r="AD35" s="1026"/>
      <c r="AE35" s="1027"/>
      <c r="AF35" s="1022">
        <v>15778</v>
      </c>
      <c r="AG35" s="1023"/>
      <c r="AH35" s="1023"/>
      <c r="AI35" s="1023"/>
      <c r="AJ35" s="1024"/>
      <c r="AK35" s="967">
        <v>12</v>
      </c>
      <c r="AL35" s="958"/>
      <c r="AM35" s="958"/>
      <c r="AN35" s="958"/>
      <c r="AO35" s="958"/>
      <c r="AP35" s="958">
        <v>7491</v>
      </c>
      <c r="AQ35" s="958"/>
      <c r="AR35" s="958"/>
      <c r="AS35" s="958"/>
      <c r="AT35" s="958"/>
      <c r="AU35" s="958">
        <v>1536</v>
      </c>
      <c r="AV35" s="958"/>
      <c r="AW35" s="958"/>
      <c r="AX35" s="958"/>
      <c r="AY35" s="958"/>
      <c r="AZ35" s="1028">
        <v>0</v>
      </c>
      <c r="BA35" s="1028"/>
      <c r="BB35" s="1028"/>
      <c r="BC35" s="1028"/>
      <c r="BD35" s="1028"/>
      <c r="BE35" s="959" t="s">
        <v>399</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t="s">
        <v>403</v>
      </c>
      <c r="C36" s="1018"/>
      <c r="D36" s="1018"/>
      <c r="E36" s="1018"/>
      <c r="F36" s="1018"/>
      <c r="G36" s="1018"/>
      <c r="H36" s="1018"/>
      <c r="I36" s="1018"/>
      <c r="J36" s="1018"/>
      <c r="K36" s="1018"/>
      <c r="L36" s="1018"/>
      <c r="M36" s="1018"/>
      <c r="N36" s="1018"/>
      <c r="O36" s="1018"/>
      <c r="P36" s="1019"/>
      <c r="Q36" s="1025">
        <v>9438</v>
      </c>
      <c r="R36" s="1026"/>
      <c r="S36" s="1026"/>
      <c r="T36" s="1026"/>
      <c r="U36" s="1026"/>
      <c r="V36" s="1026">
        <v>9222</v>
      </c>
      <c r="W36" s="1026"/>
      <c r="X36" s="1026"/>
      <c r="Y36" s="1026"/>
      <c r="Z36" s="1026"/>
      <c r="AA36" s="1026">
        <v>216</v>
      </c>
      <c r="AB36" s="1026"/>
      <c r="AC36" s="1026"/>
      <c r="AD36" s="1026"/>
      <c r="AE36" s="1027"/>
      <c r="AF36" s="1022" t="s">
        <v>122</v>
      </c>
      <c r="AG36" s="1023"/>
      <c r="AH36" s="1023"/>
      <c r="AI36" s="1023"/>
      <c r="AJ36" s="1024"/>
      <c r="AK36" s="967">
        <v>1101</v>
      </c>
      <c r="AL36" s="958"/>
      <c r="AM36" s="958"/>
      <c r="AN36" s="958"/>
      <c r="AO36" s="958"/>
      <c r="AP36" s="958">
        <v>6480</v>
      </c>
      <c r="AQ36" s="958"/>
      <c r="AR36" s="958"/>
      <c r="AS36" s="958"/>
      <c r="AT36" s="958"/>
      <c r="AU36" s="958">
        <v>674</v>
      </c>
      <c r="AV36" s="958"/>
      <c r="AW36" s="958"/>
      <c r="AX36" s="958"/>
      <c r="AY36" s="958"/>
      <c r="AZ36" s="1028">
        <v>0</v>
      </c>
      <c r="BA36" s="1028"/>
      <c r="BB36" s="1028"/>
      <c r="BC36" s="1028"/>
      <c r="BD36" s="1028"/>
      <c r="BE36" s="959" t="s">
        <v>399</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t="s">
        <v>404</v>
      </c>
      <c r="C37" s="1018"/>
      <c r="D37" s="1018"/>
      <c r="E37" s="1018"/>
      <c r="F37" s="1018"/>
      <c r="G37" s="1018"/>
      <c r="H37" s="1018"/>
      <c r="I37" s="1018"/>
      <c r="J37" s="1018"/>
      <c r="K37" s="1018"/>
      <c r="L37" s="1018"/>
      <c r="M37" s="1018"/>
      <c r="N37" s="1018"/>
      <c r="O37" s="1018"/>
      <c r="P37" s="1019"/>
      <c r="Q37" s="1025">
        <v>1474</v>
      </c>
      <c r="R37" s="1026"/>
      <c r="S37" s="1026"/>
      <c r="T37" s="1026"/>
      <c r="U37" s="1026"/>
      <c r="V37" s="1026">
        <v>1474</v>
      </c>
      <c r="W37" s="1026"/>
      <c r="X37" s="1026"/>
      <c r="Y37" s="1026"/>
      <c r="Z37" s="1026"/>
      <c r="AA37" s="1026">
        <v>0</v>
      </c>
      <c r="AB37" s="1026"/>
      <c r="AC37" s="1026"/>
      <c r="AD37" s="1026"/>
      <c r="AE37" s="1027"/>
      <c r="AF37" s="1022" t="s">
        <v>122</v>
      </c>
      <c r="AG37" s="1023"/>
      <c r="AH37" s="1023"/>
      <c r="AI37" s="1023"/>
      <c r="AJ37" s="1024"/>
      <c r="AK37" s="967">
        <v>219</v>
      </c>
      <c r="AL37" s="958"/>
      <c r="AM37" s="958"/>
      <c r="AN37" s="958"/>
      <c r="AO37" s="958"/>
      <c r="AP37" s="958">
        <v>4206</v>
      </c>
      <c r="AQ37" s="958"/>
      <c r="AR37" s="958"/>
      <c r="AS37" s="958"/>
      <c r="AT37" s="958"/>
      <c r="AU37" s="958">
        <v>4206</v>
      </c>
      <c r="AV37" s="958"/>
      <c r="AW37" s="958"/>
      <c r="AX37" s="958"/>
      <c r="AY37" s="958"/>
      <c r="AZ37" s="1028">
        <v>0</v>
      </c>
      <c r="BA37" s="1028"/>
      <c r="BB37" s="1028"/>
      <c r="BC37" s="1028"/>
      <c r="BD37" s="1028"/>
      <c r="BE37" s="959" t="s">
        <v>405</v>
      </c>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t="s">
        <v>406</v>
      </c>
      <c r="C38" s="1018"/>
      <c r="D38" s="1018"/>
      <c r="E38" s="1018"/>
      <c r="F38" s="1018"/>
      <c r="G38" s="1018"/>
      <c r="H38" s="1018"/>
      <c r="I38" s="1018"/>
      <c r="J38" s="1018"/>
      <c r="K38" s="1018"/>
      <c r="L38" s="1018"/>
      <c r="M38" s="1018"/>
      <c r="N38" s="1018"/>
      <c r="O38" s="1018"/>
      <c r="P38" s="1019"/>
      <c r="Q38" s="1025">
        <v>8675</v>
      </c>
      <c r="R38" s="1026"/>
      <c r="S38" s="1026"/>
      <c r="T38" s="1026"/>
      <c r="U38" s="1026"/>
      <c r="V38" s="1026">
        <v>6130</v>
      </c>
      <c r="W38" s="1026"/>
      <c r="X38" s="1026"/>
      <c r="Y38" s="1026"/>
      <c r="Z38" s="1026"/>
      <c r="AA38" s="1026">
        <v>2545</v>
      </c>
      <c r="AB38" s="1026"/>
      <c r="AC38" s="1026"/>
      <c r="AD38" s="1026"/>
      <c r="AE38" s="1027"/>
      <c r="AF38" s="1022">
        <v>2049</v>
      </c>
      <c r="AG38" s="1023"/>
      <c r="AH38" s="1023"/>
      <c r="AI38" s="1023"/>
      <c r="AJ38" s="1024"/>
      <c r="AK38" s="967">
        <v>0</v>
      </c>
      <c r="AL38" s="958"/>
      <c r="AM38" s="958"/>
      <c r="AN38" s="958"/>
      <c r="AO38" s="958"/>
      <c r="AP38" s="958">
        <v>5579</v>
      </c>
      <c r="AQ38" s="958"/>
      <c r="AR38" s="958"/>
      <c r="AS38" s="958"/>
      <c r="AT38" s="958"/>
      <c r="AU38" s="958">
        <v>0</v>
      </c>
      <c r="AV38" s="958"/>
      <c r="AW38" s="958"/>
      <c r="AX38" s="958"/>
      <c r="AY38" s="958"/>
      <c r="AZ38" s="1028">
        <v>0</v>
      </c>
      <c r="BA38" s="1028"/>
      <c r="BB38" s="1028"/>
      <c r="BC38" s="1028"/>
      <c r="BD38" s="1028"/>
      <c r="BE38" s="959" t="s">
        <v>405</v>
      </c>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t="s">
        <v>407</v>
      </c>
      <c r="C39" s="1018"/>
      <c r="D39" s="1018"/>
      <c r="E39" s="1018"/>
      <c r="F39" s="1018"/>
      <c r="G39" s="1018"/>
      <c r="H39" s="1018"/>
      <c r="I39" s="1018"/>
      <c r="J39" s="1018"/>
      <c r="K39" s="1018"/>
      <c r="L39" s="1018"/>
      <c r="M39" s="1018"/>
      <c r="N39" s="1018"/>
      <c r="O39" s="1018"/>
      <c r="P39" s="1019"/>
      <c r="Q39" s="1025">
        <v>506</v>
      </c>
      <c r="R39" s="1026"/>
      <c r="S39" s="1026"/>
      <c r="T39" s="1026"/>
      <c r="U39" s="1026"/>
      <c r="V39" s="1026">
        <v>459</v>
      </c>
      <c r="W39" s="1026"/>
      <c r="X39" s="1026"/>
      <c r="Y39" s="1026"/>
      <c r="Z39" s="1026"/>
      <c r="AA39" s="1026">
        <v>47</v>
      </c>
      <c r="AB39" s="1026"/>
      <c r="AC39" s="1026"/>
      <c r="AD39" s="1026"/>
      <c r="AE39" s="1027"/>
      <c r="AF39" s="1022">
        <v>46</v>
      </c>
      <c r="AG39" s="1023"/>
      <c r="AH39" s="1023"/>
      <c r="AI39" s="1023"/>
      <c r="AJ39" s="1024"/>
      <c r="AK39" s="967">
        <v>0</v>
      </c>
      <c r="AL39" s="958"/>
      <c r="AM39" s="958"/>
      <c r="AN39" s="958"/>
      <c r="AO39" s="958"/>
      <c r="AP39" s="958">
        <v>366</v>
      </c>
      <c r="AQ39" s="958"/>
      <c r="AR39" s="958"/>
      <c r="AS39" s="958"/>
      <c r="AT39" s="958"/>
      <c r="AU39" s="958">
        <v>0</v>
      </c>
      <c r="AV39" s="958"/>
      <c r="AW39" s="958"/>
      <c r="AX39" s="958"/>
      <c r="AY39" s="958"/>
      <c r="AZ39" s="1028">
        <v>0</v>
      </c>
      <c r="BA39" s="1028"/>
      <c r="BB39" s="1028"/>
      <c r="BC39" s="1028"/>
      <c r="BD39" s="1028"/>
      <c r="BE39" s="959" t="s">
        <v>405</v>
      </c>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382</v>
      </c>
      <c r="B63" s="924" t="s">
        <v>409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43799</v>
      </c>
      <c r="AG63" s="946"/>
      <c r="AH63" s="946"/>
      <c r="AI63" s="946"/>
      <c r="AJ63" s="1009"/>
      <c r="AK63" s="1010"/>
      <c r="AL63" s="950"/>
      <c r="AM63" s="950"/>
      <c r="AN63" s="950"/>
      <c r="AO63" s="950"/>
      <c r="AP63" s="946">
        <f>SUM(AP28:AT62)</f>
        <v>415935</v>
      </c>
      <c r="AQ63" s="946"/>
      <c r="AR63" s="946"/>
      <c r="AS63" s="946"/>
      <c r="AT63" s="946"/>
      <c r="AU63" s="946">
        <f>SUM(AU28:AY62)</f>
        <v>145333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410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411</v>
      </c>
      <c r="B66" s="983"/>
      <c r="C66" s="983"/>
      <c r="D66" s="983"/>
      <c r="E66" s="983"/>
      <c r="F66" s="983"/>
      <c r="G66" s="983"/>
      <c r="H66" s="983"/>
      <c r="I66" s="983"/>
      <c r="J66" s="983"/>
      <c r="K66" s="983"/>
      <c r="L66" s="983"/>
      <c r="M66" s="983"/>
      <c r="N66" s="983"/>
      <c r="O66" s="983"/>
      <c r="P66" s="984"/>
      <c r="Q66" s="988" t="s">
        <v>386</v>
      </c>
      <c r="R66" s="989"/>
      <c r="S66" s="989"/>
      <c r="T66" s="989"/>
      <c r="U66" s="990"/>
      <c r="V66" s="988" t="s">
        <v>387</v>
      </c>
      <c r="W66" s="989"/>
      <c r="X66" s="989"/>
      <c r="Y66" s="989"/>
      <c r="Z66" s="990"/>
      <c r="AA66" s="988" t="s">
        <v>388</v>
      </c>
      <c r="AB66" s="989"/>
      <c r="AC66" s="989"/>
      <c r="AD66" s="989"/>
      <c r="AE66" s="990"/>
      <c r="AF66" s="994" t="s">
        <v>389</v>
      </c>
      <c r="AG66" s="995"/>
      <c r="AH66" s="995"/>
      <c r="AI66" s="995"/>
      <c r="AJ66" s="996"/>
      <c r="AK66" s="988" t="s">
        <v>390</v>
      </c>
      <c r="AL66" s="983"/>
      <c r="AM66" s="983"/>
      <c r="AN66" s="983"/>
      <c r="AO66" s="984"/>
      <c r="AP66" s="988" t="s">
        <v>391</v>
      </c>
      <c r="AQ66" s="989"/>
      <c r="AR66" s="989"/>
      <c r="AS66" s="989"/>
      <c r="AT66" s="990"/>
      <c r="AU66" s="988" t="s">
        <v>412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561</v>
      </c>
      <c r="C68" s="973"/>
      <c r="D68" s="973"/>
      <c r="E68" s="973"/>
      <c r="F68" s="973"/>
      <c r="G68" s="973"/>
      <c r="H68" s="973"/>
      <c r="I68" s="973"/>
      <c r="J68" s="973"/>
      <c r="K68" s="973"/>
      <c r="L68" s="973"/>
      <c r="M68" s="973"/>
      <c r="N68" s="973"/>
      <c r="O68" s="973"/>
      <c r="P68" s="974"/>
      <c r="Q68" s="975">
        <v>116377</v>
      </c>
      <c r="R68" s="969"/>
      <c r="S68" s="969"/>
      <c r="T68" s="969"/>
      <c r="U68" s="969"/>
      <c r="V68" s="969">
        <v>114097</v>
      </c>
      <c r="W68" s="969"/>
      <c r="X68" s="969"/>
      <c r="Y68" s="969"/>
      <c r="Z68" s="969"/>
      <c r="AA68" s="969">
        <v>2280</v>
      </c>
      <c r="AB68" s="969"/>
      <c r="AC68" s="969"/>
      <c r="AD68" s="969"/>
      <c r="AE68" s="969"/>
      <c r="AF68" s="969">
        <v>2083</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562</v>
      </c>
      <c r="C69" s="962"/>
      <c r="D69" s="962"/>
      <c r="E69" s="962"/>
      <c r="F69" s="962"/>
      <c r="G69" s="962"/>
      <c r="H69" s="962"/>
      <c r="I69" s="962"/>
      <c r="J69" s="962"/>
      <c r="K69" s="962"/>
      <c r="L69" s="962"/>
      <c r="M69" s="962"/>
      <c r="N69" s="962"/>
      <c r="O69" s="962"/>
      <c r="P69" s="963"/>
      <c r="Q69" s="964">
        <v>42344</v>
      </c>
      <c r="R69" s="958"/>
      <c r="S69" s="958"/>
      <c r="T69" s="958"/>
      <c r="U69" s="958"/>
      <c r="V69" s="958">
        <v>36084</v>
      </c>
      <c r="W69" s="958"/>
      <c r="X69" s="958"/>
      <c r="Y69" s="958"/>
      <c r="Z69" s="958"/>
      <c r="AA69" s="958">
        <v>6260</v>
      </c>
      <c r="AB69" s="958"/>
      <c r="AC69" s="958"/>
      <c r="AD69" s="958"/>
      <c r="AE69" s="958"/>
      <c r="AF69" s="958">
        <v>18485</v>
      </c>
      <c r="AG69" s="958"/>
      <c r="AH69" s="958"/>
      <c r="AI69" s="958"/>
      <c r="AJ69" s="958"/>
      <c r="AK69" s="958">
        <v>0</v>
      </c>
      <c r="AL69" s="958"/>
      <c r="AM69" s="958"/>
      <c r="AN69" s="958"/>
      <c r="AO69" s="958"/>
      <c r="AP69" s="958">
        <v>49691</v>
      </c>
      <c r="AQ69" s="958"/>
      <c r="AR69" s="958"/>
      <c r="AS69" s="958"/>
      <c r="AT69" s="958"/>
      <c r="AU69" s="958">
        <v>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563</v>
      </c>
      <c r="C70" s="962"/>
      <c r="D70" s="962"/>
      <c r="E70" s="962"/>
      <c r="F70" s="962"/>
      <c r="G70" s="962"/>
      <c r="H70" s="962"/>
      <c r="I70" s="962"/>
      <c r="J70" s="962"/>
      <c r="K70" s="962"/>
      <c r="L70" s="962"/>
      <c r="M70" s="962"/>
      <c r="N70" s="962"/>
      <c r="O70" s="962"/>
      <c r="P70" s="963"/>
      <c r="Q70" s="964">
        <v>5236</v>
      </c>
      <c r="R70" s="958"/>
      <c r="S70" s="958"/>
      <c r="T70" s="958"/>
      <c r="U70" s="958"/>
      <c r="V70" s="958">
        <v>4899</v>
      </c>
      <c r="W70" s="958"/>
      <c r="X70" s="958"/>
      <c r="Y70" s="958"/>
      <c r="Z70" s="958"/>
      <c r="AA70" s="958">
        <v>337</v>
      </c>
      <c r="AB70" s="958"/>
      <c r="AC70" s="958"/>
      <c r="AD70" s="958"/>
      <c r="AE70" s="958"/>
      <c r="AF70" s="958">
        <v>337</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564</v>
      </c>
      <c r="C71" s="962"/>
      <c r="D71" s="962"/>
      <c r="E71" s="962"/>
      <c r="F71" s="962"/>
      <c r="G71" s="962"/>
      <c r="H71" s="962"/>
      <c r="I71" s="962"/>
      <c r="J71" s="962"/>
      <c r="K71" s="962"/>
      <c r="L71" s="962"/>
      <c r="M71" s="962"/>
      <c r="N71" s="962"/>
      <c r="O71" s="962"/>
      <c r="P71" s="963"/>
      <c r="Q71" s="964">
        <v>1148479</v>
      </c>
      <c r="R71" s="958"/>
      <c r="S71" s="958"/>
      <c r="T71" s="958"/>
      <c r="U71" s="958"/>
      <c r="V71" s="958">
        <v>1132469</v>
      </c>
      <c r="W71" s="958"/>
      <c r="X71" s="958"/>
      <c r="Y71" s="958"/>
      <c r="Z71" s="958"/>
      <c r="AA71" s="958">
        <v>16010</v>
      </c>
      <c r="AB71" s="958"/>
      <c r="AC71" s="958"/>
      <c r="AD71" s="958"/>
      <c r="AE71" s="958"/>
      <c r="AF71" s="958">
        <v>16010</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382</v>
      </c>
      <c r="B88" s="924" t="s">
        <v>413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36915</v>
      </c>
      <c r="AG88" s="946"/>
      <c r="AH88" s="946"/>
      <c r="AI88" s="946"/>
      <c r="AJ88" s="946"/>
      <c r="AK88" s="950"/>
      <c r="AL88" s="950"/>
      <c r="AM88" s="950"/>
      <c r="AN88" s="950"/>
      <c r="AO88" s="950"/>
      <c r="AP88" s="946">
        <f>SUM(AP68:AT87)</f>
        <v>49691</v>
      </c>
      <c r="AQ88" s="946"/>
      <c r="AR88" s="946"/>
      <c r="AS88" s="946"/>
      <c r="AT88" s="946"/>
      <c r="AU88" s="946">
        <f>SUM(AU68:AY87)</f>
        <v>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382</v>
      </c>
      <c r="BR102" s="924" t="s">
        <v>414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5634</v>
      </c>
      <c r="CS102" s="940"/>
      <c r="CT102" s="940"/>
      <c r="CU102" s="940"/>
      <c r="CV102" s="941"/>
      <c r="CW102" s="939">
        <f t="shared" ref="CW102" si="0">SUM(CW7:DA88)</f>
        <v>1300</v>
      </c>
      <c r="CX102" s="940"/>
      <c r="CY102" s="940"/>
      <c r="CZ102" s="940"/>
      <c r="DA102" s="941"/>
      <c r="DB102" s="939">
        <f t="shared" ref="DB102" si="1">SUM(DB7:DF88)</f>
        <v>14411</v>
      </c>
      <c r="DC102" s="940"/>
      <c r="DD102" s="940"/>
      <c r="DE102" s="940"/>
      <c r="DF102" s="941"/>
      <c r="DG102" s="939">
        <f t="shared" ref="DG102" si="2">SUM(DG7:DK88)</f>
        <v>0</v>
      </c>
      <c r="DH102" s="940"/>
      <c r="DI102" s="940"/>
      <c r="DJ102" s="940"/>
      <c r="DK102" s="941"/>
      <c r="DL102" s="939">
        <f t="shared" ref="DL102" si="3">SUM(DL7:DP88)</f>
        <v>5000</v>
      </c>
      <c r="DM102" s="940"/>
      <c r="DN102" s="940"/>
      <c r="DO102" s="940"/>
      <c r="DP102" s="941"/>
      <c r="DQ102" s="939">
        <f t="shared" ref="DQ102" si="4">SUM(DQ7:DU88)</f>
        <v>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415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421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422</v>
      </c>
      <c r="AB109" s="883"/>
      <c r="AC109" s="883"/>
      <c r="AD109" s="883"/>
      <c r="AE109" s="884"/>
      <c r="AF109" s="885" t="s">
        <v>423</v>
      </c>
      <c r="AG109" s="883"/>
      <c r="AH109" s="883"/>
      <c r="AI109" s="883"/>
      <c r="AJ109" s="884"/>
      <c r="AK109" s="885" t="s">
        <v>294</v>
      </c>
      <c r="AL109" s="883"/>
      <c r="AM109" s="883"/>
      <c r="AN109" s="883"/>
      <c r="AO109" s="884"/>
      <c r="AP109" s="885" t="s">
        <v>424</v>
      </c>
      <c r="AQ109" s="883"/>
      <c r="AR109" s="883"/>
      <c r="AS109" s="883"/>
      <c r="AT109" s="916"/>
      <c r="AU109" s="882" t="s">
        <v>421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422</v>
      </c>
      <c r="BR109" s="883"/>
      <c r="BS109" s="883"/>
      <c r="BT109" s="883"/>
      <c r="BU109" s="884"/>
      <c r="BV109" s="885" t="s">
        <v>423</v>
      </c>
      <c r="BW109" s="883"/>
      <c r="BX109" s="883"/>
      <c r="BY109" s="883"/>
      <c r="BZ109" s="884"/>
      <c r="CA109" s="885" t="s">
        <v>294</v>
      </c>
      <c r="CB109" s="883"/>
      <c r="CC109" s="883"/>
      <c r="CD109" s="883"/>
      <c r="CE109" s="884"/>
      <c r="CF109" s="923" t="s">
        <v>424</v>
      </c>
      <c r="CG109" s="923"/>
      <c r="CH109" s="923"/>
      <c r="CI109" s="923"/>
      <c r="CJ109" s="923"/>
      <c r="CK109" s="885" t="s">
        <v>425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422</v>
      </c>
      <c r="DH109" s="883"/>
      <c r="DI109" s="883"/>
      <c r="DJ109" s="883"/>
      <c r="DK109" s="884"/>
      <c r="DL109" s="885" t="s">
        <v>423</v>
      </c>
      <c r="DM109" s="883"/>
      <c r="DN109" s="883"/>
      <c r="DO109" s="883"/>
      <c r="DP109" s="884"/>
      <c r="DQ109" s="885" t="s">
        <v>294</v>
      </c>
      <c r="DR109" s="883"/>
      <c r="DS109" s="883"/>
      <c r="DT109" s="883"/>
      <c r="DU109" s="884"/>
      <c r="DV109" s="885" t="s">
        <v>424</v>
      </c>
      <c r="DW109" s="883"/>
      <c r="DX109" s="883"/>
      <c r="DY109" s="883"/>
      <c r="DZ109" s="916"/>
    </row>
    <row r="110" spans="1:131" s="212" customFormat="1" ht="26.25" customHeight="1" x14ac:dyDescent="0.2">
      <c r="A110" s="794" t="s">
        <v>426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25251368</v>
      </c>
      <c r="AB110" s="876"/>
      <c r="AC110" s="876"/>
      <c r="AD110" s="876"/>
      <c r="AE110" s="877"/>
      <c r="AF110" s="878">
        <v>26264154</v>
      </c>
      <c r="AG110" s="876"/>
      <c r="AH110" s="876"/>
      <c r="AI110" s="876"/>
      <c r="AJ110" s="877"/>
      <c r="AK110" s="878">
        <v>24338589</v>
      </c>
      <c r="AL110" s="876"/>
      <c r="AM110" s="876"/>
      <c r="AN110" s="876"/>
      <c r="AO110" s="877"/>
      <c r="AP110" s="879">
        <v>6.3</v>
      </c>
      <c r="AQ110" s="880"/>
      <c r="AR110" s="880"/>
      <c r="AS110" s="880"/>
      <c r="AT110" s="881"/>
      <c r="AU110" s="917" t="s">
        <v>69</v>
      </c>
      <c r="AV110" s="918"/>
      <c r="AW110" s="918"/>
      <c r="AX110" s="918"/>
      <c r="AY110" s="918"/>
      <c r="AZ110" s="847" t="s">
        <v>427</v>
      </c>
      <c r="BA110" s="795"/>
      <c r="BB110" s="795"/>
      <c r="BC110" s="795"/>
      <c r="BD110" s="795"/>
      <c r="BE110" s="795"/>
      <c r="BF110" s="795"/>
      <c r="BG110" s="795"/>
      <c r="BH110" s="795"/>
      <c r="BI110" s="795"/>
      <c r="BJ110" s="795"/>
      <c r="BK110" s="795"/>
      <c r="BL110" s="795"/>
      <c r="BM110" s="795"/>
      <c r="BN110" s="795"/>
      <c r="BO110" s="795"/>
      <c r="BP110" s="796"/>
      <c r="BQ110" s="848">
        <v>1060051770</v>
      </c>
      <c r="BR110" s="829"/>
      <c r="BS110" s="829"/>
      <c r="BT110" s="829"/>
      <c r="BU110" s="829"/>
      <c r="BV110" s="829">
        <v>1095168703</v>
      </c>
      <c r="BW110" s="829"/>
      <c r="BX110" s="829"/>
      <c r="BY110" s="829"/>
      <c r="BZ110" s="829"/>
      <c r="CA110" s="829">
        <v>1105720369</v>
      </c>
      <c r="CB110" s="829"/>
      <c r="CC110" s="829"/>
      <c r="CD110" s="829"/>
      <c r="CE110" s="829"/>
      <c r="CF110" s="853">
        <v>285.3</v>
      </c>
      <c r="CG110" s="854"/>
      <c r="CH110" s="854"/>
      <c r="CI110" s="854"/>
      <c r="CJ110" s="854"/>
      <c r="CK110" s="913" t="s">
        <v>428</v>
      </c>
      <c r="CL110" s="806"/>
      <c r="CM110" s="847" t="s">
        <v>429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5668466</v>
      </c>
      <c r="DH110" s="829"/>
      <c r="DI110" s="829"/>
      <c r="DJ110" s="829"/>
      <c r="DK110" s="829"/>
      <c r="DL110" s="829">
        <v>5058401</v>
      </c>
      <c r="DM110" s="829"/>
      <c r="DN110" s="829"/>
      <c r="DO110" s="829"/>
      <c r="DP110" s="829"/>
      <c r="DQ110" s="829">
        <v>4443494</v>
      </c>
      <c r="DR110" s="829"/>
      <c r="DS110" s="829"/>
      <c r="DT110" s="829"/>
      <c r="DU110" s="829"/>
      <c r="DV110" s="830">
        <v>1.1000000000000001</v>
      </c>
      <c r="DW110" s="830"/>
      <c r="DX110" s="830"/>
      <c r="DY110" s="830"/>
      <c r="DZ110" s="831"/>
    </row>
    <row r="111" spans="1:131" s="212" customFormat="1" ht="26.25" customHeight="1" x14ac:dyDescent="0.2">
      <c r="A111" s="761" t="s">
        <v>430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4641344</v>
      </c>
      <c r="AB111" s="906"/>
      <c r="AC111" s="906"/>
      <c r="AD111" s="906"/>
      <c r="AE111" s="907"/>
      <c r="AF111" s="908">
        <v>4028505</v>
      </c>
      <c r="AG111" s="906"/>
      <c r="AH111" s="906"/>
      <c r="AI111" s="906"/>
      <c r="AJ111" s="907"/>
      <c r="AK111" s="908">
        <v>5161222</v>
      </c>
      <c r="AL111" s="906"/>
      <c r="AM111" s="906"/>
      <c r="AN111" s="906"/>
      <c r="AO111" s="907"/>
      <c r="AP111" s="909">
        <v>1.3</v>
      </c>
      <c r="AQ111" s="910"/>
      <c r="AR111" s="910"/>
      <c r="AS111" s="910"/>
      <c r="AT111" s="911"/>
      <c r="AU111" s="919"/>
      <c r="AV111" s="920"/>
      <c r="AW111" s="920"/>
      <c r="AX111" s="920"/>
      <c r="AY111" s="920"/>
      <c r="AZ111" s="802" t="s">
        <v>431</v>
      </c>
      <c r="BA111" s="739"/>
      <c r="BB111" s="739"/>
      <c r="BC111" s="739"/>
      <c r="BD111" s="739"/>
      <c r="BE111" s="739"/>
      <c r="BF111" s="739"/>
      <c r="BG111" s="739"/>
      <c r="BH111" s="739"/>
      <c r="BI111" s="739"/>
      <c r="BJ111" s="739"/>
      <c r="BK111" s="739"/>
      <c r="BL111" s="739"/>
      <c r="BM111" s="739"/>
      <c r="BN111" s="739"/>
      <c r="BO111" s="739"/>
      <c r="BP111" s="740"/>
      <c r="BQ111" s="803">
        <v>16142961</v>
      </c>
      <c r="BR111" s="804"/>
      <c r="BS111" s="804"/>
      <c r="BT111" s="804"/>
      <c r="BU111" s="804"/>
      <c r="BV111" s="804">
        <v>13647359</v>
      </c>
      <c r="BW111" s="804"/>
      <c r="BX111" s="804"/>
      <c r="BY111" s="804"/>
      <c r="BZ111" s="804"/>
      <c r="CA111" s="804">
        <v>11601270</v>
      </c>
      <c r="CB111" s="804"/>
      <c r="CC111" s="804"/>
      <c r="CD111" s="804"/>
      <c r="CE111" s="804"/>
      <c r="CF111" s="862">
        <v>3</v>
      </c>
      <c r="CG111" s="863"/>
      <c r="CH111" s="863"/>
      <c r="CI111" s="863"/>
      <c r="CJ111" s="863"/>
      <c r="CK111" s="914"/>
      <c r="CL111" s="808"/>
      <c r="CM111" s="802" t="s">
        <v>432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1756815</v>
      </c>
      <c r="DH111" s="804"/>
      <c r="DI111" s="804"/>
      <c r="DJ111" s="804"/>
      <c r="DK111" s="804"/>
      <c r="DL111" s="804">
        <v>1330928</v>
      </c>
      <c r="DM111" s="804"/>
      <c r="DN111" s="804"/>
      <c r="DO111" s="804"/>
      <c r="DP111" s="804"/>
      <c r="DQ111" s="804">
        <v>1072379</v>
      </c>
      <c r="DR111" s="804"/>
      <c r="DS111" s="804"/>
      <c r="DT111" s="804"/>
      <c r="DU111" s="804"/>
      <c r="DV111" s="781">
        <v>0.3</v>
      </c>
      <c r="DW111" s="781"/>
      <c r="DX111" s="781"/>
      <c r="DY111" s="781"/>
      <c r="DZ111" s="782"/>
    </row>
    <row r="112" spans="1:131" s="212" customFormat="1" ht="26.25" customHeight="1" x14ac:dyDescent="0.2">
      <c r="A112" s="899" t="s">
        <v>433</v>
      </c>
      <c r="B112" s="900"/>
      <c r="C112" s="739" t="s">
        <v>434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43641126</v>
      </c>
      <c r="AB112" s="767"/>
      <c r="AC112" s="767"/>
      <c r="AD112" s="767"/>
      <c r="AE112" s="768"/>
      <c r="AF112" s="769">
        <v>43839512</v>
      </c>
      <c r="AG112" s="767"/>
      <c r="AH112" s="767"/>
      <c r="AI112" s="767"/>
      <c r="AJ112" s="768"/>
      <c r="AK112" s="769">
        <v>46238945</v>
      </c>
      <c r="AL112" s="767"/>
      <c r="AM112" s="767"/>
      <c r="AN112" s="767"/>
      <c r="AO112" s="768"/>
      <c r="AP112" s="811">
        <v>11.9</v>
      </c>
      <c r="AQ112" s="812"/>
      <c r="AR112" s="812"/>
      <c r="AS112" s="812"/>
      <c r="AT112" s="813"/>
      <c r="AU112" s="919"/>
      <c r="AV112" s="920"/>
      <c r="AW112" s="920"/>
      <c r="AX112" s="920"/>
      <c r="AY112" s="920"/>
      <c r="AZ112" s="802" t="s">
        <v>435</v>
      </c>
      <c r="BA112" s="739"/>
      <c r="BB112" s="739"/>
      <c r="BC112" s="739"/>
      <c r="BD112" s="739"/>
      <c r="BE112" s="739"/>
      <c r="BF112" s="739"/>
      <c r="BG112" s="739"/>
      <c r="BH112" s="739"/>
      <c r="BI112" s="739"/>
      <c r="BJ112" s="739"/>
      <c r="BK112" s="739"/>
      <c r="BL112" s="739"/>
      <c r="BM112" s="739"/>
      <c r="BN112" s="739"/>
      <c r="BO112" s="739"/>
      <c r="BP112" s="740"/>
      <c r="BQ112" s="803">
        <v>143728095</v>
      </c>
      <c r="BR112" s="804"/>
      <c r="BS112" s="804"/>
      <c r="BT112" s="804"/>
      <c r="BU112" s="804"/>
      <c r="BV112" s="804">
        <v>140987550</v>
      </c>
      <c r="BW112" s="804"/>
      <c r="BX112" s="804"/>
      <c r="BY112" s="804"/>
      <c r="BZ112" s="804"/>
      <c r="CA112" s="804">
        <v>145332873</v>
      </c>
      <c r="CB112" s="804"/>
      <c r="CC112" s="804"/>
      <c r="CD112" s="804"/>
      <c r="CE112" s="804"/>
      <c r="CF112" s="862">
        <v>37.5</v>
      </c>
      <c r="CG112" s="863"/>
      <c r="CH112" s="863"/>
      <c r="CI112" s="863"/>
      <c r="CJ112" s="863"/>
      <c r="CK112" s="914"/>
      <c r="CL112" s="808"/>
      <c r="CM112" s="802" t="s">
        <v>436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437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11982023</v>
      </c>
      <c r="AB113" s="906"/>
      <c r="AC113" s="906"/>
      <c r="AD113" s="906"/>
      <c r="AE113" s="907"/>
      <c r="AF113" s="908">
        <v>12353960</v>
      </c>
      <c r="AG113" s="906"/>
      <c r="AH113" s="906"/>
      <c r="AI113" s="906"/>
      <c r="AJ113" s="907"/>
      <c r="AK113" s="908">
        <v>12251657</v>
      </c>
      <c r="AL113" s="906"/>
      <c r="AM113" s="906"/>
      <c r="AN113" s="906"/>
      <c r="AO113" s="907"/>
      <c r="AP113" s="909">
        <v>3.2</v>
      </c>
      <c r="AQ113" s="910"/>
      <c r="AR113" s="910"/>
      <c r="AS113" s="910"/>
      <c r="AT113" s="911"/>
      <c r="AU113" s="919"/>
      <c r="AV113" s="920"/>
      <c r="AW113" s="920"/>
      <c r="AX113" s="920"/>
      <c r="AY113" s="920"/>
      <c r="AZ113" s="802" t="s">
        <v>438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440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441</v>
      </c>
      <c r="BA114" s="739"/>
      <c r="BB114" s="739"/>
      <c r="BC114" s="739"/>
      <c r="BD114" s="739"/>
      <c r="BE114" s="739"/>
      <c r="BF114" s="739"/>
      <c r="BG114" s="739"/>
      <c r="BH114" s="739"/>
      <c r="BI114" s="739"/>
      <c r="BJ114" s="739"/>
      <c r="BK114" s="739"/>
      <c r="BL114" s="739"/>
      <c r="BM114" s="739"/>
      <c r="BN114" s="739"/>
      <c r="BO114" s="739"/>
      <c r="BP114" s="740"/>
      <c r="BQ114" s="803">
        <v>100835984</v>
      </c>
      <c r="BR114" s="804"/>
      <c r="BS114" s="804"/>
      <c r="BT114" s="804"/>
      <c r="BU114" s="804"/>
      <c r="BV114" s="804">
        <v>101904134</v>
      </c>
      <c r="BW114" s="804"/>
      <c r="BX114" s="804"/>
      <c r="BY114" s="804"/>
      <c r="BZ114" s="804"/>
      <c r="CA114" s="804">
        <v>103835952</v>
      </c>
      <c r="CB114" s="804"/>
      <c r="CC114" s="804"/>
      <c r="CD114" s="804"/>
      <c r="CE114" s="804"/>
      <c r="CF114" s="862">
        <v>26.8</v>
      </c>
      <c r="CG114" s="863"/>
      <c r="CH114" s="863"/>
      <c r="CI114" s="863"/>
      <c r="CJ114" s="863"/>
      <c r="CK114" s="914"/>
      <c r="CL114" s="808"/>
      <c r="CM114" s="802" t="s">
        <v>442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443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1515168</v>
      </c>
      <c r="AB115" s="906"/>
      <c r="AC115" s="906"/>
      <c r="AD115" s="906"/>
      <c r="AE115" s="907"/>
      <c r="AF115" s="908">
        <v>1456181</v>
      </c>
      <c r="AG115" s="906"/>
      <c r="AH115" s="906"/>
      <c r="AI115" s="906"/>
      <c r="AJ115" s="907"/>
      <c r="AK115" s="908">
        <v>1357123</v>
      </c>
      <c r="AL115" s="906"/>
      <c r="AM115" s="906"/>
      <c r="AN115" s="906"/>
      <c r="AO115" s="907"/>
      <c r="AP115" s="909">
        <v>0.4</v>
      </c>
      <c r="AQ115" s="910"/>
      <c r="AR115" s="910"/>
      <c r="AS115" s="910"/>
      <c r="AT115" s="911"/>
      <c r="AU115" s="919"/>
      <c r="AV115" s="920"/>
      <c r="AW115" s="920"/>
      <c r="AX115" s="920"/>
      <c r="AY115" s="920"/>
      <c r="AZ115" s="802" t="s">
        <v>444</v>
      </c>
      <c r="BA115" s="739"/>
      <c r="BB115" s="739"/>
      <c r="BC115" s="739"/>
      <c r="BD115" s="739"/>
      <c r="BE115" s="739"/>
      <c r="BF115" s="739"/>
      <c r="BG115" s="739"/>
      <c r="BH115" s="739"/>
      <c r="BI115" s="739"/>
      <c r="BJ115" s="739"/>
      <c r="BK115" s="739"/>
      <c r="BL115" s="739"/>
      <c r="BM115" s="739"/>
      <c r="BN115" s="739"/>
      <c r="BO115" s="739"/>
      <c r="BP115" s="740"/>
      <c r="BQ115" s="803">
        <v>18074</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445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5814651</v>
      </c>
      <c r="DH115" s="767"/>
      <c r="DI115" s="767"/>
      <c r="DJ115" s="767"/>
      <c r="DK115" s="768"/>
      <c r="DL115" s="769">
        <v>4505947</v>
      </c>
      <c r="DM115" s="767"/>
      <c r="DN115" s="767"/>
      <c r="DO115" s="767"/>
      <c r="DP115" s="768"/>
      <c r="DQ115" s="769">
        <v>3531096</v>
      </c>
      <c r="DR115" s="767"/>
      <c r="DS115" s="767"/>
      <c r="DT115" s="767"/>
      <c r="DU115" s="768"/>
      <c r="DV115" s="811">
        <v>0.9</v>
      </c>
      <c r="DW115" s="812"/>
      <c r="DX115" s="812"/>
      <c r="DY115" s="812"/>
      <c r="DZ115" s="813"/>
    </row>
    <row r="116" spans="1:130" s="212" customFormat="1" ht="26.25" customHeight="1" x14ac:dyDescent="0.2">
      <c r="A116" s="903"/>
      <c r="B116" s="904"/>
      <c r="C116" s="826" t="s">
        <v>446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2903029</v>
      </c>
      <c r="DH116" s="767"/>
      <c r="DI116" s="767"/>
      <c r="DJ116" s="767"/>
      <c r="DK116" s="768"/>
      <c r="DL116" s="769">
        <v>2752083</v>
      </c>
      <c r="DM116" s="767"/>
      <c r="DN116" s="767"/>
      <c r="DO116" s="767"/>
      <c r="DP116" s="768"/>
      <c r="DQ116" s="769">
        <v>2554301</v>
      </c>
      <c r="DR116" s="767"/>
      <c r="DS116" s="767"/>
      <c r="DT116" s="767"/>
      <c r="DU116" s="768"/>
      <c r="DV116" s="811">
        <v>0.7</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449</v>
      </c>
      <c r="Z117" s="884"/>
      <c r="AA117" s="889">
        <v>87031029</v>
      </c>
      <c r="AB117" s="890"/>
      <c r="AC117" s="890"/>
      <c r="AD117" s="890"/>
      <c r="AE117" s="891"/>
      <c r="AF117" s="892">
        <v>87942312</v>
      </c>
      <c r="AG117" s="890"/>
      <c r="AH117" s="890"/>
      <c r="AI117" s="890"/>
      <c r="AJ117" s="891"/>
      <c r="AK117" s="892">
        <v>89347536</v>
      </c>
      <c r="AL117" s="890"/>
      <c r="AM117" s="890"/>
      <c r="AN117" s="890"/>
      <c r="AO117" s="891"/>
      <c r="AP117" s="893"/>
      <c r="AQ117" s="894"/>
      <c r="AR117" s="894"/>
      <c r="AS117" s="894"/>
      <c r="AT117" s="895"/>
      <c r="AU117" s="919"/>
      <c r="AV117" s="920"/>
      <c r="AW117" s="920"/>
      <c r="AX117" s="920"/>
      <c r="AY117" s="920"/>
      <c r="AZ117" s="850" t="s">
        <v>450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422</v>
      </c>
      <c r="AB118" s="883"/>
      <c r="AC118" s="883"/>
      <c r="AD118" s="883"/>
      <c r="AE118" s="884"/>
      <c r="AF118" s="885" t="s">
        <v>423</v>
      </c>
      <c r="AG118" s="883"/>
      <c r="AH118" s="883"/>
      <c r="AI118" s="883"/>
      <c r="AJ118" s="884"/>
      <c r="AK118" s="885" t="s">
        <v>294</v>
      </c>
      <c r="AL118" s="883"/>
      <c r="AM118" s="883"/>
      <c r="AN118" s="883"/>
      <c r="AO118" s="884"/>
      <c r="AP118" s="886" t="s">
        <v>424</v>
      </c>
      <c r="AQ118" s="887"/>
      <c r="AR118" s="887"/>
      <c r="AS118" s="887"/>
      <c r="AT118" s="888"/>
      <c r="AU118" s="919"/>
      <c r="AV118" s="920"/>
      <c r="AW118" s="920"/>
      <c r="AX118" s="920"/>
      <c r="AY118" s="920"/>
      <c r="AZ118" s="825" t="s">
        <v>452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428</v>
      </c>
      <c r="B119" s="806"/>
      <c r="C119" s="847" t="s">
        <v>429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649677</v>
      </c>
      <c r="AB119" s="876"/>
      <c r="AC119" s="876"/>
      <c r="AD119" s="876"/>
      <c r="AE119" s="877"/>
      <c r="AF119" s="878">
        <v>650032</v>
      </c>
      <c r="AG119" s="876"/>
      <c r="AH119" s="876"/>
      <c r="AI119" s="876"/>
      <c r="AJ119" s="877"/>
      <c r="AK119" s="878">
        <v>650391</v>
      </c>
      <c r="AL119" s="876"/>
      <c r="AM119" s="876"/>
      <c r="AN119" s="876"/>
      <c r="AO119" s="877"/>
      <c r="AP119" s="879">
        <v>0.2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454</v>
      </c>
      <c r="BP119" s="865"/>
      <c r="BQ119" s="866">
        <v>1320776884</v>
      </c>
      <c r="BR119" s="832"/>
      <c r="BS119" s="832"/>
      <c r="BT119" s="832"/>
      <c r="BU119" s="832"/>
      <c r="BV119" s="832">
        <v>1351707746</v>
      </c>
      <c r="BW119" s="832"/>
      <c r="BX119" s="832"/>
      <c r="BY119" s="832"/>
      <c r="BZ119" s="832"/>
      <c r="CA119" s="832">
        <v>1366490464</v>
      </c>
      <c r="CB119" s="832"/>
      <c r="CC119" s="832"/>
      <c r="CD119" s="832"/>
      <c r="CE119" s="832"/>
      <c r="CF119" s="735"/>
      <c r="CG119" s="736"/>
      <c r="CH119" s="736"/>
      <c r="CI119" s="736"/>
      <c r="CJ119" s="821"/>
      <c r="CK119" s="915"/>
      <c r="CL119" s="810"/>
      <c r="CM119" s="825" t="s">
        <v>455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432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277706</v>
      </c>
      <c r="AB120" s="767"/>
      <c r="AC120" s="767"/>
      <c r="AD120" s="767"/>
      <c r="AE120" s="768"/>
      <c r="AF120" s="769">
        <v>277593</v>
      </c>
      <c r="AG120" s="767"/>
      <c r="AH120" s="767"/>
      <c r="AI120" s="767"/>
      <c r="AJ120" s="768"/>
      <c r="AK120" s="769">
        <v>277479</v>
      </c>
      <c r="AL120" s="767"/>
      <c r="AM120" s="767"/>
      <c r="AN120" s="767"/>
      <c r="AO120" s="768"/>
      <c r="AP120" s="811">
        <v>0.1</v>
      </c>
      <c r="AQ120" s="812"/>
      <c r="AR120" s="812"/>
      <c r="AS120" s="812"/>
      <c r="AT120" s="813"/>
      <c r="AU120" s="867" t="s">
        <v>456</v>
      </c>
      <c r="AV120" s="868"/>
      <c r="AW120" s="868"/>
      <c r="AX120" s="868"/>
      <c r="AY120" s="869"/>
      <c r="AZ120" s="847" t="s">
        <v>457</v>
      </c>
      <c r="BA120" s="795"/>
      <c r="BB120" s="795"/>
      <c r="BC120" s="795"/>
      <c r="BD120" s="795"/>
      <c r="BE120" s="795"/>
      <c r="BF120" s="795"/>
      <c r="BG120" s="795"/>
      <c r="BH120" s="795"/>
      <c r="BI120" s="795"/>
      <c r="BJ120" s="795"/>
      <c r="BK120" s="795"/>
      <c r="BL120" s="795"/>
      <c r="BM120" s="795"/>
      <c r="BN120" s="795"/>
      <c r="BO120" s="795"/>
      <c r="BP120" s="796"/>
      <c r="BQ120" s="848">
        <v>260995340</v>
      </c>
      <c r="BR120" s="829"/>
      <c r="BS120" s="829"/>
      <c r="BT120" s="829"/>
      <c r="BU120" s="829"/>
      <c r="BV120" s="829">
        <v>286104272</v>
      </c>
      <c r="BW120" s="829"/>
      <c r="BX120" s="829"/>
      <c r="BY120" s="829"/>
      <c r="BZ120" s="829"/>
      <c r="CA120" s="829">
        <v>308834036</v>
      </c>
      <c r="CB120" s="829"/>
      <c r="CC120" s="829"/>
      <c r="CD120" s="829"/>
      <c r="CE120" s="829"/>
      <c r="CF120" s="853">
        <v>79.7</v>
      </c>
      <c r="CG120" s="854"/>
      <c r="CH120" s="854"/>
      <c r="CI120" s="854"/>
      <c r="CJ120" s="854"/>
      <c r="CK120" s="855" t="s">
        <v>458</v>
      </c>
      <c r="CL120" s="839"/>
      <c r="CM120" s="839"/>
      <c r="CN120" s="839"/>
      <c r="CO120" s="840"/>
      <c r="CP120" s="859" t="s">
        <v>400</v>
      </c>
      <c r="CQ120" s="860"/>
      <c r="CR120" s="860"/>
      <c r="CS120" s="860"/>
      <c r="CT120" s="860"/>
      <c r="CU120" s="860"/>
      <c r="CV120" s="860"/>
      <c r="CW120" s="860"/>
      <c r="CX120" s="860"/>
      <c r="CY120" s="860"/>
      <c r="CZ120" s="860"/>
      <c r="DA120" s="860"/>
      <c r="DB120" s="860"/>
      <c r="DC120" s="860"/>
      <c r="DD120" s="860"/>
      <c r="DE120" s="860"/>
      <c r="DF120" s="861"/>
      <c r="DG120" s="848">
        <v>133888358</v>
      </c>
      <c r="DH120" s="829"/>
      <c r="DI120" s="829"/>
      <c r="DJ120" s="829"/>
      <c r="DK120" s="829"/>
      <c r="DL120" s="829">
        <v>130033266</v>
      </c>
      <c r="DM120" s="829"/>
      <c r="DN120" s="829"/>
      <c r="DO120" s="829"/>
      <c r="DP120" s="829"/>
      <c r="DQ120" s="829">
        <v>110997533</v>
      </c>
      <c r="DR120" s="829"/>
      <c r="DS120" s="829"/>
      <c r="DT120" s="829"/>
      <c r="DU120" s="829"/>
      <c r="DV120" s="830">
        <v>28.6</v>
      </c>
      <c r="DW120" s="830"/>
      <c r="DX120" s="830"/>
      <c r="DY120" s="830"/>
      <c r="DZ120" s="831"/>
    </row>
    <row r="121" spans="1:130" s="212" customFormat="1" ht="26.25" customHeight="1" x14ac:dyDescent="0.2">
      <c r="A121" s="807"/>
      <c r="B121" s="808"/>
      <c r="C121" s="850" t="s">
        <v>459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460</v>
      </c>
      <c r="BA121" s="739"/>
      <c r="BB121" s="739"/>
      <c r="BC121" s="739"/>
      <c r="BD121" s="739"/>
      <c r="BE121" s="739"/>
      <c r="BF121" s="739"/>
      <c r="BG121" s="739"/>
      <c r="BH121" s="739"/>
      <c r="BI121" s="739"/>
      <c r="BJ121" s="739"/>
      <c r="BK121" s="739"/>
      <c r="BL121" s="739"/>
      <c r="BM121" s="739"/>
      <c r="BN121" s="739"/>
      <c r="BO121" s="739"/>
      <c r="BP121" s="740"/>
      <c r="BQ121" s="803">
        <v>252984934</v>
      </c>
      <c r="BR121" s="804"/>
      <c r="BS121" s="804"/>
      <c r="BT121" s="804"/>
      <c r="BU121" s="804"/>
      <c r="BV121" s="804">
        <v>250534347</v>
      </c>
      <c r="BW121" s="804"/>
      <c r="BX121" s="804"/>
      <c r="BY121" s="804"/>
      <c r="BZ121" s="804"/>
      <c r="CA121" s="804">
        <v>280709507</v>
      </c>
      <c r="CB121" s="804"/>
      <c r="CC121" s="804"/>
      <c r="CD121" s="804"/>
      <c r="CE121" s="804"/>
      <c r="CF121" s="862">
        <v>72.400000000000006</v>
      </c>
      <c r="CG121" s="863"/>
      <c r="CH121" s="863"/>
      <c r="CI121" s="863"/>
      <c r="CJ121" s="863"/>
      <c r="CK121" s="856"/>
      <c r="CL121" s="842"/>
      <c r="CM121" s="842"/>
      <c r="CN121" s="842"/>
      <c r="CO121" s="843"/>
      <c r="CP121" s="822" t="s">
        <v>398</v>
      </c>
      <c r="CQ121" s="823"/>
      <c r="CR121" s="823"/>
      <c r="CS121" s="823"/>
      <c r="CT121" s="823"/>
      <c r="CU121" s="823"/>
      <c r="CV121" s="823"/>
      <c r="CW121" s="823"/>
      <c r="CX121" s="823"/>
      <c r="CY121" s="823"/>
      <c r="CZ121" s="823"/>
      <c r="DA121" s="823"/>
      <c r="DB121" s="823"/>
      <c r="DC121" s="823"/>
      <c r="DD121" s="823"/>
      <c r="DE121" s="823"/>
      <c r="DF121" s="824"/>
      <c r="DG121" s="803">
        <v>26321686</v>
      </c>
      <c r="DH121" s="804"/>
      <c r="DI121" s="804"/>
      <c r="DJ121" s="804"/>
      <c r="DK121" s="804"/>
      <c r="DL121" s="804">
        <v>26629893</v>
      </c>
      <c r="DM121" s="804"/>
      <c r="DN121" s="804"/>
      <c r="DO121" s="804"/>
      <c r="DP121" s="804"/>
      <c r="DQ121" s="804">
        <v>24639211</v>
      </c>
      <c r="DR121" s="804"/>
      <c r="DS121" s="804"/>
      <c r="DT121" s="804"/>
      <c r="DU121" s="804"/>
      <c r="DV121" s="781">
        <v>6.4</v>
      </c>
      <c r="DW121" s="781"/>
      <c r="DX121" s="781"/>
      <c r="DY121" s="781"/>
      <c r="DZ121" s="782"/>
    </row>
    <row r="122" spans="1:130" s="212" customFormat="1" ht="26.25" customHeight="1" x14ac:dyDescent="0.2">
      <c r="A122" s="807"/>
      <c r="B122" s="808"/>
      <c r="C122" s="802" t="s">
        <v>442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461</v>
      </c>
      <c r="BA122" s="826"/>
      <c r="BB122" s="826"/>
      <c r="BC122" s="826"/>
      <c r="BD122" s="826"/>
      <c r="BE122" s="826"/>
      <c r="BF122" s="826"/>
      <c r="BG122" s="826"/>
      <c r="BH122" s="826"/>
      <c r="BI122" s="826"/>
      <c r="BJ122" s="826"/>
      <c r="BK122" s="826"/>
      <c r="BL122" s="826"/>
      <c r="BM122" s="826"/>
      <c r="BN122" s="826"/>
      <c r="BO122" s="826"/>
      <c r="BP122" s="827"/>
      <c r="BQ122" s="866">
        <v>368189380</v>
      </c>
      <c r="BR122" s="832"/>
      <c r="BS122" s="832"/>
      <c r="BT122" s="832"/>
      <c r="BU122" s="832"/>
      <c r="BV122" s="832">
        <v>354889761</v>
      </c>
      <c r="BW122" s="832"/>
      <c r="BX122" s="832"/>
      <c r="BY122" s="832"/>
      <c r="BZ122" s="832"/>
      <c r="CA122" s="832">
        <v>344997812</v>
      </c>
      <c r="CB122" s="832"/>
      <c r="CC122" s="832"/>
      <c r="CD122" s="832"/>
      <c r="CE122" s="832"/>
      <c r="CF122" s="833">
        <v>89</v>
      </c>
      <c r="CG122" s="834"/>
      <c r="CH122" s="834"/>
      <c r="CI122" s="834"/>
      <c r="CJ122" s="834"/>
      <c r="CK122" s="856"/>
      <c r="CL122" s="842"/>
      <c r="CM122" s="842"/>
      <c r="CN122" s="842"/>
      <c r="CO122" s="843"/>
      <c r="CP122" s="822" t="s">
        <v>404</v>
      </c>
      <c r="CQ122" s="823"/>
      <c r="CR122" s="823"/>
      <c r="CS122" s="823"/>
      <c r="CT122" s="823"/>
      <c r="CU122" s="823"/>
      <c r="CV122" s="823"/>
      <c r="CW122" s="823"/>
      <c r="CX122" s="823"/>
      <c r="CY122" s="823"/>
      <c r="CZ122" s="823"/>
      <c r="DA122" s="823"/>
      <c r="DB122" s="823"/>
      <c r="DC122" s="823"/>
      <c r="DD122" s="823"/>
      <c r="DE122" s="823"/>
      <c r="DF122" s="824"/>
      <c r="DG122" s="803">
        <v>4679695</v>
      </c>
      <c r="DH122" s="804"/>
      <c r="DI122" s="804"/>
      <c r="DJ122" s="804"/>
      <c r="DK122" s="804"/>
      <c r="DL122" s="804">
        <v>4313753</v>
      </c>
      <c r="DM122" s="804"/>
      <c r="DN122" s="804"/>
      <c r="DO122" s="804"/>
      <c r="DP122" s="804"/>
      <c r="DQ122" s="804">
        <v>4206207</v>
      </c>
      <c r="DR122" s="804"/>
      <c r="DS122" s="804"/>
      <c r="DT122" s="804"/>
      <c r="DU122" s="804"/>
      <c r="DV122" s="781">
        <v>1.1000000000000001</v>
      </c>
      <c r="DW122" s="781"/>
      <c r="DX122" s="781"/>
      <c r="DY122" s="781"/>
      <c r="DZ122" s="782"/>
    </row>
    <row r="123" spans="1:130" s="212" customFormat="1" ht="26.25" customHeight="1" x14ac:dyDescent="0.2">
      <c r="A123" s="807"/>
      <c r="B123" s="808"/>
      <c r="C123" s="802" t="s">
        <v>448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587785</v>
      </c>
      <c r="AB123" s="767"/>
      <c r="AC123" s="767"/>
      <c r="AD123" s="767"/>
      <c r="AE123" s="768"/>
      <c r="AF123" s="769">
        <v>528556</v>
      </c>
      <c r="AG123" s="767"/>
      <c r="AH123" s="767"/>
      <c r="AI123" s="767"/>
      <c r="AJ123" s="768"/>
      <c r="AK123" s="769">
        <v>429253</v>
      </c>
      <c r="AL123" s="767"/>
      <c r="AM123" s="767"/>
      <c r="AN123" s="767"/>
      <c r="AO123" s="768"/>
      <c r="AP123" s="811">
        <v>0.1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462</v>
      </c>
      <c r="BP123" s="865"/>
      <c r="BQ123" s="819">
        <v>882169654</v>
      </c>
      <c r="BR123" s="820"/>
      <c r="BS123" s="820"/>
      <c r="BT123" s="820"/>
      <c r="BU123" s="820"/>
      <c r="BV123" s="820">
        <v>891528380</v>
      </c>
      <c r="BW123" s="820"/>
      <c r="BX123" s="820"/>
      <c r="BY123" s="820"/>
      <c r="BZ123" s="820"/>
      <c r="CA123" s="820">
        <v>934541355</v>
      </c>
      <c r="CB123" s="820"/>
      <c r="CC123" s="820"/>
      <c r="CD123" s="820"/>
      <c r="CE123" s="820"/>
      <c r="CF123" s="735"/>
      <c r="CG123" s="736"/>
      <c r="CH123" s="736"/>
      <c r="CI123" s="736"/>
      <c r="CJ123" s="821"/>
      <c r="CK123" s="856"/>
      <c r="CL123" s="842"/>
      <c r="CM123" s="842"/>
      <c r="CN123" s="842"/>
      <c r="CO123" s="843"/>
      <c r="CP123" s="822" t="s">
        <v>401</v>
      </c>
      <c r="CQ123" s="823"/>
      <c r="CR123" s="823"/>
      <c r="CS123" s="823"/>
      <c r="CT123" s="823"/>
      <c r="CU123" s="823"/>
      <c r="CV123" s="823"/>
      <c r="CW123" s="823"/>
      <c r="CX123" s="823"/>
      <c r="CY123" s="823"/>
      <c r="CZ123" s="823"/>
      <c r="DA123" s="823"/>
      <c r="DB123" s="823"/>
      <c r="DC123" s="823"/>
      <c r="DD123" s="823"/>
      <c r="DE123" s="823"/>
      <c r="DF123" s="824"/>
      <c r="DG123" s="766">
        <v>2950126</v>
      </c>
      <c r="DH123" s="767"/>
      <c r="DI123" s="767"/>
      <c r="DJ123" s="767"/>
      <c r="DK123" s="768"/>
      <c r="DL123" s="769">
        <v>3134190</v>
      </c>
      <c r="DM123" s="767"/>
      <c r="DN123" s="767"/>
      <c r="DO123" s="767"/>
      <c r="DP123" s="768"/>
      <c r="DQ123" s="769">
        <v>3280274</v>
      </c>
      <c r="DR123" s="767"/>
      <c r="DS123" s="767"/>
      <c r="DT123" s="767"/>
      <c r="DU123" s="768"/>
      <c r="DV123" s="811">
        <v>0.8</v>
      </c>
      <c r="DW123" s="812"/>
      <c r="DX123" s="812"/>
      <c r="DY123" s="812"/>
      <c r="DZ123" s="813"/>
    </row>
    <row r="124" spans="1:130" s="212" customFormat="1" ht="26.25" customHeight="1" thickBot="1" x14ac:dyDescent="0.25">
      <c r="A124" s="807"/>
      <c r="B124" s="808"/>
      <c r="C124" s="802" t="s">
        <v>451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123</v>
      </c>
      <c r="BR124" s="818"/>
      <c r="BS124" s="818"/>
      <c r="BT124" s="818"/>
      <c r="BU124" s="818"/>
      <c r="BV124" s="818">
        <v>123.8</v>
      </c>
      <c r="BW124" s="818"/>
      <c r="BX124" s="818"/>
      <c r="BY124" s="818"/>
      <c r="BZ124" s="818"/>
      <c r="CA124" s="818">
        <v>111.4</v>
      </c>
      <c r="CB124" s="818"/>
      <c r="CC124" s="818"/>
      <c r="CD124" s="818"/>
      <c r="CE124" s="818"/>
      <c r="CF124" s="713"/>
      <c r="CG124" s="714"/>
      <c r="CH124" s="714"/>
      <c r="CI124" s="714"/>
      <c r="CJ124" s="849"/>
      <c r="CK124" s="857"/>
      <c r="CL124" s="857"/>
      <c r="CM124" s="857"/>
      <c r="CN124" s="857"/>
      <c r="CO124" s="858"/>
      <c r="CP124" s="822" t="s">
        <v>464</v>
      </c>
      <c r="CQ124" s="823"/>
      <c r="CR124" s="823"/>
      <c r="CS124" s="823"/>
      <c r="CT124" s="823"/>
      <c r="CU124" s="823"/>
      <c r="CV124" s="823"/>
      <c r="CW124" s="823"/>
      <c r="CX124" s="823"/>
      <c r="CY124" s="823"/>
      <c r="CZ124" s="823"/>
      <c r="DA124" s="823"/>
      <c r="DB124" s="823"/>
      <c r="DC124" s="823"/>
      <c r="DD124" s="823"/>
      <c r="DE124" s="823"/>
      <c r="DF124" s="824"/>
      <c r="DG124" s="750">
        <v>1775169</v>
      </c>
      <c r="DH124" s="751"/>
      <c r="DI124" s="751"/>
      <c r="DJ124" s="751"/>
      <c r="DK124" s="752"/>
      <c r="DL124" s="753">
        <v>1956240</v>
      </c>
      <c r="DM124" s="751"/>
      <c r="DN124" s="751"/>
      <c r="DO124" s="751"/>
      <c r="DP124" s="752"/>
      <c r="DQ124" s="753">
        <v>2209648</v>
      </c>
      <c r="DR124" s="751"/>
      <c r="DS124" s="751"/>
      <c r="DT124" s="751"/>
      <c r="DU124" s="752"/>
      <c r="DV124" s="835">
        <v>0.6</v>
      </c>
      <c r="DW124" s="836"/>
      <c r="DX124" s="836"/>
      <c r="DY124" s="836"/>
      <c r="DZ124" s="837"/>
    </row>
    <row r="125" spans="1:130" s="212" customFormat="1" ht="26.25" customHeight="1" x14ac:dyDescent="0.2">
      <c r="A125" s="807"/>
      <c r="B125" s="808"/>
      <c r="C125" s="802" t="s">
        <v>453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465</v>
      </c>
      <c r="CL125" s="839"/>
      <c r="CM125" s="839"/>
      <c r="CN125" s="839"/>
      <c r="CO125" s="840"/>
      <c r="CP125" s="847" t="s">
        <v>466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469</v>
      </c>
      <c r="AY127" s="799"/>
      <c r="AZ127" s="799"/>
      <c r="BA127" s="799"/>
      <c r="BB127" s="799"/>
      <c r="BC127" s="799"/>
      <c r="BD127" s="799"/>
      <c r="BE127" s="800"/>
      <c r="BF127" s="798" t="s">
        <v>470</v>
      </c>
      <c r="BG127" s="799"/>
      <c r="BH127" s="799"/>
      <c r="BI127" s="799"/>
      <c r="BJ127" s="799"/>
      <c r="BK127" s="799"/>
      <c r="BL127" s="800"/>
      <c r="BM127" s="798" t="s">
        <v>471</v>
      </c>
      <c r="BN127" s="799"/>
      <c r="BO127" s="799"/>
      <c r="BP127" s="799"/>
      <c r="BQ127" s="799"/>
      <c r="BR127" s="799"/>
      <c r="BS127" s="800"/>
      <c r="BT127" s="798" t="s">
        <v>472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475</v>
      </c>
      <c r="X128" s="785"/>
      <c r="Y128" s="785"/>
      <c r="Z128" s="786"/>
      <c r="AA128" s="787">
        <v>22062597</v>
      </c>
      <c r="AB128" s="788"/>
      <c r="AC128" s="788"/>
      <c r="AD128" s="788"/>
      <c r="AE128" s="789"/>
      <c r="AF128" s="790">
        <v>22124048</v>
      </c>
      <c r="AG128" s="788"/>
      <c r="AH128" s="788"/>
      <c r="AI128" s="788"/>
      <c r="AJ128" s="789"/>
      <c r="AK128" s="790">
        <v>22393008</v>
      </c>
      <c r="AL128" s="788"/>
      <c r="AM128" s="788"/>
      <c r="AN128" s="788"/>
      <c r="AO128" s="789"/>
      <c r="AP128" s="791"/>
      <c r="AQ128" s="792"/>
      <c r="AR128" s="792"/>
      <c r="AS128" s="792"/>
      <c r="AT128" s="793"/>
      <c r="AU128" s="214"/>
      <c r="AV128" s="214"/>
      <c r="AW128" s="214"/>
      <c r="AX128" s="794" t="s">
        <v>476</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477</v>
      </c>
      <c r="CQ128" s="717"/>
      <c r="CR128" s="717"/>
      <c r="CS128" s="717"/>
      <c r="CT128" s="717"/>
      <c r="CU128" s="717"/>
      <c r="CV128" s="717"/>
      <c r="CW128" s="717"/>
      <c r="CX128" s="717"/>
      <c r="CY128" s="717"/>
      <c r="CZ128" s="717"/>
      <c r="DA128" s="717"/>
      <c r="DB128" s="717"/>
      <c r="DC128" s="717"/>
      <c r="DD128" s="717"/>
      <c r="DE128" s="717"/>
      <c r="DF128" s="718"/>
      <c r="DG128" s="777">
        <v>18074</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478</v>
      </c>
      <c r="X129" s="764"/>
      <c r="Y129" s="764"/>
      <c r="Z129" s="765"/>
      <c r="AA129" s="766">
        <v>392985485</v>
      </c>
      <c r="AB129" s="767"/>
      <c r="AC129" s="767"/>
      <c r="AD129" s="767"/>
      <c r="AE129" s="768"/>
      <c r="AF129" s="769">
        <v>406126808</v>
      </c>
      <c r="AG129" s="767"/>
      <c r="AH129" s="767"/>
      <c r="AI129" s="767"/>
      <c r="AJ129" s="768"/>
      <c r="AK129" s="769">
        <v>419203322</v>
      </c>
      <c r="AL129" s="767"/>
      <c r="AM129" s="767"/>
      <c r="AN129" s="767"/>
      <c r="AO129" s="768"/>
      <c r="AP129" s="770"/>
      <c r="AQ129" s="771"/>
      <c r="AR129" s="771"/>
      <c r="AS129" s="771"/>
      <c r="AT129" s="772"/>
      <c r="AU129" s="215"/>
      <c r="AV129" s="215"/>
      <c r="AW129" s="215"/>
      <c r="AX129" s="738" t="s">
        <v>479</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480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481</v>
      </c>
      <c r="X130" s="764"/>
      <c r="Y130" s="764"/>
      <c r="Z130" s="765"/>
      <c r="AA130" s="766">
        <v>36514410</v>
      </c>
      <c r="AB130" s="767"/>
      <c r="AC130" s="767"/>
      <c r="AD130" s="767"/>
      <c r="AE130" s="768"/>
      <c r="AF130" s="769">
        <v>34578172</v>
      </c>
      <c r="AG130" s="767"/>
      <c r="AH130" s="767"/>
      <c r="AI130" s="767"/>
      <c r="AJ130" s="768"/>
      <c r="AK130" s="769">
        <v>31670144</v>
      </c>
      <c r="AL130" s="767"/>
      <c r="AM130" s="767"/>
      <c r="AN130" s="767"/>
      <c r="AO130" s="768"/>
      <c r="AP130" s="770"/>
      <c r="AQ130" s="771"/>
      <c r="AR130" s="771"/>
      <c r="AS130" s="771"/>
      <c r="AT130" s="772"/>
      <c r="AU130" s="215"/>
      <c r="AV130" s="215"/>
      <c r="AW130" s="215"/>
      <c r="AX130" s="738" t="s">
        <v>482</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483</v>
      </c>
      <c r="X131" s="748"/>
      <c r="Y131" s="748"/>
      <c r="Z131" s="749"/>
      <c r="AA131" s="750">
        <v>356471075</v>
      </c>
      <c r="AB131" s="751"/>
      <c r="AC131" s="751"/>
      <c r="AD131" s="751"/>
      <c r="AE131" s="752"/>
      <c r="AF131" s="753">
        <v>371548636</v>
      </c>
      <c r="AG131" s="751"/>
      <c r="AH131" s="751"/>
      <c r="AI131" s="751"/>
      <c r="AJ131" s="752"/>
      <c r="AK131" s="753">
        <v>387533178</v>
      </c>
      <c r="AL131" s="751"/>
      <c r="AM131" s="751"/>
      <c r="AN131" s="751"/>
      <c r="AO131" s="752"/>
      <c r="AP131" s="754"/>
      <c r="AQ131" s="755"/>
      <c r="AR131" s="755"/>
      <c r="AS131" s="755"/>
      <c r="AT131" s="756"/>
      <c r="AU131" s="215"/>
      <c r="AV131" s="215"/>
      <c r="AW131" s="215"/>
      <c r="AX131" s="716" t="s">
        <v>484</v>
      </c>
      <c r="AY131" s="717"/>
      <c r="AZ131" s="717"/>
      <c r="BA131" s="717"/>
      <c r="BB131" s="717"/>
      <c r="BC131" s="717"/>
      <c r="BD131" s="717"/>
      <c r="BE131" s="718"/>
      <c r="BF131" s="719">
        <v>111.4</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486</v>
      </c>
      <c r="W132" s="729"/>
      <c r="X132" s="729"/>
      <c r="Y132" s="729"/>
      <c r="Z132" s="730"/>
      <c r="AA132" s="731">
        <v>7.9821404659999997</v>
      </c>
      <c r="AB132" s="732"/>
      <c r="AC132" s="732"/>
      <c r="AD132" s="732"/>
      <c r="AE132" s="733"/>
      <c r="AF132" s="734">
        <v>8.4080761949999996</v>
      </c>
      <c r="AG132" s="732"/>
      <c r="AH132" s="732"/>
      <c r="AI132" s="732"/>
      <c r="AJ132" s="733"/>
      <c r="AK132" s="734">
        <v>9.1048679890000006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487</v>
      </c>
      <c r="W133" s="708"/>
      <c r="X133" s="708"/>
      <c r="Y133" s="708"/>
      <c r="Z133" s="709"/>
      <c r="AA133" s="710">
        <v>8.5</v>
      </c>
      <c r="AB133" s="711"/>
      <c r="AC133" s="711"/>
      <c r="AD133" s="711"/>
      <c r="AE133" s="712"/>
      <c r="AF133" s="710">
        <v>8.4</v>
      </c>
      <c r="AG133" s="711"/>
      <c r="AH133" s="711"/>
      <c r="AI133" s="711"/>
      <c r="AJ133" s="712"/>
      <c r="AK133" s="710">
        <v>8.4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zYlef6Xdhy4ZHaEfJn6auYe5mWeAPCq36crj0eJYc91N57tJSfaEha3qfLGihSjFDSJvcPNvvNPyiC0chPVrA==" saltValue="EeRerdHM+gqHH6iH4CsO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 zoomScale="80" zoomScaleNormal="85" zoomScaleSheetLayoutView="80" workbookViewId="0">
      <selection activeCell="AR96" sqref="AR96"/>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2Qoz3vy7aCHWol/l7PKUtSrH78ESMByyPNv0PKhrUAbdBsb5g5fu8tw0Shi8vXqQpUFTt4b1IywkIsM/seLSQ==" saltValue="VE9b5Yr8WsXJeaQ+Az53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9" zoomScale="80" zoomScaleNormal="80" zoomScaleSheetLayoutView="55" workbookViewId="0">
      <selection activeCell="CY89" sqref="CY89"/>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t8tdjgajGHte6XlkYEInO2K59yhPB0CaBKfmuYwLgEP3pfORi7JDrmfMk15Yk7XjGZcuHSxGIeMkP67dTfpww==" saltValue="I4y2ShfL3Ti1Kp0ziaCL3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zoomScale="80" zoomScaleSheetLayoutView="8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490</v>
      </c>
      <c r="AL6" s="248"/>
      <c r="AM6" s="248"/>
      <c r="AN6" s="248"/>
    </row>
    <row r="7" spans="1:46" ht="13.5" customHeight="1" x14ac:dyDescent="0.2">
      <c r="A7" s="247"/>
      <c r="AK7" s="250"/>
      <c r="AL7" s="251"/>
      <c r="AM7" s="251"/>
      <c r="AN7" s="252"/>
      <c r="AO7" s="1105" t="s">
        <v>491</v>
      </c>
      <c r="AP7" s="253"/>
      <c r="AQ7" s="254" t="s">
        <v>492</v>
      </c>
      <c r="AR7" s="255"/>
    </row>
    <row r="8" spans="1:46" ht="13.2" x14ac:dyDescent="0.2">
      <c r="A8" s="247"/>
      <c r="AK8" s="256"/>
      <c r="AL8" s="257"/>
      <c r="AM8" s="257"/>
      <c r="AN8" s="258"/>
      <c r="AO8" s="1106"/>
      <c r="AP8" s="259" t="s">
        <v>493</v>
      </c>
      <c r="AQ8" s="260" t="s">
        <v>494</v>
      </c>
      <c r="AR8" s="261" t="s">
        <v>495</v>
      </c>
    </row>
    <row r="9" spans="1:46" ht="13.2" x14ac:dyDescent="0.2">
      <c r="A9" s="247"/>
      <c r="AK9" s="1117" t="s">
        <v>496</v>
      </c>
      <c r="AL9" s="1118"/>
      <c r="AM9" s="1118"/>
      <c r="AN9" s="1119"/>
      <c r="AO9" s="262">
        <v>164219269</v>
      </c>
      <c r="AP9" s="262">
        <v>106973</v>
      </c>
      <c r="AQ9" s="263">
        <v>112291</v>
      </c>
      <c r="AR9" s="264">
        <v>-4.7</v>
      </c>
    </row>
    <row r="10" spans="1:46" ht="13.5" customHeight="1" x14ac:dyDescent="0.2">
      <c r="A10" s="247"/>
      <c r="AK10" s="1117" t="s">
        <v>497</v>
      </c>
      <c r="AL10" s="1118"/>
      <c r="AM10" s="1118"/>
      <c r="AN10" s="1119"/>
      <c r="AO10" s="265">
        <v>123</v>
      </c>
      <c r="AP10" s="265">
        <v>0</v>
      </c>
      <c r="AQ10" s="266">
        <v>121</v>
      </c>
      <c r="AR10" s="267">
        <v>-100</v>
      </c>
    </row>
    <row r="11" spans="1:46" ht="13.5" customHeight="1" x14ac:dyDescent="0.2">
      <c r="A11" s="247"/>
      <c r="AK11" s="1117" t="s">
        <v>498</v>
      </c>
      <c r="AL11" s="1118"/>
      <c r="AM11" s="1118"/>
      <c r="AN11" s="1119"/>
      <c r="AO11" s="265">
        <v>4225069</v>
      </c>
      <c r="AP11" s="265">
        <v>2752</v>
      </c>
      <c r="AQ11" s="266">
        <v>1235</v>
      </c>
      <c r="AR11" s="267">
        <v>122.8</v>
      </c>
    </row>
    <row r="12" spans="1:46" ht="13.5" customHeight="1" x14ac:dyDescent="0.2">
      <c r="A12" s="247"/>
      <c r="AK12" s="1117" t="s">
        <v>499</v>
      </c>
      <c r="AL12" s="1118"/>
      <c r="AM12" s="1118"/>
      <c r="AN12" s="1119"/>
      <c r="AO12" s="265" t="s">
        <v>500</v>
      </c>
      <c r="AP12" s="265" t="s">
        <v>500</v>
      </c>
      <c r="AQ12" s="266">
        <v>3</v>
      </c>
      <c r="AR12" s="267" t="s">
        <v>500</v>
      </c>
    </row>
    <row r="13" spans="1:46" ht="13.5" customHeight="1" x14ac:dyDescent="0.2">
      <c r="A13" s="247"/>
      <c r="AK13" s="1117" t="s">
        <v>501</v>
      </c>
      <c r="AL13" s="1118"/>
      <c r="AM13" s="1118"/>
      <c r="AN13" s="1119"/>
      <c r="AO13" s="265">
        <v>1735549</v>
      </c>
      <c r="AP13" s="265">
        <v>1131</v>
      </c>
      <c r="AQ13" s="266">
        <v>2021</v>
      </c>
      <c r="AR13" s="267">
        <v>-44</v>
      </c>
    </row>
    <row r="14" spans="1:46" ht="13.5" customHeight="1" x14ac:dyDescent="0.2">
      <c r="A14" s="247"/>
      <c r="AK14" s="1117" t="s">
        <v>502</v>
      </c>
      <c r="AL14" s="1118"/>
      <c r="AM14" s="1118"/>
      <c r="AN14" s="1119"/>
      <c r="AO14" s="265">
        <v>3675597</v>
      </c>
      <c r="AP14" s="265">
        <v>2394</v>
      </c>
      <c r="AQ14" s="266">
        <v>1404</v>
      </c>
      <c r="AR14" s="267">
        <v>70.5</v>
      </c>
    </row>
    <row r="15" spans="1:46" ht="13.5" customHeight="1" x14ac:dyDescent="0.2">
      <c r="A15" s="247"/>
      <c r="AK15" s="1120" t="s">
        <v>503</v>
      </c>
      <c r="AL15" s="1121"/>
      <c r="AM15" s="1121"/>
      <c r="AN15" s="1122"/>
      <c r="AO15" s="265">
        <v>-9285293</v>
      </c>
      <c r="AP15" s="265">
        <v>-6048</v>
      </c>
      <c r="AQ15" s="266">
        <v>-7200</v>
      </c>
      <c r="AR15" s="267">
        <v>-16</v>
      </c>
    </row>
    <row r="16" spans="1:46" ht="13.2" x14ac:dyDescent="0.2">
      <c r="A16" s="247"/>
      <c r="AK16" s="1120" t="s">
        <v>177</v>
      </c>
      <c r="AL16" s="1121"/>
      <c r="AM16" s="1121"/>
      <c r="AN16" s="1122"/>
      <c r="AO16" s="265">
        <v>164570314</v>
      </c>
      <c r="AP16" s="265">
        <v>107202</v>
      </c>
      <c r="AQ16" s="266">
        <v>109874</v>
      </c>
      <c r="AR16" s="267">
        <v>-2.4</v>
      </c>
    </row>
    <row r="17" spans="1:46" ht="13.2" x14ac:dyDescent="0.2">
      <c r="A17" s="247"/>
    </row>
    <row r="18" spans="1:46" ht="13.2" x14ac:dyDescent="0.2">
      <c r="A18" s="247"/>
      <c r="AQ18" s="268"/>
      <c r="AR18" s="268"/>
    </row>
    <row r="19" spans="1:46" ht="13.2" x14ac:dyDescent="0.2">
      <c r="A19" s="247"/>
      <c r="AK19" s="243" t="s">
        <v>504</v>
      </c>
    </row>
    <row r="20" spans="1:46" ht="13.2" x14ac:dyDescent="0.2">
      <c r="A20" s="247"/>
      <c r="AK20" s="269"/>
      <c r="AL20" s="270"/>
      <c r="AM20" s="270"/>
      <c r="AN20" s="271"/>
      <c r="AO20" s="272" t="s">
        <v>505</v>
      </c>
      <c r="AP20" s="273" t="s">
        <v>506</v>
      </c>
      <c r="AQ20" s="274" t="s">
        <v>507</v>
      </c>
      <c r="AR20" s="275"/>
    </row>
    <row r="21" spans="1:46" s="248" customFormat="1" ht="13.2" x14ac:dyDescent="0.2">
      <c r="A21" s="276"/>
      <c r="AK21" s="1123" t="s">
        <v>508</v>
      </c>
      <c r="AL21" s="1124"/>
      <c r="AM21" s="1124"/>
      <c r="AN21" s="1125"/>
      <c r="AO21" s="277">
        <v>10.85</v>
      </c>
      <c r="AP21" s="278">
        <v>11.47</v>
      </c>
      <c r="AQ21" s="279">
        <v>-0.62</v>
      </c>
      <c r="AS21" s="280"/>
      <c r="AT21" s="276"/>
    </row>
    <row r="22" spans="1:46" s="248" customFormat="1" ht="13.2" x14ac:dyDescent="0.2">
      <c r="A22" s="276"/>
      <c r="AK22" s="1123" t="s">
        <v>509</v>
      </c>
      <c r="AL22" s="1124"/>
      <c r="AM22" s="1124"/>
      <c r="AN22" s="1125"/>
      <c r="AO22" s="281">
        <v>100.2</v>
      </c>
      <c r="AP22" s="282">
        <v>99.8</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510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511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512</v>
      </c>
      <c r="AL29" s="248"/>
      <c r="AM29" s="248"/>
      <c r="AN29" s="248"/>
      <c r="AS29" s="290"/>
    </row>
    <row r="30" spans="1:46" ht="13.5" customHeight="1" x14ac:dyDescent="0.2">
      <c r="A30" s="247"/>
      <c r="AK30" s="250"/>
      <c r="AL30" s="251"/>
      <c r="AM30" s="251"/>
      <c r="AN30" s="252"/>
      <c r="AO30" s="1105" t="s">
        <v>491</v>
      </c>
      <c r="AP30" s="253"/>
      <c r="AQ30" s="254" t="s">
        <v>492</v>
      </c>
      <c r="AR30" s="255"/>
    </row>
    <row r="31" spans="1:46" ht="13.2" x14ac:dyDescent="0.2">
      <c r="A31" s="247"/>
      <c r="AK31" s="256"/>
      <c r="AL31" s="257"/>
      <c r="AM31" s="257"/>
      <c r="AN31" s="258"/>
      <c r="AO31" s="1106"/>
      <c r="AP31" s="259" t="s">
        <v>493</v>
      </c>
      <c r="AQ31" s="260" t="s">
        <v>494</v>
      </c>
      <c r="AR31" s="261" t="s">
        <v>495</v>
      </c>
    </row>
    <row r="32" spans="1:46" ht="27" customHeight="1" x14ac:dyDescent="0.2">
      <c r="A32" s="247"/>
      <c r="AK32" s="1107" t="s">
        <v>513</v>
      </c>
      <c r="AL32" s="1108"/>
      <c r="AM32" s="1108"/>
      <c r="AN32" s="1109"/>
      <c r="AO32" s="291">
        <v>24338589</v>
      </c>
      <c r="AP32" s="291">
        <v>15854</v>
      </c>
      <c r="AQ32" s="292">
        <v>29025</v>
      </c>
      <c r="AR32" s="293">
        <v>-45.4</v>
      </c>
    </row>
    <row r="33" spans="1:46" ht="13.5" customHeight="1" x14ac:dyDescent="0.2">
      <c r="A33" s="247"/>
      <c r="AK33" s="1107" t="s">
        <v>514</v>
      </c>
      <c r="AL33" s="1108"/>
      <c r="AM33" s="1108"/>
      <c r="AN33" s="1109"/>
      <c r="AO33" s="291">
        <v>5161222</v>
      </c>
      <c r="AP33" s="291">
        <v>3362</v>
      </c>
      <c r="AQ33" s="292">
        <v>2558</v>
      </c>
      <c r="AR33" s="293">
        <v>31.4</v>
      </c>
    </row>
    <row r="34" spans="1:46" ht="27" customHeight="1" x14ac:dyDescent="0.2">
      <c r="A34" s="247"/>
      <c r="AK34" s="1107" t="s">
        <v>515</v>
      </c>
      <c r="AL34" s="1108"/>
      <c r="AM34" s="1108"/>
      <c r="AN34" s="1109"/>
      <c r="AO34" s="291">
        <v>46238945</v>
      </c>
      <c r="AP34" s="291">
        <v>30120</v>
      </c>
      <c r="AQ34" s="292">
        <v>21936</v>
      </c>
      <c r="AR34" s="293">
        <v>37.299999999999997</v>
      </c>
    </row>
    <row r="35" spans="1:46" ht="27" customHeight="1" x14ac:dyDescent="0.2">
      <c r="A35" s="247"/>
      <c r="AK35" s="1107" t="s">
        <v>516</v>
      </c>
      <c r="AL35" s="1108"/>
      <c r="AM35" s="1108"/>
      <c r="AN35" s="1109"/>
      <c r="AO35" s="291">
        <v>12251657</v>
      </c>
      <c r="AP35" s="291">
        <v>7981</v>
      </c>
      <c r="AQ35" s="292">
        <v>9222</v>
      </c>
      <c r="AR35" s="293">
        <v>-13.5</v>
      </c>
    </row>
    <row r="36" spans="1:46" ht="27" customHeight="1" x14ac:dyDescent="0.2">
      <c r="A36" s="247"/>
      <c r="AK36" s="1107" t="s">
        <v>517</v>
      </c>
      <c r="AL36" s="1108"/>
      <c r="AM36" s="1108"/>
      <c r="AN36" s="1109"/>
      <c r="AO36" s="291" t="s">
        <v>500</v>
      </c>
      <c r="AP36" s="291" t="s">
        <v>500</v>
      </c>
      <c r="AQ36" s="292">
        <v>155</v>
      </c>
      <c r="AR36" s="293" t="s">
        <v>500</v>
      </c>
    </row>
    <row r="37" spans="1:46" ht="13.5" customHeight="1" x14ac:dyDescent="0.2">
      <c r="A37" s="247"/>
      <c r="AK37" s="1107" t="s">
        <v>518</v>
      </c>
      <c r="AL37" s="1108"/>
      <c r="AM37" s="1108"/>
      <c r="AN37" s="1109"/>
      <c r="AO37" s="291">
        <v>1357123</v>
      </c>
      <c r="AP37" s="291">
        <v>884</v>
      </c>
      <c r="AQ37" s="292">
        <v>1054</v>
      </c>
      <c r="AR37" s="293">
        <v>-16.100000000000001</v>
      </c>
    </row>
    <row r="38" spans="1:46" ht="27" customHeight="1" x14ac:dyDescent="0.2">
      <c r="A38" s="247"/>
      <c r="AK38" s="1110" t="s">
        <v>519</v>
      </c>
      <c r="AL38" s="1111"/>
      <c r="AM38" s="1111"/>
      <c r="AN38" s="1112"/>
      <c r="AO38" s="294" t="s">
        <v>500</v>
      </c>
      <c r="AP38" s="294" t="s">
        <v>500</v>
      </c>
      <c r="AQ38" s="295">
        <v>1</v>
      </c>
      <c r="AR38" s="283" t="s">
        <v>500</v>
      </c>
      <c r="AS38" s="290"/>
    </row>
    <row r="39" spans="1:46" ht="13.2" x14ac:dyDescent="0.2">
      <c r="A39" s="247"/>
      <c r="AK39" s="1110" t="s">
        <v>520</v>
      </c>
      <c r="AL39" s="1111"/>
      <c r="AM39" s="1111"/>
      <c r="AN39" s="1112"/>
      <c r="AO39" s="291">
        <v>-22393008</v>
      </c>
      <c r="AP39" s="291">
        <v>-14587</v>
      </c>
      <c r="AQ39" s="292">
        <v>-17788</v>
      </c>
      <c r="AR39" s="293">
        <v>-18</v>
      </c>
      <c r="AS39" s="290"/>
    </row>
    <row r="40" spans="1:46" ht="27" customHeight="1" x14ac:dyDescent="0.2">
      <c r="A40" s="247"/>
      <c r="AK40" s="1107" t="s">
        <v>521</v>
      </c>
      <c r="AL40" s="1108"/>
      <c r="AM40" s="1108"/>
      <c r="AN40" s="1109"/>
      <c r="AO40" s="291">
        <v>-31670144</v>
      </c>
      <c r="AP40" s="291">
        <v>-20630</v>
      </c>
      <c r="AQ40" s="292">
        <v>-29583</v>
      </c>
      <c r="AR40" s="293">
        <v>-30.3</v>
      </c>
      <c r="AS40" s="290"/>
    </row>
    <row r="41" spans="1:46" ht="13.2" x14ac:dyDescent="0.2">
      <c r="A41" s="247"/>
      <c r="AK41" s="1113" t="s">
        <v>287</v>
      </c>
      <c r="AL41" s="1114"/>
      <c r="AM41" s="1114"/>
      <c r="AN41" s="1115"/>
      <c r="AO41" s="291">
        <v>35284384</v>
      </c>
      <c r="AP41" s="291">
        <v>22984</v>
      </c>
      <c r="AQ41" s="292">
        <v>16580</v>
      </c>
      <c r="AR41" s="293">
        <v>38.6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522</v>
      </c>
    </row>
    <row r="48" spans="1:46" ht="13.2" x14ac:dyDescent="0.2">
      <c r="A48" s="247"/>
      <c r="AK48" s="301" t="s">
        <v>523</v>
      </c>
      <c r="AL48" s="301"/>
      <c r="AM48" s="301"/>
      <c r="AN48" s="301"/>
      <c r="AO48" s="301"/>
      <c r="AP48" s="301"/>
      <c r="AQ48" s="302"/>
      <c r="AR48" s="301"/>
    </row>
    <row r="49" spans="1:44" ht="13.5" customHeight="1" x14ac:dyDescent="0.2">
      <c r="A49" s="247"/>
      <c r="AK49" s="303"/>
      <c r="AL49" s="304"/>
      <c r="AM49" s="1100" t="s">
        <v>491</v>
      </c>
      <c r="AN49" s="1102" t="s">
        <v>524</v>
      </c>
      <c r="AO49" s="1103"/>
      <c r="AP49" s="1103"/>
      <c r="AQ49" s="1103"/>
      <c r="AR49" s="1104"/>
    </row>
    <row r="50" spans="1:44" ht="13.2" x14ac:dyDescent="0.2">
      <c r="A50" s="247"/>
      <c r="AK50" s="305"/>
      <c r="AL50" s="306"/>
      <c r="AM50" s="1101"/>
      <c r="AN50" s="307" t="s">
        <v>525</v>
      </c>
      <c r="AO50" s="308" t="s">
        <v>526</v>
      </c>
      <c r="AP50" s="309" t="s">
        <v>527</v>
      </c>
      <c r="AQ50" s="310" t="s">
        <v>528</v>
      </c>
      <c r="AR50" s="311" t="s">
        <v>529</v>
      </c>
    </row>
    <row r="51" spans="1:44" ht="13.2" x14ac:dyDescent="0.2">
      <c r="A51" s="247"/>
      <c r="AK51" s="303" t="s">
        <v>530</v>
      </c>
      <c r="AL51" s="304"/>
      <c r="AM51" s="312">
        <v>109240246</v>
      </c>
      <c r="AN51" s="313">
        <v>71795</v>
      </c>
      <c r="AO51" s="314">
        <v>23.9</v>
      </c>
      <c r="AP51" s="315">
        <v>58766</v>
      </c>
      <c r="AQ51" s="316">
        <v>2.9</v>
      </c>
      <c r="AR51" s="317">
        <v>21</v>
      </c>
    </row>
    <row r="52" spans="1:44" ht="13.2" x14ac:dyDescent="0.2">
      <c r="A52" s="247"/>
      <c r="AK52" s="318"/>
      <c r="AL52" s="319" t="s">
        <v>531</v>
      </c>
      <c r="AM52" s="320">
        <v>63411353</v>
      </c>
      <c r="AN52" s="321">
        <v>41675</v>
      </c>
      <c r="AO52" s="322">
        <v>38</v>
      </c>
      <c r="AP52" s="323">
        <v>29363</v>
      </c>
      <c r="AQ52" s="324">
        <v>-2.5</v>
      </c>
      <c r="AR52" s="325">
        <v>40.5</v>
      </c>
    </row>
    <row r="53" spans="1:44" ht="13.2" x14ac:dyDescent="0.2">
      <c r="A53" s="247"/>
      <c r="AK53" s="303" t="s">
        <v>532</v>
      </c>
      <c r="AL53" s="304"/>
      <c r="AM53" s="312">
        <v>97821485</v>
      </c>
      <c r="AN53" s="313">
        <v>64255</v>
      </c>
      <c r="AO53" s="314">
        <v>-10.5</v>
      </c>
      <c r="AP53" s="315">
        <v>62482</v>
      </c>
      <c r="AQ53" s="316">
        <v>6.3</v>
      </c>
      <c r="AR53" s="317">
        <v>-16.8</v>
      </c>
    </row>
    <row r="54" spans="1:44" ht="13.2" x14ac:dyDescent="0.2">
      <c r="A54" s="247"/>
      <c r="AK54" s="318"/>
      <c r="AL54" s="319" t="s">
        <v>531</v>
      </c>
      <c r="AM54" s="320">
        <v>50026183</v>
      </c>
      <c r="AN54" s="321">
        <v>32860</v>
      </c>
      <c r="AO54" s="322">
        <v>-21.2</v>
      </c>
      <c r="AP54" s="323">
        <v>34626</v>
      </c>
      <c r="AQ54" s="324">
        <v>17.899999999999999</v>
      </c>
      <c r="AR54" s="325">
        <v>-39.1</v>
      </c>
    </row>
    <row r="55" spans="1:44" ht="13.2" x14ac:dyDescent="0.2">
      <c r="A55" s="247"/>
      <c r="AK55" s="303" t="s">
        <v>533</v>
      </c>
      <c r="AL55" s="304"/>
      <c r="AM55" s="312">
        <v>104880684</v>
      </c>
      <c r="AN55" s="313">
        <v>68818</v>
      </c>
      <c r="AO55" s="314">
        <v>7.1</v>
      </c>
      <c r="AP55" s="315">
        <v>59288</v>
      </c>
      <c r="AQ55" s="316">
        <v>-5.0999999999999996</v>
      </c>
      <c r="AR55" s="317">
        <v>12.2</v>
      </c>
    </row>
    <row r="56" spans="1:44" ht="13.2" x14ac:dyDescent="0.2">
      <c r="A56" s="247"/>
      <c r="AK56" s="318"/>
      <c r="AL56" s="319" t="s">
        <v>531</v>
      </c>
      <c r="AM56" s="320">
        <v>64567998</v>
      </c>
      <c r="AN56" s="321">
        <v>42367</v>
      </c>
      <c r="AO56" s="322">
        <v>28.9</v>
      </c>
      <c r="AP56" s="323">
        <v>32670</v>
      </c>
      <c r="AQ56" s="324">
        <v>-5.6</v>
      </c>
      <c r="AR56" s="325">
        <v>34.5</v>
      </c>
    </row>
    <row r="57" spans="1:44" ht="13.2" x14ac:dyDescent="0.2">
      <c r="A57" s="247"/>
      <c r="AK57" s="303" t="s">
        <v>534</v>
      </c>
      <c r="AL57" s="304"/>
      <c r="AM57" s="312">
        <v>120460120</v>
      </c>
      <c r="AN57" s="313">
        <v>78777</v>
      </c>
      <c r="AO57" s="314">
        <v>14.5</v>
      </c>
      <c r="AP57" s="315">
        <v>63490</v>
      </c>
      <c r="AQ57" s="316">
        <v>7.1</v>
      </c>
      <c r="AR57" s="317">
        <v>7.4</v>
      </c>
    </row>
    <row r="58" spans="1:44" ht="13.2" x14ac:dyDescent="0.2">
      <c r="A58" s="247"/>
      <c r="AK58" s="318"/>
      <c r="AL58" s="319" t="s">
        <v>531</v>
      </c>
      <c r="AM58" s="320">
        <v>79214538</v>
      </c>
      <c r="AN58" s="321">
        <v>51803</v>
      </c>
      <c r="AO58" s="322">
        <v>22.3</v>
      </c>
      <c r="AP58" s="323">
        <v>35347</v>
      </c>
      <c r="AQ58" s="324">
        <v>8.1999999999999993</v>
      </c>
      <c r="AR58" s="325">
        <v>14.1</v>
      </c>
    </row>
    <row r="59" spans="1:44" ht="13.2" x14ac:dyDescent="0.2">
      <c r="A59" s="247"/>
      <c r="AK59" s="303" t="s">
        <v>535</v>
      </c>
      <c r="AL59" s="304"/>
      <c r="AM59" s="312">
        <v>96769540</v>
      </c>
      <c r="AN59" s="313">
        <v>63036</v>
      </c>
      <c r="AO59" s="314">
        <v>-20</v>
      </c>
      <c r="AP59" s="315">
        <v>68481</v>
      </c>
      <c r="AQ59" s="316">
        <v>7.9</v>
      </c>
      <c r="AR59" s="317">
        <v>-27.9</v>
      </c>
    </row>
    <row r="60" spans="1:44" ht="13.2" x14ac:dyDescent="0.2">
      <c r="A60" s="247"/>
      <c r="AK60" s="318"/>
      <c r="AL60" s="319" t="s">
        <v>531</v>
      </c>
      <c r="AM60" s="320">
        <v>53481144</v>
      </c>
      <c r="AN60" s="321">
        <v>34838</v>
      </c>
      <c r="AO60" s="322">
        <v>-32.700000000000003</v>
      </c>
      <c r="AP60" s="323">
        <v>38966</v>
      </c>
      <c r="AQ60" s="324">
        <v>10.199999999999999</v>
      </c>
      <c r="AR60" s="325">
        <v>-42.9</v>
      </c>
    </row>
    <row r="61" spans="1:44" ht="13.2" x14ac:dyDescent="0.2">
      <c r="A61" s="247"/>
      <c r="AK61" s="303" t="s">
        <v>536</v>
      </c>
      <c r="AL61" s="326"/>
      <c r="AM61" s="312">
        <v>105834415</v>
      </c>
      <c r="AN61" s="313">
        <v>69336</v>
      </c>
      <c r="AO61" s="314">
        <v>3</v>
      </c>
      <c r="AP61" s="315">
        <v>62501</v>
      </c>
      <c r="AQ61" s="327">
        <v>3.8</v>
      </c>
      <c r="AR61" s="317">
        <v>-0.8</v>
      </c>
    </row>
    <row r="62" spans="1:44" ht="13.2" x14ac:dyDescent="0.2">
      <c r="A62" s="247"/>
      <c r="AK62" s="318"/>
      <c r="AL62" s="319" t="s">
        <v>531</v>
      </c>
      <c r="AM62" s="320">
        <v>62140243</v>
      </c>
      <c r="AN62" s="321">
        <v>40709</v>
      </c>
      <c r="AO62" s="322">
        <v>7.1</v>
      </c>
      <c r="AP62" s="323">
        <v>34194</v>
      </c>
      <c r="AQ62" s="324">
        <v>5.6</v>
      </c>
      <c r="AR62" s="325">
        <v>1.5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Jdz9D9PpOagzQgECkndhPphNurYv9GZDZFRkr14KaOewF2AeFP6HH8jBlVS4ktKMySwofkxiU/QVOMFIm5BH9w==" saltValue="WC0KlNSve38k9fPkBXM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9"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488</v>
      </c>
    </row>
    <row r="121" spans="125:125" ht="13.5" hidden="1" customHeight="1" x14ac:dyDescent="0.2">
      <c r="DU121" s="241"/>
    </row>
  </sheetData>
  <sheetProtection algorithmName="SHA-512" hashValue="n5ZXivHbHgXZsLFRaG6Mee9x01Q4dZz7UAtDB6VkXz4wGSU+8DBSI6ovbgCzPx1DIZmOOzJDXwl1wr0ayj2ggg==" saltValue="4DSJV6C/B9thxhovI9tx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488</v>
      </c>
    </row>
  </sheetData>
  <sheetProtection algorithmName="SHA-512" hashValue="hNR4FyKlBo0oF+kSF3nJLPqFzHuthAfiZk5jYmLNYYoLS1dlz1XKXK1zdhaTVpr7EG9+QLuxU/d1kIxSeGbu1g==" saltValue="k+IZH8fk7RqgZG883iD0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538</v>
      </c>
      <c r="G46" s="8" t="s">
        <v>539</v>
      </c>
      <c r="H46" s="8" t="s">
        <v>540</v>
      </c>
      <c r="I46" s="8" t="s">
        <v>541</v>
      </c>
      <c r="J46" s="9" t="s">
        <v>542</v>
      </c>
    </row>
    <row r="47" spans="2:10" ht="57.75" customHeight="1" x14ac:dyDescent="0.2">
      <c r="B47" s="10"/>
      <c r="C47" s="1126" t="s">
        <v>3</v>
      </c>
      <c r="D47" s="1126"/>
      <c r="E47" s="1127"/>
      <c r="F47" s="11">
        <v>1.7</v>
      </c>
      <c r="G47" s="12">
        <v>1.97</v>
      </c>
      <c r="H47" s="12">
        <v>2.2400000000000002</v>
      </c>
      <c r="I47" s="12">
        <v>1.81</v>
      </c>
      <c r="J47" s="13">
        <v>1.4</v>
      </c>
    </row>
    <row r="48" spans="2:10" ht="57.75" customHeight="1" x14ac:dyDescent="0.2">
      <c r="B48" s="14"/>
      <c r="C48" s="1128" t="s">
        <v>4</v>
      </c>
      <c r="D48" s="1128"/>
      <c r="E48" s="1129"/>
      <c r="F48" s="15">
        <v>0.14000000000000001</v>
      </c>
      <c r="G48" s="16">
        <v>1.63</v>
      </c>
      <c r="H48" s="16">
        <v>0.55000000000000004</v>
      </c>
      <c r="I48" s="16">
        <v>1.1599999999999999</v>
      </c>
      <c r="J48" s="17">
        <v>1.6</v>
      </c>
    </row>
    <row r="49" spans="2:10" ht="57.75" customHeight="1" thickBot="1" x14ac:dyDescent="0.25">
      <c r="B49" s="18"/>
      <c r="C49" s="1130" t="s">
        <v>5</v>
      </c>
      <c r="D49" s="1130"/>
      <c r="E49" s="1131"/>
      <c r="F49" s="19">
        <v>0.04</v>
      </c>
      <c r="G49" s="20">
        <v>1.73</v>
      </c>
      <c r="H49" s="20" t="s">
        <v>543</v>
      </c>
      <c r="I49" s="20" t="s">
        <v>544</v>
      </c>
      <c r="J49" s="21" t="s">
        <v>545</v>
      </c>
    </row>
    <row r="50" spans="2:10" ht="13.2" x14ac:dyDescent="0.2"/>
  </sheetData>
  <sheetProtection algorithmName="SHA-512" hashValue="X/6TKqdfL5lChVQJ/yrlR38+LmlfrmGjczKXDWyuLGT6uI66BQF5efHlHUqKpCD/Z7MwoR8tM85DL+MqPo8Hgw==" saltValue="uIaTCpuaeEu8VUdVWlsj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中田耕平_23（財）財政部財政課</cp:lastModifiedBy>
  <cp:lastPrinted>2026-03-10T06:17:03Z</cp:lastPrinted>
  <dcterms:created xsi:type="dcterms:W3CDTF">2026-02-23T06:00:57Z</dcterms:created>
  <dcterms:modified xsi:type="dcterms:W3CDTF">2026-03-25T06:23:27Z</dcterms:modified>
  <cp:category/>
</cp:coreProperties>
</file>