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firstSheet="1" activeTab="1"/>
  </bookViews>
  <sheets>
    <sheet name="花き" sheetId="1" state="hidden" r:id="rId1"/>
    <sheet name="Page1" sheetId="2" r:id="rId2"/>
  </sheets>
  <definedNames/>
  <calcPr fullCalcOnLoad="1"/>
</workbook>
</file>

<file path=xl/sharedStrings.xml><?xml version="1.0" encoding="utf-8"?>
<sst xmlns="http://schemas.openxmlformats.org/spreadsheetml/2006/main" count="207" uniqueCount="103">
  <si>
    <t>順位</t>
  </si>
  <si>
    <t>品目</t>
  </si>
  <si>
    <t>数量</t>
  </si>
  <si>
    <t>金額</t>
  </si>
  <si>
    <t>平均</t>
  </si>
  <si>
    <t>順位</t>
  </si>
  <si>
    <t>品目</t>
  </si>
  <si>
    <t>合計</t>
  </si>
  <si>
    <t>　</t>
  </si>
  <si>
    <t>順位</t>
  </si>
  <si>
    <t>品目</t>
  </si>
  <si>
    <t>２．種別・品目別取扱高順位</t>
  </si>
  <si>
    <t>単位　本、束、個・円</t>
  </si>
  <si>
    <t>１．切花 ①切花類</t>
  </si>
  <si>
    <t>　　　　 ②枝物類</t>
  </si>
  <si>
    <t>　　　　 ③切葉類</t>
  </si>
  <si>
    <t>２．鉢物 ①鉢物類</t>
  </si>
  <si>
    <t>　　　　 ②観葉植物類</t>
  </si>
  <si>
    <t>３．花木 花木類</t>
  </si>
  <si>
    <t>４．種苗 ①苗物類</t>
  </si>
  <si>
    <t>５．その他 観賞用植物類</t>
  </si>
  <si>
    <t>菊</t>
  </si>
  <si>
    <t>カーネーション</t>
  </si>
  <si>
    <t>バ　　　　　ラ</t>
  </si>
  <si>
    <t>小　　　　　菊</t>
  </si>
  <si>
    <t>その他　ゆ　り</t>
  </si>
  <si>
    <t>トルコぎきょう</t>
  </si>
  <si>
    <t>かす　みそ　う</t>
  </si>
  <si>
    <t>り　ん　ど　う</t>
  </si>
  <si>
    <t>洋　　ラ　　ン</t>
  </si>
  <si>
    <t>ス　ト　ッ　ク</t>
  </si>
  <si>
    <t>チューリップ</t>
  </si>
  <si>
    <t>きんぎょそう</t>
  </si>
  <si>
    <t>フ　リージ　ア</t>
  </si>
  <si>
    <t>しゃく　や　く</t>
  </si>
  <si>
    <t>グラジオラス</t>
  </si>
  <si>
    <t>てっぽうゆ　り</t>
  </si>
  <si>
    <t>きん　せん　か</t>
  </si>
  <si>
    <t>ア　イ　リ　ス</t>
  </si>
  <si>
    <t>菜　　の　　花</t>
  </si>
  <si>
    <t>す　い　せ　ん</t>
  </si>
  <si>
    <t>その他切花</t>
  </si>
  <si>
    <t>ま　　　　　つ</t>
  </si>
  <si>
    <t>千　　　　　両</t>
  </si>
  <si>
    <t>さ　　か　　き</t>
  </si>
  <si>
    <t>も　　　　　も</t>
  </si>
  <si>
    <t>ア　カ　シ　ア</t>
  </si>
  <si>
    <t>その他枝物</t>
  </si>
  <si>
    <t>し　　だ　　類</t>
  </si>
  <si>
    <t>は　　ら　　ん</t>
  </si>
  <si>
    <t>そ　　て　　つ</t>
  </si>
  <si>
    <t>ニューサイラン</t>
  </si>
  <si>
    <t>その他切葉</t>
  </si>
  <si>
    <t>シク　ラメ　ン</t>
  </si>
  <si>
    <t>プリ　ムラ　類</t>
  </si>
  <si>
    <t>葉　ボ　タ　ン</t>
  </si>
  <si>
    <t>ミニカーネーション</t>
  </si>
  <si>
    <t>ゼラニューム</t>
  </si>
  <si>
    <t>その他　ラ　ン</t>
  </si>
  <si>
    <t>ポインセチア</t>
  </si>
  <si>
    <t>ハイドランジア</t>
  </si>
  <si>
    <t>菊</t>
  </si>
  <si>
    <t>ハイビスカス</t>
  </si>
  <si>
    <t>き　ん　せんか</t>
  </si>
  <si>
    <t>ガ　ー　ベ　ラ</t>
  </si>
  <si>
    <t>ベゴ　ニア　類</t>
  </si>
  <si>
    <t>ポリアンサス</t>
  </si>
  <si>
    <t>ア　ザ　レ　ア</t>
  </si>
  <si>
    <t>ポット　マ　ム</t>
  </si>
  <si>
    <t>デンドロビューム</t>
  </si>
  <si>
    <t>て　っ　せ　ん</t>
  </si>
  <si>
    <t>シンビジューム</t>
  </si>
  <si>
    <t>かに葉サボテン</t>
  </si>
  <si>
    <t>その他鉢物</t>
  </si>
  <si>
    <t>サ　ボ　テ　ン</t>
  </si>
  <si>
    <t>ア　イ　ビ　ー</t>
  </si>
  <si>
    <t>コ　リ　ウ　ス</t>
  </si>
  <si>
    <t>ポ　　ト　　ス</t>
  </si>
  <si>
    <t>フェニックス</t>
  </si>
  <si>
    <t>アンスリウム</t>
  </si>
  <si>
    <t>サンセベリア</t>
  </si>
  <si>
    <t>アジアンタム</t>
  </si>
  <si>
    <t>カラ　ジウ　ム</t>
  </si>
  <si>
    <t>ペペ　ロミ　ア</t>
  </si>
  <si>
    <t>ガ　ジュマ　ル</t>
  </si>
  <si>
    <t>ア　　ロ　　エ</t>
  </si>
  <si>
    <t>ベンジャミン</t>
  </si>
  <si>
    <t>ブライダルベール</t>
  </si>
  <si>
    <t>ク　ロ　ト　ン</t>
  </si>
  <si>
    <t>アナナス　類</t>
  </si>
  <si>
    <t>ゴ　　　　　ム</t>
  </si>
  <si>
    <t>そ　　て　　つ</t>
  </si>
  <si>
    <t>アフェンラドラ</t>
  </si>
  <si>
    <t>カンノンチク</t>
  </si>
  <si>
    <t>その他観葉植物</t>
  </si>
  <si>
    <t>さ　ざ　ん　か</t>
  </si>
  <si>
    <t>その他花木</t>
  </si>
  <si>
    <t>パ　ン　ジ　ー</t>
  </si>
  <si>
    <t>やさい　苗　類</t>
  </si>
  <si>
    <t>サ　ル　ビ　ア</t>
  </si>
  <si>
    <t>デ　ー　ジ　ー</t>
  </si>
  <si>
    <t>その他苗物</t>
  </si>
  <si>
    <t>　　　　 ②球根類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</si>
</sst>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3" fillId="0" borderId="15" xfId="0" applyFont="1" applyBorder="1" applyAlignment="1">
      <alignment/>
    </xf>
    <xf numFmtId="38" fontId="5" fillId="0" borderId="12" xfId="48" applyFont="1" applyBorder="1" applyAlignment="1">
      <alignment/>
    </xf>
    <xf numFmtId="38" fontId="5" fillId="0" borderId="14" xfId="48" applyFont="1" applyBorder="1" applyAlignment="1">
      <alignment/>
    </xf>
    <xf numFmtId="38" fontId="5" fillId="0" borderId="15" xfId="48" applyFont="1" applyBorder="1" applyAlignment="1">
      <alignment/>
    </xf>
    <xf numFmtId="3" fontId="5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38" fontId="5" fillId="0" borderId="13" xfId="48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Y35"/>
  <sheetViews>
    <sheetView tabSelected="1" zoomScalePageLayoutView="0" workbookViewId="0" topLeftCell="A1">
      <selection activeCell="B1" sqref="B1"/>
    </sheetView>
  </sheetViews>
  <sheetFormatPr defaultColWidth="8.796875" defaultRowHeight="14.25"/>
  <cols>
    <col min="1" max="1" width="0.40625" style="1" customWidth="1"/>
    <col min="2" max="2" width="4.5" style="1" customWidth="1"/>
    <col min="3" max="3" width="18.19921875" style="1" customWidth="1"/>
    <col min="4" max="4" width="10.59765625" style="1" customWidth="1"/>
    <col min="5" max="5" width="13.09765625" style="1" customWidth="1"/>
    <col min="6" max="6" width="5" style="1" customWidth="1"/>
    <col min="7" max="7" width="1.8984375" style="1" customWidth="1"/>
    <col min="8" max="8" width="4.5" style="1" customWidth="1"/>
    <col min="9" max="9" width="18.19921875" style="1" customWidth="1"/>
    <col min="10" max="10" width="9.69921875" style="1" customWidth="1"/>
    <col min="11" max="11" width="13.09765625" style="1" customWidth="1"/>
    <col min="12" max="12" width="5.09765625" style="1" customWidth="1"/>
    <col min="13" max="14" width="1.4921875" style="1" customWidth="1"/>
    <col min="15" max="15" width="4.5" style="1" customWidth="1"/>
    <col min="16" max="16" width="18.19921875" style="1" customWidth="1"/>
    <col min="17" max="17" width="10.59765625" style="1" customWidth="1"/>
    <col min="18" max="18" width="13.09765625" style="1" customWidth="1"/>
    <col min="19" max="19" width="5" style="1" customWidth="1"/>
    <col min="20" max="20" width="1.8984375" style="1" customWidth="1"/>
    <col min="21" max="21" width="4.5" style="1" customWidth="1"/>
    <col min="22" max="22" width="18.19921875" style="1" customWidth="1"/>
    <col min="23" max="23" width="9.69921875" style="1" customWidth="1"/>
    <col min="24" max="24" width="13.09765625" style="1" customWidth="1"/>
    <col min="25" max="25" width="5.09765625" style="1" customWidth="1"/>
    <col min="26" max="16384" width="9" style="1" customWidth="1"/>
  </cols>
  <sheetData>
    <row r="2" spans="5:18" ht="18.75">
      <c r="E2" s="2" t="s">
        <v>11</v>
      </c>
      <c r="R2" s="2" t="s">
        <v>8</v>
      </c>
    </row>
    <row r="3" spans="12:25" ht="22.5" customHeight="1">
      <c r="L3" s="3" t="s">
        <v>12</v>
      </c>
      <c r="Y3" s="3" t="s">
        <v>8</v>
      </c>
    </row>
    <row r="4" spans="2:25" ht="21.75" customHeight="1">
      <c r="B4" s="4" t="s">
        <v>5</v>
      </c>
      <c r="C4" s="5" t="s">
        <v>6</v>
      </c>
      <c r="D4" s="5" t="s">
        <v>2</v>
      </c>
      <c r="E4" s="5" t="s">
        <v>3</v>
      </c>
      <c r="F4" s="6" t="s">
        <v>4</v>
      </c>
      <c r="H4" s="4" t="s">
        <v>5</v>
      </c>
      <c r="I4" s="5" t="s">
        <v>6</v>
      </c>
      <c r="J4" s="5" t="s">
        <v>2</v>
      </c>
      <c r="K4" s="5" t="s">
        <v>3</v>
      </c>
      <c r="L4" s="6" t="s">
        <v>4</v>
      </c>
      <c r="O4" s="4" t="s">
        <v>5</v>
      </c>
      <c r="P4" s="5" t="s">
        <v>6</v>
      </c>
      <c r="Q4" s="5" t="s">
        <v>2</v>
      </c>
      <c r="R4" s="5" t="s">
        <v>3</v>
      </c>
      <c r="S4" s="6" t="s">
        <v>4</v>
      </c>
      <c r="U4" s="4" t="s">
        <v>5</v>
      </c>
      <c r="V4" s="5" t="s">
        <v>6</v>
      </c>
      <c r="W4" s="5" t="s">
        <v>2</v>
      </c>
      <c r="X4" s="5" t="s">
        <v>3</v>
      </c>
      <c r="Y4" s="6" t="s">
        <v>4</v>
      </c>
    </row>
    <row r="5" spans="2:25" ht="21.75" customHeight="1">
      <c r="B5" s="7"/>
      <c r="C5" s="7"/>
      <c r="D5" s="14"/>
      <c r="E5" s="14"/>
      <c r="F5" s="9">
        <f>IF(C5="","",IF(D5=0,0,E5/D5))</f>
      </c>
      <c r="H5" s="7"/>
      <c r="I5" s="7"/>
      <c r="J5" s="14"/>
      <c r="K5" s="14"/>
      <c r="L5" s="19">
        <f aca="true" t="shared" si="0" ref="L5:L10">IF(I5="","",IF(J5=0,0,K5/J5))</f>
      </c>
      <c r="O5" s="18"/>
      <c r="P5" s="7"/>
      <c r="Q5" s="8"/>
      <c r="R5" s="8"/>
      <c r="S5" s="9">
        <f>IF(P5="","",IF(Q5=0,0,R5/Q5))</f>
      </c>
      <c r="U5" s="7"/>
      <c r="V5" s="7"/>
      <c r="W5" s="8"/>
      <c r="X5" s="8"/>
      <c r="Y5" s="9" t="str">
        <f>IF(V5=""," ",IF(W5=0,0,X5/W5))</f>
        <v> </v>
      </c>
    </row>
    <row r="6" spans="2:25" ht="21.75" customHeight="1">
      <c r="B6" s="7"/>
      <c r="C6" s="7"/>
      <c r="D6" s="14"/>
      <c r="E6" s="14"/>
      <c r="F6" s="9">
        <f aca="true" t="shared" si="1" ref="F6:F25">IF(C6="","",IF(D6=0,0,E6/D6))</f>
      </c>
      <c r="H6" s="7"/>
      <c r="I6" s="7"/>
      <c r="J6" s="14"/>
      <c r="K6" s="14"/>
      <c r="L6" s="19">
        <f t="shared" si="0"/>
      </c>
      <c r="O6" s="7"/>
      <c r="P6" s="7"/>
      <c r="Q6" s="8"/>
      <c r="R6" s="8"/>
      <c r="S6" s="9">
        <f aca="true" t="shared" si="2" ref="S6:S25">IF(P6="","",IF(Q6=0,0,R6/Q6))</f>
      </c>
      <c r="U6" s="7"/>
      <c r="V6" s="7"/>
      <c r="W6" s="8"/>
      <c r="X6" s="8"/>
      <c r="Y6" s="9" t="str">
        <f>IF(V6=""," ",IF(W6=0,0,X6/W6))</f>
        <v> </v>
      </c>
    </row>
    <row r="7" spans="2:25" ht="21.75" customHeight="1">
      <c r="B7" s="7"/>
      <c r="C7" s="7"/>
      <c r="D7" s="14"/>
      <c r="E7" s="14"/>
      <c r="F7" s="9">
        <f t="shared" si="1"/>
      </c>
      <c r="H7" s="7"/>
      <c r="I7" s="7"/>
      <c r="J7" s="14"/>
      <c r="K7" s="14"/>
      <c r="L7" s="19">
        <f t="shared" si="0"/>
      </c>
      <c r="O7" s="7"/>
      <c r="P7" s="7"/>
      <c r="Q7" s="8"/>
      <c r="R7" s="8"/>
      <c r="S7" s="9">
        <f t="shared" si="2"/>
      </c>
      <c r="U7" s="7"/>
      <c r="V7" s="7"/>
      <c r="W7" s="8"/>
      <c r="X7" s="8"/>
      <c r="Y7" s="9" t="str">
        <f>IF(V7=""," ",IF(W7=0,0,X7/W7))</f>
        <v> </v>
      </c>
    </row>
    <row r="8" spans="2:25" ht="21.75" customHeight="1">
      <c r="B8" s="7"/>
      <c r="C8" s="7"/>
      <c r="D8" s="14"/>
      <c r="E8" s="14"/>
      <c r="F8" s="9">
        <f t="shared" si="1"/>
      </c>
      <c r="H8" s="7"/>
      <c r="I8" s="7"/>
      <c r="J8" s="14"/>
      <c r="K8" s="14"/>
      <c r="L8" s="19">
        <f t="shared" si="0"/>
      </c>
      <c r="O8" s="7"/>
      <c r="P8" s="7"/>
      <c r="Q8" s="8"/>
      <c r="R8" s="8"/>
      <c r="S8" s="9">
        <f t="shared" si="2"/>
      </c>
      <c r="U8" s="7"/>
      <c r="V8" s="7"/>
      <c r="W8" s="8"/>
      <c r="X8" s="8"/>
      <c r="Y8" s="9" t="str">
        <f>IF(V8=""," ",IF(W8=0,0,X8/W8))</f>
        <v> </v>
      </c>
    </row>
    <row r="9" spans="2:25" ht="21.75" customHeight="1">
      <c r="B9" s="7"/>
      <c r="C9" s="7"/>
      <c r="D9" s="14"/>
      <c r="E9" s="14"/>
      <c r="F9" s="9">
        <f t="shared" si="1"/>
      </c>
      <c r="H9" s="7"/>
      <c r="I9" s="7"/>
      <c r="J9" s="14"/>
      <c r="K9" s="14"/>
      <c r="L9" s="19">
        <f t="shared" si="0"/>
      </c>
      <c r="O9" s="7"/>
      <c r="P9" s="7"/>
      <c r="Q9" s="8"/>
      <c r="R9" s="8"/>
      <c r="S9" s="9">
        <f t="shared" si="2"/>
      </c>
      <c r="U9" s="7"/>
      <c r="V9" s="7"/>
      <c r="W9" s="8"/>
      <c r="X9" s="8"/>
      <c r="Y9" s="9"/>
    </row>
    <row r="10" spans="2:25" ht="21.75" customHeight="1">
      <c r="B10" s="7"/>
      <c r="C10" s="7"/>
      <c r="D10" s="14"/>
      <c r="E10" s="14"/>
      <c r="F10" s="9">
        <f t="shared" si="1"/>
      </c>
      <c r="H10" s="13"/>
      <c r="I10" s="10"/>
      <c r="J10" s="15"/>
      <c r="K10" s="16"/>
      <c r="L10" s="19">
        <f t="shared" si="0"/>
      </c>
      <c r="O10" s="7"/>
      <c r="P10" s="7"/>
      <c r="Q10" s="8"/>
      <c r="R10" s="8"/>
      <c r="S10" s="9">
        <f t="shared" si="2"/>
      </c>
      <c r="U10" s="10"/>
      <c r="V10" s="10"/>
      <c r="W10" s="11"/>
      <c r="X10" s="17"/>
      <c r="Y10" s="9"/>
    </row>
    <row r="11" spans="2:25" ht="21.75" customHeight="1">
      <c r="B11" s="7"/>
      <c r="C11" s="7"/>
      <c r="D11" s="14"/>
      <c r="E11" s="14"/>
      <c r="F11" s="9">
        <f t="shared" si="1"/>
      </c>
      <c r="H11" s="10"/>
      <c r="I11" s="10" t="s">
        <v>7</v>
      </c>
      <c r="J11" s="11">
        <f>SUM(J5:J10)</f>
        <v>0</v>
      </c>
      <c r="K11" s="11">
        <f>SUM(K5:K10)</f>
        <v>0</v>
      </c>
      <c r="L11" s="12">
        <f>IF(J11=0,0,K11/J11)</f>
        <v>0</v>
      </c>
      <c r="O11" s="7"/>
      <c r="P11" s="7"/>
      <c r="Q11" s="8"/>
      <c r="R11" s="8"/>
      <c r="S11" s="9">
        <f t="shared" si="2"/>
      </c>
      <c r="U11" s="10"/>
      <c r="V11" s="10" t="s">
        <v>7</v>
      </c>
      <c r="W11" s="11">
        <f>SUM(W5:W10)</f>
        <v>0</v>
      </c>
      <c r="X11" s="11">
        <f>SUM(X5:X10)</f>
        <v>0</v>
      </c>
      <c r="Y11" s="12">
        <f>IF(W11=0,0,X11/W11)</f>
        <v>0</v>
      </c>
    </row>
    <row r="12" spans="2:21" ht="21.75" customHeight="1">
      <c r="B12" s="7"/>
      <c r="C12" s="7"/>
      <c r="D12" s="14"/>
      <c r="E12" s="14"/>
      <c r="F12" s="9">
        <f t="shared" si="1"/>
      </c>
      <c r="O12" s="7"/>
      <c r="P12" s="7"/>
      <c r="Q12" s="8"/>
      <c r="R12" s="8"/>
      <c r="S12" s="9">
        <f t="shared" si="2"/>
      </c>
      <c r="U12" s="1" t="s">
        <v>102</v>
      </c>
    </row>
    <row r="13" spans="2:25" ht="21.75" customHeight="1">
      <c r="B13" s="7"/>
      <c r="C13" s="7"/>
      <c r="D13" s="14"/>
      <c r="E13" s="14"/>
      <c r="F13" s="9">
        <f t="shared" si="1"/>
      </c>
      <c r="H13" s="4" t="s">
        <v>0</v>
      </c>
      <c r="I13" s="5" t="s">
        <v>1</v>
      </c>
      <c r="J13" s="5" t="s">
        <v>2</v>
      </c>
      <c r="K13" s="5" t="s">
        <v>3</v>
      </c>
      <c r="L13" s="6" t="s">
        <v>4</v>
      </c>
      <c r="O13" s="7"/>
      <c r="P13" s="7"/>
      <c r="Q13" s="8"/>
      <c r="R13" s="8"/>
      <c r="S13" s="9">
        <f t="shared" si="2"/>
      </c>
      <c r="U13" s="4" t="s">
        <v>5</v>
      </c>
      <c r="V13" s="5" t="s">
        <v>6</v>
      </c>
      <c r="W13" s="5" t="s">
        <v>2</v>
      </c>
      <c r="X13" s="5" t="s">
        <v>3</v>
      </c>
      <c r="Y13" s="6" t="s">
        <v>4</v>
      </c>
    </row>
    <row r="14" spans="2:25" ht="21.75" customHeight="1">
      <c r="B14" s="7"/>
      <c r="C14" s="7"/>
      <c r="D14" s="14"/>
      <c r="E14" s="14"/>
      <c r="F14" s="9">
        <f t="shared" si="1"/>
      </c>
      <c r="H14" s="7"/>
      <c r="I14" s="7"/>
      <c r="J14" s="14"/>
      <c r="K14" s="14"/>
      <c r="L14" s="9">
        <f>IF(I14="","",IF(J14=0,0,K14/J14))</f>
      </c>
      <c r="O14" s="7"/>
      <c r="P14" s="7"/>
      <c r="Q14" s="8"/>
      <c r="R14" s="8"/>
      <c r="S14" s="9">
        <f t="shared" si="2"/>
      </c>
      <c r="U14" s="7"/>
      <c r="V14" s="7"/>
      <c r="W14" s="8"/>
      <c r="X14" s="8"/>
      <c r="Y14" s="9">
        <f>IF(V14="","",IF(W14=0,0,X14/W14))</f>
      </c>
    </row>
    <row r="15" spans="2:25" ht="21.75" customHeight="1">
      <c r="B15" s="7"/>
      <c r="C15" s="7"/>
      <c r="D15" s="14"/>
      <c r="E15" s="14"/>
      <c r="F15" s="9">
        <f t="shared" si="1"/>
      </c>
      <c r="H15" s="7"/>
      <c r="I15" s="7"/>
      <c r="J15" s="14"/>
      <c r="K15" s="14"/>
      <c r="L15" s="9">
        <f aca="true" t="shared" si="3" ref="L15:L34">IF(I15="","",IF(J15=0,0,K15/J15))</f>
      </c>
      <c r="O15" s="7"/>
      <c r="P15" s="7"/>
      <c r="Q15" s="8"/>
      <c r="R15" s="8"/>
      <c r="S15" s="9">
        <f t="shared" si="2"/>
      </c>
      <c r="U15" s="10"/>
      <c r="V15" s="10"/>
      <c r="W15" s="11"/>
      <c r="X15" s="11"/>
      <c r="Y15" s="9">
        <f>IF(V15="","",IF(W15=0,0,X15/W15))</f>
      </c>
    </row>
    <row r="16" spans="2:25" ht="21.75" customHeight="1">
      <c r="B16" s="7"/>
      <c r="C16" s="7"/>
      <c r="D16" s="14"/>
      <c r="E16" s="14"/>
      <c r="F16" s="9">
        <f t="shared" si="1"/>
      </c>
      <c r="H16" s="7"/>
      <c r="I16" s="7"/>
      <c r="J16" s="14"/>
      <c r="K16" s="14"/>
      <c r="L16" s="9">
        <f t="shared" si="3"/>
      </c>
      <c r="O16" s="7"/>
      <c r="P16" s="7"/>
      <c r="Q16" s="8"/>
      <c r="R16" s="8"/>
      <c r="S16" s="9">
        <f t="shared" si="2"/>
      </c>
      <c r="U16" s="10"/>
      <c r="V16" s="10" t="s">
        <v>7</v>
      </c>
      <c r="W16" s="11">
        <f>SUM(W14:W15)</f>
        <v>0</v>
      </c>
      <c r="X16" s="11">
        <f>SUM(X14:X15)</f>
        <v>0</v>
      </c>
      <c r="Y16" s="12">
        <f>IF(W16=0,0,X16/W16)</f>
        <v>0</v>
      </c>
    </row>
    <row r="17" spans="2:19" ht="21.75" customHeight="1">
      <c r="B17" s="7"/>
      <c r="C17" s="7"/>
      <c r="D17" s="14"/>
      <c r="E17" s="14"/>
      <c r="F17" s="9">
        <f t="shared" si="1"/>
      </c>
      <c r="H17" s="7"/>
      <c r="I17" s="7"/>
      <c r="J17" s="14"/>
      <c r="K17" s="14"/>
      <c r="L17" s="9">
        <f t="shared" si="3"/>
      </c>
      <c r="O17" s="7"/>
      <c r="P17" s="7"/>
      <c r="Q17" s="8"/>
      <c r="R17" s="8"/>
      <c r="S17" s="9">
        <f t="shared" si="2"/>
      </c>
    </row>
    <row r="18" spans="2:19" ht="21.75" customHeight="1">
      <c r="B18" s="7"/>
      <c r="C18" s="7"/>
      <c r="D18" s="14"/>
      <c r="E18" s="14"/>
      <c r="F18" s="9">
        <f t="shared" si="1"/>
      </c>
      <c r="H18" s="7"/>
      <c r="I18" s="7"/>
      <c r="J18" s="14"/>
      <c r="K18" s="14"/>
      <c r="L18" s="9">
        <f t="shared" si="3"/>
      </c>
      <c r="O18" s="7"/>
      <c r="P18" s="7"/>
      <c r="Q18" s="8"/>
      <c r="R18" s="8"/>
      <c r="S18" s="9">
        <f t="shared" si="2"/>
      </c>
    </row>
    <row r="19" spans="2:19" ht="21.75" customHeight="1">
      <c r="B19" s="7"/>
      <c r="C19" s="7"/>
      <c r="D19" s="14"/>
      <c r="E19" s="14"/>
      <c r="F19" s="9">
        <f t="shared" si="1"/>
      </c>
      <c r="H19" s="7"/>
      <c r="I19" s="7"/>
      <c r="J19" s="14"/>
      <c r="K19" s="14"/>
      <c r="L19" s="9">
        <f t="shared" si="3"/>
      </c>
      <c r="O19" s="7"/>
      <c r="P19" s="7"/>
      <c r="Q19" s="8"/>
      <c r="R19" s="8"/>
      <c r="S19" s="9">
        <f t="shared" si="2"/>
      </c>
    </row>
    <row r="20" spans="2:25" ht="21.75" customHeight="1">
      <c r="B20" s="7"/>
      <c r="C20" s="7"/>
      <c r="D20" s="14"/>
      <c r="E20" s="14"/>
      <c r="F20" s="9">
        <f t="shared" si="1"/>
      </c>
      <c r="H20" s="7"/>
      <c r="I20" s="7"/>
      <c r="J20" s="14"/>
      <c r="K20" s="14"/>
      <c r="L20" s="9">
        <f t="shared" si="3"/>
      </c>
      <c r="O20" s="7"/>
      <c r="P20" s="7"/>
      <c r="Q20" s="8"/>
      <c r="R20" s="8"/>
      <c r="S20" s="9">
        <f t="shared" si="2"/>
      </c>
      <c r="U20" s="4" t="s">
        <v>0</v>
      </c>
      <c r="V20" s="5" t="s">
        <v>1</v>
      </c>
      <c r="W20" s="5" t="s">
        <v>2</v>
      </c>
      <c r="X20" s="5" t="s">
        <v>3</v>
      </c>
      <c r="Y20" s="6" t="s">
        <v>4</v>
      </c>
    </row>
    <row r="21" spans="2:25" ht="21.75" customHeight="1">
      <c r="B21" s="7"/>
      <c r="C21" s="7"/>
      <c r="D21" s="14"/>
      <c r="E21" s="14"/>
      <c r="F21" s="9">
        <f t="shared" si="1"/>
      </c>
      <c r="H21" s="7"/>
      <c r="I21" s="7"/>
      <c r="J21" s="14"/>
      <c r="K21" s="14"/>
      <c r="L21" s="9">
        <f t="shared" si="3"/>
      </c>
      <c r="O21" s="7"/>
      <c r="P21" s="7"/>
      <c r="Q21" s="8"/>
      <c r="R21" s="8"/>
      <c r="S21" s="9">
        <f t="shared" si="2"/>
      </c>
      <c r="U21" s="7"/>
      <c r="V21" s="7"/>
      <c r="W21" s="8"/>
      <c r="X21" s="8"/>
      <c r="Y21" s="9">
        <f>IF(V21="","",IF(W21=0,0,X21/W21))</f>
      </c>
    </row>
    <row r="22" spans="2:25" ht="21.75" customHeight="1">
      <c r="B22" s="7"/>
      <c r="C22" s="7"/>
      <c r="D22" s="14"/>
      <c r="E22" s="14"/>
      <c r="F22" s="9">
        <f t="shared" si="1"/>
      </c>
      <c r="H22" s="7"/>
      <c r="I22" s="7"/>
      <c r="J22" s="14"/>
      <c r="K22" s="14"/>
      <c r="L22" s="9">
        <f t="shared" si="3"/>
      </c>
      <c r="O22" s="7"/>
      <c r="P22" s="7"/>
      <c r="Q22" s="8"/>
      <c r="R22" s="8"/>
      <c r="S22" s="9">
        <f t="shared" si="2"/>
      </c>
      <c r="U22" s="10"/>
      <c r="V22" s="10"/>
      <c r="W22" s="11"/>
      <c r="X22" s="11"/>
      <c r="Y22" s="9">
        <f>IF(V22="","",IF(W22=0,0,X22/W22))</f>
      </c>
    </row>
    <row r="23" spans="2:25" ht="21.75" customHeight="1">
      <c r="B23" s="7"/>
      <c r="C23" s="7"/>
      <c r="D23" s="14"/>
      <c r="E23" s="14"/>
      <c r="F23" s="9">
        <f t="shared" si="1"/>
      </c>
      <c r="H23" s="7"/>
      <c r="I23" s="7"/>
      <c r="J23" s="14"/>
      <c r="K23" s="14"/>
      <c r="L23" s="9">
        <f t="shared" si="3"/>
      </c>
      <c r="O23" s="7"/>
      <c r="P23" s="7"/>
      <c r="Q23" s="8"/>
      <c r="R23" s="8"/>
      <c r="S23" s="9">
        <f t="shared" si="2"/>
      </c>
      <c r="U23" s="10"/>
      <c r="V23" s="10" t="s">
        <v>7</v>
      </c>
      <c r="W23" s="11">
        <f>SUM(W21:W22)</f>
        <v>0</v>
      </c>
      <c r="X23" s="11">
        <f>SUM(X21:X22)</f>
        <v>0</v>
      </c>
      <c r="Y23" s="12">
        <f>IF(W23=0,0,X23/W23)</f>
        <v>0</v>
      </c>
    </row>
    <row r="24" spans="2:19" ht="21.75" customHeight="1">
      <c r="B24" s="7"/>
      <c r="C24" s="7"/>
      <c r="D24" s="14"/>
      <c r="E24" s="14"/>
      <c r="F24" s="9">
        <f t="shared" si="1"/>
      </c>
      <c r="H24" s="7"/>
      <c r="I24" s="7"/>
      <c r="J24" s="14"/>
      <c r="K24" s="14"/>
      <c r="L24" s="9">
        <f t="shared" si="3"/>
      </c>
      <c r="O24" s="7"/>
      <c r="P24" s="7"/>
      <c r="Q24" s="8"/>
      <c r="R24" s="8"/>
      <c r="S24" s="9">
        <f t="shared" si="2"/>
      </c>
    </row>
    <row r="25" spans="2:19" ht="21.75" customHeight="1">
      <c r="B25" s="13"/>
      <c r="C25" s="10"/>
      <c r="D25" s="15"/>
      <c r="E25" s="16"/>
      <c r="F25" s="9">
        <f t="shared" si="1"/>
      </c>
      <c r="H25" s="7"/>
      <c r="I25" s="7"/>
      <c r="J25" s="14"/>
      <c r="K25" s="14"/>
      <c r="L25" s="9">
        <f t="shared" si="3"/>
      </c>
      <c r="O25" s="10"/>
      <c r="P25" s="10"/>
      <c r="Q25" s="11"/>
      <c r="R25" s="17"/>
      <c r="S25" s="9">
        <f t="shared" si="2"/>
      </c>
    </row>
    <row r="26" spans="2:19" ht="21.75" customHeight="1">
      <c r="B26" s="10"/>
      <c r="C26" s="10" t="s">
        <v>7</v>
      </c>
      <c r="D26" s="11">
        <f>SUM(D5:D25)</f>
        <v>0</v>
      </c>
      <c r="E26" s="11">
        <f>SUM(E5:E25)</f>
        <v>0</v>
      </c>
      <c r="F26" s="12">
        <f>IF(D26=0,0,E26/D26)</f>
        <v>0</v>
      </c>
      <c r="H26" s="7"/>
      <c r="I26" s="7"/>
      <c r="J26" s="14"/>
      <c r="K26" s="14"/>
      <c r="L26" s="9">
        <f t="shared" si="3"/>
      </c>
      <c r="O26" s="10"/>
      <c r="P26" s="10" t="s">
        <v>7</v>
      </c>
      <c r="Q26" s="11">
        <f>SUM(Q5:Q25)</f>
        <v>0</v>
      </c>
      <c r="R26" s="11">
        <f>SUM(R5:R25)</f>
        <v>0</v>
      </c>
      <c r="S26" s="12">
        <f>IF(Q26=0,0,R26/Q26)</f>
        <v>0</v>
      </c>
    </row>
    <row r="27" spans="8:12" ht="21.75" customHeight="1">
      <c r="H27" s="7"/>
      <c r="I27" s="7"/>
      <c r="J27" s="14"/>
      <c r="K27" s="14"/>
      <c r="L27" s="9">
        <f t="shared" si="3"/>
      </c>
    </row>
    <row r="28" spans="2:19" ht="21.75" customHeight="1">
      <c r="B28" s="4" t="s">
        <v>9</v>
      </c>
      <c r="C28" s="5" t="s">
        <v>10</v>
      </c>
      <c r="D28" s="5" t="s">
        <v>2</v>
      </c>
      <c r="E28" s="5" t="s">
        <v>3</v>
      </c>
      <c r="F28" s="6" t="s">
        <v>4</v>
      </c>
      <c r="H28" s="7"/>
      <c r="I28" s="7"/>
      <c r="J28" s="14"/>
      <c r="K28" s="14"/>
      <c r="L28" s="9">
        <f t="shared" si="3"/>
      </c>
      <c r="O28" s="4" t="s">
        <v>5</v>
      </c>
      <c r="P28" s="5" t="s">
        <v>6</v>
      </c>
      <c r="Q28" s="5" t="s">
        <v>2</v>
      </c>
      <c r="R28" s="5" t="s">
        <v>3</v>
      </c>
      <c r="S28" s="6" t="s">
        <v>4</v>
      </c>
    </row>
    <row r="29" spans="2:19" ht="21.75" customHeight="1">
      <c r="B29" s="7"/>
      <c r="C29" s="7"/>
      <c r="D29" s="14"/>
      <c r="E29" s="14"/>
      <c r="F29" s="9">
        <f aca="true" t="shared" si="4" ref="F29:F34">IF(C29="","",IF(D29=0,0,E29/D29))</f>
      </c>
      <c r="H29" s="7"/>
      <c r="I29" s="7"/>
      <c r="J29" s="14"/>
      <c r="K29" s="14"/>
      <c r="L29" s="9">
        <f t="shared" si="3"/>
      </c>
      <c r="O29" s="7"/>
      <c r="P29" s="20"/>
      <c r="Q29" s="8"/>
      <c r="R29" s="8"/>
      <c r="S29" s="9">
        <f aca="true" t="shared" si="5" ref="S29:S34">IF(P29="","",R29/Q29)</f>
      </c>
    </row>
    <row r="30" spans="2:19" ht="21.75" customHeight="1">
      <c r="B30" s="7"/>
      <c r="C30" s="7"/>
      <c r="D30" s="14"/>
      <c r="E30" s="14"/>
      <c r="F30" s="9">
        <f t="shared" si="4"/>
      </c>
      <c r="H30" s="7"/>
      <c r="I30" s="7"/>
      <c r="J30" s="14"/>
      <c r="K30" s="14"/>
      <c r="L30" s="9">
        <f t="shared" si="3"/>
      </c>
      <c r="O30" s="7"/>
      <c r="P30" s="20"/>
      <c r="Q30" s="8"/>
      <c r="R30" s="8"/>
      <c r="S30" s="9">
        <f t="shared" si="5"/>
      </c>
    </row>
    <row r="31" spans="2:19" ht="21.75" customHeight="1">
      <c r="B31" s="7"/>
      <c r="C31" s="7"/>
      <c r="D31" s="14"/>
      <c r="E31" s="14"/>
      <c r="F31" s="9">
        <f t="shared" si="4"/>
      </c>
      <c r="H31" s="7"/>
      <c r="I31" s="7"/>
      <c r="J31" s="14"/>
      <c r="K31" s="14"/>
      <c r="L31" s="9">
        <f t="shared" si="3"/>
      </c>
      <c r="O31" s="7"/>
      <c r="P31" s="20"/>
      <c r="Q31" s="8"/>
      <c r="R31" s="8"/>
      <c r="S31" s="9">
        <f t="shared" si="5"/>
      </c>
    </row>
    <row r="32" spans="2:19" ht="21.75" customHeight="1">
      <c r="B32" s="7"/>
      <c r="C32" s="7"/>
      <c r="D32" s="14"/>
      <c r="E32" s="14"/>
      <c r="F32" s="9">
        <f t="shared" si="4"/>
      </c>
      <c r="H32" s="7"/>
      <c r="I32" s="7"/>
      <c r="J32" s="14"/>
      <c r="K32" s="14"/>
      <c r="L32" s="9">
        <f t="shared" si="3"/>
      </c>
      <c r="O32" s="7"/>
      <c r="P32" s="20"/>
      <c r="Q32" s="8"/>
      <c r="R32" s="8"/>
      <c r="S32" s="9">
        <f t="shared" si="5"/>
      </c>
    </row>
    <row r="33" spans="2:19" ht="21.75" customHeight="1">
      <c r="B33" s="7"/>
      <c r="C33" s="7"/>
      <c r="D33" s="14"/>
      <c r="E33" s="14"/>
      <c r="F33" s="9">
        <f t="shared" si="4"/>
      </c>
      <c r="H33" s="7"/>
      <c r="I33" s="7"/>
      <c r="J33" s="14"/>
      <c r="K33" s="14"/>
      <c r="L33" s="9">
        <f t="shared" si="3"/>
      </c>
      <c r="O33" s="7"/>
      <c r="P33" s="20"/>
      <c r="Q33" s="8"/>
      <c r="R33" s="8"/>
      <c r="S33" s="9">
        <f t="shared" si="5"/>
      </c>
    </row>
    <row r="34" spans="2:19" ht="21.75" customHeight="1">
      <c r="B34" s="13"/>
      <c r="C34" s="10"/>
      <c r="D34" s="15"/>
      <c r="E34" s="16"/>
      <c r="F34" s="9">
        <f t="shared" si="4"/>
      </c>
      <c r="H34" s="10"/>
      <c r="I34" s="10"/>
      <c r="J34" s="15"/>
      <c r="K34" s="16"/>
      <c r="L34" s="9">
        <f t="shared" si="3"/>
      </c>
      <c r="O34" s="10"/>
      <c r="P34" s="21"/>
      <c r="Q34" s="11"/>
      <c r="R34" s="17"/>
      <c r="S34" s="9">
        <f t="shared" si="5"/>
      </c>
    </row>
    <row r="35" spans="2:19" ht="21.75" customHeight="1">
      <c r="B35" s="10"/>
      <c r="C35" s="10" t="s">
        <v>7</v>
      </c>
      <c r="D35" s="11">
        <f>SUM(D29:D34)</f>
        <v>0</v>
      </c>
      <c r="E35" s="11">
        <f>SUM(E29:E34)</f>
        <v>0</v>
      </c>
      <c r="F35" s="12">
        <f>IF(D35=0,0,E35/D35)</f>
        <v>0</v>
      </c>
      <c r="H35" s="10"/>
      <c r="I35" s="10" t="s">
        <v>7</v>
      </c>
      <c r="J35" s="11">
        <f>SUM(J14:J34)</f>
        <v>0</v>
      </c>
      <c r="K35" s="11">
        <f>SUM(K14:K34)</f>
        <v>0</v>
      </c>
      <c r="L35" s="12">
        <f>IF(J35=0,0,K35/J35)</f>
        <v>0</v>
      </c>
      <c r="O35" s="10"/>
      <c r="P35" s="10" t="s">
        <v>7</v>
      </c>
      <c r="Q35" s="11">
        <f>SUM(Q29:Q34)</f>
        <v>0</v>
      </c>
      <c r="R35" s="11">
        <f>SUM(R29:R34)</f>
        <v>0</v>
      </c>
      <c r="S35" s="12">
        <f>IF(Q35=0,0,R35/Q35)</f>
        <v>0</v>
      </c>
    </row>
  </sheetData>
  <sheetProtection/>
  <printOptions/>
  <pageMargins left="0.3937007874015748" right="0.3937007874015748" top="0.984251968503937" bottom="0.984251968503937" header="0" footer="0"/>
  <pageSetup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5"/>
  <sheetViews>
    <sheetView tabSelected="1" zoomScalePageLayoutView="0" workbookViewId="0" topLeftCell="A1">
      <selection activeCell="B1" sqref="B1"/>
    </sheetView>
  </sheetViews>
  <sheetFormatPr defaultColWidth="8.796875" defaultRowHeight="14.25"/>
  <cols>
    <col min="1" max="1" width="0.40625" style="1" customWidth="1"/>
    <col min="2" max="2" width="4.5" style="1" customWidth="1"/>
    <col min="3" max="3" width="18.19921875" style="1" customWidth="1"/>
    <col min="4" max="4" width="10.59765625" style="1" customWidth="1"/>
    <col min="5" max="5" width="13.09765625" style="1" customWidth="1"/>
    <col min="6" max="6" width="5" style="1" customWidth="1"/>
    <col min="7" max="7" width="1.8984375" style="1" customWidth="1"/>
    <col min="8" max="8" width="4.5" style="1" customWidth="1"/>
    <col min="9" max="9" width="18.19921875" style="1" customWidth="1"/>
    <col min="10" max="10" width="9.69921875" style="1" customWidth="1"/>
    <col min="11" max="11" width="13.09765625" style="1" customWidth="1"/>
    <col min="12" max="12" width="5.09765625" style="1" customWidth="1"/>
    <col min="13" max="14" width="1.4921875" style="1" customWidth="1"/>
    <col min="15" max="15" width="4.5" style="1" customWidth="1"/>
    <col min="16" max="16" width="18.19921875" style="1" customWidth="1"/>
    <col min="17" max="17" width="10.59765625" style="1" customWidth="1"/>
    <col min="18" max="18" width="13.09765625" style="1" customWidth="1"/>
    <col min="19" max="19" width="5" style="1" customWidth="1"/>
    <col min="20" max="20" width="1.8984375" style="1" customWidth="1"/>
    <col min="21" max="21" width="4.5" style="1" customWidth="1"/>
    <col min="22" max="22" width="18.19921875" style="1" customWidth="1"/>
    <col min="23" max="23" width="9.69921875" style="1" customWidth="1"/>
    <col min="24" max="24" width="13.09765625" style="1" customWidth="1"/>
    <col min="25" max="25" width="5.09765625" style="1" customWidth="1"/>
    <col min="26" max="16384" width="9" style="1" customWidth="1"/>
  </cols>
  <sheetData>
    <row r="2" spans="5:18" ht="18.75">
      <c r="E2" s="2" t="s">
        <v>11</v>
      </c>
      <c r="R2" s="2" t="s">
        <v>8</v>
      </c>
    </row>
    <row r="3" spans="2:25" ht="22.5" customHeight="1">
      <c r="B3" s="1" t="s">
        <v>13</v>
      </c>
      <c r="H3" s="1" t="s">
        <v>15</v>
      </c>
      <c r="L3" s="3" t="s">
        <v>12</v>
      </c>
      <c r="O3" s="1" t="s">
        <v>17</v>
      </c>
      <c r="U3" s="1" t="s">
        <v>19</v>
      </c>
      <c r="Y3" s="3" t="s">
        <v>8</v>
      </c>
    </row>
    <row r="4" spans="2:25" ht="21.75" customHeight="1">
      <c r="B4" s="4" t="s">
        <v>5</v>
      </c>
      <c r="C4" s="5" t="s">
        <v>6</v>
      </c>
      <c r="D4" s="5" t="s">
        <v>2</v>
      </c>
      <c r="E4" s="5" t="s">
        <v>3</v>
      </c>
      <c r="F4" s="6" t="s">
        <v>4</v>
      </c>
      <c r="H4" s="4" t="s">
        <v>5</v>
      </c>
      <c r="I4" s="5" t="s">
        <v>6</v>
      </c>
      <c r="J4" s="5" t="s">
        <v>2</v>
      </c>
      <c r="K4" s="5" t="s">
        <v>3</v>
      </c>
      <c r="L4" s="6" t="s">
        <v>4</v>
      </c>
      <c r="O4" s="4" t="s">
        <v>5</v>
      </c>
      <c r="P4" s="5" t="s">
        <v>6</v>
      </c>
      <c r="Q4" s="5" t="s">
        <v>2</v>
      </c>
      <c r="R4" s="5" t="s">
        <v>3</v>
      </c>
      <c r="S4" s="6" t="s">
        <v>4</v>
      </c>
      <c r="U4" s="4" t="s">
        <v>5</v>
      </c>
      <c r="V4" s="5" t="s">
        <v>6</v>
      </c>
      <c r="W4" s="5" t="s">
        <v>2</v>
      </c>
      <c r="X4" s="5" t="s">
        <v>3</v>
      </c>
      <c r="Y4" s="6" t="s">
        <v>4</v>
      </c>
    </row>
    <row r="5" spans="2:25" ht="21.75" customHeight="1">
      <c r="B5" s="7">
        <v>1</v>
      </c>
      <c r="C5" s="7" t="s">
        <v>21</v>
      </c>
      <c r="D5" s="14">
        <v>21616022</v>
      </c>
      <c r="E5" s="14">
        <v>1543332598</v>
      </c>
      <c r="F5" s="9">
        <f>IF(C5="","",IF(D5=0,0,E5/D5))</f>
        <v>71.39762339250025</v>
      </c>
      <c r="H5" s="7">
        <v>1</v>
      </c>
      <c r="I5" s="7" t="s">
        <v>48</v>
      </c>
      <c r="J5" s="14">
        <v>523287</v>
      </c>
      <c r="K5" s="14">
        <v>14968256</v>
      </c>
      <c r="L5" s="19">
        <f aca="true" t="shared" si="0" ref="L5:L10">IF(I5="","",IF(J5=0,0,K5/J5))</f>
        <v>28.6042955395414</v>
      </c>
      <c r="O5" s="18">
        <v>1</v>
      </c>
      <c r="P5" s="7" t="s">
        <v>74</v>
      </c>
      <c r="Q5" s="8">
        <v>14211</v>
      </c>
      <c r="R5" s="8">
        <v>2616091</v>
      </c>
      <c r="S5" s="9">
        <f>IF(P5="","",IF(Q5=0,0,R5/Q5))</f>
        <v>184.08915628738302</v>
      </c>
      <c r="U5" s="7">
        <v>1</v>
      </c>
      <c r="V5" s="7" t="s">
        <v>97</v>
      </c>
      <c r="W5" s="8">
        <v>389083</v>
      </c>
      <c r="X5" s="8">
        <v>23094545</v>
      </c>
      <c r="Y5" s="9">
        <f>IF(V5=""," ",IF(W5=0,0,X5/W5))</f>
        <v>59.356345561229865</v>
      </c>
    </row>
    <row r="6" spans="2:25" ht="21.75" customHeight="1">
      <c r="B6" s="7">
        <v>2</v>
      </c>
      <c r="C6" s="7" t="s">
        <v>22</v>
      </c>
      <c r="D6" s="14">
        <v>16436712</v>
      </c>
      <c r="E6" s="14">
        <v>849556068</v>
      </c>
      <c r="F6" s="9">
        <f aca="true" t="shared" si="1" ref="F6:F25">IF(C6="","",IF(D6=0,0,E6/D6))</f>
        <v>51.68649715344529</v>
      </c>
      <c r="H6" s="7">
        <v>2</v>
      </c>
      <c r="I6" s="7" t="s">
        <v>49</v>
      </c>
      <c r="J6" s="14">
        <v>96973</v>
      </c>
      <c r="K6" s="14">
        <v>2323201</v>
      </c>
      <c r="L6" s="19">
        <f t="shared" si="0"/>
        <v>23.95719427057016</v>
      </c>
      <c r="O6" s="7">
        <v>2</v>
      </c>
      <c r="P6" s="7" t="s">
        <v>75</v>
      </c>
      <c r="Q6" s="8">
        <v>10560</v>
      </c>
      <c r="R6" s="8">
        <v>1955657</v>
      </c>
      <c r="S6" s="9">
        <f aca="true" t="shared" si="2" ref="S6:S25">IF(P6="","",IF(Q6=0,0,R6/Q6))</f>
        <v>185.19479166666667</v>
      </c>
      <c r="U6" s="7">
        <v>2</v>
      </c>
      <c r="V6" s="7" t="s">
        <v>98</v>
      </c>
      <c r="W6" s="8">
        <v>204423</v>
      </c>
      <c r="X6" s="8">
        <v>12023756</v>
      </c>
      <c r="Y6" s="9">
        <f>IF(V6=""," ",IF(W6=0,0,X6/W6))</f>
        <v>58.81801949878438</v>
      </c>
    </row>
    <row r="7" spans="2:25" ht="21.75" customHeight="1">
      <c r="B7" s="7">
        <v>3</v>
      </c>
      <c r="C7" s="7" t="s">
        <v>23</v>
      </c>
      <c r="D7" s="14">
        <v>4294008</v>
      </c>
      <c r="E7" s="14">
        <v>319223974</v>
      </c>
      <c r="F7" s="9">
        <f t="shared" si="1"/>
        <v>74.34172782165287</v>
      </c>
      <c r="H7" s="7">
        <v>3</v>
      </c>
      <c r="I7" s="7" t="s">
        <v>50</v>
      </c>
      <c r="J7" s="14">
        <v>88310</v>
      </c>
      <c r="K7" s="14">
        <v>3913002</v>
      </c>
      <c r="L7" s="19">
        <f t="shared" si="0"/>
        <v>44.30984033518288</v>
      </c>
      <c r="O7" s="7">
        <v>3</v>
      </c>
      <c r="P7" s="7" t="s">
        <v>76</v>
      </c>
      <c r="Q7" s="8">
        <v>9840</v>
      </c>
      <c r="R7" s="8">
        <v>557536</v>
      </c>
      <c r="S7" s="9">
        <f t="shared" si="2"/>
        <v>56.66016260162602</v>
      </c>
      <c r="U7" s="7">
        <v>3</v>
      </c>
      <c r="V7" s="7" t="s">
        <v>99</v>
      </c>
      <c r="W7" s="8">
        <v>31309</v>
      </c>
      <c r="X7" s="8">
        <v>2091996</v>
      </c>
      <c r="Y7" s="9">
        <f>IF(V7=""," ",IF(W7=0,0,X7/W7))</f>
        <v>66.81772014436743</v>
      </c>
    </row>
    <row r="8" spans="2:25" ht="21.75" customHeight="1">
      <c r="B8" s="7">
        <v>4</v>
      </c>
      <c r="C8" s="7" t="s">
        <v>24</v>
      </c>
      <c r="D8" s="14">
        <v>3567278</v>
      </c>
      <c r="E8" s="14">
        <v>140351306</v>
      </c>
      <c r="F8" s="9">
        <f t="shared" si="1"/>
        <v>39.34408980741058</v>
      </c>
      <c r="H8" s="7">
        <v>4</v>
      </c>
      <c r="I8" s="7" t="s">
        <v>51</v>
      </c>
      <c r="J8" s="14">
        <v>11115</v>
      </c>
      <c r="K8" s="14">
        <v>313525</v>
      </c>
      <c r="L8" s="19">
        <f t="shared" si="0"/>
        <v>28.207377417903732</v>
      </c>
      <c r="O8" s="7">
        <v>4</v>
      </c>
      <c r="P8" s="7" t="s">
        <v>77</v>
      </c>
      <c r="Q8" s="8">
        <v>8283</v>
      </c>
      <c r="R8" s="8">
        <v>3212880</v>
      </c>
      <c r="S8" s="9">
        <f t="shared" si="2"/>
        <v>387.8884462151394</v>
      </c>
      <c r="U8" s="7">
        <v>4</v>
      </c>
      <c r="V8" s="7" t="s">
        <v>100</v>
      </c>
      <c r="W8" s="8">
        <v>12204</v>
      </c>
      <c r="X8" s="8">
        <v>748774</v>
      </c>
      <c r="Y8" s="9">
        <f>IF(V8=""," ",IF(W8=0,0,X8/W8))</f>
        <v>61.354801704359225</v>
      </c>
    </row>
    <row r="9" spans="2:25" ht="21.75" customHeight="1">
      <c r="B9" s="7">
        <v>5</v>
      </c>
      <c r="C9" s="7" t="s">
        <v>25</v>
      </c>
      <c r="D9" s="14">
        <v>1330540</v>
      </c>
      <c r="E9" s="14">
        <v>260647648</v>
      </c>
      <c r="F9" s="9">
        <f t="shared" si="1"/>
        <v>195.8961384099689</v>
      </c>
      <c r="H9" s="7"/>
      <c r="I9" s="7"/>
      <c r="J9" s="14"/>
      <c r="K9" s="14"/>
      <c r="L9" s="19">
        <f t="shared" si="0"/>
      </c>
      <c r="O9" s="7">
        <v>5</v>
      </c>
      <c r="P9" s="7" t="s">
        <v>78</v>
      </c>
      <c r="Q9" s="8">
        <v>7070</v>
      </c>
      <c r="R9" s="8">
        <v>394174</v>
      </c>
      <c r="S9" s="9">
        <f t="shared" si="2"/>
        <v>55.753041018387556</v>
      </c>
      <c r="U9" s="7"/>
      <c r="V9" s="7" t="s">
        <v>101</v>
      </c>
      <c r="W9" s="8">
        <v>285009</v>
      </c>
      <c r="X9" s="8">
        <v>20862894</v>
      </c>
      <c r="Y9" s="9"/>
    </row>
    <row r="10" spans="2:25" ht="21.75" customHeight="1">
      <c r="B10" s="7">
        <v>6</v>
      </c>
      <c r="C10" s="7" t="s">
        <v>26</v>
      </c>
      <c r="D10" s="14">
        <v>1082811</v>
      </c>
      <c r="E10" s="14">
        <v>200523594</v>
      </c>
      <c r="F10" s="9">
        <f t="shared" si="1"/>
        <v>185.18799125609178</v>
      </c>
      <c r="H10" s="13"/>
      <c r="I10" s="10" t="s">
        <v>52</v>
      </c>
      <c r="J10" s="15">
        <v>1173473</v>
      </c>
      <c r="K10" s="16">
        <v>56589523</v>
      </c>
      <c r="L10" s="19">
        <f t="shared" si="0"/>
        <v>48.22396680622392</v>
      </c>
      <c r="O10" s="7">
        <v>6</v>
      </c>
      <c r="P10" s="7" t="s">
        <v>79</v>
      </c>
      <c r="Q10" s="8">
        <v>4128</v>
      </c>
      <c r="R10" s="8">
        <v>3192794</v>
      </c>
      <c r="S10" s="9">
        <f t="shared" si="2"/>
        <v>773.4481589147287</v>
      </c>
      <c r="U10" s="10"/>
      <c r="V10" s="10"/>
      <c r="W10" s="11"/>
      <c r="X10" s="17"/>
      <c r="Y10" s="9"/>
    </row>
    <row r="11" spans="2:25" ht="21.75" customHeight="1">
      <c r="B11" s="7">
        <v>7</v>
      </c>
      <c r="C11" s="7" t="s">
        <v>27</v>
      </c>
      <c r="D11" s="14">
        <v>1073476</v>
      </c>
      <c r="E11" s="14">
        <v>111595972</v>
      </c>
      <c r="F11" s="9">
        <f t="shared" si="1"/>
        <v>103.9575845198216</v>
      </c>
      <c r="H11" s="10"/>
      <c r="I11" s="10" t="s">
        <v>7</v>
      </c>
      <c r="J11" s="11">
        <f>SUM(J5:J10)</f>
        <v>1893158</v>
      </c>
      <c r="K11" s="11">
        <f>SUM(K5:K10)</f>
        <v>78107507</v>
      </c>
      <c r="L11" s="12">
        <f>IF(J11=0,0,K11/J11)</f>
        <v>41.257785668179835</v>
      </c>
      <c r="O11" s="7">
        <v>7</v>
      </c>
      <c r="P11" s="7" t="s">
        <v>80</v>
      </c>
      <c r="Q11" s="8">
        <v>1993</v>
      </c>
      <c r="R11" s="8">
        <v>1602733</v>
      </c>
      <c r="S11" s="9">
        <f t="shared" si="2"/>
        <v>804.1811339688911</v>
      </c>
      <c r="U11" s="10"/>
      <c r="V11" s="10" t="s">
        <v>7</v>
      </c>
      <c r="W11" s="11">
        <f>SUM(W5:W10)</f>
        <v>922028</v>
      </c>
      <c r="X11" s="11">
        <f>SUM(X5:X10)</f>
        <v>58821965</v>
      </c>
      <c r="Y11" s="12">
        <f>IF(W11=0,0,X11/W11)</f>
        <v>63.7962892667034</v>
      </c>
    </row>
    <row r="12" spans="2:21" ht="21.75" customHeight="1">
      <c r="B12" s="7">
        <v>8</v>
      </c>
      <c r="C12" s="7" t="s">
        <v>28</v>
      </c>
      <c r="D12" s="14">
        <v>934870</v>
      </c>
      <c r="E12" s="14">
        <v>57044570</v>
      </c>
      <c r="F12" s="9">
        <f t="shared" si="1"/>
        <v>61.01871918020687</v>
      </c>
      <c r="H12" s="1" t="s">
        <v>16</v>
      </c>
      <c r="O12" s="7">
        <v>8</v>
      </c>
      <c r="P12" s="7" t="s">
        <v>81</v>
      </c>
      <c r="Q12" s="8">
        <v>1786</v>
      </c>
      <c r="R12" s="8">
        <v>560219</v>
      </c>
      <c r="S12" s="9">
        <f t="shared" si="2"/>
        <v>313.6724524076148</v>
      </c>
      <c r="U12" s="1" t="s">
        <v>102</v>
      </c>
    </row>
    <row r="13" spans="2:25" ht="21.75" customHeight="1">
      <c r="B13" s="7">
        <v>9</v>
      </c>
      <c r="C13" s="7" t="s">
        <v>29</v>
      </c>
      <c r="D13" s="14">
        <v>825132</v>
      </c>
      <c r="E13" s="14">
        <v>129827049</v>
      </c>
      <c r="F13" s="9">
        <f t="shared" si="1"/>
        <v>157.3409454487282</v>
      </c>
      <c r="H13" s="4" t="s">
        <v>0</v>
      </c>
      <c r="I13" s="5" t="s">
        <v>1</v>
      </c>
      <c r="J13" s="5" t="s">
        <v>2</v>
      </c>
      <c r="K13" s="5" t="s">
        <v>3</v>
      </c>
      <c r="L13" s="6" t="s">
        <v>4</v>
      </c>
      <c r="O13" s="7">
        <v>9</v>
      </c>
      <c r="P13" s="7" t="s">
        <v>82</v>
      </c>
      <c r="Q13" s="8">
        <v>1605</v>
      </c>
      <c r="R13" s="8">
        <v>310794</v>
      </c>
      <c r="S13" s="9">
        <f t="shared" si="2"/>
        <v>193.6411214953271</v>
      </c>
      <c r="U13" s="4" t="s">
        <v>5</v>
      </c>
      <c r="V13" s="5" t="s">
        <v>6</v>
      </c>
      <c r="W13" s="5" t="s">
        <v>2</v>
      </c>
      <c r="X13" s="5" t="s">
        <v>3</v>
      </c>
      <c r="Y13" s="6" t="s">
        <v>4</v>
      </c>
    </row>
    <row r="14" spans="2:25" ht="21.75" customHeight="1">
      <c r="B14" s="7">
        <v>10</v>
      </c>
      <c r="C14" s="7" t="s">
        <v>30</v>
      </c>
      <c r="D14" s="14">
        <v>411356</v>
      </c>
      <c r="E14" s="14">
        <v>37200646</v>
      </c>
      <c r="F14" s="9">
        <f t="shared" si="1"/>
        <v>90.43418839156351</v>
      </c>
      <c r="H14" s="7">
        <v>1</v>
      </c>
      <c r="I14" s="7" t="s">
        <v>53</v>
      </c>
      <c r="J14" s="14">
        <v>76309</v>
      </c>
      <c r="K14" s="14">
        <v>26666436</v>
      </c>
      <c r="L14" s="9">
        <f>IF(I14="","",IF(J14=0,0,K14/J14))</f>
        <v>349.45335412598774</v>
      </c>
      <c r="O14" s="7">
        <v>10</v>
      </c>
      <c r="P14" s="7" t="s">
        <v>83</v>
      </c>
      <c r="Q14" s="8">
        <v>1246</v>
      </c>
      <c r="R14" s="8">
        <v>345356</v>
      </c>
      <c r="S14" s="9">
        <f t="shared" si="2"/>
        <v>277.1717495987159</v>
      </c>
      <c r="U14" s="7"/>
      <c r="V14" s="7"/>
      <c r="W14" s="8"/>
      <c r="X14" s="8"/>
      <c r="Y14" s="9">
        <f>IF(V14="","",IF(W14=0,0,X14/W14))</f>
      </c>
    </row>
    <row r="15" spans="2:25" ht="21.75" customHeight="1">
      <c r="B15" s="7">
        <v>11</v>
      </c>
      <c r="C15" s="7" t="s">
        <v>31</v>
      </c>
      <c r="D15" s="14">
        <v>344120</v>
      </c>
      <c r="E15" s="14">
        <v>24843951</v>
      </c>
      <c r="F15" s="9">
        <f t="shared" si="1"/>
        <v>72.19560327792631</v>
      </c>
      <c r="H15" s="7">
        <v>2</v>
      </c>
      <c r="I15" s="7" t="s">
        <v>54</v>
      </c>
      <c r="J15" s="14">
        <v>71170</v>
      </c>
      <c r="K15" s="14">
        <v>6340432</v>
      </c>
      <c r="L15" s="9">
        <f aca="true" t="shared" si="3" ref="L15:L34">IF(I15="","",IF(J15=0,0,K15/J15))</f>
        <v>89.08854854573556</v>
      </c>
      <c r="O15" s="7">
        <v>11</v>
      </c>
      <c r="P15" s="7" t="s">
        <v>84</v>
      </c>
      <c r="Q15" s="8">
        <v>952</v>
      </c>
      <c r="R15" s="8">
        <v>833316</v>
      </c>
      <c r="S15" s="9">
        <f t="shared" si="2"/>
        <v>875.3319327731092</v>
      </c>
      <c r="U15" s="10"/>
      <c r="V15" s="10"/>
      <c r="W15" s="11"/>
      <c r="X15" s="11"/>
      <c r="Y15" s="9">
        <f>IF(V15="","",IF(W15=0,0,X15/W15))</f>
      </c>
    </row>
    <row r="16" spans="2:25" ht="21.75" customHeight="1">
      <c r="B16" s="7">
        <v>12</v>
      </c>
      <c r="C16" s="7" t="s">
        <v>32</v>
      </c>
      <c r="D16" s="14">
        <v>281010</v>
      </c>
      <c r="E16" s="14">
        <v>20042870</v>
      </c>
      <c r="F16" s="9">
        <f t="shared" si="1"/>
        <v>71.32440126685883</v>
      </c>
      <c r="H16" s="7">
        <v>3</v>
      </c>
      <c r="I16" s="7" t="s">
        <v>55</v>
      </c>
      <c r="J16" s="14">
        <v>43737</v>
      </c>
      <c r="K16" s="14">
        <v>2657276</v>
      </c>
      <c r="L16" s="9">
        <f t="shared" si="3"/>
        <v>60.755790291972474</v>
      </c>
      <c r="O16" s="7">
        <v>12</v>
      </c>
      <c r="P16" s="7" t="s">
        <v>85</v>
      </c>
      <c r="Q16" s="8">
        <v>390</v>
      </c>
      <c r="R16" s="8">
        <v>105974</v>
      </c>
      <c r="S16" s="9">
        <f t="shared" si="2"/>
        <v>271.7282051282051</v>
      </c>
      <c r="U16" s="10"/>
      <c r="V16" s="10" t="s">
        <v>7</v>
      </c>
      <c r="W16" s="11">
        <f>SUM(W14:W15)</f>
        <v>0</v>
      </c>
      <c r="X16" s="11">
        <f>SUM(X14:X15)</f>
        <v>0</v>
      </c>
      <c r="Y16" s="12">
        <f>IF(W16=0,0,X16/W16)</f>
        <v>0</v>
      </c>
    </row>
    <row r="17" spans="2:19" ht="21.75" customHeight="1">
      <c r="B17" s="7">
        <v>13</v>
      </c>
      <c r="C17" s="7" t="s">
        <v>33</v>
      </c>
      <c r="D17" s="14">
        <v>206045</v>
      </c>
      <c r="E17" s="14">
        <v>10077100</v>
      </c>
      <c r="F17" s="9">
        <f t="shared" si="1"/>
        <v>48.907277536460484</v>
      </c>
      <c r="H17" s="7">
        <v>4</v>
      </c>
      <c r="I17" s="7" t="s">
        <v>56</v>
      </c>
      <c r="J17" s="14">
        <v>21591</v>
      </c>
      <c r="K17" s="14">
        <v>10507948</v>
      </c>
      <c r="L17" s="9">
        <f t="shared" si="3"/>
        <v>486.6818581816498</v>
      </c>
      <c r="O17" s="7">
        <v>13</v>
      </c>
      <c r="P17" s="7" t="s">
        <v>86</v>
      </c>
      <c r="Q17" s="8">
        <v>330</v>
      </c>
      <c r="R17" s="8">
        <v>637670</v>
      </c>
      <c r="S17" s="9">
        <f t="shared" si="2"/>
        <v>1932.3333333333333</v>
      </c>
    </row>
    <row r="18" spans="2:19" ht="21.75" customHeight="1">
      <c r="B18" s="7">
        <v>14</v>
      </c>
      <c r="C18" s="7" t="s">
        <v>34</v>
      </c>
      <c r="D18" s="14">
        <v>145065</v>
      </c>
      <c r="E18" s="14">
        <v>13133951</v>
      </c>
      <c r="F18" s="9">
        <f t="shared" si="1"/>
        <v>90.53838624065074</v>
      </c>
      <c r="H18" s="7">
        <v>5</v>
      </c>
      <c r="I18" s="7" t="s">
        <v>57</v>
      </c>
      <c r="J18" s="14">
        <v>19201</v>
      </c>
      <c r="K18" s="14">
        <v>2091736</v>
      </c>
      <c r="L18" s="9">
        <f t="shared" si="3"/>
        <v>108.93890943180043</v>
      </c>
      <c r="O18" s="7">
        <v>14</v>
      </c>
      <c r="P18" s="7" t="s">
        <v>87</v>
      </c>
      <c r="Q18" s="8">
        <v>325</v>
      </c>
      <c r="R18" s="8">
        <v>84447</v>
      </c>
      <c r="S18" s="9">
        <f t="shared" si="2"/>
        <v>259.8369230769231</v>
      </c>
    </row>
    <row r="19" spans="2:21" ht="21.75" customHeight="1">
      <c r="B19" s="7">
        <v>15</v>
      </c>
      <c r="C19" s="7" t="s">
        <v>35</v>
      </c>
      <c r="D19" s="14">
        <v>139050</v>
      </c>
      <c r="E19" s="14">
        <v>12961014</v>
      </c>
      <c r="F19" s="9">
        <f t="shared" si="1"/>
        <v>93.21117583603021</v>
      </c>
      <c r="H19" s="7">
        <v>6</v>
      </c>
      <c r="I19" s="7" t="s">
        <v>58</v>
      </c>
      <c r="J19" s="14">
        <v>17972</v>
      </c>
      <c r="K19" s="14">
        <v>98498221</v>
      </c>
      <c r="L19" s="9">
        <f t="shared" si="3"/>
        <v>5480.648842644113</v>
      </c>
      <c r="O19" s="7">
        <v>15</v>
      </c>
      <c r="P19" s="7" t="s">
        <v>88</v>
      </c>
      <c r="Q19" s="8">
        <v>241</v>
      </c>
      <c r="R19" s="8">
        <v>214082</v>
      </c>
      <c r="S19" s="9">
        <f t="shared" si="2"/>
        <v>888.3070539419087</v>
      </c>
      <c r="U19" s="1" t="s">
        <v>20</v>
      </c>
    </row>
    <row r="20" spans="2:25" ht="21.75" customHeight="1">
      <c r="B20" s="7">
        <v>16</v>
      </c>
      <c r="C20" s="7" t="s">
        <v>36</v>
      </c>
      <c r="D20" s="14">
        <v>117962</v>
      </c>
      <c r="E20" s="14">
        <v>15032016</v>
      </c>
      <c r="F20" s="9">
        <f t="shared" si="1"/>
        <v>127.43100320442176</v>
      </c>
      <c r="H20" s="7">
        <v>7</v>
      </c>
      <c r="I20" s="7" t="s">
        <v>59</v>
      </c>
      <c r="J20" s="14">
        <v>17500</v>
      </c>
      <c r="K20" s="14">
        <v>6792500</v>
      </c>
      <c r="L20" s="9">
        <f t="shared" si="3"/>
        <v>388.14285714285717</v>
      </c>
      <c r="O20" s="7">
        <v>16</v>
      </c>
      <c r="P20" s="7" t="s">
        <v>89</v>
      </c>
      <c r="Q20" s="8">
        <v>91</v>
      </c>
      <c r="R20" s="8">
        <v>66539</v>
      </c>
      <c r="S20" s="9">
        <f t="shared" si="2"/>
        <v>731.1978021978022</v>
      </c>
      <c r="U20" s="4" t="s">
        <v>0</v>
      </c>
      <c r="V20" s="5" t="s">
        <v>1</v>
      </c>
      <c r="W20" s="5" t="s">
        <v>2</v>
      </c>
      <c r="X20" s="5" t="s">
        <v>3</v>
      </c>
      <c r="Y20" s="6" t="s">
        <v>4</v>
      </c>
    </row>
    <row r="21" spans="2:25" ht="21.75" customHeight="1">
      <c r="B21" s="7">
        <v>17</v>
      </c>
      <c r="C21" s="7" t="s">
        <v>37</v>
      </c>
      <c r="D21" s="14">
        <v>84490</v>
      </c>
      <c r="E21" s="14">
        <v>3440118</v>
      </c>
      <c r="F21" s="9">
        <f t="shared" si="1"/>
        <v>40.716274115279916</v>
      </c>
      <c r="H21" s="7">
        <v>8</v>
      </c>
      <c r="I21" s="7" t="s">
        <v>60</v>
      </c>
      <c r="J21" s="14">
        <v>15012</v>
      </c>
      <c r="K21" s="14">
        <v>9822395</v>
      </c>
      <c r="L21" s="9">
        <f t="shared" si="3"/>
        <v>654.3028910205169</v>
      </c>
      <c r="O21" s="7">
        <v>17</v>
      </c>
      <c r="P21" s="7" t="s">
        <v>90</v>
      </c>
      <c r="Q21" s="8">
        <v>75</v>
      </c>
      <c r="R21" s="8">
        <v>76010</v>
      </c>
      <c r="S21" s="9">
        <f t="shared" si="2"/>
        <v>1013.4666666666667</v>
      </c>
      <c r="U21" s="7"/>
      <c r="V21" s="7"/>
      <c r="W21" s="8"/>
      <c r="X21" s="8"/>
      <c r="Y21" s="9">
        <f>IF(V21="","",IF(W21=0,0,X21/W21))</f>
      </c>
    </row>
    <row r="22" spans="2:25" ht="21.75" customHeight="1">
      <c r="B22" s="7">
        <v>18</v>
      </c>
      <c r="C22" s="7" t="s">
        <v>38</v>
      </c>
      <c r="D22" s="14">
        <v>80803</v>
      </c>
      <c r="E22" s="14">
        <v>5313255</v>
      </c>
      <c r="F22" s="9">
        <f t="shared" si="1"/>
        <v>65.75566501243766</v>
      </c>
      <c r="H22" s="7">
        <v>9</v>
      </c>
      <c r="I22" s="7" t="s">
        <v>61</v>
      </c>
      <c r="J22" s="14">
        <v>14682</v>
      </c>
      <c r="K22" s="14">
        <v>2040812</v>
      </c>
      <c r="L22" s="9">
        <f t="shared" si="3"/>
        <v>139.00095354856288</v>
      </c>
      <c r="O22" s="7">
        <v>18</v>
      </c>
      <c r="P22" s="7" t="s">
        <v>91</v>
      </c>
      <c r="Q22" s="8">
        <v>60</v>
      </c>
      <c r="R22" s="8">
        <v>66880</v>
      </c>
      <c r="S22" s="9">
        <f t="shared" si="2"/>
        <v>1114.6666666666667</v>
      </c>
      <c r="U22" s="10"/>
      <c r="V22" s="10"/>
      <c r="W22" s="11"/>
      <c r="X22" s="11"/>
      <c r="Y22" s="9">
        <f>IF(V22="","",IF(W22=0,0,X22/W22))</f>
      </c>
    </row>
    <row r="23" spans="2:25" ht="21.75" customHeight="1">
      <c r="B23" s="7">
        <v>19</v>
      </c>
      <c r="C23" s="7" t="s">
        <v>39</v>
      </c>
      <c r="D23" s="14">
        <v>58120</v>
      </c>
      <c r="E23" s="14">
        <v>1913149</v>
      </c>
      <c r="F23" s="9">
        <f t="shared" si="1"/>
        <v>32.917222986923605</v>
      </c>
      <c r="H23" s="7">
        <v>10</v>
      </c>
      <c r="I23" s="7" t="s">
        <v>62</v>
      </c>
      <c r="J23" s="14">
        <v>6918</v>
      </c>
      <c r="K23" s="14">
        <v>2134044</v>
      </c>
      <c r="L23" s="9">
        <f t="shared" si="3"/>
        <v>308.47701647875107</v>
      </c>
      <c r="O23" s="7">
        <v>19</v>
      </c>
      <c r="P23" s="7" t="s">
        <v>92</v>
      </c>
      <c r="Q23" s="8">
        <v>42</v>
      </c>
      <c r="R23" s="8">
        <v>32010</v>
      </c>
      <c r="S23" s="9">
        <f t="shared" si="2"/>
        <v>762.1428571428571</v>
      </c>
      <c r="U23" s="10"/>
      <c r="V23" s="10" t="s">
        <v>7</v>
      </c>
      <c r="W23" s="11">
        <f>SUM(W21:W22)</f>
        <v>0</v>
      </c>
      <c r="X23" s="11">
        <f>SUM(X21:X22)</f>
        <v>0</v>
      </c>
      <c r="Y23" s="12">
        <f>IF(W23=0,0,X23/W23)</f>
        <v>0</v>
      </c>
    </row>
    <row r="24" spans="2:19" ht="21.75" customHeight="1">
      <c r="B24" s="7">
        <v>20</v>
      </c>
      <c r="C24" s="7" t="s">
        <v>40</v>
      </c>
      <c r="D24" s="14">
        <v>56475</v>
      </c>
      <c r="E24" s="14">
        <v>2588658</v>
      </c>
      <c r="F24" s="9">
        <f t="shared" si="1"/>
        <v>45.837237715803454</v>
      </c>
      <c r="H24" s="7">
        <v>11</v>
      </c>
      <c r="I24" s="7" t="s">
        <v>63</v>
      </c>
      <c r="J24" s="14">
        <v>5332</v>
      </c>
      <c r="K24" s="14">
        <v>307296</v>
      </c>
      <c r="L24" s="9">
        <f t="shared" si="3"/>
        <v>57.63240810202551</v>
      </c>
      <c r="O24" s="7">
        <v>20</v>
      </c>
      <c r="P24" s="7" t="s">
        <v>93</v>
      </c>
      <c r="Q24" s="8">
        <v>25</v>
      </c>
      <c r="R24" s="8">
        <v>63800</v>
      </c>
      <c r="S24" s="9">
        <f t="shared" si="2"/>
        <v>2552</v>
      </c>
    </row>
    <row r="25" spans="2:19" ht="21.75" customHeight="1">
      <c r="B25" s="13"/>
      <c r="C25" s="10" t="s">
        <v>41</v>
      </c>
      <c r="D25" s="15">
        <v>10210149</v>
      </c>
      <c r="E25" s="16">
        <v>658669500</v>
      </c>
      <c r="F25" s="9">
        <f t="shared" si="1"/>
        <v>64.51125248025274</v>
      </c>
      <c r="H25" s="7">
        <v>12</v>
      </c>
      <c r="I25" s="7" t="s">
        <v>64</v>
      </c>
      <c r="J25" s="14">
        <v>4160</v>
      </c>
      <c r="K25" s="14">
        <v>777953</v>
      </c>
      <c r="L25" s="9">
        <f t="shared" si="3"/>
        <v>187.0079326923077</v>
      </c>
      <c r="O25" s="10"/>
      <c r="P25" s="10" t="s">
        <v>94</v>
      </c>
      <c r="Q25" s="11">
        <v>81554</v>
      </c>
      <c r="R25" s="17">
        <v>23324846</v>
      </c>
      <c r="S25" s="9">
        <f t="shared" si="2"/>
        <v>286.0049292493317</v>
      </c>
    </row>
    <row r="26" spans="2:19" ht="21.75" customHeight="1">
      <c r="B26" s="10"/>
      <c r="C26" s="10" t="s">
        <v>7</v>
      </c>
      <c r="D26" s="11">
        <f>SUM(D5:D25)</f>
        <v>63295494</v>
      </c>
      <c r="E26" s="11">
        <f>SUM(E5:E25)</f>
        <v>4417319007</v>
      </c>
      <c r="F26" s="12">
        <f>IF(D26=0,0,E26/D26)</f>
        <v>69.78883847561092</v>
      </c>
      <c r="H26" s="7">
        <v>13</v>
      </c>
      <c r="I26" s="7" t="s">
        <v>65</v>
      </c>
      <c r="J26" s="14">
        <v>3966</v>
      </c>
      <c r="K26" s="14">
        <v>2300617</v>
      </c>
      <c r="L26" s="9">
        <f t="shared" si="3"/>
        <v>580.0849722642461</v>
      </c>
      <c r="O26" s="10"/>
      <c r="P26" s="10" t="s">
        <v>7</v>
      </c>
      <c r="Q26" s="11">
        <f>SUM(Q5:Q25)</f>
        <v>144807</v>
      </c>
      <c r="R26" s="11">
        <f>SUM(R5:R25)</f>
        <v>40253808</v>
      </c>
      <c r="S26" s="12">
        <f>IF(Q26=0,0,R26/Q26)</f>
        <v>277.98247322297954</v>
      </c>
    </row>
    <row r="27" spans="2:15" ht="21.75" customHeight="1">
      <c r="B27" s="1" t="s">
        <v>14</v>
      </c>
      <c r="H27" s="7">
        <v>14</v>
      </c>
      <c r="I27" s="7" t="s">
        <v>66</v>
      </c>
      <c r="J27" s="14">
        <v>3477</v>
      </c>
      <c r="K27" s="14">
        <v>425811</v>
      </c>
      <c r="L27" s="9">
        <f t="shared" si="3"/>
        <v>122.46505608283003</v>
      </c>
      <c r="O27" s="1" t="s">
        <v>18</v>
      </c>
    </row>
    <row r="28" spans="2:19" ht="21.75" customHeight="1">
      <c r="B28" s="4" t="s">
        <v>9</v>
      </c>
      <c r="C28" s="5" t="s">
        <v>10</v>
      </c>
      <c r="D28" s="5" t="s">
        <v>2</v>
      </c>
      <c r="E28" s="5" t="s">
        <v>3</v>
      </c>
      <c r="F28" s="6" t="s">
        <v>4</v>
      </c>
      <c r="H28" s="7">
        <v>15</v>
      </c>
      <c r="I28" s="7" t="s">
        <v>67</v>
      </c>
      <c r="J28" s="14">
        <v>2910</v>
      </c>
      <c r="K28" s="14">
        <v>650782</v>
      </c>
      <c r="L28" s="9">
        <f t="shared" si="3"/>
        <v>223.6364261168385</v>
      </c>
      <c r="O28" s="4" t="s">
        <v>5</v>
      </c>
      <c r="P28" s="5" t="s">
        <v>6</v>
      </c>
      <c r="Q28" s="5" t="s">
        <v>2</v>
      </c>
      <c r="R28" s="5" t="s">
        <v>3</v>
      </c>
      <c r="S28" s="6" t="s">
        <v>4</v>
      </c>
    </row>
    <row r="29" spans="2:19" ht="21.75" customHeight="1">
      <c r="B29" s="7">
        <v>1</v>
      </c>
      <c r="C29" s="7" t="s">
        <v>42</v>
      </c>
      <c r="D29" s="14">
        <v>453811</v>
      </c>
      <c r="E29" s="14">
        <v>38998874</v>
      </c>
      <c r="F29" s="9">
        <f aca="true" t="shared" si="4" ref="F29:F34">IF(C29="","",IF(D29=0,0,E29/D29))</f>
        <v>85.93637880086644</v>
      </c>
      <c r="H29" s="7">
        <v>16</v>
      </c>
      <c r="I29" s="7" t="s">
        <v>68</v>
      </c>
      <c r="J29" s="14">
        <v>2402</v>
      </c>
      <c r="K29" s="14">
        <v>462638</v>
      </c>
      <c r="L29" s="9">
        <f t="shared" si="3"/>
        <v>192.6053288925895</v>
      </c>
      <c r="O29" s="7">
        <v>1</v>
      </c>
      <c r="P29" s="20" t="s">
        <v>95</v>
      </c>
      <c r="Q29" s="8">
        <v>39</v>
      </c>
      <c r="R29" s="8">
        <v>16830</v>
      </c>
      <c r="S29" s="9">
        <f aca="true" t="shared" si="5" ref="S29:S34">IF(P29="","",R29/Q29)</f>
        <v>431.53846153846155</v>
      </c>
    </row>
    <row r="30" spans="2:19" ht="21.75" customHeight="1">
      <c r="B30" s="7">
        <v>2</v>
      </c>
      <c r="C30" s="7" t="s">
        <v>43</v>
      </c>
      <c r="D30" s="14">
        <v>119035</v>
      </c>
      <c r="E30" s="14">
        <v>27212372</v>
      </c>
      <c r="F30" s="9">
        <f t="shared" si="4"/>
        <v>228.60815726467004</v>
      </c>
      <c r="H30" s="7">
        <v>17</v>
      </c>
      <c r="I30" s="7" t="s">
        <v>69</v>
      </c>
      <c r="J30" s="14">
        <v>2157</v>
      </c>
      <c r="K30" s="14">
        <v>1506362</v>
      </c>
      <c r="L30" s="9">
        <f t="shared" si="3"/>
        <v>698.3597589244321</v>
      </c>
      <c r="O30" s="7"/>
      <c r="P30" s="20" t="s">
        <v>96</v>
      </c>
      <c r="Q30" s="8">
        <v>16823</v>
      </c>
      <c r="R30" s="8">
        <v>9112831</v>
      </c>
      <c r="S30" s="9">
        <f t="shared" si="5"/>
        <v>541.6888188789158</v>
      </c>
    </row>
    <row r="31" spans="2:19" ht="21.75" customHeight="1">
      <c r="B31" s="7">
        <v>3</v>
      </c>
      <c r="C31" s="7" t="s">
        <v>44</v>
      </c>
      <c r="D31" s="14">
        <v>117017</v>
      </c>
      <c r="E31" s="14">
        <v>23630484</v>
      </c>
      <c r="F31" s="9">
        <f t="shared" si="4"/>
        <v>201.940606920362</v>
      </c>
      <c r="H31" s="7">
        <v>18</v>
      </c>
      <c r="I31" s="7" t="s">
        <v>70</v>
      </c>
      <c r="J31" s="14">
        <v>1753</v>
      </c>
      <c r="K31" s="14">
        <v>941391</v>
      </c>
      <c r="L31" s="9">
        <f t="shared" si="3"/>
        <v>537.0171135196805</v>
      </c>
      <c r="O31" s="7"/>
      <c r="P31" s="20"/>
      <c r="Q31" s="8"/>
      <c r="R31" s="8"/>
      <c r="S31" s="9">
        <f t="shared" si="5"/>
      </c>
    </row>
    <row r="32" spans="2:19" ht="21.75" customHeight="1">
      <c r="B32" s="7">
        <v>4</v>
      </c>
      <c r="C32" s="7" t="s">
        <v>45</v>
      </c>
      <c r="D32" s="14">
        <v>30650</v>
      </c>
      <c r="E32" s="14">
        <v>6462155</v>
      </c>
      <c r="F32" s="9">
        <f t="shared" si="4"/>
        <v>210.83703099510603</v>
      </c>
      <c r="H32" s="7">
        <v>19</v>
      </c>
      <c r="I32" s="7" t="s">
        <v>71</v>
      </c>
      <c r="J32" s="14">
        <v>1454</v>
      </c>
      <c r="K32" s="14">
        <v>3414456</v>
      </c>
      <c r="L32" s="9">
        <f t="shared" si="3"/>
        <v>2348.3191196698763</v>
      </c>
      <c r="O32" s="7"/>
      <c r="P32" s="20"/>
      <c r="Q32" s="8"/>
      <c r="R32" s="8"/>
      <c r="S32" s="9">
        <f t="shared" si="5"/>
      </c>
    </row>
    <row r="33" spans="2:19" ht="21.75" customHeight="1">
      <c r="B33" s="7">
        <v>5</v>
      </c>
      <c r="C33" s="7" t="s">
        <v>46</v>
      </c>
      <c r="D33" s="14">
        <v>16386</v>
      </c>
      <c r="E33" s="14">
        <v>2807446</v>
      </c>
      <c r="F33" s="9">
        <f t="shared" si="4"/>
        <v>171.3319907237886</v>
      </c>
      <c r="H33" s="7">
        <v>20</v>
      </c>
      <c r="I33" s="7" t="s">
        <v>72</v>
      </c>
      <c r="J33" s="14">
        <v>1217</v>
      </c>
      <c r="K33" s="14">
        <v>501666</v>
      </c>
      <c r="L33" s="9">
        <f t="shared" si="3"/>
        <v>412.215283483977</v>
      </c>
      <c r="O33" s="7"/>
      <c r="P33" s="20"/>
      <c r="Q33" s="8"/>
      <c r="R33" s="8"/>
      <c r="S33" s="9">
        <f t="shared" si="5"/>
      </c>
    </row>
    <row r="34" spans="2:19" ht="21.75" customHeight="1">
      <c r="B34" s="13"/>
      <c r="C34" s="10" t="s">
        <v>47</v>
      </c>
      <c r="D34" s="15">
        <v>992205</v>
      </c>
      <c r="E34" s="16">
        <v>81886629</v>
      </c>
      <c r="F34" s="9">
        <f t="shared" si="4"/>
        <v>82.52994995993771</v>
      </c>
      <c r="H34" s="10"/>
      <c r="I34" s="10" t="s">
        <v>73</v>
      </c>
      <c r="J34" s="15">
        <v>856557</v>
      </c>
      <c r="K34" s="16">
        <v>123475122</v>
      </c>
      <c r="L34" s="9">
        <f t="shared" si="3"/>
        <v>144.15283746440693</v>
      </c>
      <c r="O34" s="10"/>
      <c r="P34" s="21"/>
      <c r="Q34" s="11"/>
      <c r="R34" s="17"/>
      <c r="S34" s="9">
        <f t="shared" si="5"/>
      </c>
    </row>
    <row r="35" spans="2:19" ht="21.75" customHeight="1">
      <c r="B35" s="10"/>
      <c r="C35" s="10" t="s">
        <v>7</v>
      </c>
      <c r="D35" s="11">
        <f>SUM(D29:D34)</f>
        <v>1729104</v>
      </c>
      <c r="E35" s="11">
        <f>SUM(E29:E34)</f>
        <v>180997960</v>
      </c>
      <c r="F35" s="12">
        <f>IF(D35=0,0,E35/D35)</f>
        <v>104.67731264284855</v>
      </c>
      <c r="H35" s="10"/>
      <c r="I35" s="10" t="s">
        <v>7</v>
      </c>
      <c r="J35" s="11">
        <f>SUM(J14:J34)</f>
        <v>1189477</v>
      </c>
      <c r="K35" s="11">
        <f>SUM(K14:K34)</f>
        <v>302315894</v>
      </c>
      <c r="L35" s="12">
        <f>IF(J35=0,0,K35/J35)</f>
        <v>254.15867141609294</v>
      </c>
      <c r="O35" s="10"/>
      <c r="P35" s="10" t="s">
        <v>7</v>
      </c>
      <c r="Q35" s="11">
        <f>SUM(Q29:Q34)</f>
        <v>16862</v>
      </c>
      <c r="R35" s="11">
        <f>SUM(R29:R34)</f>
        <v>9129661</v>
      </c>
      <c r="S35" s="12">
        <f>IF(Q35=0,0,R35/Q35)</f>
        <v>541.4340529000118</v>
      </c>
    </row>
  </sheetData>
  <sheetProtection/>
  <printOptions/>
  <pageMargins left="0.3937007874015748" right="0.3937007874015748" top="0.984251968503937" bottom="0.984251968503937" header="0" footer="0"/>
  <pageSetup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川崎市</cp:lastModifiedBy>
  <dcterms:modified xsi:type="dcterms:W3CDTF">2023-09-06T02:57:12Z</dcterms:modified>
  <cp:category/>
  <cp:version/>
  <cp:contentType/>
  <cp:contentStatus/>
</cp:coreProperties>
</file>