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560" windowHeight="5496"/>
  </bookViews>
  <sheets>
    <sheet name="計算シート" sheetId="1" r:id="rId1"/>
    <sheet name="計算シート (印刷用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6" i="2" l="1"/>
  <c r="V23" i="2"/>
  <c r="V21" i="2"/>
  <c r="M21" i="2"/>
  <c r="M18" i="2"/>
  <c r="V18" i="2" s="1"/>
  <c r="V15" i="2"/>
  <c r="M15" i="2"/>
  <c r="V10" i="2" l="1"/>
  <c r="M20" i="1"/>
  <c r="M17" i="1"/>
  <c r="V20" i="1" l="1"/>
  <c r="V17" i="1"/>
  <c r="M14" i="1"/>
  <c r="V14" i="1" s="1"/>
  <c r="V9" i="1" l="1"/>
  <c r="V25" i="1"/>
  <c r="V22" i="1"/>
</calcChain>
</file>

<file path=xl/sharedStrings.xml><?xml version="1.0" encoding="utf-8"?>
<sst xmlns="http://schemas.openxmlformats.org/spreadsheetml/2006/main" count="132" uniqueCount="42">
  <si>
    <t>①</t>
    <phoneticPr fontId="2"/>
  </si>
  <si>
    <t>②</t>
    <phoneticPr fontId="2"/>
  </si>
  <si>
    <t>③</t>
    <phoneticPr fontId="2"/>
  </si>
  <si>
    <t>蓄電池</t>
    <rPh sb="0" eb="3">
      <t>チクデンチ</t>
    </rPh>
    <phoneticPr fontId="2"/>
  </si>
  <si>
    <t>申請する</t>
    <rPh sb="0" eb="2">
      <t>シンセイ</t>
    </rPh>
    <phoneticPr fontId="2"/>
  </si>
  <si>
    <t>申請しない</t>
    <rPh sb="0" eb="2">
      <t>シンセイ</t>
    </rPh>
    <phoneticPr fontId="2"/>
  </si>
  <si>
    <t>kW</t>
    <phoneticPr fontId="2"/>
  </si>
  <si>
    <t>kWh</t>
    <phoneticPr fontId="2"/>
  </si>
  <si>
    <t>ZEH/ZEH Oriented</t>
    <phoneticPr fontId="2"/>
  </si>
  <si>
    <t>④-2</t>
    <phoneticPr fontId="2"/>
  </si>
  <si>
    <t>ZEH＋</t>
    <phoneticPr fontId="2"/>
  </si>
  <si>
    <t>④-1</t>
    <phoneticPr fontId="2"/>
  </si>
  <si>
    <t>設備設置に係る経費</t>
    <rPh sb="0" eb="4">
      <t>セツビセッチ</t>
    </rPh>
    <rPh sb="5" eb="6">
      <t>カカ</t>
    </rPh>
    <rPh sb="7" eb="9">
      <t>ケイヒ</t>
    </rPh>
    <phoneticPr fontId="2"/>
  </si>
  <si>
    <t>円</t>
    <rPh sb="0" eb="1">
      <t>エン</t>
    </rPh>
    <phoneticPr fontId="2"/>
  </si>
  <si>
    <t>令和６年度　川崎市太陽光発電設備等設置費補助金算定シート</t>
    <rPh sb="0" eb="2">
      <t>レイワ</t>
    </rPh>
    <rPh sb="3" eb="5">
      <t>ネンド</t>
    </rPh>
    <rPh sb="6" eb="9">
      <t>カワサキシ</t>
    </rPh>
    <rPh sb="9" eb="16">
      <t>タイヨウコウハツデンセツビ</t>
    </rPh>
    <rPh sb="16" eb="20">
      <t>トウセッチヒ</t>
    </rPh>
    <rPh sb="20" eb="23">
      <t>ホジョキン</t>
    </rPh>
    <rPh sb="23" eb="25">
      <t>サンテイ</t>
    </rPh>
    <phoneticPr fontId="2"/>
  </si>
  <si>
    <t>対象設備等</t>
    <rPh sb="0" eb="4">
      <t>タイショウセツビ</t>
    </rPh>
    <rPh sb="4" eb="5">
      <t>トウ</t>
    </rPh>
    <phoneticPr fontId="2"/>
  </si>
  <si>
    <t>申請の有無</t>
  </si>
  <si>
    <t>太陽光発電設備</t>
    <rPh sb="0" eb="7">
      <t>タイヨウコウハツデンセツビ</t>
    </rPh>
    <phoneticPr fontId="2"/>
  </si>
  <si>
    <t>ZEH</t>
    <phoneticPr fontId="2"/>
  </si>
  <si>
    <t>/ZEH Oriented</t>
    <phoneticPr fontId="2"/>
  </si>
  <si>
    <t>容量等</t>
    <phoneticPr fontId="2"/>
  </si>
  <si>
    <t>（本体価格及び工事費）</t>
    <phoneticPr fontId="2"/>
  </si>
  <si>
    <t>↑消費税は含みません</t>
    <rPh sb="1" eb="4">
      <t>ショウヒゼイ</t>
    </rPh>
    <rPh sb="5" eb="6">
      <t>フク</t>
    </rPh>
    <phoneticPr fontId="2"/>
  </si>
  <si>
    <t>【定格容量】</t>
    <rPh sb="1" eb="5">
      <t>テイカクヨウリョウ</t>
    </rPh>
    <phoneticPr fontId="2"/>
  </si>
  <si>
    <t>計算結果</t>
    <rPh sb="0" eb="2">
      <t>ケイサン</t>
    </rPh>
    <rPh sb="2" eb="4">
      <t>ケッカ</t>
    </rPh>
    <phoneticPr fontId="2"/>
  </si>
  <si>
    <t>補助金額　内訳</t>
    <rPh sb="0" eb="4">
      <t>ホジョキンガク</t>
    </rPh>
    <rPh sb="5" eb="7">
      <t>ウチワケ</t>
    </rPh>
    <phoneticPr fontId="2"/>
  </si>
  <si>
    <t>補助金額　総額</t>
    <rPh sb="0" eb="3">
      <t>ホジョキン</t>
    </rPh>
    <rPh sb="3" eb="4">
      <t>ガク</t>
    </rPh>
    <rPh sb="5" eb="7">
      <t>ソウガク</t>
    </rPh>
    <phoneticPr fontId="2"/>
  </si>
  <si>
    <t>　　　　　　　　　入力項目</t>
    <rPh sb="9" eb="11">
      <t>ニュウリョク</t>
    </rPh>
    <rPh sb="11" eb="13">
      <t>コウモク</t>
    </rPh>
    <phoneticPr fontId="2"/>
  </si>
  <si>
    <t>自動計算</t>
    <rPh sb="0" eb="2">
      <t>ジドウ</t>
    </rPh>
    <rPh sb="2" eb="4">
      <t>ケイサン</t>
    </rPh>
    <phoneticPr fontId="2"/>
  </si>
  <si>
    <t>入力項目に必要事項を入力すると、補助金額が自動計算されるので、計算結果を申請書（完了届）に転記してください。</t>
    <rPh sb="0" eb="2">
      <t>ニュウリョク</t>
    </rPh>
    <rPh sb="2" eb="4">
      <t>コウモク</t>
    </rPh>
    <rPh sb="5" eb="7">
      <t>ヒツヨウ</t>
    </rPh>
    <rPh sb="7" eb="9">
      <t>ジコウ</t>
    </rPh>
    <rPh sb="10" eb="12">
      <t>ニュウリョク</t>
    </rPh>
    <rPh sb="16" eb="20">
      <t>ホジョキンガク</t>
    </rPh>
    <rPh sb="21" eb="23">
      <t>ジドウ</t>
    </rPh>
    <rPh sb="23" eb="25">
      <t>ケイサン</t>
    </rPh>
    <rPh sb="31" eb="35">
      <t>ケイサンケッカ</t>
    </rPh>
    <rPh sb="36" eb="39">
      <t>シンセイショ</t>
    </rPh>
    <rPh sb="40" eb="43">
      <t>カンリョウトドケ</t>
    </rPh>
    <rPh sb="45" eb="47">
      <t>テンキ</t>
    </rPh>
    <phoneticPr fontId="2"/>
  </si>
  <si>
    <r>
      <t>【FITを</t>
    </r>
    <r>
      <rPr>
        <b/>
        <u/>
        <sz val="14"/>
        <color theme="1"/>
        <rFont val="游ゴシック"/>
        <family val="3"/>
        <charset val="128"/>
        <scheme val="minor"/>
      </rPr>
      <t>適用しないもの</t>
    </r>
    <r>
      <rPr>
        <sz val="14"/>
        <color theme="1"/>
        <rFont val="游ゴシック"/>
        <family val="2"/>
        <scheme val="minor"/>
      </rPr>
      <t>】</t>
    </r>
    <rPh sb="5" eb="7">
      <t>テキヨウ</t>
    </rPh>
    <phoneticPr fontId="2"/>
  </si>
  <si>
    <r>
      <t>【FITを</t>
    </r>
    <r>
      <rPr>
        <b/>
        <u/>
        <sz val="14"/>
        <color theme="1"/>
        <rFont val="游ゴシック"/>
        <family val="3"/>
        <charset val="128"/>
        <scheme val="minor"/>
      </rPr>
      <t>適用するもの</t>
    </r>
    <r>
      <rPr>
        <sz val="14"/>
        <color theme="1"/>
        <rFont val="游ゴシック"/>
        <family val="2"/>
        <scheme val="minor"/>
      </rPr>
      <t>】</t>
    </r>
    <rPh sb="5" eb="7">
      <t>テキヨウ</t>
    </rPh>
    <phoneticPr fontId="2"/>
  </si>
  <si>
    <r>
      <t>【FITを</t>
    </r>
    <r>
      <rPr>
        <b/>
        <u/>
        <sz val="14"/>
        <color theme="1"/>
        <rFont val="游ゴシック"/>
        <family val="3"/>
        <charset val="128"/>
        <scheme val="minor"/>
      </rPr>
      <t>適用しないもの</t>
    </r>
    <r>
      <rPr>
        <sz val="14"/>
        <color theme="1"/>
        <rFont val="游ゴシック"/>
        <family val="2"/>
        <scheme val="minor"/>
      </rPr>
      <t>】</t>
    </r>
    <phoneticPr fontId="2"/>
  </si>
  <si>
    <r>
      <t>【FITを</t>
    </r>
    <r>
      <rPr>
        <b/>
        <u/>
        <sz val="14"/>
        <color theme="1"/>
        <rFont val="游ゴシック"/>
        <family val="3"/>
        <charset val="128"/>
        <scheme val="minor"/>
      </rPr>
      <t>適用するもの</t>
    </r>
    <r>
      <rPr>
        <sz val="14"/>
        <color theme="1"/>
        <rFont val="游ゴシック"/>
        <family val="2"/>
        <scheme val="minor"/>
      </rPr>
      <t>】</t>
    </r>
    <phoneticPr fontId="2"/>
  </si>
  <si>
    <t>国・県等による補助額</t>
    <rPh sb="0" eb="1">
      <t>クニ</t>
    </rPh>
    <rPh sb="2" eb="3">
      <t>ケン</t>
    </rPh>
    <rPh sb="3" eb="4">
      <t>トウ</t>
    </rPh>
    <rPh sb="7" eb="10">
      <t>ホジョガク</t>
    </rPh>
    <phoneticPr fontId="2"/>
  </si>
  <si>
    <t>（交付決定額又は確定額）</t>
    <rPh sb="1" eb="5">
      <t>コウフケッテイ</t>
    </rPh>
    <rPh sb="5" eb="6">
      <t>ガク</t>
    </rPh>
    <rPh sb="6" eb="7">
      <t>マタ</t>
    </rPh>
    <rPh sb="8" eb="10">
      <t>カクテイ</t>
    </rPh>
    <rPh sb="10" eb="11">
      <t>ガク</t>
    </rPh>
    <phoneticPr fontId="2"/>
  </si>
  <si>
    <t>円</t>
    <rPh sb="0" eb="1">
      <t>エン</t>
    </rPh>
    <phoneticPr fontId="2"/>
  </si>
  <si>
    <t>補助対象経費</t>
    <rPh sb="0" eb="4">
      <t>ホジョタイショウ</t>
    </rPh>
    <rPh sb="4" eb="6">
      <t>ケイヒ</t>
    </rPh>
    <phoneticPr fontId="2"/>
  </si>
  <si>
    <t>・黄色いセルはプルダウンから選択してください。</t>
    <rPh sb="1" eb="3">
      <t>キイロ</t>
    </rPh>
    <rPh sb="14" eb="16">
      <t>センタク</t>
    </rPh>
    <phoneticPr fontId="2"/>
  </si>
  <si>
    <t>・緑色のセルは少数点第１位まで入力してください。</t>
    <rPh sb="1" eb="3">
      <t>ミドリイロ</t>
    </rPh>
    <rPh sb="7" eb="10">
      <t>ショウスウテン</t>
    </rPh>
    <rPh sb="10" eb="11">
      <t>ダイ</t>
    </rPh>
    <rPh sb="12" eb="13">
      <t>イ</t>
    </rPh>
    <rPh sb="15" eb="17">
      <t>ニュウリョク</t>
    </rPh>
    <phoneticPr fontId="2"/>
  </si>
  <si>
    <t>・オレンジ色のセルは円単位で国・県等による補助額（交付決定額又は確定額）を入力してください。</t>
    <rPh sb="5" eb="6">
      <t>イロ</t>
    </rPh>
    <rPh sb="10" eb="13">
      <t>エンタンイ</t>
    </rPh>
    <rPh sb="14" eb="15">
      <t>クニ</t>
    </rPh>
    <rPh sb="16" eb="18">
      <t>ケントウ</t>
    </rPh>
    <rPh sb="21" eb="24">
      <t>ホジョガク</t>
    </rPh>
    <rPh sb="25" eb="29">
      <t>コウフケッテイ</t>
    </rPh>
    <rPh sb="29" eb="30">
      <t>ガク</t>
    </rPh>
    <rPh sb="30" eb="31">
      <t>マタ</t>
    </rPh>
    <rPh sb="32" eb="34">
      <t>カクテイ</t>
    </rPh>
    <rPh sb="34" eb="35">
      <t>ガク</t>
    </rPh>
    <rPh sb="37" eb="39">
      <t>ニュウリョク</t>
    </rPh>
    <phoneticPr fontId="2"/>
  </si>
  <si>
    <t>・水色のセルは円単位で本体価格と工事費用（契約書等と一致します。消費税は含みません。）を入力してください。</t>
    <rPh sb="1" eb="2">
      <t>ミズ</t>
    </rPh>
    <rPh sb="7" eb="10">
      <t>エンタンイ</t>
    </rPh>
    <rPh sb="11" eb="13">
      <t>ホンタイ</t>
    </rPh>
    <rPh sb="13" eb="15">
      <t>カカク</t>
    </rPh>
    <rPh sb="16" eb="20">
      <t>コウジヒヨウ</t>
    </rPh>
    <rPh sb="44" eb="46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</si>
</sst>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7"/>
      <color theme="1"/>
      <name val="游ゴシック"/>
      <family val="3"/>
      <charset val="128"/>
      <scheme val="minor"/>
    </font>
    <font>
      <u/>
      <sz val="12"/>
      <color theme="1"/>
      <name val="游ゴシック"/>
      <family val="2"/>
      <scheme val="minor"/>
    </font>
    <font>
      <b/>
      <sz val="16"/>
      <color theme="0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4" borderId="0" xfId="0" applyFont="1" applyFill="1"/>
    <xf numFmtId="38" fontId="5" fillId="0" borderId="1" xfId="1" applyFont="1" applyBorder="1" applyAlignment="1"/>
    <xf numFmtId="38" fontId="5" fillId="0" borderId="1" xfId="1" applyFont="1" applyBorder="1" applyAlignment="1">
      <alignment horizontal="right"/>
    </xf>
    <xf numFmtId="176" fontId="6" fillId="4" borderId="0" xfId="0" applyNumberFormat="1" applyFont="1" applyFill="1" applyBorder="1"/>
    <xf numFmtId="0" fontId="6" fillId="4" borderId="0" xfId="0" applyFont="1" applyFill="1" applyBorder="1"/>
    <xf numFmtId="0" fontId="5" fillId="6" borderId="0" xfId="0" applyFont="1" applyFill="1"/>
    <xf numFmtId="0" fontId="0" fillId="6" borderId="0" xfId="0" applyFill="1"/>
    <xf numFmtId="0" fontId="6" fillId="6" borderId="0" xfId="0" applyFont="1" applyFill="1"/>
    <xf numFmtId="38" fontId="0" fillId="6" borderId="0" xfId="1" applyFont="1" applyFill="1" applyAlignment="1"/>
    <xf numFmtId="0" fontId="5" fillId="4" borderId="11" xfId="0" applyFont="1" applyFill="1" applyBorder="1"/>
    <xf numFmtId="0" fontId="9" fillId="4" borderId="0" xfId="0" applyFont="1" applyFill="1" applyAlignment="1">
      <alignment vertical="center"/>
    </xf>
    <xf numFmtId="0" fontId="8" fillId="0" borderId="0" xfId="0" applyFont="1" applyAlignment="1">
      <alignment horizontal="center"/>
    </xf>
    <xf numFmtId="0" fontId="10" fillId="4" borderId="0" xfId="0" applyFont="1" applyFill="1"/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/>
    <xf numFmtId="38" fontId="5" fillId="0" borderId="1" xfId="0" applyNumberFormat="1" applyFont="1" applyFill="1" applyBorder="1"/>
    <xf numFmtId="0" fontId="6" fillId="2" borderId="1" xfId="0" applyFont="1" applyFill="1" applyBorder="1" applyProtection="1">
      <protection locked="0"/>
    </xf>
    <xf numFmtId="176" fontId="6" fillId="5" borderId="1" xfId="0" applyNumberFormat="1" applyFont="1" applyFill="1" applyBorder="1" applyProtection="1">
      <protection locked="0"/>
    </xf>
    <xf numFmtId="38" fontId="6" fillId="3" borderId="1" xfId="1" applyFont="1" applyFill="1" applyBorder="1" applyAlignment="1" applyProtection="1">
      <protection locked="0"/>
    </xf>
    <xf numFmtId="3" fontId="5" fillId="8" borderId="1" xfId="0" applyNumberFormat="1" applyFont="1" applyFill="1" applyBorder="1" applyProtection="1">
      <protection locked="0"/>
    </xf>
    <xf numFmtId="0" fontId="8" fillId="0" borderId="0" xfId="0" applyFont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9" fillId="4" borderId="0" xfId="0" applyFont="1" applyFill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8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38" fontId="5" fillId="0" borderId="9" xfId="0" applyNumberFormat="1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7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266700</xdr:rowOff>
    </xdr:from>
    <xdr:to>
      <xdr:col>5</xdr:col>
      <xdr:colOff>74544</xdr:colOff>
      <xdr:row>25</xdr:row>
      <xdr:rowOff>68580</xdr:rowOff>
    </xdr:to>
    <xdr:sp macro="" textlink="">
      <xdr:nvSpPr>
        <xdr:cNvPr id="2" name="右中かっこ 1"/>
        <xdr:cNvSpPr/>
      </xdr:nvSpPr>
      <xdr:spPr>
        <a:xfrm>
          <a:off x="2766391" y="5989983"/>
          <a:ext cx="74544" cy="1375575"/>
        </a:xfrm>
        <a:prstGeom prst="rightBrace">
          <a:avLst/>
        </a:prstGeom>
        <a:ln w="254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152399</xdr:colOff>
      <xdr:row>21</xdr:row>
      <xdr:rowOff>181887</xdr:rowOff>
    </xdr:from>
    <xdr:to>
      <xdr:col>8</xdr:col>
      <xdr:colOff>740833</xdr:colOff>
      <xdr:row>24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3105149" y="6330804"/>
          <a:ext cx="2112434" cy="95052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該当する方のみ選択してください。</a:t>
          </a:r>
          <a:endParaRPr lang="ja-JP" alt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・各々の</a:t>
          </a:r>
          <a:r>
            <a:rPr kumimoji="1" lang="ja-JP" altLang="ja-JP" sz="1200" b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補助金額は定額</a:t>
          </a:r>
          <a:endParaRPr lang="ja-JP" alt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167822</xdr:colOff>
      <xdr:row>16</xdr:row>
      <xdr:rowOff>262677</xdr:rowOff>
    </xdr:from>
    <xdr:to>
      <xdr:col>16</xdr:col>
      <xdr:colOff>281017</xdr:colOff>
      <xdr:row>18</xdr:row>
      <xdr:rowOff>302314</xdr:rowOff>
    </xdr:to>
    <xdr:sp macro="" textlink="">
      <xdr:nvSpPr>
        <xdr:cNvPr id="6" name="右矢印 5"/>
        <xdr:cNvSpPr/>
      </xdr:nvSpPr>
      <xdr:spPr>
        <a:xfrm>
          <a:off x="9556751" y="4753034"/>
          <a:ext cx="1365052" cy="6791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74083</xdr:colOff>
      <xdr:row>15</xdr:row>
      <xdr:rowOff>59819</xdr:rowOff>
    </xdr:from>
    <xdr:to>
      <xdr:col>7</xdr:col>
      <xdr:colOff>465667</xdr:colOff>
      <xdr:row>17</xdr:row>
      <xdr:rowOff>285751</xdr:rowOff>
    </xdr:to>
    <xdr:sp macro="" textlink="">
      <xdr:nvSpPr>
        <xdr:cNvPr id="4" name="テキスト ボックス 3"/>
        <xdr:cNvSpPr txBox="1"/>
      </xdr:nvSpPr>
      <xdr:spPr>
        <a:xfrm>
          <a:off x="3026833" y="4293152"/>
          <a:ext cx="1375834" cy="88209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0" rtlCol="0" anchor="ctr"/>
        <a:lstStyle/>
        <a:p>
          <a:pPr algn="l"/>
          <a:r>
            <a:rPr kumimoji="1" lang="ja-JP" altLang="en-US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・補助金額は設備</a:t>
          </a:r>
          <a:endParaRPr kumimoji="1" lang="en-US" altLang="ja-JP" sz="1200" b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容量に関わらず定額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21</xdr:row>
      <xdr:rowOff>266700</xdr:rowOff>
    </xdr:from>
    <xdr:to>
      <xdr:col>5</xdr:col>
      <xdr:colOff>74544</xdr:colOff>
      <xdr:row>26</xdr:row>
      <xdr:rowOff>68580</xdr:rowOff>
    </xdr:to>
    <xdr:sp macro="" textlink="">
      <xdr:nvSpPr>
        <xdr:cNvPr id="2" name="右中かっこ 1"/>
        <xdr:cNvSpPr/>
      </xdr:nvSpPr>
      <xdr:spPr>
        <a:xfrm>
          <a:off x="2946400" y="5753100"/>
          <a:ext cx="74544" cy="1256030"/>
        </a:xfrm>
        <a:prstGeom prst="rightBrace">
          <a:avLst/>
        </a:prstGeom>
        <a:ln w="254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152399</xdr:colOff>
      <xdr:row>22</xdr:row>
      <xdr:rowOff>181887</xdr:rowOff>
    </xdr:from>
    <xdr:to>
      <xdr:col>8</xdr:col>
      <xdr:colOff>740833</xdr:colOff>
      <xdr:row>25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3098799" y="5960387"/>
          <a:ext cx="2106084" cy="878563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該当する方のみ選択してください。</a:t>
          </a:r>
          <a:endParaRPr lang="ja-JP" alt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・各々の</a:t>
          </a:r>
          <a:r>
            <a:rPr kumimoji="1" lang="ja-JP" altLang="ja-JP" sz="1200" b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補助金額は定額</a:t>
          </a:r>
          <a:endParaRPr lang="ja-JP" alt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167822</xdr:colOff>
      <xdr:row>17</xdr:row>
      <xdr:rowOff>262677</xdr:rowOff>
    </xdr:from>
    <xdr:to>
      <xdr:col>16</xdr:col>
      <xdr:colOff>281017</xdr:colOff>
      <xdr:row>19</xdr:row>
      <xdr:rowOff>302314</xdr:rowOff>
    </xdr:to>
    <xdr:sp macro="" textlink="">
      <xdr:nvSpPr>
        <xdr:cNvPr id="4" name="右矢印 3"/>
        <xdr:cNvSpPr/>
      </xdr:nvSpPr>
      <xdr:spPr>
        <a:xfrm>
          <a:off x="9540422" y="4536227"/>
          <a:ext cx="1364145" cy="65558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74083</xdr:colOff>
      <xdr:row>16</xdr:row>
      <xdr:rowOff>59819</xdr:rowOff>
    </xdr:from>
    <xdr:to>
      <xdr:col>7</xdr:col>
      <xdr:colOff>465667</xdr:colOff>
      <xdr:row>18</xdr:row>
      <xdr:rowOff>285751</xdr:rowOff>
    </xdr:to>
    <xdr:sp macro="" textlink="">
      <xdr:nvSpPr>
        <xdr:cNvPr id="5" name="テキスト ボックス 4"/>
        <xdr:cNvSpPr txBox="1"/>
      </xdr:nvSpPr>
      <xdr:spPr>
        <a:xfrm>
          <a:off x="3020483" y="4041269"/>
          <a:ext cx="1369484" cy="860932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0" rtlCol="0" anchor="ctr"/>
        <a:lstStyle/>
        <a:p>
          <a:pPr algn="l"/>
          <a:r>
            <a:rPr kumimoji="1" lang="ja-JP" altLang="en-US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・補助金額は設備</a:t>
          </a:r>
          <a:endParaRPr kumimoji="1" lang="en-US" altLang="ja-JP" sz="1200" b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容量に関わらず定額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6"/>
  <sheetViews>
    <sheetView tabSelected="1" view="pageBreakPreview" zoomScale="80" zoomScaleNormal="70" zoomScaleSheetLayoutView="80" workbookViewId="0"/>
  </sheetViews>
  <sheetFormatPr defaultColWidth="8.69921875" defaultRowHeight="22.2" x14ac:dyDescent="0.55000000000000004"/>
  <cols>
    <col min="1" max="1" width="2.5" style="1" customWidth="1"/>
    <col min="2" max="2" width="5.3984375" style="1" customWidth="1"/>
    <col min="3" max="4" width="8.69921875" style="1"/>
    <col min="5" max="5" width="13.3984375" style="1" bestFit="1" customWidth="1"/>
    <col min="6" max="6" width="4" style="1" customWidth="1"/>
    <col min="7" max="7" width="8.8984375" style="1" bestFit="1" customWidth="1"/>
    <col min="8" max="8" width="7.09765625" style="1" customWidth="1"/>
    <col min="9" max="9" width="12.8984375" style="1" bestFit="1" customWidth="1"/>
    <col min="10" max="10" width="8.69921875" style="1" customWidth="1"/>
    <col min="11" max="11" width="14.69921875" style="1" customWidth="1"/>
    <col min="12" max="12" width="8.19921875" style="1" customWidth="1"/>
    <col min="13" max="13" width="12.5" style="1" customWidth="1"/>
    <col min="14" max="14" width="7.3984375" style="1" customWidth="1"/>
    <col min="15" max="15" width="4.09765625" style="1" customWidth="1"/>
    <col min="16" max="16" width="12.3984375" style="1" customWidth="1"/>
    <col min="17" max="17" width="7.09765625" style="1" customWidth="1"/>
    <col min="18" max="21" width="8.69921875" style="1"/>
    <col min="22" max="22" width="27.5" style="1" customWidth="1"/>
    <col min="23" max="24" width="6.3984375" style="1" customWidth="1"/>
    <col min="25" max="27" width="8.69921875" style="1"/>
    <col min="28" max="28" width="0" style="1" hidden="1" customWidth="1"/>
    <col min="29" max="16384" width="8.69921875" style="1"/>
  </cols>
  <sheetData>
    <row r="1" spans="2:28" ht="11.25" customHeight="1" x14ac:dyDescent="0.55000000000000004"/>
    <row r="2" spans="2:28" x14ac:dyDescent="0.55000000000000004">
      <c r="B2" s="29" t="s">
        <v>14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2:28" ht="9" customHeight="1" x14ac:dyDescent="0.55000000000000004"/>
    <row r="4" spans="2:28" ht="24" customHeight="1" x14ac:dyDescent="0.65">
      <c r="B4" s="1" t="s">
        <v>29</v>
      </c>
      <c r="Q4" s="25"/>
      <c r="R4" s="25"/>
      <c r="S4" s="25"/>
      <c r="T4" s="25"/>
      <c r="U4" s="25"/>
      <c r="V4" s="25"/>
    </row>
    <row r="5" spans="2:28" ht="24" customHeight="1" x14ac:dyDescent="0.65">
      <c r="B5" s="26" t="s">
        <v>38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Q5" s="25"/>
      <c r="R5" s="25"/>
      <c r="S5" s="25"/>
      <c r="T5" s="25"/>
      <c r="U5" s="25"/>
      <c r="V5" s="25"/>
    </row>
    <row r="6" spans="2:28" ht="24" customHeight="1" x14ac:dyDescent="0.65">
      <c r="B6" s="26" t="s">
        <v>39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Q6" s="25"/>
      <c r="R6" s="25"/>
      <c r="S6" s="25"/>
      <c r="T6" s="25"/>
      <c r="U6" s="25"/>
      <c r="V6" s="25"/>
    </row>
    <row r="7" spans="2:28" ht="24" customHeight="1" x14ac:dyDescent="0.65">
      <c r="B7" s="26" t="s">
        <v>41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Q7" s="25"/>
      <c r="R7" s="25"/>
      <c r="S7" s="25"/>
      <c r="T7" s="25"/>
      <c r="U7" s="25"/>
      <c r="V7" s="25"/>
    </row>
    <row r="8" spans="2:28" ht="27.6" thickBot="1" x14ac:dyDescent="0.6">
      <c r="B8" s="26" t="s">
        <v>40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Q8" s="36" t="s">
        <v>24</v>
      </c>
      <c r="R8" s="36"/>
      <c r="S8" s="36"/>
      <c r="T8" s="36"/>
      <c r="U8" s="36"/>
      <c r="V8" s="36"/>
    </row>
    <row r="9" spans="2:28" x14ac:dyDescent="0.55000000000000004">
      <c r="Q9" s="8"/>
      <c r="R9" s="37" t="s">
        <v>26</v>
      </c>
      <c r="S9" s="38"/>
      <c r="T9" s="38"/>
      <c r="U9" s="39"/>
      <c r="V9" s="43">
        <f>V14+V17+V20+V22+V25</f>
        <v>0</v>
      </c>
    </row>
    <row r="10" spans="2:28" ht="11.25" customHeight="1" thickBot="1" x14ac:dyDescent="0.6">
      <c r="Q10" s="8"/>
      <c r="R10" s="40"/>
      <c r="S10" s="41"/>
      <c r="T10" s="41"/>
      <c r="U10" s="42"/>
      <c r="V10" s="44"/>
    </row>
    <row r="11" spans="2:28" ht="27.6" thickBot="1" x14ac:dyDescent="0.6">
      <c r="B11" s="27" t="s">
        <v>27</v>
      </c>
      <c r="C11" s="27"/>
      <c r="D11" s="27"/>
      <c r="E11" s="27"/>
      <c r="F11" s="27"/>
      <c r="G11" s="27"/>
      <c r="H11" s="28"/>
      <c r="I11" s="52" t="s">
        <v>12</v>
      </c>
      <c r="J11" s="53"/>
      <c r="K11" s="30" t="s">
        <v>34</v>
      </c>
      <c r="L11" s="31"/>
      <c r="M11" s="54" t="s">
        <v>37</v>
      </c>
      <c r="N11" s="55"/>
      <c r="O11" s="13"/>
      <c r="Q11" s="35"/>
      <c r="R11" s="35"/>
      <c r="S11" s="35"/>
      <c r="T11" s="35"/>
      <c r="U11" s="35"/>
      <c r="V11" s="35"/>
    </row>
    <row r="12" spans="2:28" ht="22.8" thickBot="1" x14ac:dyDescent="0.6">
      <c r="B12" s="45" t="s">
        <v>15</v>
      </c>
      <c r="C12" s="46"/>
      <c r="D12" s="47"/>
      <c r="E12" s="2" t="s">
        <v>16</v>
      </c>
      <c r="F12" s="3"/>
      <c r="G12" s="45" t="s">
        <v>20</v>
      </c>
      <c r="H12" s="47"/>
      <c r="I12" s="50" t="s">
        <v>21</v>
      </c>
      <c r="J12" s="51"/>
      <c r="K12" s="48" t="s">
        <v>35</v>
      </c>
      <c r="L12" s="49"/>
      <c r="M12" s="56"/>
      <c r="N12" s="57"/>
      <c r="O12" s="16"/>
      <c r="Q12" s="8"/>
      <c r="R12" s="32" t="s">
        <v>15</v>
      </c>
      <c r="S12" s="33"/>
      <c r="T12" s="34"/>
      <c r="U12" s="9"/>
      <c r="V12" s="2" t="s">
        <v>25</v>
      </c>
    </row>
    <row r="13" spans="2:28" ht="22.8" thickBot="1" x14ac:dyDescent="0.6">
      <c r="B13" s="3"/>
      <c r="C13" s="3"/>
      <c r="D13" s="3"/>
      <c r="E13" s="3"/>
      <c r="F13" s="3"/>
      <c r="G13" s="3"/>
      <c r="H13" s="3"/>
      <c r="I13" s="3"/>
      <c r="J13" s="12"/>
      <c r="K13" s="17"/>
      <c r="L13" s="16"/>
      <c r="M13" s="16"/>
      <c r="N13" s="16"/>
      <c r="O13" s="16"/>
      <c r="Q13" s="8"/>
      <c r="R13" s="8"/>
      <c r="S13" s="8"/>
      <c r="T13" s="8"/>
      <c r="U13" s="8"/>
      <c r="V13" s="8"/>
    </row>
    <row r="14" spans="2:28" ht="22.8" thickBot="1" x14ac:dyDescent="0.6">
      <c r="B14" s="3" t="s">
        <v>0</v>
      </c>
      <c r="C14" s="3" t="s">
        <v>17</v>
      </c>
      <c r="D14" s="3"/>
      <c r="E14" s="19" t="s">
        <v>5</v>
      </c>
      <c r="F14" s="3"/>
      <c r="G14" s="20"/>
      <c r="H14" s="3" t="s">
        <v>6</v>
      </c>
      <c r="I14" s="21"/>
      <c r="J14" s="3" t="s">
        <v>13</v>
      </c>
      <c r="K14" s="22"/>
      <c r="L14" s="3" t="s">
        <v>36</v>
      </c>
      <c r="M14" s="18">
        <f>I14-K14</f>
        <v>0</v>
      </c>
      <c r="N14" s="3" t="s">
        <v>36</v>
      </c>
      <c r="O14" s="3"/>
      <c r="Q14" s="8"/>
      <c r="R14" s="8" t="s">
        <v>0</v>
      </c>
      <c r="S14" s="10" t="s">
        <v>17</v>
      </c>
      <c r="T14" s="10"/>
      <c r="U14" s="9"/>
      <c r="V14" s="4">
        <f>IF(E14="申請しない",0,IF(計算シート!E14="申請する",IF(280000&lt;IF(ROUNDDOWN(70000*計算シート!G14,-3)&lt;ROUNDDOWN(M14/2,-3),ROUNDDOWN(70000*G14,-3),ROUNDDOWN(M14/2,-3)),280000,IF(ROUNDDOWN(70000*計算シート!G14,-3)&lt;ROUNDDOWN(M14/2,-3),ROUNDDOWN(70000*G14,-3),ROUNDDOWN(M14/2,-3)))))</f>
        <v>0</v>
      </c>
      <c r="AB14" s="1" t="s">
        <v>4</v>
      </c>
    </row>
    <row r="15" spans="2:28" x14ac:dyDescent="0.55000000000000004">
      <c r="B15" s="3"/>
      <c r="C15" s="3" t="s">
        <v>30</v>
      </c>
      <c r="D15" s="3"/>
      <c r="E15" s="3"/>
      <c r="F15" s="3"/>
      <c r="G15" s="3"/>
      <c r="H15" s="3"/>
      <c r="I15" s="15" t="s">
        <v>22</v>
      </c>
      <c r="J15" s="3"/>
      <c r="K15" s="3"/>
      <c r="L15" s="3"/>
      <c r="M15" s="3"/>
      <c r="N15" s="3"/>
      <c r="O15" s="3"/>
      <c r="Q15" s="8"/>
      <c r="R15" s="9"/>
      <c r="S15" s="8" t="s">
        <v>32</v>
      </c>
      <c r="T15" s="9"/>
      <c r="U15" s="9"/>
      <c r="V15" s="11"/>
      <c r="AB15" s="1" t="s">
        <v>5</v>
      </c>
    </row>
    <row r="16" spans="2:28" ht="22.8" thickBot="1" x14ac:dyDescent="0.6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Q16" s="8"/>
      <c r="R16" s="9"/>
      <c r="S16" s="9"/>
      <c r="T16" s="9"/>
      <c r="U16" s="9"/>
      <c r="V16" s="11"/>
    </row>
    <row r="17" spans="2:22" ht="27" thickBot="1" x14ac:dyDescent="0.7">
      <c r="B17" s="3" t="s">
        <v>1</v>
      </c>
      <c r="C17" s="3" t="s">
        <v>17</v>
      </c>
      <c r="D17" s="3"/>
      <c r="E17" s="19" t="s">
        <v>5</v>
      </c>
      <c r="F17" s="3"/>
      <c r="G17" s="6"/>
      <c r="H17" s="3"/>
      <c r="I17" s="21"/>
      <c r="J17" s="3" t="s">
        <v>13</v>
      </c>
      <c r="K17" s="22"/>
      <c r="L17" s="3" t="s">
        <v>36</v>
      </c>
      <c r="M17" s="18">
        <f>I17-K17</f>
        <v>0</v>
      </c>
      <c r="N17" s="3" t="s">
        <v>36</v>
      </c>
      <c r="O17" s="3"/>
      <c r="P17" s="14" t="s">
        <v>28</v>
      </c>
      <c r="Q17" s="8"/>
      <c r="R17" s="8" t="s">
        <v>1</v>
      </c>
      <c r="S17" s="8" t="s">
        <v>17</v>
      </c>
      <c r="T17" s="8"/>
      <c r="U17" s="9"/>
      <c r="V17" s="5">
        <f>IF(計算シート!E17="申請する",IF(M17&gt;=40000,40000,M17),0)</f>
        <v>0</v>
      </c>
    </row>
    <row r="18" spans="2:22" x14ac:dyDescent="0.55000000000000004">
      <c r="B18" s="3"/>
      <c r="C18" s="3" t="s">
        <v>31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Q18" s="8"/>
      <c r="R18" s="8"/>
      <c r="S18" s="8" t="s">
        <v>33</v>
      </c>
      <c r="T18" s="8"/>
      <c r="U18" s="9"/>
      <c r="V18" s="11"/>
    </row>
    <row r="19" spans="2:22" ht="22.8" thickBot="1" x14ac:dyDescent="0.6">
      <c r="B19" s="3"/>
      <c r="C19" s="3"/>
      <c r="D19" s="3"/>
      <c r="E19" s="3"/>
      <c r="F19" s="3"/>
      <c r="G19" s="3" t="s">
        <v>23</v>
      </c>
      <c r="H19" s="3"/>
      <c r="I19" s="3"/>
      <c r="J19" s="3"/>
      <c r="K19" s="3"/>
      <c r="L19" s="3"/>
      <c r="M19" s="3"/>
      <c r="N19" s="3"/>
      <c r="O19" s="3"/>
      <c r="Q19" s="8"/>
      <c r="R19" s="8"/>
      <c r="S19" s="8"/>
      <c r="T19" s="8"/>
      <c r="U19" s="9"/>
      <c r="V19" s="11"/>
    </row>
    <row r="20" spans="2:22" ht="22.8" thickBot="1" x14ac:dyDescent="0.6">
      <c r="B20" s="3" t="s">
        <v>2</v>
      </c>
      <c r="C20" s="3" t="s">
        <v>3</v>
      </c>
      <c r="D20" s="3"/>
      <c r="E20" s="19" t="s">
        <v>5</v>
      </c>
      <c r="F20" s="3"/>
      <c r="G20" s="20"/>
      <c r="H20" s="3" t="s">
        <v>7</v>
      </c>
      <c r="I20" s="21"/>
      <c r="J20" s="3" t="s">
        <v>13</v>
      </c>
      <c r="K20" s="22"/>
      <c r="L20" s="3" t="s">
        <v>36</v>
      </c>
      <c r="M20" s="18">
        <f>I20-K20</f>
        <v>0</v>
      </c>
      <c r="N20" s="3" t="s">
        <v>36</v>
      </c>
      <c r="O20" s="3"/>
      <c r="Q20" s="8"/>
      <c r="R20" s="8" t="s">
        <v>2</v>
      </c>
      <c r="S20" s="8" t="s">
        <v>3</v>
      </c>
      <c r="T20" s="8"/>
      <c r="U20" s="9"/>
      <c r="V20" s="4">
        <f>IF(E20="申請しない",0,IF(計算シート!E20="申請する",IF(700000&lt;IF(ROUNDDOWN(100000*計算シート!G20,-3)&lt;ROUNDDOWN(計算シート!M20/2,-3),ROUNDDOWN(100000*計算シート!G20,-3),ROUNDDOWN(計算シート!M20/2,-3)),700000,IF(ROUNDDOWN(100000*計算シート!G20,-3)&lt;ROUNDDOWN(計算シート!M20/2,-3),ROUNDDOWN(100000*計算シート!G20,-3),ROUNDDOWN(計算シート!M20/2,-3)))))</f>
        <v>0</v>
      </c>
    </row>
    <row r="21" spans="2:22" ht="22.8" thickBot="1" x14ac:dyDescent="0.6">
      <c r="B21" s="3"/>
      <c r="C21" s="3"/>
      <c r="D21" s="3"/>
      <c r="E21" s="3"/>
      <c r="F21" s="3"/>
      <c r="G21" s="3"/>
      <c r="H21" s="3"/>
      <c r="I21" s="15" t="s">
        <v>22</v>
      </c>
      <c r="J21" s="3"/>
      <c r="K21" s="3"/>
      <c r="L21" s="3"/>
      <c r="M21" s="3"/>
      <c r="N21" s="3"/>
      <c r="O21" s="3"/>
      <c r="Q21" s="8"/>
      <c r="R21" s="8"/>
      <c r="S21" s="8"/>
      <c r="T21" s="8"/>
      <c r="U21" s="9"/>
      <c r="V21" s="11"/>
    </row>
    <row r="22" spans="2:22" ht="22.8" thickBot="1" x14ac:dyDescent="0.6">
      <c r="B22" s="3" t="s">
        <v>11</v>
      </c>
      <c r="C22" s="3" t="s">
        <v>18</v>
      </c>
      <c r="D22" s="3"/>
      <c r="E22" s="19" t="s">
        <v>5</v>
      </c>
      <c r="F22" s="3"/>
      <c r="G22" s="7"/>
      <c r="H22" s="3"/>
      <c r="I22" s="3"/>
      <c r="J22" s="3"/>
      <c r="K22" s="3"/>
      <c r="L22" s="3"/>
      <c r="M22" s="3"/>
      <c r="N22" s="3"/>
      <c r="O22" s="3"/>
      <c r="Q22" s="8"/>
      <c r="R22" s="8" t="s">
        <v>11</v>
      </c>
      <c r="S22" s="8" t="s">
        <v>8</v>
      </c>
      <c r="T22" s="8"/>
      <c r="U22" s="9"/>
      <c r="V22" s="4">
        <f>IF(計算シート!E22="申請する",ROUNDUP(250000,-2),0)</f>
        <v>0</v>
      </c>
    </row>
    <row r="23" spans="2:22" x14ac:dyDescent="0.55000000000000004">
      <c r="B23" s="3"/>
      <c r="C23" s="3" t="s">
        <v>19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Q23" s="8"/>
      <c r="R23" s="8"/>
      <c r="S23" s="8"/>
      <c r="T23" s="8"/>
      <c r="U23" s="8"/>
      <c r="V23" s="8"/>
    </row>
    <row r="24" spans="2:22" ht="22.8" thickBot="1" x14ac:dyDescent="0.6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Q24" s="8"/>
      <c r="R24" s="8"/>
      <c r="S24" s="8"/>
      <c r="T24" s="8"/>
      <c r="U24" s="9"/>
      <c r="V24" s="11"/>
    </row>
    <row r="25" spans="2:22" ht="22.8" thickBot="1" x14ac:dyDescent="0.6">
      <c r="B25" s="3" t="s">
        <v>9</v>
      </c>
      <c r="C25" s="3" t="s">
        <v>10</v>
      </c>
      <c r="D25" s="3"/>
      <c r="E25" s="19" t="s">
        <v>5</v>
      </c>
      <c r="F25" s="3"/>
      <c r="G25" s="3"/>
      <c r="H25" s="3"/>
      <c r="I25" s="3"/>
      <c r="J25" s="3"/>
      <c r="K25" s="3"/>
      <c r="L25" s="3"/>
      <c r="M25" s="3"/>
      <c r="N25" s="3"/>
      <c r="O25" s="3"/>
      <c r="Q25" s="8"/>
      <c r="R25" s="8" t="s">
        <v>9</v>
      </c>
      <c r="S25" s="8" t="s">
        <v>10</v>
      </c>
      <c r="T25" s="8"/>
      <c r="U25" s="9"/>
      <c r="V25" s="4">
        <f>IF(計算シート!E25="申請する",ROUNDUP(400000,-2),0)</f>
        <v>0</v>
      </c>
    </row>
    <row r="26" spans="2:22" x14ac:dyDescent="0.55000000000000004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Q26" s="8"/>
      <c r="R26" s="8"/>
      <c r="S26" s="8"/>
      <c r="T26" s="8"/>
      <c r="U26" s="8"/>
      <c r="V26" s="8"/>
    </row>
  </sheetData>
  <sheetProtection password="C56A" sheet="1" objects="1" scenarios="1"/>
  <mergeCells count="18">
    <mergeCell ref="B12:D12"/>
    <mergeCell ref="B8:O8"/>
    <mergeCell ref="K12:L12"/>
    <mergeCell ref="I12:J12"/>
    <mergeCell ref="I11:J11"/>
    <mergeCell ref="G12:H12"/>
    <mergeCell ref="M11:N12"/>
    <mergeCell ref="R12:T12"/>
    <mergeCell ref="Q11:V11"/>
    <mergeCell ref="Q8:V8"/>
    <mergeCell ref="R9:U10"/>
    <mergeCell ref="V9:V10"/>
    <mergeCell ref="B5:O5"/>
    <mergeCell ref="B6:O6"/>
    <mergeCell ref="B7:O7"/>
    <mergeCell ref="B11:H11"/>
    <mergeCell ref="B2:V2"/>
    <mergeCell ref="K11:L11"/>
  </mergeCells>
  <phoneticPr fontId="2"/>
  <dataValidations count="1">
    <dataValidation type="list" allowBlank="1" showInputMessage="1" showErrorMessage="1" sqref="E14 E25 E22 E20 E17">
      <formula1>$AB$14:$AB$15</formula1>
    </dataValidation>
  </dataValidations>
  <pageMargins left="0.11811023622047245" right="0.11811023622047245" top="0.35433070866141736" bottom="0.35433070866141736" header="0.31496062992125984" footer="0.31496062992125984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7"/>
  <sheetViews>
    <sheetView view="pageBreakPreview" zoomScale="80" zoomScaleNormal="70" zoomScaleSheetLayoutView="80" workbookViewId="0">
      <selection activeCell="B5" sqref="B5:O5"/>
    </sheetView>
  </sheetViews>
  <sheetFormatPr defaultColWidth="8.69921875" defaultRowHeight="22.2" x14ac:dyDescent="0.55000000000000004"/>
  <cols>
    <col min="1" max="1" width="2.5" style="1" customWidth="1"/>
    <col min="2" max="2" width="5.3984375" style="1" customWidth="1"/>
    <col min="3" max="4" width="8.69921875" style="1"/>
    <col min="5" max="5" width="13.3984375" style="1" bestFit="1" customWidth="1"/>
    <col min="6" max="6" width="4" style="1" customWidth="1"/>
    <col min="7" max="7" width="8.8984375" style="1" bestFit="1" customWidth="1"/>
    <col min="8" max="8" width="7.09765625" style="1" customWidth="1"/>
    <col min="9" max="9" width="12.8984375" style="1" bestFit="1" customWidth="1"/>
    <col min="10" max="10" width="8.69921875" style="1" customWidth="1"/>
    <col min="11" max="11" width="14.69921875" style="1" customWidth="1"/>
    <col min="12" max="12" width="8.19921875" style="1" customWidth="1"/>
    <col min="13" max="13" width="12.5" style="1" customWidth="1"/>
    <col min="14" max="14" width="7.3984375" style="1" customWidth="1"/>
    <col min="15" max="15" width="24.09765625" style="1" customWidth="1"/>
    <col min="16" max="16" width="13.5" style="1" customWidth="1"/>
    <col min="17" max="17" width="7.09765625" style="1" customWidth="1"/>
    <col min="18" max="21" width="8.69921875" style="1"/>
    <col min="22" max="22" width="27.5" style="1" customWidth="1"/>
    <col min="23" max="24" width="6.3984375" style="1" customWidth="1"/>
    <col min="25" max="27" width="8.69921875" style="1"/>
    <col min="28" max="28" width="0" style="1" hidden="1" customWidth="1"/>
    <col min="29" max="16384" width="8.69921875" style="1"/>
  </cols>
  <sheetData>
    <row r="1" spans="2:28" ht="11.25" customHeight="1" x14ac:dyDescent="0.55000000000000004"/>
    <row r="2" spans="2:28" s="23" customFormat="1" ht="32.4" customHeight="1" x14ac:dyDescent="0.45">
      <c r="B2" s="59" t="s">
        <v>14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2:28" ht="26.1" customHeight="1" x14ac:dyDescent="0.55000000000000004"/>
    <row r="4" spans="2:28" ht="24.9" customHeight="1" x14ac:dyDescent="0.65">
      <c r="B4" s="24" t="s">
        <v>29</v>
      </c>
      <c r="Q4" s="25"/>
      <c r="R4" s="25"/>
      <c r="S4" s="25"/>
      <c r="T4" s="25"/>
      <c r="U4" s="25"/>
      <c r="V4" s="25"/>
    </row>
    <row r="5" spans="2:28" ht="24.9" customHeight="1" x14ac:dyDescent="0.65">
      <c r="B5" s="58" t="s">
        <v>38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Q5" s="25"/>
      <c r="R5" s="25"/>
      <c r="S5" s="25"/>
      <c r="T5" s="25"/>
      <c r="U5" s="25"/>
      <c r="V5" s="25"/>
    </row>
    <row r="6" spans="2:28" ht="24.9" customHeight="1" x14ac:dyDescent="0.65">
      <c r="B6" s="5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Q6" s="25"/>
      <c r="R6" s="25"/>
      <c r="S6" s="25"/>
      <c r="T6" s="25"/>
      <c r="U6" s="25"/>
      <c r="V6" s="25"/>
    </row>
    <row r="7" spans="2:28" ht="24.9" customHeight="1" x14ac:dyDescent="0.65">
      <c r="B7" s="58" t="s">
        <v>41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Q7" s="25"/>
      <c r="R7" s="25"/>
      <c r="S7" s="25"/>
      <c r="T7" s="25"/>
      <c r="U7" s="25"/>
      <c r="V7" s="25"/>
    </row>
    <row r="8" spans="2:28" ht="24.9" customHeight="1" x14ac:dyDescent="0.65">
      <c r="B8" s="58" t="s">
        <v>40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Q8" s="25"/>
      <c r="R8" s="25"/>
      <c r="S8" s="25"/>
      <c r="T8" s="25"/>
      <c r="U8" s="25"/>
      <c r="V8" s="25"/>
    </row>
    <row r="9" spans="2:28" ht="27.6" thickBot="1" x14ac:dyDescent="0.6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36" t="s">
        <v>24</v>
      </c>
      <c r="R9" s="36"/>
      <c r="S9" s="36"/>
      <c r="T9" s="36"/>
      <c r="U9" s="36"/>
      <c r="V9" s="36"/>
    </row>
    <row r="10" spans="2:28" x14ac:dyDescent="0.55000000000000004">
      <c r="Q10" s="8"/>
      <c r="R10" s="37" t="s">
        <v>26</v>
      </c>
      <c r="S10" s="38"/>
      <c r="T10" s="38"/>
      <c r="U10" s="39"/>
      <c r="V10" s="43">
        <f>V15+V18+V21+V23+V26</f>
        <v>1125000</v>
      </c>
    </row>
    <row r="11" spans="2:28" ht="11.25" customHeight="1" thickBot="1" x14ac:dyDescent="0.6">
      <c r="Q11" s="8"/>
      <c r="R11" s="40"/>
      <c r="S11" s="41"/>
      <c r="T11" s="41"/>
      <c r="U11" s="42"/>
      <c r="V11" s="44"/>
    </row>
    <row r="12" spans="2:28" ht="27.6" thickBot="1" x14ac:dyDescent="0.6">
      <c r="B12" s="27" t="s">
        <v>27</v>
      </c>
      <c r="C12" s="27"/>
      <c r="D12" s="27"/>
      <c r="E12" s="27"/>
      <c r="F12" s="27"/>
      <c r="G12" s="27"/>
      <c r="H12" s="28"/>
      <c r="I12" s="52" t="s">
        <v>12</v>
      </c>
      <c r="J12" s="53"/>
      <c r="K12" s="30" t="s">
        <v>34</v>
      </c>
      <c r="L12" s="31"/>
      <c r="M12" s="54" t="s">
        <v>37</v>
      </c>
      <c r="N12" s="55"/>
      <c r="O12" s="13"/>
      <c r="Q12" s="35"/>
      <c r="R12" s="35"/>
      <c r="S12" s="35"/>
      <c r="T12" s="35"/>
      <c r="U12" s="35"/>
      <c r="V12" s="35"/>
    </row>
    <row r="13" spans="2:28" ht="22.8" thickBot="1" x14ac:dyDescent="0.6">
      <c r="B13" s="45" t="s">
        <v>15</v>
      </c>
      <c r="C13" s="46"/>
      <c r="D13" s="47"/>
      <c r="E13" s="2" t="s">
        <v>16</v>
      </c>
      <c r="F13" s="3"/>
      <c r="G13" s="45" t="s">
        <v>20</v>
      </c>
      <c r="H13" s="47"/>
      <c r="I13" s="50" t="s">
        <v>21</v>
      </c>
      <c r="J13" s="51"/>
      <c r="K13" s="48" t="s">
        <v>35</v>
      </c>
      <c r="L13" s="49"/>
      <c r="M13" s="56"/>
      <c r="N13" s="57"/>
      <c r="O13" s="16"/>
      <c r="Q13" s="8"/>
      <c r="R13" s="32" t="s">
        <v>15</v>
      </c>
      <c r="S13" s="33"/>
      <c r="T13" s="34"/>
      <c r="U13" s="9"/>
      <c r="V13" s="2" t="s">
        <v>25</v>
      </c>
    </row>
    <row r="14" spans="2:28" ht="22.8" thickBot="1" x14ac:dyDescent="0.6">
      <c r="B14" s="3"/>
      <c r="C14" s="3"/>
      <c r="D14" s="3"/>
      <c r="E14" s="3"/>
      <c r="F14" s="3"/>
      <c r="G14" s="3"/>
      <c r="H14" s="3"/>
      <c r="I14" s="3"/>
      <c r="J14" s="12"/>
      <c r="K14" s="17"/>
      <c r="L14" s="16"/>
      <c r="M14" s="16"/>
      <c r="N14" s="16"/>
      <c r="O14" s="16"/>
      <c r="Q14" s="8"/>
      <c r="R14" s="8"/>
      <c r="S14" s="8"/>
      <c r="T14" s="8"/>
      <c r="U14" s="8"/>
      <c r="V14" s="8"/>
    </row>
    <row r="15" spans="2:28" ht="22.8" thickBot="1" x14ac:dyDescent="0.6">
      <c r="B15" s="3" t="s">
        <v>0</v>
      </c>
      <c r="C15" s="3" t="s">
        <v>17</v>
      </c>
      <c r="D15" s="3"/>
      <c r="E15" s="19" t="s">
        <v>5</v>
      </c>
      <c r="F15" s="3"/>
      <c r="G15" s="20"/>
      <c r="H15" s="3" t="s">
        <v>6</v>
      </c>
      <c r="I15" s="21"/>
      <c r="J15" s="3" t="s">
        <v>13</v>
      </c>
      <c r="K15" s="22"/>
      <c r="L15" s="3" t="s">
        <v>13</v>
      </c>
      <c r="M15" s="18">
        <f>I15-K15</f>
        <v>0</v>
      </c>
      <c r="N15" s="3" t="s">
        <v>13</v>
      </c>
      <c r="O15" s="3"/>
      <c r="Q15" s="8"/>
      <c r="R15" s="8" t="s">
        <v>0</v>
      </c>
      <c r="S15" s="10" t="s">
        <v>17</v>
      </c>
      <c r="T15" s="10"/>
      <c r="U15" s="9"/>
      <c r="V15" s="4">
        <f>IF(E15="申請しない",0,IF('計算シート (印刷用)'!E15="申請する",IF(280000&lt;IF(ROUNDDOWN(70000*'計算シート (印刷用)'!G15,-3)&lt;ROUNDDOWN(M15/2,-3),ROUNDDOWN(70000*G15,-3),ROUNDDOWN(M15/2,-3)),280000,IF(ROUNDDOWN(70000*'計算シート (印刷用)'!G15,-3)&lt;ROUNDDOWN(M15/2,-3),ROUNDDOWN(70000*G15,-3),ROUNDDOWN(M15/2,-3)))))</f>
        <v>0</v>
      </c>
      <c r="AB15" s="1" t="s">
        <v>4</v>
      </c>
    </row>
    <row r="16" spans="2:28" x14ac:dyDescent="0.55000000000000004">
      <c r="B16" s="3"/>
      <c r="C16" s="3" t="s">
        <v>30</v>
      </c>
      <c r="D16" s="3"/>
      <c r="E16" s="3"/>
      <c r="F16" s="3"/>
      <c r="G16" s="3"/>
      <c r="H16" s="3"/>
      <c r="I16" s="15" t="s">
        <v>22</v>
      </c>
      <c r="J16" s="3"/>
      <c r="K16" s="3"/>
      <c r="L16" s="3"/>
      <c r="M16" s="3"/>
      <c r="N16" s="3"/>
      <c r="O16" s="3"/>
      <c r="Q16" s="8"/>
      <c r="R16" s="9"/>
      <c r="S16" s="8" t="s">
        <v>32</v>
      </c>
      <c r="T16" s="9"/>
      <c r="U16" s="9"/>
      <c r="V16" s="11"/>
      <c r="AB16" s="1" t="s">
        <v>5</v>
      </c>
    </row>
    <row r="17" spans="2:22" ht="22.8" thickBot="1" x14ac:dyDescent="0.6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Q17" s="8"/>
      <c r="R17" s="9"/>
      <c r="S17" s="9"/>
      <c r="T17" s="9"/>
      <c r="U17" s="9"/>
      <c r="V17" s="11"/>
    </row>
    <row r="18" spans="2:22" ht="27" thickBot="1" x14ac:dyDescent="0.7">
      <c r="B18" s="3" t="s">
        <v>1</v>
      </c>
      <c r="C18" s="3" t="s">
        <v>17</v>
      </c>
      <c r="D18" s="3"/>
      <c r="E18" s="19" t="s">
        <v>4</v>
      </c>
      <c r="F18" s="3"/>
      <c r="G18" s="6"/>
      <c r="H18" s="3"/>
      <c r="I18" s="21">
        <v>1953000</v>
      </c>
      <c r="J18" s="3" t="s">
        <v>13</v>
      </c>
      <c r="K18" s="22"/>
      <c r="L18" s="3" t="s">
        <v>13</v>
      </c>
      <c r="M18" s="18">
        <f>I18-K18</f>
        <v>1953000</v>
      </c>
      <c r="N18" s="3" t="s">
        <v>13</v>
      </c>
      <c r="O18" s="3"/>
      <c r="P18" s="14" t="s">
        <v>28</v>
      </c>
      <c r="Q18" s="8"/>
      <c r="R18" s="8" t="s">
        <v>1</v>
      </c>
      <c r="S18" s="8" t="s">
        <v>17</v>
      </c>
      <c r="T18" s="8"/>
      <c r="U18" s="9"/>
      <c r="V18" s="5">
        <f>IF('計算シート (印刷用)'!E18="申請する",IF(M18&gt;=40000,40000,M18),0)</f>
        <v>40000</v>
      </c>
    </row>
    <row r="19" spans="2:22" x14ac:dyDescent="0.55000000000000004">
      <c r="B19" s="3"/>
      <c r="C19" s="3" t="s">
        <v>31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Q19" s="8"/>
      <c r="R19" s="8"/>
      <c r="S19" s="8" t="s">
        <v>33</v>
      </c>
      <c r="T19" s="8"/>
      <c r="U19" s="9"/>
      <c r="V19" s="11"/>
    </row>
    <row r="20" spans="2:22" ht="22.8" thickBot="1" x14ac:dyDescent="0.6">
      <c r="B20" s="3"/>
      <c r="C20" s="3"/>
      <c r="D20" s="3"/>
      <c r="E20" s="3"/>
      <c r="F20" s="3"/>
      <c r="G20" s="3" t="s">
        <v>23</v>
      </c>
      <c r="H20" s="3"/>
      <c r="I20" s="3"/>
      <c r="J20" s="3"/>
      <c r="K20" s="3"/>
      <c r="L20" s="3"/>
      <c r="M20" s="3"/>
      <c r="N20" s="3"/>
      <c r="O20" s="3"/>
      <c r="Q20" s="8"/>
      <c r="R20" s="8"/>
      <c r="S20" s="8"/>
      <c r="T20" s="8"/>
      <c r="U20" s="9"/>
      <c r="V20" s="11"/>
    </row>
    <row r="21" spans="2:22" ht="22.8" thickBot="1" x14ac:dyDescent="0.6">
      <c r="B21" s="3" t="s">
        <v>2</v>
      </c>
      <c r="C21" s="3" t="s">
        <v>3</v>
      </c>
      <c r="D21" s="3"/>
      <c r="E21" s="19" t="s">
        <v>4</v>
      </c>
      <c r="F21" s="3"/>
      <c r="G21" s="20">
        <v>10</v>
      </c>
      <c r="H21" s="3" t="s">
        <v>7</v>
      </c>
      <c r="I21" s="21">
        <v>1370000</v>
      </c>
      <c r="J21" s="3" t="s">
        <v>13</v>
      </c>
      <c r="K21" s="22"/>
      <c r="L21" s="3" t="s">
        <v>13</v>
      </c>
      <c r="M21" s="18">
        <f>I21-K21</f>
        <v>1370000</v>
      </c>
      <c r="N21" s="3" t="s">
        <v>13</v>
      </c>
      <c r="O21" s="3"/>
      <c r="Q21" s="8"/>
      <c r="R21" s="8" t="s">
        <v>2</v>
      </c>
      <c r="S21" s="8" t="s">
        <v>3</v>
      </c>
      <c r="T21" s="8"/>
      <c r="U21" s="9"/>
      <c r="V21" s="4">
        <f>IF(E21="申請しない",0,IF('計算シート (印刷用)'!E21="申請する",IF(700000&lt;IF(ROUNDDOWN(100000*'計算シート (印刷用)'!G21,-3)&lt;ROUNDDOWN('計算シート (印刷用)'!M21/2,-3),ROUNDDOWN(100000*'計算シート (印刷用)'!G21,-3),ROUNDDOWN('計算シート (印刷用)'!M21/2,-3)),700000,IF(ROUNDDOWN(100000*'計算シート (印刷用)'!G21,-3)&lt;ROUNDDOWN('計算シート (印刷用)'!M21/2,-3),ROUNDDOWN(100000*'計算シート (印刷用)'!G21,-3),ROUNDDOWN('計算シート (印刷用)'!M21/2,-3)))))</f>
        <v>685000</v>
      </c>
    </row>
    <row r="22" spans="2:22" ht="22.8" thickBot="1" x14ac:dyDescent="0.6">
      <c r="B22" s="3"/>
      <c r="C22" s="3"/>
      <c r="D22" s="3"/>
      <c r="E22" s="3"/>
      <c r="F22" s="3"/>
      <c r="G22" s="3"/>
      <c r="H22" s="3"/>
      <c r="I22" s="15" t="s">
        <v>22</v>
      </c>
      <c r="J22" s="3"/>
      <c r="K22" s="3"/>
      <c r="L22" s="3"/>
      <c r="M22" s="3"/>
      <c r="N22" s="3"/>
      <c r="O22" s="3"/>
      <c r="Q22" s="8"/>
      <c r="R22" s="8"/>
      <c r="S22" s="8"/>
      <c r="T22" s="8"/>
      <c r="U22" s="9"/>
      <c r="V22" s="11"/>
    </row>
    <row r="23" spans="2:22" ht="22.8" thickBot="1" x14ac:dyDescent="0.6">
      <c r="B23" s="3" t="s">
        <v>11</v>
      </c>
      <c r="C23" s="3" t="s">
        <v>18</v>
      </c>
      <c r="D23" s="3"/>
      <c r="E23" s="19" t="s">
        <v>5</v>
      </c>
      <c r="F23" s="3"/>
      <c r="G23" s="7"/>
      <c r="H23" s="3"/>
      <c r="I23" s="3"/>
      <c r="J23" s="3"/>
      <c r="K23" s="3"/>
      <c r="L23" s="3"/>
      <c r="M23" s="3"/>
      <c r="N23" s="3"/>
      <c r="O23" s="3"/>
      <c r="Q23" s="8"/>
      <c r="R23" s="8" t="s">
        <v>11</v>
      </c>
      <c r="S23" s="8" t="s">
        <v>8</v>
      </c>
      <c r="T23" s="8"/>
      <c r="U23" s="9"/>
      <c r="V23" s="4">
        <f>IF('計算シート (印刷用)'!E23="申請する",ROUNDUP(250000,-2),0)</f>
        <v>0</v>
      </c>
    </row>
    <row r="24" spans="2:22" x14ac:dyDescent="0.55000000000000004">
      <c r="B24" s="3"/>
      <c r="C24" s="3" t="s">
        <v>19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Q24" s="8"/>
      <c r="R24" s="8"/>
      <c r="S24" s="8"/>
      <c r="T24" s="8"/>
      <c r="U24" s="8"/>
      <c r="V24" s="8"/>
    </row>
    <row r="25" spans="2:22" ht="22.8" thickBot="1" x14ac:dyDescent="0.6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Q25" s="8"/>
      <c r="R25" s="8"/>
      <c r="S25" s="8"/>
      <c r="T25" s="8"/>
      <c r="U25" s="9"/>
      <c r="V25" s="11"/>
    </row>
    <row r="26" spans="2:22" ht="22.8" thickBot="1" x14ac:dyDescent="0.6">
      <c r="B26" s="3" t="s">
        <v>9</v>
      </c>
      <c r="C26" s="3" t="s">
        <v>10</v>
      </c>
      <c r="D26" s="3"/>
      <c r="E26" s="19" t="s">
        <v>4</v>
      </c>
      <c r="F26" s="3"/>
      <c r="G26" s="3"/>
      <c r="H26" s="3"/>
      <c r="I26" s="3"/>
      <c r="J26" s="3"/>
      <c r="K26" s="3"/>
      <c r="L26" s="3"/>
      <c r="M26" s="3"/>
      <c r="N26" s="3"/>
      <c r="O26" s="3"/>
      <c r="Q26" s="8"/>
      <c r="R26" s="8" t="s">
        <v>9</v>
      </c>
      <c r="S26" s="8" t="s">
        <v>10</v>
      </c>
      <c r="T26" s="8"/>
      <c r="U26" s="9"/>
      <c r="V26" s="4">
        <f>IF('計算シート (印刷用)'!E26="申請する",ROUNDUP(400000,-2),0)</f>
        <v>400000</v>
      </c>
    </row>
    <row r="27" spans="2:22" x14ac:dyDescent="0.55000000000000004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Q27" s="8"/>
      <c r="R27" s="8"/>
      <c r="S27" s="8"/>
      <c r="T27" s="8"/>
      <c r="U27" s="8"/>
      <c r="V27" s="8"/>
    </row>
  </sheetData>
  <mergeCells count="19">
    <mergeCell ref="B2:V2"/>
    <mergeCell ref="B5:O5"/>
    <mergeCell ref="B6:O6"/>
    <mergeCell ref="B8:O8"/>
    <mergeCell ref="K13:L13"/>
    <mergeCell ref="R13:T13"/>
    <mergeCell ref="B7:O7"/>
    <mergeCell ref="R10:U11"/>
    <mergeCell ref="V10:V11"/>
    <mergeCell ref="B12:H12"/>
    <mergeCell ref="I12:J12"/>
    <mergeCell ref="K12:L12"/>
    <mergeCell ref="M12:N13"/>
    <mergeCell ref="Q12:V12"/>
    <mergeCell ref="B13:D13"/>
    <mergeCell ref="G13:H13"/>
    <mergeCell ref="I13:J13"/>
    <mergeCell ref="B9:O9"/>
    <mergeCell ref="Q9:V9"/>
  </mergeCells>
  <phoneticPr fontId="2"/>
  <dataValidations count="1">
    <dataValidation type="list" allowBlank="1" showInputMessage="1" showErrorMessage="1" sqref="E15 E18 E21 E23 E26">
      <formula1>$AB$15:$AB$16</formula1>
    </dataValidation>
  </dataValidations>
  <pageMargins left="0" right="0" top="0.35433070866141736" bottom="0.35433070866141736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計算シート</vt:lpstr>
      <vt:lpstr>計算シート (印刷用)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2024-07-22T02:57:13Z</dcterms:modified>
</cp:coreProperties>
</file>