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（環）脱炭素戦略推進室\★★【地球室】庁内共有ファイル★★R4.3.22から使用\610エネ（地域エネルギー会社・廃棄物発電）\38_募集要項\様式類\"/>
    </mc:Choice>
  </mc:AlternateContent>
  <bookViews>
    <workbookView xWindow="0" yWindow="0" windowWidth="25125" windowHeight="13170" tabRatio="896" firstSheet="4" activeTab="8"/>
  </bookViews>
  <sheets>
    <sheet name="様式3-12_事業効果ア,イ,ウ,エ,オ,カ,キ" sheetId="34" r:id="rId1"/>
    <sheet name="様式3-12_事業効果オ" sheetId="28" r:id="rId2"/>
    <sheet name="様式3-13_損益計算書（スキーム別売上・原価 _小売供給）" sheetId="30" r:id="rId3"/>
    <sheet name="様式3-13_損益計算書（スキーム別売上・原価_自己託送）" sheetId="31" r:id="rId4"/>
    <sheet name="様式3-13_損益計算書（スキーム別売上・原価_取次供給）" sheetId="32" r:id="rId5"/>
    <sheet name="様式3-13_損益計算書（スキーム別売上・原価_新規電源開発）" sheetId="33" r:id="rId6"/>
    <sheet name="様式3-13_損益計算書、事業効果カ" sheetId="11" r:id="rId7"/>
    <sheet name="様式3-14_貸借対照表" sheetId="23" r:id="rId8"/>
    <sheet name="様式3-15_キャッシュフロー計算書" sheetId="22" r:id="rId9"/>
    <sheet name="リスト" sheetId="27" r:id="rId10"/>
  </sheets>
  <definedNames>
    <definedName name="_xlnm.Print_Area" localSheetId="0">'様式3-12_事業効果ア,イ,ウ,エ,オ,カ,キ'!$A$1:$Y$222</definedName>
    <definedName name="_xlnm.Print_Area" localSheetId="1">'様式3-12_事業効果オ'!$A$1:$X$473</definedName>
    <definedName name="_xlnm.Print_Area" localSheetId="2">'様式3-13_損益計算書（スキーム別売上・原価 _小売供給）'!$A$1:$R$91</definedName>
    <definedName name="_xlnm.Print_Area" localSheetId="3">'様式3-13_損益計算書（スキーム別売上・原価_自己託送）'!$A$1:$R$56</definedName>
    <definedName name="_xlnm.Print_Area" localSheetId="4">'様式3-13_損益計算書（スキーム別売上・原価_取次供給）'!$A$1:$R$47</definedName>
    <definedName name="_xlnm.Print_Area" localSheetId="5">'様式3-13_損益計算書（スキーム別売上・原価_新規電源開発）'!$A$1:$S$127</definedName>
    <definedName name="_xlnm.Print_Area" localSheetId="6">'様式3-13_損益計算書、事業効果カ'!$A$1:$R$75</definedName>
    <definedName name="_xlnm.Print_Area" localSheetId="7">'様式3-14_貸借対照表'!$A$1:$Q$59</definedName>
    <definedName name="_xlnm.Print_Area" localSheetId="8">'様式3-15_キャッシュフロー計算書'!$A$1:$P$49</definedName>
    <definedName name="_xlnm.Print_Titles" localSheetId="1">'様式3-12_事業効果オ'!$1:$5</definedName>
    <definedName name="_xlnm.Print_Titles" localSheetId="2">'様式3-13_損益計算書（スキーム別売上・原価 _小売供給）'!$1:$1</definedName>
    <definedName name="_xlnm.Print_Titles" localSheetId="3">'様式3-13_損益計算書（スキーム別売上・原価_自己託送）'!$1:$1</definedName>
    <definedName name="_xlnm.Print_Titles" localSheetId="4">'様式3-13_損益計算書（スキーム別売上・原価_取次供給）'!$1:$1</definedName>
    <definedName name="_xlnm.Print_Titles" localSheetId="5">'様式3-13_損益計算書（スキーム別売上・原価_新規電源開発）'!$1:$1</definedName>
    <definedName name="_xlnm.Print_Titles" localSheetId="6">'様式3-13_損益計算書、事業効果カ'!$1:$1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8" i="34" l="1"/>
  <c r="U198" i="34"/>
  <c r="T198" i="34"/>
  <c r="S198" i="34"/>
  <c r="R198" i="34"/>
  <c r="Q198" i="34"/>
  <c r="P198" i="34"/>
  <c r="O198" i="34"/>
  <c r="N198" i="34"/>
  <c r="V197" i="34"/>
  <c r="U197" i="34"/>
  <c r="T197" i="34"/>
  <c r="S197" i="34"/>
  <c r="R197" i="34"/>
  <c r="Q197" i="34"/>
  <c r="P197" i="34"/>
  <c r="O197" i="34"/>
  <c r="N197" i="34"/>
  <c r="O195" i="34"/>
  <c r="N195" i="34"/>
  <c r="V188" i="34"/>
  <c r="U188" i="34"/>
  <c r="T188" i="34"/>
  <c r="S188" i="34"/>
  <c r="R188" i="34"/>
  <c r="Q188" i="34"/>
  <c r="P188" i="34"/>
  <c r="O188" i="34"/>
  <c r="N188" i="34"/>
  <c r="V187" i="34"/>
  <c r="U187" i="34"/>
  <c r="T187" i="34"/>
  <c r="S187" i="34"/>
  <c r="R187" i="34"/>
  <c r="Q187" i="34"/>
  <c r="P187" i="34"/>
  <c r="O187" i="34"/>
  <c r="N187" i="34"/>
  <c r="V186" i="34"/>
  <c r="U186" i="34"/>
  <c r="T186" i="34"/>
  <c r="S186" i="34"/>
  <c r="R186" i="34"/>
  <c r="Q186" i="34"/>
  <c r="P186" i="34"/>
  <c r="O186" i="34"/>
  <c r="N186" i="34"/>
  <c r="M187" i="34"/>
  <c r="M186" i="34"/>
  <c r="V168" i="34"/>
  <c r="U168" i="34"/>
  <c r="T168" i="34"/>
  <c r="S168" i="34"/>
  <c r="R168" i="34"/>
  <c r="Q168" i="34"/>
  <c r="P168" i="34"/>
  <c r="O168" i="34"/>
  <c r="N168" i="34"/>
  <c r="M168" i="34"/>
  <c r="V64" i="34" l="1"/>
  <c r="U64" i="34"/>
  <c r="T64" i="34"/>
  <c r="S64" i="34"/>
  <c r="R64" i="34"/>
  <c r="Q64" i="34"/>
  <c r="P64" i="34"/>
  <c r="O64" i="34"/>
  <c r="N64" i="34"/>
  <c r="M64" i="34"/>
  <c r="V41" i="34"/>
  <c r="U41" i="34"/>
  <c r="T41" i="34"/>
  <c r="S41" i="34"/>
  <c r="R41" i="34"/>
  <c r="Q41" i="34"/>
  <c r="P41" i="34"/>
  <c r="O41" i="34"/>
  <c r="N41" i="34"/>
  <c r="M41" i="34"/>
  <c r="V40" i="34"/>
  <c r="U40" i="34"/>
  <c r="T40" i="34"/>
  <c r="S40" i="34"/>
  <c r="R40" i="34"/>
  <c r="Q40" i="34"/>
  <c r="P40" i="34"/>
  <c r="O40" i="34"/>
  <c r="N40" i="34"/>
  <c r="M40" i="34"/>
  <c r="V29" i="34"/>
  <c r="U29" i="34"/>
  <c r="T29" i="34"/>
  <c r="S29" i="34"/>
  <c r="R29" i="34"/>
  <c r="Q29" i="34"/>
  <c r="P29" i="34"/>
  <c r="O29" i="34"/>
  <c r="N29" i="34"/>
  <c r="M29" i="34"/>
  <c r="V28" i="34"/>
  <c r="U28" i="34"/>
  <c r="T28" i="34"/>
  <c r="S28" i="34"/>
  <c r="R28" i="34"/>
  <c r="Q28" i="34"/>
  <c r="P28" i="34"/>
  <c r="O28" i="34"/>
  <c r="N28" i="34"/>
  <c r="M28" i="34"/>
  <c r="P195" i="34" s="1"/>
  <c r="B1" i="34"/>
  <c r="V99" i="34"/>
  <c r="U99" i="34"/>
  <c r="T99" i="34"/>
  <c r="S99" i="34"/>
  <c r="R99" i="34"/>
  <c r="Q99" i="34"/>
  <c r="P99" i="34"/>
  <c r="O99" i="34"/>
  <c r="N99" i="34"/>
  <c r="V96" i="34"/>
  <c r="U96" i="34"/>
  <c r="T96" i="34"/>
  <c r="S96" i="34"/>
  <c r="R96" i="34"/>
  <c r="Q96" i="34"/>
  <c r="P96" i="34"/>
  <c r="O96" i="34"/>
  <c r="N96" i="34"/>
  <c r="V95" i="34"/>
  <c r="U95" i="34"/>
  <c r="T95" i="34"/>
  <c r="S95" i="34"/>
  <c r="R95" i="34"/>
  <c r="Q95" i="34"/>
  <c r="P95" i="34"/>
  <c r="O95" i="34"/>
  <c r="N95" i="34"/>
  <c r="V94" i="34"/>
  <c r="U94" i="34"/>
  <c r="U97" i="34" s="1"/>
  <c r="T94" i="34"/>
  <c r="S94" i="34"/>
  <c r="R94" i="34"/>
  <c r="Q94" i="34"/>
  <c r="P94" i="34"/>
  <c r="O94" i="34"/>
  <c r="N94" i="34"/>
  <c r="V93" i="34"/>
  <c r="V97" i="34" s="1"/>
  <c r="U93" i="34"/>
  <c r="T93" i="34"/>
  <c r="S93" i="34"/>
  <c r="R93" i="34"/>
  <c r="R97" i="34" s="1"/>
  <c r="Q93" i="34"/>
  <c r="P93" i="34"/>
  <c r="O93" i="34"/>
  <c r="N93" i="34"/>
  <c r="N97" i="34" s="1"/>
  <c r="M96" i="34"/>
  <c r="M95" i="34"/>
  <c r="M94" i="34"/>
  <c r="M93" i="34"/>
  <c r="M90" i="34"/>
  <c r="M195" i="34"/>
  <c r="M198" i="34"/>
  <c r="M197" i="34"/>
  <c r="R165" i="34" l="1"/>
  <c r="R184" i="34"/>
  <c r="U195" i="34"/>
  <c r="S165" i="34"/>
  <c r="S184" i="34"/>
  <c r="V195" i="34"/>
  <c r="T165" i="34"/>
  <c r="T184" i="34"/>
  <c r="U165" i="34"/>
  <c r="U184" i="34"/>
  <c r="Q165" i="34"/>
  <c r="Q184" i="34"/>
  <c r="T195" i="34"/>
  <c r="V165" i="34"/>
  <c r="V184" i="34"/>
  <c r="O165" i="34"/>
  <c r="O184" i="34"/>
  <c r="R195" i="34"/>
  <c r="N184" i="34"/>
  <c r="Q195" i="34"/>
  <c r="P184" i="34"/>
  <c r="S195" i="34"/>
  <c r="S185" i="34"/>
  <c r="S183" i="34" s="1"/>
  <c r="S196" i="34"/>
  <c r="U196" i="34"/>
  <c r="U185" i="34"/>
  <c r="U183" i="34" s="1"/>
  <c r="R185" i="34"/>
  <c r="R183" i="34" s="1"/>
  <c r="R196" i="34"/>
  <c r="T185" i="34"/>
  <c r="T196" i="34"/>
  <c r="N185" i="34"/>
  <c r="N183" i="34" s="1"/>
  <c r="N196" i="34"/>
  <c r="N194" i="34" s="1"/>
  <c r="V185" i="34"/>
  <c r="V196" i="34"/>
  <c r="Q185" i="34"/>
  <c r="Q183" i="34" s="1"/>
  <c r="Q196" i="34"/>
  <c r="O185" i="34"/>
  <c r="O183" i="34" s="1"/>
  <c r="O196" i="34"/>
  <c r="O194" i="34" s="1"/>
  <c r="P196" i="34"/>
  <c r="P194" i="34" s="1"/>
  <c r="P185" i="34"/>
  <c r="P183" i="34" s="1"/>
  <c r="P165" i="34"/>
  <c r="M185" i="34"/>
  <c r="O97" i="34"/>
  <c r="N165" i="34"/>
  <c r="S97" i="34"/>
  <c r="Q97" i="34"/>
  <c r="M184" i="34"/>
  <c r="M165" i="34"/>
  <c r="P97" i="34"/>
  <c r="T97" i="34"/>
  <c r="M97" i="34"/>
  <c r="M98" i="34" s="1"/>
  <c r="S194" i="34" l="1"/>
  <c r="T194" i="34"/>
  <c r="T183" i="34"/>
  <c r="Q194" i="34"/>
  <c r="R194" i="34"/>
  <c r="V194" i="34"/>
  <c r="V183" i="34"/>
  <c r="U194" i="34"/>
  <c r="V135" i="34" l="1"/>
  <c r="U135" i="34"/>
  <c r="T135" i="34"/>
  <c r="S135" i="34"/>
  <c r="R135" i="34"/>
  <c r="Q135" i="34"/>
  <c r="P135" i="34"/>
  <c r="O135" i="34"/>
  <c r="N135" i="34"/>
  <c r="M135" i="34"/>
  <c r="V126" i="34"/>
  <c r="U126" i="34"/>
  <c r="T126" i="34"/>
  <c r="S126" i="34"/>
  <c r="R126" i="34"/>
  <c r="Q126" i="34"/>
  <c r="P126" i="34"/>
  <c r="O126" i="34"/>
  <c r="N126" i="34"/>
  <c r="M126" i="34"/>
  <c r="V117" i="34"/>
  <c r="U117" i="34"/>
  <c r="T117" i="34"/>
  <c r="S117" i="34"/>
  <c r="R117" i="34"/>
  <c r="Q117" i="34"/>
  <c r="P117" i="34"/>
  <c r="O117" i="34"/>
  <c r="N117" i="34"/>
  <c r="M117" i="34"/>
  <c r="Q64" i="33"/>
  <c r="V22" i="34" s="1"/>
  <c r="P64" i="33"/>
  <c r="U22" i="34" s="1"/>
  <c r="O64" i="33"/>
  <c r="T22" i="34" s="1"/>
  <c r="N64" i="33"/>
  <c r="S22" i="34" s="1"/>
  <c r="M64" i="33"/>
  <c r="R22" i="34" s="1"/>
  <c r="L64" i="33"/>
  <c r="Q22" i="34" s="1"/>
  <c r="K64" i="33"/>
  <c r="P22" i="34" s="1"/>
  <c r="J64" i="33"/>
  <c r="O22" i="34" s="1"/>
  <c r="I64" i="33"/>
  <c r="N22" i="34" s="1"/>
  <c r="H64" i="33"/>
  <c r="M22" i="34" s="1"/>
  <c r="V203" i="34"/>
  <c r="U203" i="34"/>
  <c r="T203" i="34"/>
  <c r="S203" i="34"/>
  <c r="R203" i="34"/>
  <c r="Q203" i="34"/>
  <c r="P203" i="34"/>
  <c r="O203" i="34"/>
  <c r="N203" i="34"/>
  <c r="M203" i="34"/>
  <c r="W203" i="34" l="1"/>
  <c r="V127" i="34"/>
  <c r="U127" i="34"/>
  <c r="T127" i="34"/>
  <c r="S127" i="34"/>
  <c r="R127" i="34"/>
  <c r="Q127" i="34"/>
  <c r="P127" i="34"/>
  <c r="O127" i="34"/>
  <c r="N127" i="34"/>
  <c r="M127" i="34"/>
  <c r="V76" i="34"/>
  <c r="U76" i="34"/>
  <c r="T76" i="34"/>
  <c r="S76" i="34"/>
  <c r="R76" i="34"/>
  <c r="Q76" i="34"/>
  <c r="P76" i="34"/>
  <c r="O76" i="34"/>
  <c r="N76" i="34"/>
  <c r="M76" i="34"/>
  <c r="V52" i="34"/>
  <c r="U52" i="34"/>
  <c r="T52" i="34"/>
  <c r="S52" i="34"/>
  <c r="R52" i="34"/>
  <c r="Q52" i="34"/>
  <c r="P52" i="34"/>
  <c r="O52" i="34"/>
  <c r="N52" i="34"/>
  <c r="M52" i="34"/>
  <c r="V90" i="34" l="1"/>
  <c r="V98" i="34" s="1"/>
  <c r="U90" i="34"/>
  <c r="U98" i="34" s="1"/>
  <c r="T90" i="34"/>
  <c r="T98" i="34" s="1"/>
  <c r="S90" i="34"/>
  <c r="S98" i="34" s="1"/>
  <c r="R90" i="34"/>
  <c r="R98" i="34" s="1"/>
  <c r="Q90" i="34"/>
  <c r="Q98" i="34" s="1"/>
  <c r="P90" i="34"/>
  <c r="P98" i="34" s="1"/>
  <c r="O90" i="34"/>
  <c r="O98" i="34" s="1"/>
  <c r="N90" i="34"/>
  <c r="N98" i="34" s="1"/>
  <c r="W168" i="34"/>
  <c r="V136" i="34"/>
  <c r="U136" i="34"/>
  <c r="T136" i="34"/>
  <c r="S136" i="34"/>
  <c r="R136" i="34"/>
  <c r="Q136" i="34"/>
  <c r="P136" i="34"/>
  <c r="O136" i="34"/>
  <c r="N136" i="34"/>
  <c r="M136" i="34"/>
  <c r="V118" i="34"/>
  <c r="U118" i="34"/>
  <c r="T118" i="34"/>
  <c r="S118" i="34"/>
  <c r="R118" i="34"/>
  <c r="Q118" i="34"/>
  <c r="P118" i="34"/>
  <c r="O118" i="34"/>
  <c r="N118" i="34"/>
  <c r="M118" i="34"/>
  <c r="V108" i="34"/>
  <c r="V109" i="34" s="1"/>
  <c r="U108" i="34"/>
  <c r="U109" i="34" s="1"/>
  <c r="T108" i="34"/>
  <c r="T109" i="34" s="1"/>
  <c r="S108" i="34"/>
  <c r="S109" i="34" s="1"/>
  <c r="R108" i="34"/>
  <c r="R109" i="34" s="1"/>
  <c r="Q108" i="34"/>
  <c r="Q109" i="34" s="1"/>
  <c r="Q137" i="34" s="1"/>
  <c r="P108" i="34"/>
  <c r="P109" i="34" s="1"/>
  <c r="O108" i="34"/>
  <c r="O109" i="34" s="1"/>
  <c r="N108" i="34"/>
  <c r="N109" i="34" s="1"/>
  <c r="M108" i="34"/>
  <c r="M109" i="34" s="1"/>
  <c r="M99" i="34"/>
  <c r="M188" i="34" s="1"/>
  <c r="V86" i="34"/>
  <c r="U86" i="34"/>
  <c r="T86" i="34"/>
  <c r="S86" i="34"/>
  <c r="R86" i="34"/>
  <c r="Q86" i="34"/>
  <c r="P86" i="34"/>
  <c r="O86" i="34"/>
  <c r="N86" i="34"/>
  <c r="M86" i="34"/>
  <c r="V81" i="34"/>
  <c r="U81" i="34"/>
  <c r="T81" i="34"/>
  <c r="S81" i="34"/>
  <c r="R81" i="34"/>
  <c r="Q81" i="34"/>
  <c r="P81" i="34"/>
  <c r="O81" i="34"/>
  <c r="N81" i="34"/>
  <c r="M81" i="34"/>
  <c r="V71" i="34"/>
  <c r="U71" i="34"/>
  <c r="T71" i="34"/>
  <c r="S71" i="34"/>
  <c r="R71" i="34"/>
  <c r="Q71" i="34"/>
  <c r="P71" i="34"/>
  <c r="O71" i="34"/>
  <c r="N71" i="34"/>
  <c r="M71" i="34"/>
  <c r="V15" i="34"/>
  <c r="V159" i="34" s="1"/>
  <c r="U15" i="34"/>
  <c r="U159" i="34" s="1"/>
  <c r="T15" i="34"/>
  <c r="T159" i="34" s="1"/>
  <c r="S15" i="34"/>
  <c r="S159" i="34" s="1"/>
  <c r="R15" i="34"/>
  <c r="R159" i="34" s="1"/>
  <c r="Q15" i="34"/>
  <c r="Q159" i="34" s="1"/>
  <c r="P15" i="34"/>
  <c r="P159" i="34" s="1"/>
  <c r="O15" i="34"/>
  <c r="O159" i="34" s="1"/>
  <c r="N15" i="34"/>
  <c r="N159" i="34" s="1"/>
  <c r="M15" i="34"/>
  <c r="M159" i="34" s="1"/>
  <c r="V14" i="34"/>
  <c r="V154" i="34" s="1"/>
  <c r="U14" i="34"/>
  <c r="U154" i="34" s="1"/>
  <c r="T14" i="34"/>
  <c r="T154" i="34" s="1"/>
  <c r="S14" i="34"/>
  <c r="S154" i="34" s="1"/>
  <c r="R14" i="34"/>
  <c r="R154" i="34" s="1"/>
  <c r="Q14" i="34"/>
  <c r="Q154" i="34" s="1"/>
  <c r="P14" i="34"/>
  <c r="P154" i="34" s="1"/>
  <c r="O14" i="34"/>
  <c r="O154" i="34" s="1"/>
  <c r="N14" i="34"/>
  <c r="N154" i="34" s="1"/>
  <c r="M14" i="34"/>
  <c r="M154" i="34" s="1"/>
  <c r="M6" i="34"/>
  <c r="M8" i="34" s="1"/>
  <c r="M175" i="34" s="1"/>
  <c r="V6" i="34"/>
  <c r="V152" i="34" s="1"/>
  <c r="U6" i="34"/>
  <c r="U152" i="34" s="1"/>
  <c r="T6" i="34"/>
  <c r="T152" i="34" s="1"/>
  <c r="S6" i="34"/>
  <c r="S152" i="34" s="1"/>
  <c r="R6" i="34"/>
  <c r="R152" i="34" s="1"/>
  <c r="Q6" i="34"/>
  <c r="Q152" i="34" s="1"/>
  <c r="P6" i="34"/>
  <c r="P152" i="34" s="1"/>
  <c r="O6" i="34"/>
  <c r="O152" i="34" s="1"/>
  <c r="N6" i="34"/>
  <c r="N152" i="34" s="1"/>
  <c r="V12" i="34"/>
  <c r="U12" i="34"/>
  <c r="T12" i="34"/>
  <c r="S12" i="34"/>
  <c r="R12" i="34"/>
  <c r="Q12" i="34"/>
  <c r="P12" i="34"/>
  <c r="O12" i="34"/>
  <c r="N12" i="34"/>
  <c r="M12" i="34"/>
  <c r="V11" i="34"/>
  <c r="U11" i="34"/>
  <c r="T11" i="34"/>
  <c r="S11" i="34"/>
  <c r="R11" i="34"/>
  <c r="Q11" i="34"/>
  <c r="P11" i="34"/>
  <c r="O11" i="34"/>
  <c r="N11" i="34"/>
  <c r="M11" i="34"/>
  <c r="V10" i="34"/>
  <c r="V158" i="34" s="1"/>
  <c r="U10" i="34"/>
  <c r="U158" i="34" s="1"/>
  <c r="T10" i="34"/>
  <c r="T158" i="34" s="1"/>
  <c r="S10" i="34"/>
  <c r="S158" i="34" s="1"/>
  <c r="R10" i="34"/>
  <c r="R158" i="34" s="1"/>
  <c r="Q10" i="34"/>
  <c r="Q158" i="34" s="1"/>
  <c r="P10" i="34"/>
  <c r="P158" i="34" s="1"/>
  <c r="O10" i="34"/>
  <c r="O158" i="34" s="1"/>
  <c r="N10" i="34"/>
  <c r="N158" i="34" s="1"/>
  <c r="M10" i="34"/>
  <c r="M158" i="34" s="1"/>
  <c r="V9" i="34"/>
  <c r="V153" i="34" s="1"/>
  <c r="U9" i="34"/>
  <c r="U153" i="34" s="1"/>
  <c r="T9" i="34"/>
  <c r="T153" i="34" s="1"/>
  <c r="S9" i="34"/>
  <c r="S153" i="34" s="1"/>
  <c r="R9" i="34"/>
  <c r="R153" i="34" s="1"/>
  <c r="Q9" i="34"/>
  <c r="Q153" i="34" s="1"/>
  <c r="P9" i="34"/>
  <c r="P153" i="34" s="1"/>
  <c r="O9" i="34"/>
  <c r="O153" i="34" s="1"/>
  <c r="N9" i="34"/>
  <c r="N153" i="34" s="1"/>
  <c r="M9" i="34"/>
  <c r="M153" i="34" s="1"/>
  <c r="V39" i="34"/>
  <c r="U39" i="34"/>
  <c r="T39" i="34"/>
  <c r="S39" i="34"/>
  <c r="R39" i="34"/>
  <c r="Q39" i="34"/>
  <c r="P39" i="34"/>
  <c r="O39" i="34"/>
  <c r="N39" i="34"/>
  <c r="V38" i="34"/>
  <c r="U38" i="34"/>
  <c r="T38" i="34"/>
  <c r="S38" i="34"/>
  <c r="R38" i="34"/>
  <c r="Q38" i="34"/>
  <c r="P38" i="34"/>
  <c r="O38" i="34"/>
  <c r="N38" i="34"/>
  <c r="V37" i="34"/>
  <c r="U37" i="34"/>
  <c r="T37" i="34"/>
  <c r="S37" i="34"/>
  <c r="R37" i="34"/>
  <c r="Q37" i="34"/>
  <c r="P37" i="34"/>
  <c r="O37" i="34"/>
  <c r="N37" i="34"/>
  <c r="V36" i="34"/>
  <c r="U36" i="34"/>
  <c r="T36" i="34"/>
  <c r="S36" i="34"/>
  <c r="R36" i="34"/>
  <c r="Q36" i="34"/>
  <c r="P36" i="34"/>
  <c r="O36" i="34"/>
  <c r="N36" i="34"/>
  <c r="V35" i="34"/>
  <c r="U35" i="34"/>
  <c r="T35" i="34"/>
  <c r="S35" i="34"/>
  <c r="R35" i="34"/>
  <c r="Q35" i="34"/>
  <c r="P35" i="34"/>
  <c r="O35" i="34"/>
  <c r="N35" i="34"/>
  <c r="M39" i="34"/>
  <c r="M38" i="34"/>
  <c r="M37" i="34"/>
  <c r="M36" i="34"/>
  <c r="M35" i="34"/>
  <c r="V32" i="34"/>
  <c r="U32" i="34"/>
  <c r="T32" i="34"/>
  <c r="S32" i="34"/>
  <c r="R32" i="34"/>
  <c r="Q32" i="34"/>
  <c r="P32" i="34"/>
  <c r="O32" i="34"/>
  <c r="N32" i="34"/>
  <c r="M32" i="34"/>
  <c r="V62" i="34"/>
  <c r="U62" i="34"/>
  <c r="T62" i="34"/>
  <c r="S62" i="34"/>
  <c r="R62" i="34"/>
  <c r="Q62" i="34"/>
  <c r="P62" i="34"/>
  <c r="O62" i="34"/>
  <c r="N62" i="34"/>
  <c r="M62" i="34"/>
  <c r="V57" i="34"/>
  <c r="P28" i="30" s="1"/>
  <c r="U57" i="34"/>
  <c r="O28" i="30" s="1"/>
  <c r="T57" i="34"/>
  <c r="N28" i="30" s="1"/>
  <c r="S57" i="34"/>
  <c r="M28" i="30" s="1"/>
  <c r="R57" i="34"/>
  <c r="L28" i="30" s="1"/>
  <c r="Q57" i="34"/>
  <c r="K28" i="30" s="1"/>
  <c r="P57" i="34"/>
  <c r="J28" i="30" s="1"/>
  <c r="O57" i="34"/>
  <c r="I28" i="30" s="1"/>
  <c r="N57" i="34"/>
  <c r="H28" i="30" s="1"/>
  <c r="M57" i="34"/>
  <c r="G28" i="30" s="1"/>
  <c r="V47" i="34"/>
  <c r="U47" i="34"/>
  <c r="T47" i="34"/>
  <c r="S47" i="34"/>
  <c r="R47" i="34"/>
  <c r="Q47" i="34"/>
  <c r="P47" i="34"/>
  <c r="O47" i="34"/>
  <c r="N47" i="34"/>
  <c r="M47" i="34"/>
  <c r="V42" i="34"/>
  <c r="U42" i="34"/>
  <c r="T42" i="34"/>
  <c r="S42" i="34"/>
  <c r="R42" i="34"/>
  <c r="Q42" i="34"/>
  <c r="Q63" i="34" s="1"/>
  <c r="P42" i="34"/>
  <c r="P63" i="34" s="1"/>
  <c r="O42" i="34"/>
  <c r="N42" i="34"/>
  <c r="V30" i="34"/>
  <c r="V31" i="34" s="1"/>
  <c r="U30" i="34"/>
  <c r="U31" i="34" s="1"/>
  <c r="T30" i="34"/>
  <c r="T31" i="34" s="1"/>
  <c r="S30" i="34"/>
  <c r="S31" i="34" s="1"/>
  <c r="R30" i="34"/>
  <c r="R31" i="34" s="1"/>
  <c r="Q30" i="34"/>
  <c r="Q31" i="34" s="1"/>
  <c r="P30" i="34"/>
  <c r="P31" i="34" s="1"/>
  <c r="O30" i="34"/>
  <c r="O31" i="34" s="1"/>
  <c r="N30" i="34"/>
  <c r="N31" i="34" s="1"/>
  <c r="M30" i="34"/>
  <c r="M31" i="34" s="1"/>
  <c r="P27" i="30" l="1"/>
  <c r="V166" i="34"/>
  <c r="N167" i="34"/>
  <c r="N87" i="34"/>
  <c r="V167" i="34"/>
  <c r="V87" i="34"/>
  <c r="V89" i="34" s="1"/>
  <c r="I27" i="30"/>
  <c r="O166" i="34"/>
  <c r="O164" i="34" s="1"/>
  <c r="O173" i="34" s="1"/>
  <c r="O167" i="34"/>
  <c r="O87" i="34"/>
  <c r="R63" i="34"/>
  <c r="P167" i="34"/>
  <c r="P87" i="34"/>
  <c r="H27" i="30"/>
  <c r="N166" i="34"/>
  <c r="N164" i="34" s="1"/>
  <c r="N173" i="34" s="1"/>
  <c r="J27" i="30"/>
  <c r="P166" i="34"/>
  <c r="T63" i="34"/>
  <c r="L27" i="30"/>
  <c r="R166" i="34"/>
  <c r="R167" i="34"/>
  <c r="R164" i="34" s="1"/>
  <c r="R173" i="34" s="1"/>
  <c r="R87" i="34"/>
  <c r="R89" i="34" s="1"/>
  <c r="R137" i="34"/>
  <c r="S63" i="34"/>
  <c r="K27" i="30"/>
  <c r="Q166" i="34"/>
  <c r="Q167" i="34"/>
  <c r="Q87" i="34"/>
  <c r="U63" i="34"/>
  <c r="U66" i="34" s="1"/>
  <c r="M27" i="30"/>
  <c r="S166" i="34"/>
  <c r="S167" i="34"/>
  <c r="S87" i="34"/>
  <c r="N63" i="34"/>
  <c r="N66" i="34" s="1"/>
  <c r="V63" i="34"/>
  <c r="V66" i="34" s="1"/>
  <c r="N27" i="30"/>
  <c r="T166" i="34"/>
  <c r="T167" i="34"/>
  <c r="T87" i="34"/>
  <c r="O63" i="34"/>
  <c r="G27" i="30"/>
  <c r="M166" i="34"/>
  <c r="O27" i="30"/>
  <c r="U166" i="34"/>
  <c r="M167" i="34"/>
  <c r="M87" i="34"/>
  <c r="M89" i="34" s="1"/>
  <c r="U167" i="34"/>
  <c r="U87" i="34"/>
  <c r="U89" i="34" s="1"/>
  <c r="M137" i="34"/>
  <c r="U137" i="34"/>
  <c r="S137" i="34"/>
  <c r="T137" i="34"/>
  <c r="N137" i="34"/>
  <c r="V137" i="34"/>
  <c r="Q164" i="34"/>
  <c r="Q173" i="34" s="1"/>
  <c r="O137" i="34"/>
  <c r="P137" i="34"/>
  <c r="T8" i="34"/>
  <c r="T175" i="34" s="1"/>
  <c r="N8" i="34"/>
  <c r="N175" i="34" s="1"/>
  <c r="O8" i="34"/>
  <c r="O175" i="34" s="1"/>
  <c r="S8" i="34"/>
  <c r="S175" i="34" s="1"/>
  <c r="V8" i="34"/>
  <c r="V175" i="34" s="1"/>
  <c r="P8" i="34"/>
  <c r="P175" i="34" s="1"/>
  <c r="R8" i="34"/>
  <c r="R175" i="34" s="1"/>
  <c r="U8" i="34"/>
  <c r="U175" i="34" s="1"/>
  <c r="Q8" i="34"/>
  <c r="Q175" i="34" s="1"/>
  <c r="W165" i="34"/>
  <c r="W184" i="34"/>
  <c r="W197" i="34"/>
  <c r="W198" i="34"/>
  <c r="W188" i="34"/>
  <c r="W187" i="34"/>
  <c r="W195" i="34"/>
  <c r="W186" i="34"/>
  <c r="W158" i="34"/>
  <c r="W154" i="34"/>
  <c r="W159" i="34"/>
  <c r="T164" i="34"/>
  <c r="T173" i="34" s="1"/>
  <c r="S164" i="34"/>
  <c r="S173" i="34" s="1"/>
  <c r="V164" i="34"/>
  <c r="V173" i="34" s="1"/>
  <c r="U164" i="34"/>
  <c r="U173" i="34" s="1"/>
  <c r="M152" i="34"/>
  <c r="O89" i="34"/>
  <c r="R16" i="34"/>
  <c r="R177" i="34" s="1"/>
  <c r="O34" i="34"/>
  <c r="O16" i="34"/>
  <c r="O177" i="34" s="1"/>
  <c r="Q89" i="34"/>
  <c r="P89" i="34"/>
  <c r="N89" i="34"/>
  <c r="M16" i="34"/>
  <c r="M177" i="34" s="1"/>
  <c r="Q34" i="34"/>
  <c r="Q13" i="34"/>
  <c r="Q176" i="34" s="1"/>
  <c r="S13" i="34"/>
  <c r="S176" i="34" s="1"/>
  <c r="S89" i="34"/>
  <c r="T89" i="34"/>
  <c r="T34" i="34"/>
  <c r="S16" i="34"/>
  <c r="S177" i="34" s="1"/>
  <c r="N34" i="34"/>
  <c r="V34" i="34"/>
  <c r="R13" i="34"/>
  <c r="R176" i="34" s="1"/>
  <c r="S66" i="34"/>
  <c r="Q16" i="34"/>
  <c r="Q177" i="34" s="1"/>
  <c r="T16" i="34"/>
  <c r="T177" i="34" s="1"/>
  <c r="T13" i="34"/>
  <c r="T176" i="34" s="1"/>
  <c r="P16" i="34"/>
  <c r="P177" i="34" s="1"/>
  <c r="U16" i="34"/>
  <c r="U177" i="34" s="1"/>
  <c r="N16" i="34"/>
  <c r="N177" i="34" s="1"/>
  <c r="V16" i="34"/>
  <c r="V177" i="34" s="1"/>
  <c r="P13" i="34"/>
  <c r="P176" i="34" s="1"/>
  <c r="O13" i="34"/>
  <c r="O176" i="34" s="1"/>
  <c r="U13" i="34"/>
  <c r="U176" i="34" s="1"/>
  <c r="N13" i="34"/>
  <c r="N176" i="34" s="1"/>
  <c r="V13" i="34"/>
  <c r="V176" i="34" s="1"/>
  <c r="M13" i="34"/>
  <c r="Q66" i="34"/>
  <c r="R66" i="34"/>
  <c r="R34" i="34"/>
  <c r="T66" i="34"/>
  <c r="S34" i="34"/>
  <c r="M34" i="34"/>
  <c r="U34" i="34"/>
  <c r="O66" i="34"/>
  <c r="P66" i="34"/>
  <c r="P34" i="34"/>
  <c r="P164" i="34" l="1"/>
  <c r="P173" i="34" s="1"/>
  <c r="W175" i="34"/>
  <c r="R100" i="34"/>
  <c r="W177" i="34"/>
  <c r="W167" i="34"/>
  <c r="W153" i="34"/>
  <c r="W152" i="34"/>
  <c r="M176" i="34"/>
  <c r="O100" i="34"/>
  <c r="T100" i="34"/>
  <c r="P100" i="34"/>
  <c r="V100" i="34"/>
  <c r="Q100" i="34"/>
  <c r="N100" i="34"/>
  <c r="S100" i="34"/>
  <c r="U100" i="34"/>
  <c r="R151" i="34"/>
  <c r="T151" i="34"/>
  <c r="U151" i="34"/>
  <c r="M151" i="34"/>
  <c r="Q151" i="34"/>
  <c r="P151" i="34"/>
  <c r="N151" i="34"/>
  <c r="S151" i="34"/>
  <c r="V151" i="34"/>
  <c r="O151" i="34"/>
  <c r="P199" i="34" l="1"/>
  <c r="P193" i="34" s="1"/>
  <c r="T199" i="34"/>
  <c r="T193" i="34" s="1"/>
  <c r="O199" i="34"/>
  <c r="O193" i="34" s="1"/>
  <c r="U199" i="34"/>
  <c r="U193" i="34" s="1"/>
  <c r="R199" i="34"/>
  <c r="R193" i="34" s="1"/>
  <c r="S199" i="34"/>
  <c r="S193" i="34" s="1"/>
  <c r="N199" i="34"/>
  <c r="N193" i="34" s="1"/>
  <c r="V193" i="34"/>
  <c r="V199" i="34"/>
  <c r="Q199" i="34"/>
  <c r="Q193" i="34" s="1"/>
  <c r="W151" i="34"/>
  <c r="W176" i="34"/>
  <c r="Q57" i="33" l="1"/>
  <c r="P57" i="33"/>
  <c r="O57" i="33"/>
  <c r="N57" i="33"/>
  <c r="M57" i="33"/>
  <c r="L57" i="33"/>
  <c r="K57" i="33"/>
  <c r="J57" i="33"/>
  <c r="I57" i="33"/>
  <c r="Q49" i="33"/>
  <c r="P49" i="33"/>
  <c r="O49" i="33"/>
  <c r="N49" i="33"/>
  <c r="M49" i="33"/>
  <c r="L49" i="33"/>
  <c r="K49" i="33"/>
  <c r="J49" i="33"/>
  <c r="I49" i="33"/>
  <c r="H57" i="33"/>
  <c r="H49" i="33"/>
  <c r="Q41" i="33"/>
  <c r="P41" i="33"/>
  <c r="O41" i="33"/>
  <c r="N41" i="33"/>
  <c r="M41" i="33"/>
  <c r="L41" i="33"/>
  <c r="K41" i="33"/>
  <c r="J41" i="33"/>
  <c r="I41" i="33"/>
  <c r="H41" i="33"/>
  <c r="H89" i="33" l="1"/>
  <c r="H91" i="33" s="1"/>
  <c r="Q89" i="33" l="1"/>
  <c r="P89" i="33"/>
  <c r="O89" i="33"/>
  <c r="N89" i="33"/>
  <c r="M89" i="33"/>
  <c r="L89" i="33"/>
  <c r="K89" i="33"/>
  <c r="J89" i="33"/>
  <c r="I89" i="33"/>
  <c r="Q65" i="33"/>
  <c r="V23" i="34" s="1"/>
  <c r="P65" i="33"/>
  <c r="U23" i="34" s="1"/>
  <c r="O65" i="33"/>
  <c r="T23" i="34" s="1"/>
  <c r="N65" i="33"/>
  <c r="S23" i="34" s="1"/>
  <c r="M65" i="33"/>
  <c r="R23" i="34" s="1"/>
  <c r="L65" i="33"/>
  <c r="Q23" i="34" s="1"/>
  <c r="K65" i="33"/>
  <c r="P23" i="34" s="1"/>
  <c r="J65" i="33"/>
  <c r="O23" i="34" s="1"/>
  <c r="I65" i="33"/>
  <c r="N23" i="34" s="1"/>
  <c r="Q63" i="33"/>
  <c r="V21" i="34" s="1"/>
  <c r="P63" i="33"/>
  <c r="U21" i="34" s="1"/>
  <c r="O63" i="33"/>
  <c r="T21" i="34" s="1"/>
  <c r="N63" i="33"/>
  <c r="S21" i="34" s="1"/>
  <c r="M63" i="33"/>
  <c r="R21" i="34" s="1"/>
  <c r="L63" i="33"/>
  <c r="Q21" i="34" s="1"/>
  <c r="K63" i="33"/>
  <c r="P21" i="34" s="1"/>
  <c r="J63" i="33"/>
  <c r="O21" i="34" s="1"/>
  <c r="I63" i="33"/>
  <c r="N21" i="34" s="1"/>
  <c r="Q62" i="33"/>
  <c r="V20" i="34" s="1"/>
  <c r="V24" i="34" s="1"/>
  <c r="P62" i="33"/>
  <c r="U20" i="34" s="1"/>
  <c r="O62" i="33"/>
  <c r="T20" i="34" s="1"/>
  <c r="N62" i="33"/>
  <c r="S20" i="34" s="1"/>
  <c r="S24" i="34" s="1"/>
  <c r="M62" i="33"/>
  <c r="R20" i="34" s="1"/>
  <c r="L62" i="33"/>
  <c r="Q20" i="34" s="1"/>
  <c r="K62" i="33"/>
  <c r="P20" i="34" s="1"/>
  <c r="P24" i="34" s="1"/>
  <c r="J62" i="33"/>
  <c r="O20" i="34" s="1"/>
  <c r="O24" i="34" s="1"/>
  <c r="I62" i="33"/>
  <c r="N20" i="34" s="1"/>
  <c r="N24" i="34" s="1"/>
  <c r="Q61" i="33"/>
  <c r="P16" i="31" s="1"/>
  <c r="P17" i="31" s="1"/>
  <c r="P61" i="33"/>
  <c r="O16" i="31" s="1"/>
  <c r="O17" i="31" s="1"/>
  <c r="O61" i="33"/>
  <c r="N16" i="31" s="1"/>
  <c r="N17" i="31" s="1"/>
  <c r="N61" i="33"/>
  <c r="M16" i="31" s="1"/>
  <c r="M17" i="31" s="1"/>
  <c r="M61" i="33"/>
  <c r="L16" i="31" s="1"/>
  <c r="L17" i="31" s="1"/>
  <c r="L61" i="33"/>
  <c r="K16" i="31" s="1"/>
  <c r="K17" i="31" s="1"/>
  <c r="K61" i="33"/>
  <c r="J16" i="31" s="1"/>
  <c r="J17" i="31" s="1"/>
  <c r="J61" i="33"/>
  <c r="I16" i="31" s="1"/>
  <c r="I17" i="31" s="1"/>
  <c r="I61" i="33"/>
  <c r="H16" i="31" s="1"/>
  <c r="H17" i="31" s="1"/>
  <c r="Q60" i="33"/>
  <c r="P30" i="30" s="1"/>
  <c r="P31" i="30" s="1"/>
  <c r="P60" i="33"/>
  <c r="O30" i="30" s="1"/>
  <c r="O31" i="30" s="1"/>
  <c r="O60" i="33"/>
  <c r="N30" i="30" s="1"/>
  <c r="N31" i="30" s="1"/>
  <c r="N60" i="33"/>
  <c r="M30" i="30" s="1"/>
  <c r="M31" i="30" s="1"/>
  <c r="M60" i="33"/>
  <c r="L30" i="30" s="1"/>
  <c r="L31" i="30" s="1"/>
  <c r="L60" i="33"/>
  <c r="K30" i="30" s="1"/>
  <c r="K31" i="30" s="1"/>
  <c r="K60" i="33"/>
  <c r="J30" i="30" s="1"/>
  <c r="J31" i="30" s="1"/>
  <c r="J60" i="33"/>
  <c r="I30" i="30" s="1"/>
  <c r="I31" i="30" s="1"/>
  <c r="I60" i="33"/>
  <c r="H30" i="30" s="1"/>
  <c r="H31" i="30" s="1"/>
  <c r="Q59" i="33"/>
  <c r="P59" i="33"/>
  <c r="O59" i="33"/>
  <c r="N59" i="33"/>
  <c r="M59" i="33"/>
  <c r="L59" i="33"/>
  <c r="K59" i="33"/>
  <c r="J59" i="33"/>
  <c r="I59" i="33"/>
  <c r="H65" i="33"/>
  <c r="M23" i="34" s="1"/>
  <c r="H63" i="33"/>
  <c r="M21" i="34" s="1"/>
  <c r="H62" i="33"/>
  <c r="M20" i="34" s="1"/>
  <c r="M24" i="34" s="1"/>
  <c r="H61" i="33"/>
  <c r="G16" i="31" s="1"/>
  <c r="G17" i="31" s="1"/>
  <c r="H60" i="33"/>
  <c r="G30" i="30" s="1"/>
  <c r="G31" i="30" s="1"/>
  <c r="H59" i="33"/>
  <c r="K58" i="33"/>
  <c r="Q31" i="33"/>
  <c r="Q32" i="33" s="1"/>
  <c r="P31" i="33"/>
  <c r="P32" i="33" s="1"/>
  <c r="O31" i="33"/>
  <c r="O32" i="33" s="1"/>
  <c r="N31" i="33"/>
  <c r="N32" i="33" s="1"/>
  <c r="M31" i="33"/>
  <c r="M32" i="33" s="1"/>
  <c r="L31" i="33"/>
  <c r="L32" i="33" s="1"/>
  <c r="K31" i="33"/>
  <c r="K32" i="33" s="1"/>
  <c r="J31" i="33"/>
  <c r="J32" i="33" s="1"/>
  <c r="I31" i="33"/>
  <c r="I32" i="33" s="1"/>
  <c r="Q22" i="33"/>
  <c r="Q23" i="33" s="1"/>
  <c r="P22" i="33"/>
  <c r="P23" i="33" s="1"/>
  <c r="O22" i="33"/>
  <c r="O23" i="33" s="1"/>
  <c r="N22" i="33"/>
  <c r="N23" i="33" s="1"/>
  <c r="M22" i="33"/>
  <c r="M23" i="33" s="1"/>
  <c r="L22" i="33"/>
  <c r="L23" i="33" s="1"/>
  <c r="K22" i="33"/>
  <c r="K23" i="33" s="1"/>
  <c r="J22" i="33"/>
  <c r="J23" i="33" s="1"/>
  <c r="I22" i="33"/>
  <c r="I23" i="33" s="1"/>
  <c r="Q13" i="33"/>
  <c r="Q14" i="33" s="1"/>
  <c r="P13" i="33"/>
  <c r="P14" i="33" s="1"/>
  <c r="O13" i="33"/>
  <c r="O14" i="33" s="1"/>
  <c r="N13" i="33"/>
  <c r="N14" i="33" s="1"/>
  <c r="M13" i="33"/>
  <c r="M14" i="33" s="1"/>
  <c r="L13" i="33"/>
  <c r="L14" i="33" s="1"/>
  <c r="K13" i="33"/>
  <c r="K14" i="33" s="1"/>
  <c r="J13" i="33"/>
  <c r="I13" i="33"/>
  <c r="I14" i="33" s="1"/>
  <c r="H31" i="33"/>
  <c r="H32" i="33" s="1"/>
  <c r="H22" i="33"/>
  <c r="H23" i="33" s="1"/>
  <c r="H13" i="33"/>
  <c r="H14" i="33" s="1"/>
  <c r="P43" i="31"/>
  <c r="O43" i="31"/>
  <c r="N43" i="31"/>
  <c r="M43" i="31"/>
  <c r="L43" i="31"/>
  <c r="K43" i="31"/>
  <c r="J43" i="31"/>
  <c r="I43" i="31"/>
  <c r="H43" i="31"/>
  <c r="G43" i="31"/>
  <c r="P72" i="30"/>
  <c r="O72" i="30"/>
  <c r="N72" i="30"/>
  <c r="M72" i="30"/>
  <c r="L72" i="30"/>
  <c r="K72" i="30"/>
  <c r="J72" i="30"/>
  <c r="I72" i="30"/>
  <c r="H72" i="30"/>
  <c r="G72" i="30"/>
  <c r="R24" i="34" l="1"/>
  <c r="T24" i="34"/>
  <c r="U24" i="34"/>
  <c r="U17" i="34"/>
  <c r="U160" i="34" s="1"/>
  <c r="U156" i="34" s="1"/>
  <c r="U150" i="34" s="1"/>
  <c r="P66" i="33"/>
  <c r="N17" i="34"/>
  <c r="N160" i="34" s="1"/>
  <c r="N156" i="34" s="1"/>
  <c r="N150" i="34" s="1"/>
  <c r="I66" i="33"/>
  <c r="V17" i="34"/>
  <c r="V160" i="34" s="1"/>
  <c r="V156" i="34" s="1"/>
  <c r="V150" i="34" s="1"/>
  <c r="Q66" i="33"/>
  <c r="O17" i="34"/>
  <c r="O160" i="34" s="1"/>
  <c r="O156" i="34" s="1"/>
  <c r="O150" i="34" s="1"/>
  <c r="J66" i="33"/>
  <c r="M17" i="34"/>
  <c r="M160" i="34" s="1"/>
  <c r="H66" i="33"/>
  <c r="P17" i="34"/>
  <c r="P160" i="34" s="1"/>
  <c r="P156" i="34" s="1"/>
  <c r="P150" i="34" s="1"/>
  <c r="K66" i="33"/>
  <c r="Q17" i="34"/>
  <c r="Q160" i="34" s="1"/>
  <c r="Q156" i="34" s="1"/>
  <c r="Q150" i="34" s="1"/>
  <c r="L66" i="33"/>
  <c r="V25" i="34"/>
  <c r="V26" i="34" s="1"/>
  <c r="R17" i="34"/>
  <c r="R160" i="34" s="1"/>
  <c r="R156" i="34" s="1"/>
  <c r="R150" i="34" s="1"/>
  <c r="M66" i="33"/>
  <c r="S17" i="34"/>
  <c r="S160" i="34" s="1"/>
  <c r="S156" i="34" s="1"/>
  <c r="S150" i="34" s="1"/>
  <c r="N66" i="33"/>
  <c r="T17" i="34"/>
  <c r="T160" i="34" s="1"/>
  <c r="T156" i="34" s="1"/>
  <c r="T150" i="34" s="1"/>
  <c r="O66" i="33"/>
  <c r="O67" i="33" s="1"/>
  <c r="Q24" i="34"/>
  <c r="H33" i="33"/>
  <c r="J58" i="33"/>
  <c r="H58" i="33"/>
  <c r="I67" i="33"/>
  <c r="J14" i="33"/>
  <c r="J33" i="33" s="1"/>
  <c r="Q67" i="33"/>
  <c r="O33" i="33"/>
  <c r="I58" i="33"/>
  <c r="Q58" i="33"/>
  <c r="P33" i="33"/>
  <c r="I33" i="33"/>
  <c r="Q33" i="33"/>
  <c r="N33" i="33"/>
  <c r="P58" i="33"/>
  <c r="L58" i="33"/>
  <c r="K33" i="33"/>
  <c r="M58" i="33"/>
  <c r="L33" i="33"/>
  <c r="N58" i="33"/>
  <c r="M33" i="33"/>
  <c r="O58" i="33"/>
  <c r="M25" i="34" l="1"/>
  <c r="M26" i="34" s="1"/>
  <c r="M27" i="34" s="1"/>
  <c r="M178" i="34"/>
  <c r="U25" i="34"/>
  <c r="U26" i="34" s="1"/>
  <c r="S25" i="34"/>
  <c r="S26" i="34" s="1"/>
  <c r="O25" i="34"/>
  <c r="O26" i="34" s="1"/>
  <c r="Q25" i="34"/>
  <c r="Q26" i="34" s="1"/>
  <c r="M156" i="34"/>
  <c r="M150" i="34" s="1"/>
  <c r="W150" i="34" s="1"/>
  <c r="W160" i="34"/>
  <c r="V178" i="34"/>
  <c r="V174" i="34" s="1"/>
  <c r="V27" i="34"/>
  <c r="P25" i="34"/>
  <c r="P26" i="34" s="1"/>
  <c r="N25" i="34"/>
  <c r="N26" i="34" s="1"/>
  <c r="T25" i="34"/>
  <c r="T26" i="34" s="1"/>
  <c r="R25" i="34"/>
  <c r="R26" i="34" s="1"/>
  <c r="K67" i="33"/>
  <c r="J67" i="33"/>
  <c r="P67" i="33"/>
  <c r="M67" i="33"/>
  <c r="L67" i="33"/>
  <c r="N67" i="33"/>
  <c r="P53" i="11"/>
  <c r="O53" i="11"/>
  <c r="N53" i="11"/>
  <c r="M53" i="11"/>
  <c r="L53" i="11"/>
  <c r="K53" i="11"/>
  <c r="J53" i="11"/>
  <c r="I53" i="11"/>
  <c r="H53" i="11"/>
  <c r="P43" i="11"/>
  <c r="O43" i="11"/>
  <c r="N43" i="11"/>
  <c r="M43" i="11"/>
  <c r="L43" i="11"/>
  <c r="K43" i="11"/>
  <c r="J43" i="11"/>
  <c r="I43" i="11"/>
  <c r="H43" i="11"/>
  <c r="P40" i="11"/>
  <c r="O40" i="11"/>
  <c r="N40" i="11"/>
  <c r="M40" i="11"/>
  <c r="L40" i="11"/>
  <c r="K40" i="11"/>
  <c r="J40" i="11"/>
  <c r="I40" i="11"/>
  <c r="H40" i="11"/>
  <c r="P22" i="11"/>
  <c r="P36" i="11" s="1"/>
  <c r="O22" i="11"/>
  <c r="O36" i="11" s="1"/>
  <c r="N22" i="11"/>
  <c r="N36" i="11" s="1"/>
  <c r="M22" i="11"/>
  <c r="M36" i="11" s="1"/>
  <c r="L22" i="11"/>
  <c r="L36" i="11" s="1"/>
  <c r="K22" i="11"/>
  <c r="K36" i="11" s="1"/>
  <c r="J22" i="11"/>
  <c r="J36" i="11" s="1"/>
  <c r="I22" i="11"/>
  <c r="I36" i="11" s="1"/>
  <c r="H22" i="11"/>
  <c r="H36" i="11" s="1"/>
  <c r="Q71" i="33"/>
  <c r="P71" i="33"/>
  <c r="O71" i="33"/>
  <c r="N71" i="33"/>
  <c r="M71" i="33"/>
  <c r="L71" i="33"/>
  <c r="K71" i="33"/>
  <c r="J71" i="33"/>
  <c r="I71" i="33"/>
  <c r="Q110" i="33"/>
  <c r="P110" i="33"/>
  <c r="O110" i="33"/>
  <c r="N110" i="33"/>
  <c r="M110" i="33"/>
  <c r="L110" i="33"/>
  <c r="K110" i="33"/>
  <c r="J110" i="33"/>
  <c r="I110" i="33"/>
  <c r="Q95" i="33"/>
  <c r="P95" i="33"/>
  <c r="O95" i="33"/>
  <c r="N95" i="33"/>
  <c r="M95" i="33"/>
  <c r="L95" i="33"/>
  <c r="K95" i="33"/>
  <c r="J95" i="33"/>
  <c r="I95" i="33"/>
  <c r="Q91" i="33"/>
  <c r="P11" i="11" s="1"/>
  <c r="P91" i="33"/>
  <c r="O11" i="11" s="1"/>
  <c r="O91" i="33"/>
  <c r="N11" i="11" s="1"/>
  <c r="N91" i="33"/>
  <c r="M11" i="11" s="1"/>
  <c r="M91" i="33"/>
  <c r="L11" i="11" s="1"/>
  <c r="L91" i="33"/>
  <c r="K11" i="11" s="1"/>
  <c r="J91" i="33"/>
  <c r="I11" i="11" s="1"/>
  <c r="P31" i="32"/>
  <c r="O31" i="32"/>
  <c r="O33" i="32" s="1"/>
  <c r="O9" i="11" s="1"/>
  <c r="N31" i="32"/>
  <c r="N33" i="32" s="1"/>
  <c r="N9" i="11" s="1"/>
  <c r="M31" i="32"/>
  <c r="M33" i="32" s="1"/>
  <c r="M9" i="11" s="1"/>
  <c r="L31" i="32"/>
  <c r="L33" i="32" s="1"/>
  <c r="L9" i="11" s="1"/>
  <c r="K31" i="32"/>
  <c r="K33" i="32" s="1"/>
  <c r="K9" i="11" s="1"/>
  <c r="J31" i="32"/>
  <c r="J33" i="32" s="1"/>
  <c r="J9" i="11" s="1"/>
  <c r="I31" i="32"/>
  <c r="I33" i="32" s="1"/>
  <c r="I9" i="11" s="1"/>
  <c r="H31" i="32"/>
  <c r="H33" i="32" s="1"/>
  <c r="H9" i="11" s="1"/>
  <c r="O16" i="32"/>
  <c r="P15" i="32"/>
  <c r="P16" i="32" s="1"/>
  <c r="O15" i="32"/>
  <c r="N15" i="32"/>
  <c r="N16" i="32" s="1"/>
  <c r="M15" i="32"/>
  <c r="M16" i="32" s="1"/>
  <c r="L15" i="32"/>
  <c r="L16" i="32" s="1"/>
  <c r="K15" i="32"/>
  <c r="K16" i="32" s="1"/>
  <c r="J15" i="32"/>
  <c r="J16" i="32" s="1"/>
  <c r="I15" i="32"/>
  <c r="I16" i="32" s="1"/>
  <c r="H15" i="32"/>
  <c r="H16" i="32" s="1"/>
  <c r="P22" i="31"/>
  <c r="O22" i="31"/>
  <c r="N22" i="31"/>
  <c r="M22" i="31"/>
  <c r="L22" i="31"/>
  <c r="K22" i="31"/>
  <c r="J22" i="31"/>
  <c r="I22" i="31"/>
  <c r="H22" i="31"/>
  <c r="P18" i="31"/>
  <c r="O18" i="31"/>
  <c r="N18" i="31"/>
  <c r="M18" i="31"/>
  <c r="L18" i="31"/>
  <c r="K18" i="31"/>
  <c r="J18" i="31"/>
  <c r="I18" i="31"/>
  <c r="H18" i="31"/>
  <c r="P12" i="31"/>
  <c r="P13" i="31" s="1"/>
  <c r="O12" i="31"/>
  <c r="O13" i="31" s="1"/>
  <c r="N12" i="31"/>
  <c r="N13" i="31" s="1"/>
  <c r="M12" i="31"/>
  <c r="M13" i="31" s="1"/>
  <c r="L12" i="31"/>
  <c r="L13" i="31" s="1"/>
  <c r="K12" i="31"/>
  <c r="K13" i="31" s="1"/>
  <c r="J12" i="31"/>
  <c r="J13" i="31" s="1"/>
  <c r="I12" i="31"/>
  <c r="I13" i="31" s="1"/>
  <c r="H12" i="31"/>
  <c r="H13" i="31" s="1"/>
  <c r="O14" i="11"/>
  <c r="P40" i="31"/>
  <c r="P14" i="11" s="1"/>
  <c r="O40" i="31"/>
  <c r="N40" i="31"/>
  <c r="N14" i="11" s="1"/>
  <c r="M40" i="31"/>
  <c r="M14" i="11" s="1"/>
  <c r="L40" i="31"/>
  <c r="K40" i="31"/>
  <c r="K14" i="11" s="1"/>
  <c r="J40" i="31"/>
  <c r="J14" i="11" s="1"/>
  <c r="I40" i="31"/>
  <c r="H40" i="31"/>
  <c r="H14" i="11" s="1"/>
  <c r="P34" i="31"/>
  <c r="P36" i="31" s="1"/>
  <c r="P10" i="11" s="1"/>
  <c r="O34" i="31"/>
  <c r="O36" i="31" s="1"/>
  <c r="O10" i="11" s="1"/>
  <c r="N34" i="31"/>
  <c r="N36" i="31" s="1"/>
  <c r="N10" i="11" s="1"/>
  <c r="M34" i="31"/>
  <c r="M36" i="31" s="1"/>
  <c r="M10" i="11" s="1"/>
  <c r="L34" i="31"/>
  <c r="L36" i="31" s="1"/>
  <c r="L10" i="11" s="1"/>
  <c r="K34" i="31"/>
  <c r="J34" i="31"/>
  <c r="J36" i="31" s="1"/>
  <c r="J10" i="11" s="1"/>
  <c r="I34" i="31"/>
  <c r="H34" i="31"/>
  <c r="H36" i="31" s="1"/>
  <c r="H10" i="11" s="1"/>
  <c r="P36" i="30"/>
  <c r="O36" i="30"/>
  <c r="N36" i="30"/>
  <c r="M36" i="30"/>
  <c r="L36" i="30"/>
  <c r="K36" i="30"/>
  <c r="J36" i="30"/>
  <c r="I36" i="30"/>
  <c r="H36" i="30"/>
  <c r="P24" i="30"/>
  <c r="O24" i="30"/>
  <c r="N24" i="30"/>
  <c r="M24" i="30"/>
  <c r="L24" i="30"/>
  <c r="K24" i="30"/>
  <c r="J24" i="30"/>
  <c r="I24" i="30"/>
  <c r="H24" i="30"/>
  <c r="P17" i="30"/>
  <c r="P18" i="30" s="1"/>
  <c r="O17" i="30"/>
  <c r="O18" i="30" s="1"/>
  <c r="N17" i="30"/>
  <c r="N18" i="30" s="1"/>
  <c r="M17" i="30"/>
  <c r="M18" i="30" s="1"/>
  <c r="L17" i="30"/>
  <c r="L18" i="30" s="1"/>
  <c r="K17" i="30"/>
  <c r="K18" i="30" s="1"/>
  <c r="J17" i="30"/>
  <c r="J18" i="30" s="1"/>
  <c r="I17" i="30"/>
  <c r="I18" i="30" s="1"/>
  <c r="H17" i="30"/>
  <c r="H18" i="30" s="1"/>
  <c r="P53" i="30"/>
  <c r="P55" i="30" s="1"/>
  <c r="P8" i="11" s="1"/>
  <c r="O53" i="30"/>
  <c r="O55" i="30" s="1"/>
  <c r="O8" i="11" s="1"/>
  <c r="N53" i="30"/>
  <c r="N55" i="30" s="1"/>
  <c r="N8" i="11" s="1"/>
  <c r="M53" i="30"/>
  <c r="L53" i="30"/>
  <c r="L55" i="30" s="1"/>
  <c r="L8" i="11" s="1"/>
  <c r="K53" i="30"/>
  <c r="K55" i="30" s="1"/>
  <c r="K8" i="11" s="1"/>
  <c r="J53" i="30"/>
  <c r="I53" i="30"/>
  <c r="I55" i="30" s="1"/>
  <c r="I8" i="11" s="1"/>
  <c r="H53" i="30"/>
  <c r="H55" i="30" s="1"/>
  <c r="H8" i="11" s="1"/>
  <c r="P70" i="30"/>
  <c r="O70" i="30"/>
  <c r="N70" i="30"/>
  <c r="M70" i="30"/>
  <c r="L70" i="30"/>
  <c r="K70" i="30"/>
  <c r="J70" i="30"/>
  <c r="I70" i="30"/>
  <c r="H70" i="30"/>
  <c r="P65" i="30"/>
  <c r="O65" i="30"/>
  <c r="N65" i="30"/>
  <c r="M65" i="30"/>
  <c r="L65" i="30"/>
  <c r="K65" i="30"/>
  <c r="J65" i="30"/>
  <c r="I65" i="30"/>
  <c r="H65" i="30"/>
  <c r="P59" i="30"/>
  <c r="O59" i="30"/>
  <c r="N59" i="30"/>
  <c r="M59" i="30"/>
  <c r="L59" i="30"/>
  <c r="K59" i="30"/>
  <c r="J59" i="30"/>
  <c r="I59" i="30"/>
  <c r="H59" i="30"/>
  <c r="G17" i="30"/>
  <c r="G18" i="30" s="1"/>
  <c r="H110" i="33"/>
  <c r="H95" i="33"/>
  <c r="H71" i="33"/>
  <c r="H67" i="33"/>
  <c r="B1" i="33"/>
  <c r="G31" i="32"/>
  <c r="G33" i="32" s="1"/>
  <c r="G9" i="11" s="1"/>
  <c r="G15" i="32"/>
  <c r="G16" i="32" s="1"/>
  <c r="B1" i="32"/>
  <c r="G40" i="31"/>
  <c r="G14" i="11" s="1"/>
  <c r="G34" i="31"/>
  <c r="G22" i="31"/>
  <c r="G12" i="31"/>
  <c r="G13" i="31" s="1"/>
  <c r="B1" i="31"/>
  <c r="G70" i="30"/>
  <c r="G65" i="30"/>
  <c r="G59" i="30"/>
  <c r="G53" i="30"/>
  <c r="G55" i="30" s="1"/>
  <c r="G8" i="11" s="1"/>
  <c r="G36" i="30"/>
  <c r="G24" i="30"/>
  <c r="B1" i="30"/>
  <c r="R178" i="34" l="1"/>
  <c r="R174" i="34" s="1"/>
  <c r="R27" i="34"/>
  <c r="Q178" i="34"/>
  <c r="Q174" i="34" s="1"/>
  <c r="Q27" i="34"/>
  <c r="T178" i="34"/>
  <c r="T174" i="34" s="1"/>
  <c r="T27" i="34"/>
  <c r="O178" i="34"/>
  <c r="O174" i="34" s="1"/>
  <c r="O27" i="34"/>
  <c r="N178" i="34"/>
  <c r="N174" i="34" s="1"/>
  <c r="N27" i="34"/>
  <c r="S178" i="34"/>
  <c r="S174" i="34" s="1"/>
  <c r="S27" i="34"/>
  <c r="P178" i="34"/>
  <c r="P174" i="34" s="1"/>
  <c r="P27" i="34"/>
  <c r="U178" i="34"/>
  <c r="U174" i="34" s="1"/>
  <c r="U27" i="34"/>
  <c r="V189" i="34"/>
  <c r="V182" i="34" s="1"/>
  <c r="V172" i="34"/>
  <c r="M174" i="34"/>
  <c r="L12" i="11"/>
  <c r="O12" i="11"/>
  <c r="K12" i="11"/>
  <c r="N12" i="11"/>
  <c r="I112" i="33"/>
  <c r="H15" i="11" s="1"/>
  <c r="Q112" i="33"/>
  <c r="P15" i="11" s="1"/>
  <c r="M112" i="33"/>
  <c r="L15" i="11" s="1"/>
  <c r="G11" i="11"/>
  <c r="G12" i="11" s="1"/>
  <c r="O112" i="33"/>
  <c r="N15" i="11" s="1"/>
  <c r="L112" i="33"/>
  <c r="K15" i="11" s="1"/>
  <c r="H112" i="33"/>
  <c r="G15" i="11" s="1"/>
  <c r="N112" i="33"/>
  <c r="M15" i="11" s="1"/>
  <c r="K112" i="33"/>
  <c r="J15" i="11" s="1"/>
  <c r="I91" i="33"/>
  <c r="H11" i="11" s="1"/>
  <c r="H12" i="11" s="1"/>
  <c r="J112" i="33"/>
  <c r="I15" i="11" s="1"/>
  <c r="K91" i="33"/>
  <c r="J11" i="11" s="1"/>
  <c r="J12" i="11" s="1"/>
  <c r="P112" i="33"/>
  <c r="O15" i="11" s="1"/>
  <c r="K36" i="31"/>
  <c r="K10" i="11" s="1"/>
  <c r="G36" i="31"/>
  <c r="G10" i="11" s="1"/>
  <c r="L14" i="11"/>
  <c r="I14" i="11"/>
  <c r="I36" i="31"/>
  <c r="I10" i="11" s="1"/>
  <c r="I12" i="11" s="1"/>
  <c r="G78" i="30"/>
  <c r="G13" i="11" s="1"/>
  <c r="K78" i="30"/>
  <c r="K13" i="11" s="1"/>
  <c r="M55" i="30"/>
  <c r="M8" i="11" s="1"/>
  <c r="M12" i="11" s="1"/>
  <c r="H78" i="30"/>
  <c r="H13" i="11" s="1"/>
  <c r="P78" i="30"/>
  <c r="P13" i="11" s="1"/>
  <c r="I78" i="30"/>
  <c r="I13" i="11" s="1"/>
  <c r="P33" i="32"/>
  <c r="P9" i="11" s="1"/>
  <c r="P12" i="11" s="1"/>
  <c r="O78" i="30"/>
  <c r="O13" i="11" s="1"/>
  <c r="J55" i="30"/>
  <c r="J8" i="11" s="1"/>
  <c r="L78" i="30"/>
  <c r="L13" i="11" s="1"/>
  <c r="M78" i="30"/>
  <c r="M13" i="11" s="1"/>
  <c r="N78" i="30"/>
  <c r="N13" i="11" s="1"/>
  <c r="J78" i="30"/>
  <c r="J13" i="11" s="1"/>
  <c r="G18" i="31"/>
  <c r="J16" i="11" l="1"/>
  <c r="H16" i="11"/>
  <c r="H17" i="11" s="1"/>
  <c r="H37" i="11" s="1"/>
  <c r="H44" i="11" s="1"/>
  <c r="H47" i="11" s="1"/>
  <c r="H54" i="11" s="1"/>
  <c r="M16" i="11"/>
  <c r="M17" i="11" s="1"/>
  <c r="M37" i="11" s="1"/>
  <c r="M44" i="11" s="1"/>
  <c r="M47" i="11" s="1"/>
  <c r="M54" i="11" s="1"/>
  <c r="G16" i="11"/>
  <c r="K16" i="11"/>
  <c r="K17" i="11" s="1"/>
  <c r="K37" i="11" s="1"/>
  <c r="K44" i="11" s="1"/>
  <c r="K47" i="11" s="1"/>
  <c r="K54" i="11" s="1"/>
  <c r="W178" i="34"/>
  <c r="R189" i="34"/>
  <c r="R182" i="34" s="1"/>
  <c r="R172" i="34"/>
  <c r="Q189" i="34"/>
  <c r="Q182" i="34" s="1"/>
  <c r="Q172" i="34"/>
  <c r="N189" i="34"/>
  <c r="N182" i="34" s="1"/>
  <c r="N172" i="34"/>
  <c r="U189" i="34"/>
  <c r="U182" i="34" s="1"/>
  <c r="U172" i="34"/>
  <c r="O189" i="34"/>
  <c r="O182" i="34" s="1"/>
  <c r="O172" i="34"/>
  <c r="S189" i="34"/>
  <c r="S182" i="34" s="1"/>
  <c r="S172" i="34"/>
  <c r="P189" i="34"/>
  <c r="P182" i="34" s="1"/>
  <c r="P172" i="34"/>
  <c r="T189" i="34"/>
  <c r="T182" i="34" s="1"/>
  <c r="T172" i="34"/>
  <c r="M189" i="34"/>
  <c r="W174" i="34"/>
  <c r="P16" i="11"/>
  <c r="P17" i="11" s="1"/>
  <c r="P37" i="11" s="1"/>
  <c r="P44" i="11" s="1"/>
  <c r="P47" i="11" s="1"/>
  <c r="P54" i="11" s="1"/>
  <c r="O16" i="11"/>
  <c r="O17" i="11" s="1"/>
  <c r="O37" i="11" s="1"/>
  <c r="O44" i="11" s="1"/>
  <c r="O47" i="11" s="1"/>
  <c r="O54" i="11" s="1"/>
  <c r="N16" i="11"/>
  <c r="N17" i="11" s="1"/>
  <c r="N37" i="11" s="1"/>
  <c r="N44" i="11" s="1"/>
  <c r="N47" i="11" s="1"/>
  <c r="N54" i="11" s="1"/>
  <c r="I16" i="11"/>
  <c r="I17" i="11" s="1"/>
  <c r="I37" i="11" s="1"/>
  <c r="I44" i="11" s="1"/>
  <c r="I47" i="11" s="1"/>
  <c r="I54" i="11" s="1"/>
  <c r="L16" i="11"/>
  <c r="L17" i="11"/>
  <c r="L37" i="11" s="1"/>
  <c r="L44" i="11" s="1"/>
  <c r="L47" i="11" s="1"/>
  <c r="L54" i="11" s="1"/>
  <c r="W189" i="34" l="1"/>
  <c r="J17" i="11"/>
  <c r="J37" i="11" s="1"/>
  <c r="J44" i="11" s="1"/>
  <c r="J47" i="11" s="1"/>
  <c r="J54" i="11" s="1"/>
  <c r="G22" i="11"/>
  <c r="G36" i="11" s="1"/>
  <c r="E21" i="22"/>
  <c r="W464" i="28" l="1"/>
  <c r="V464" i="28"/>
  <c r="U464" i="28"/>
  <c r="T464" i="28"/>
  <c r="S464" i="28"/>
  <c r="R464" i="28"/>
  <c r="Q464" i="28"/>
  <c r="P464" i="28"/>
  <c r="O464" i="28"/>
  <c r="N464" i="28"/>
  <c r="M464" i="28"/>
  <c r="W463" i="28"/>
  <c r="V463" i="28"/>
  <c r="U463" i="28"/>
  <c r="T463" i="28"/>
  <c r="S463" i="28"/>
  <c r="R463" i="28"/>
  <c r="Q463" i="28"/>
  <c r="P463" i="28"/>
  <c r="O463" i="28"/>
  <c r="N463" i="28"/>
  <c r="M463" i="28"/>
  <c r="W462" i="28"/>
  <c r="V462" i="28"/>
  <c r="U462" i="28"/>
  <c r="T462" i="28"/>
  <c r="S462" i="28"/>
  <c r="R462" i="28"/>
  <c r="Q462" i="28"/>
  <c r="P462" i="28"/>
  <c r="O462" i="28"/>
  <c r="N462" i="28"/>
  <c r="M462" i="28"/>
  <c r="W461" i="28"/>
  <c r="V461" i="28"/>
  <c r="U461" i="28"/>
  <c r="T461" i="28"/>
  <c r="S461" i="28"/>
  <c r="R461" i="28"/>
  <c r="Q461" i="28"/>
  <c r="P461" i="28"/>
  <c r="O461" i="28"/>
  <c r="N461" i="28"/>
  <c r="M461" i="28"/>
  <c r="W460" i="28"/>
  <c r="V460" i="28"/>
  <c r="U460" i="28"/>
  <c r="T460" i="28"/>
  <c r="S460" i="28"/>
  <c r="R460" i="28"/>
  <c r="Q460" i="28"/>
  <c r="P460" i="28"/>
  <c r="O460" i="28"/>
  <c r="N460" i="28"/>
  <c r="M460" i="28"/>
  <c r="W459" i="28"/>
  <c r="V459" i="28"/>
  <c r="U459" i="28"/>
  <c r="T459" i="28"/>
  <c r="S459" i="28"/>
  <c r="R459" i="28"/>
  <c r="Q459" i="28"/>
  <c r="P459" i="28"/>
  <c r="O459" i="28"/>
  <c r="N459" i="28"/>
  <c r="M459" i="28"/>
  <c r="W458" i="28"/>
  <c r="V458" i="28"/>
  <c r="U458" i="28"/>
  <c r="T458" i="28"/>
  <c r="S458" i="28"/>
  <c r="R458" i="28"/>
  <c r="Q458" i="28"/>
  <c r="P458" i="28"/>
  <c r="O458" i="28"/>
  <c r="N458" i="28"/>
  <c r="M458" i="28"/>
  <c r="W457" i="28"/>
  <c r="V457" i="28"/>
  <c r="U457" i="28"/>
  <c r="T457" i="28"/>
  <c r="S457" i="28"/>
  <c r="R457" i="28"/>
  <c r="Q457" i="28"/>
  <c r="P457" i="28"/>
  <c r="O457" i="28"/>
  <c r="N457" i="28"/>
  <c r="M457" i="28"/>
  <c r="W456" i="28"/>
  <c r="V456" i="28"/>
  <c r="U456" i="28"/>
  <c r="T456" i="28"/>
  <c r="S456" i="28"/>
  <c r="R456" i="28"/>
  <c r="Q456" i="28"/>
  <c r="P456" i="28"/>
  <c r="O456" i="28"/>
  <c r="N456" i="28"/>
  <c r="M456" i="28"/>
  <c r="W455" i="28"/>
  <c r="V455" i="28"/>
  <c r="U455" i="28"/>
  <c r="T455" i="28"/>
  <c r="S455" i="28"/>
  <c r="R455" i="28"/>
  <c r="Q455" i="28"/>
  <c r="P455" i="28"/>
  <c r="O455" i="28"/>
  <c r="N455" i="28"/>
  <c r="M455" i="28"/>
  <c r="W454" i="28"/>
  <c r="V454" i="28"/>
  <c r="U454" i="28"/>
  <c r="T454" i="28"/>
  <c r="S454" i="28"/>
  <c r="R454" i="28"/>
  <c r="Q454" i="28"/>
  <c r="P454" i="28"/>
  <c r="O454" i="28"/>
  <c r="N454" i="28"/>
  <c r="M454" i="28"/>
  <c r="W453" i="28"/>
  <c r="V453" i="28"/>
  <c r="U453" i="28"/>
  <c r="T453" i="28"/>
  <c r="S453" i="28"/>
  <c r="R453" i="28"/>
  <c r="Q453" i="28"/>
  <c r="P453" i="28"/>
  <c r="O453" i="28"/>
  <c r="N453" i="28"/>
  <c r="M453" i="28"/>
  <c r="W452" i="28"/>
  <c r="V452" i="28"/>
  <c r="U452" i="28"/>
  <c r="T452" i="28"/>
  <c r="S452" i="28"/>
  <c r="R452" i="28"/>
  <c r="Q452" i="28"/>
  <c r="P452" i="28"/>
  <c r="O452" i="28"/>
  <c r="N452" i="28"/>
  <c r="M452" i="28"/>
  <c r="W451" i="28"/>
  <c r="V451" i="28"/>
  <c r="U451" i="28"/>
  <c r="T451" i="28"/>
  <c r="S451" i="28"/>
  <c r="R451" i="28"/>
  <c r="Q451" i="28"/>
  <c r="P451" i="28"/>
  <c r="O451" i="28"/>
  <c r="N451" i="28"/>
  <c r="M451" i="28"/>
  <c r="W450" i="28"/>
  <c r="V450" i="28"/>
  <c r="U450" i="28"/>
  <c r="T450" i="28"/>
  <c r="S450" i="28"/>
  <c r="R450" i="28"/>
  <c r="Q450" i="28"/>
  <c r="P450" i="28"/>
  <c r="O450" i="28"/>
  <c r="N450" i="28"/>
  <c r="M450" i="28"/>
  <c r="W449" i="28"/>
  <c r="V449" i="28"/>
  <c r="U449" i="28"/>
  <c r="T449" i="28"/>
  <c r="S449" i="28"/>
  <c r="R449" i="28"/>
  <c r="Q449" i="28"/>
  <c r="P449" i="28"/>
  <c r="O449" i="28"/>
  <c r="N449" i="28"/>
  <c r="M449" i="28"/>
  <c r="W448" i="28"/>
  <c r="V448" i="28"/>
  <c r="U448" i="28"/>
  <c r="T448" i="28"/>
  <c r="S448" i="28"/>
  <c r="R448" i="28"/>
  <c r="Q448" i="28"/>
  <c r="P448" i="28"/>
  <c r="O448" i="28"/>
  <c r="N448" i="28"/>
  <c r="M448" i="28"/>
  <c r="W447" i="28"/>
  <c r="V447" i="28"/>
  <c r="U447" i="28"/>
  <c r="T447" i="28"/>
  <c r="S447" i="28"/>
  <c r="R447" i="28"/>
  <c r="Q447" i="28"/>
  <c r="P447" i="28"/>
  <c r="O447" i="28"/>
  <c r="N447" i="28"/>
  <c r="M447" i="28"/>
  <c r="W446" i="28"/>
  <c r="V446" i="28"/>
  <c r="U446" i="28"/>
  <c r="T446" i="28"/>
  <c r="S446" i="28"/>
  <c r="R446" i="28"/>
  <c r="Q446" i="28"/>
  <c r="P446" i="28"/>
  <c r="O446" i="28"/>
  <c r="N446" i="28"/>
  <c r="M446" i="28"/>
  <c r="W445" i="28"/>
  <c r="V445" i="28"/>
  <c r="U445" i="28"/>
  <c r="T445" i="28"/>
  <c r="S445" i="28"/>
  <c r="R445" i="28"/>
  <c r="Q445" i="28"/>
  <c r="P445" i="28"/>
  <c r="O445" i="28"/>
  <c r="N445" i="28"/>
  <c r="M445" i="28"/>
  <c r="W444" i="28"/>
  <c r="V444" i="28"/>
  <c r="U444" i="28"/>
  <c r="T444" i="28"/>
  <c r="S444" i="28"/>
  <c r="R444" i="28"/>
  <c r="Q444" i="28"/>
  <c r="P444" i="28"/>
  <c r="O444" i="28"/>
  <c r="N444" i="28"/>
  <c r="M444" i="28"/>
  <c r="W443" i="28"/>
  <c r="V443" i="28"/>
  <c r="U443" i="28"/>
  <c r="T443" i="28"/>
  <c r="S443" i="28"/>
  <c r="R443" i="28"/>
  <c r="Q443" i="28"/>
  <c r="P443" i="28"/>
  <c r="O443" i="28"/>
  <c r="N443" i="28"/>
  <c r="M443" i="28"/>
  <c r="W442" i="28"/>
  <c r="V442" i="28"/>
  <c r="U442" i="28"/>
  <c r="T442" i="28"/>
  <c r="S442" i="28"/>
  <c r="R442" i="28"/>
  <c r="Q442" i="28"/>
  <c r="P442" i="28"/>
  <c r="O442" i="28"/>
  <c r="N442" i="28"/>
  <c r="M442" i="28"/>
  <c r="W441" i="28"/>
  <c r="V441" i="28"/>
  <c r="U441" i="28"/>
  <c r="T441" i="28"/>
  <c r="S441" i="28"/>
  <c r="R441" i="28"/>
  <c r="Q441" i="28"/>
  <c r="P441" i="28"/>
  <c r="O441" i="28"/>
  <c r="N441" i="28"/>
  <c r="M441" i="28"/>
  <c r="W440" i="28"/>
  <c r="V440" i="28"/>
  <c r="U440" i="28"/>
  <c r="T440" i="28"/>
  <c r="S440" i="28"/>
  <c r="R440" i="28"/>
  <c r="Q440" i="28"/>
  <c r="P440" i="28"/>
  <c r="O440" i="28"/>
  <c r="N440" i="28"/>
  <c r="M440" i="28"/>
  <c r="W439" i="28"/>
  <c r="V439" i="28"/>
  <c r="U439" i="28"/>
  <c r="T439" i="28"/>
  <c r="S439" i="28"/>
  <c r="R439" i="28"/>
  <c r="Q439" i="28"/>
  <c r="P439" i="28"/>
  <c r="O439" i="28"/>
  <c r="N439" i="28"/>
  <c r="M439" i="28"/>
  <c r="W438" i="28"/>
  <c r="V438" i="28"/>
  <c r="U438" i="28"/>
  <c r="T438" i="28"/>
  <c r="S438" i="28"/>
  <c r="R438" i="28"/>
  <c r="Q438" i="28"/>
  <c r="P438" i="28"/>
  <c r="O438" i="28"/>
  <c r="N438" i="28"/>
  <c r="M438" i="28"/>
  <c r="W437" i="28"/>
  <c r="V437" i="28"/>
  <c r="U437" i="28"/>
  <c r="T437" i="28"/>
  <c r="S437" i="28"/>
  <c r="R437" i="28"/>
  <c r="Q437" i="28"/>
  <c r="P437" i="28"/>
  <c r="O437" i="28"/>
  <c r="N437" i="28"/>
  <c r="M437" i="28"/>
  <c r="W436" i="28"/>
  <c r="V436" i="28"/>
  <c r="U436" i="28"/>
  <c r="T436" i="28"/>
  <c r="S436" i="28"/>
  <c r="R436" i="28"/>
  <c r="Q436" i="28"/>
  <c r="P436" i="28"/>
  <c r="O436" i="28"/>
  <c r="N436" i="28"/>
  <c r="M436" i="28"/>
  <c r="W435" i="28"/>
  <c r="V435" i="28"/>
  <c r="U435" i="28"/>
  <c r="T435" i="28"/>
  <c r="S435" i="28"/>
  <c r="R435" i="28"/>
  <c r="Q435" i="28"/>
  <c r="P435" i="28"/>
  <c r="O435" i="28"/>
  <c r="N435" i="28"/>
  <c r="M435" i="28"/>
  <c r="W434" i="28"/>
  <c r="V434" i="28"/>
  <c r="U434" i="28"/>
  <c r="T434" i="28"/>
  <c r="S434" i="28"/>
  <c r="R434" i="28"/>
  <c r="Q434" i="28"/>
  <c r="P434" i="28"/>
  <c r="O434" i="28"/>
  <c r="N434" i="28"/>
  <c r="M434" i="28"/>
  <c r="W433" i="28"/>
  <c r="V433" i="28"/>
  <c r="U433" i="28"/>
  <c r="T433" i="28"/>
  <c r="S433" i="28"/>
  <c r="R433" i="28"/>
  <c r="Q433" i="28"/>
  <c r="P433" i="28"/>
  <c r="O433" i="28"/>
  <c r="N433" i="28"/>
  <c r="M433" i="28"/>
  <c r="W432" i="28"/>
  <c r="V432" i="28"/>
  <c r="U432" i="28"/>
  <c r="T432" i="28"/>
  <c r="S432" i="28"/>
  <c r="R432" i="28"/>
  <c r="Q432" i="28"/>
  <c r="P432" i="28"/>
  <c r="O432" i="28"/>
  <c r="N432" i="28"/>
  <c r="M432" i="28"/>
  <c r="W431" i="28"/>
  <c r="V431" i="28"/>
  <c r="U431" i="28"/>
  <c r="T431" i="28"/>
  <c r="S431" i="28"/>
  <c r="R431" i="28"/>
  <c r="Q431" i="28"/>
  <c r="P431" i="28"/>
  <c r="O431" i="28"/>
  <c r="N431" i="28"/>
  <c r="M431" i="28"/>
  <c r="W430" i="28"/>
  <c r="V430" i="28"/>
  <c r="U430" i="28"/>
  <c r="T430" i="28"/>
  <c r="S430" i="28"/>
  <c r="R430" i="28"/>
  <c r="Q430" i="28"/>
  <c r="P430" i="28"/>
  <c r="O430" i="28"/>
  <c r="N430" i="28"/>
  <c r="M430" i="28"/>
  <c r="W429" i="28"/>
  <c r="V429" i="28"/>
  <c r="U429" i="28"/>
  <c r="T429" i="28"/>
  <c r="S429" i="28"/>
  <c r="R429" i="28"/>
  <c r="Q429" i="28"/>
  <c r="P429" i="28"/>
  <c r="O429" i="28"/>
  <c r="N429" i="28"/>
  <c r="M429" i="28"/>
  <c r="W428" i="28"/>
  <c r="V428" i="28"/>
  <c r="U428" i="28"/>
  <c r="T428" i="28"/>
  <c r="S428" i="28"/>
  <c r="R428" i="28"/>
  <c r="Q428" i="28"/>
  <c r="P428" i="28"/>
  <c r="O428" i="28"/>
  <c r="N428" i="28"/>
  <c r="M428" i="28"/>
  <c r="W427" i="28"/>
  <c r="V427" i="28"/>
  <c r="U427" i="28"/>
  <c r="T427" i="28"/>
  <c r="S427" i="28"/>
  <c r="R427" i="28"/>
  <c r="Q427" i="28"/>
  <c r="P427" i="28"/>
  <c r="O427" i="28"/>
  <c r="N427" i="28"/>
  <c r="M427" i="28"/>
  <c r="W426" i="28"/>
  <c r="V426" i="28"/>
  <c r="U426" i="28"/>
  <c r="T426" i="28"/>
  <c r="S426" i="28"/>
  <c r="R426" i="28"/>
  <c r="Q426" i="28"/>
  <c r="P426" i="28"/>
  <c r="O426" i="28"/>
  <c r="N426" i="28"/>
  <c r="M426" i="28"/>
  <c r="W425" i="28"/>
  <c r="V425" i="28"/>
  <c r="U425" i="28"/>
  <c r="T425" i="28"/>
  <c r="S425" i="28"/>
  <c r="R425" i="28"/>
  <c r="Q425" i="28"/>
  <c r="P425" i="28"/>
  <c r="O425" i="28"/>
  <c r="N425" i="28"/>
  <c r="M425" i="28"/>
  <c r="W424" i="28"/>
  <c r="V424" i="28"/>
  <c r="U424" i="28"/>
  <c r="T424" i="28"/>
  <c r="S424" i="28"/>
  <c r="R424" i="28"/>
  <c r="Q424" i="28"/>
  <c r="P424" i="28"/>
  <c r="O424" i="28"/>
  <c r="N424" i="28"/>
  <c r="M424" i="28"/>
  <c r="W423" i="28"/>
  <c r="V423" i="28"/>
  <c r="U423" i="28"/>
  <c r="T423" i="28"/>
  <c r="S423" i="28"/>
  <c r="R423" i="28"/>
  <c r="Q423" i="28"/>
  <c r="P423" i="28"/>
  <c r="O423" i="28"/>
  <c r="N423" i="28"/>
  <c r="M423" i="28"/>
  <c r="W422" i="28"/>
  <c r="V422" i="28"/>
  <c r="U422" i="28"/>
  <c r="T422" i="28"/>
  <c r="S422" i="28"/>
  <c r="R422" i="28"/>
  <c r="Q422" i="28"/>
  <c r="P422" i="28"/>
  <c r="O422" i="28"/>
  <c r="N422" i="28"/>
  <c r="M422" i="28"/>
  <c r="W421" i="28"/>
  <c r="V421" i="28"/>
  <c r="U421" i="28"/>
  <c r="T421" i="28"/>
  <c r="S421" i="28"/>
  <c r="R421" i="28"/>
  <c r="Q421" i="28"/>
  <c r="P421" i="28"/>
  <c r="O421" i="28"/>
  <c r="N421" i="28"/>
  <c r="M421" i="28"/>
  <c r="W420" i="28"/>
  <c r="V420" i="28"/>
  <c r="U420" i="28"/>
  <c r="T420" i="28"/>
  <c r="S420" i="28"/>
  <c r="R420" i="28"/>
  <c r="Q420" i="28"/>
  <c r="P420" i="28"/>
  <c r="O420" i="28"/>
  <c r="N420" i="28"/>
  <c r="M420" i="28"/>
  <c r="W419" i="28"/>
  <c r="V419" i="28"/>
  <c r="U419" i="28"/>
  <c r="T419" i="28"/>
  <c r="S419" i="28"/>
  <c r="R419" i="28"/>
  <c r="Q419" i="28"/>
  <c r="P419" i="28"/>
  <c r="O419" i="28"/>
  <c r="N419" i="28"/>
  <c r="M419" i="28"/>
  <c r="W418" i="28"/>
  <c r="V418" i="28"/>
  <c r="U418" i="28"/>
  <c r="T418" i="28"/>
  <c r="S418" i="28"/>
  <c r="R418" i="28"/>
  <c r="Q418" i="28"/>
  <c r="P418" i="28"/>
  <c r="O418" i="28"/>
  <c r="N418" i="28"/>
  <c r="M418" i="28"/>
  <c r="W417" i="28"/>
  <c r="V417" i="28"/>
  <c r="U417" i="28"/>
  <c r="T417" i="28"/>
  <c r="S417" i="28"/>
  <c r="R417" i="28"/>
  <c r="Q417" i="28"/>
  <c r="P417" i="28"/>
  <c r="O417" i="28"/>
  <c r="N417" i="28"/>
  <c r="M417" i="28"/>
  <c r="W416" i="28"/>
  <c r="V416" i="28"/>
  <c r="U416" i="28"/>
  <c r="T416" i="28"/>
  <c r="S416" i="28"/>
  <c r="R416" i="28"/>
  <c r="Q416" i="28"/>
  <c r="P416" i="28"/>
  <c r="O416" i="28"/>
  <c r="N416" i="28"/>
  <c r="M416" i="28"/>
  <c r="W415" i="28"/>
  <c r="V415" i="28"/>
  <c r="U415" i="28"/>
  <c r="T415" i="28"/>
  <c r="S415" i="28"/>
  <c r="R415" i="28"/>
  <c r="Q415" i="28"/>
  <c r="P415" i="28"/>
  <c r="O415" i="28"/>
  <c r="N415" i="28"/>
  <c r="M415" i="28"/>
  <c r="W414" i="28"/>
  <c r="V414" i="28"/>
  <c r="U414" i="28"/>
  <c r="T414" i="28"/>
  <c r="S414" i="28"/>
  <c r="R414" i="28"/>
  <c r="Q414" i="28"/>
  <c r="P414" i="28"/>
  <c r="O414" i="28"/>
  <c r="N414" i="28"/>
  <c r="M414" i="28"/>
  <c r="W413" i="28"/>
  <c r="V413" i="28"/>
  <c r="U413" i="28"/>
  <c r="T413" i="28"/>
  <c r="S413" i="28"/>
  <c r="R413" i="28"/>
  <c r="Q413" i="28"/>
  <c r="P413" i="28"/>
  <c r="O413" i="28"/>
  <c r="N413" i="28"/>
  <c r="M413" i="28"/>
  <c r="W412" i="28"/>
  <c r="V412" i="28"/>
  <c r="U412" i="28"/>
  <c r="T412" i="28"/>
  <c r="S412" i="28"/>
  <c r="R412" i="28"/>
  <c r="Q412" i="28"/>
  <c r="P412" i="28"/>
  <c r="O412" i="28"/>
  <c r="N412" i="28"/>
  <c r="M412" i="28"/>
  <c r="W411" i="28"/>
  <c r="V411" i="28"/>
  <c r="U411" i="28"/>
  <c r="T411" i="28"/>
  <c r="S411" i="28"/>
  <c r="R411" i="28"/>
  <c r="Q411" i="28"/>
  <c r="P411" i="28"/>
  <c r="O411" i="28"/>
  <c r="N411" i="28"/>
  <c r="M411" i="28"/>
  <c r="W410" i="28"/>
  <c r="V410" i="28"/>
  <c r="U410" i="28"/>
  <c r="T410" i="28"/>
  <c r="S410" i="28"/>
  <c r="R410" i="28"/>
  <c r="Q410" i="28"/>
  <c r="P410" i="28"/>
  <c r="O410" i="28"/>
  <c r="N410" i="28"/>
  <c r="M410" i="28"/>
  <c r="W409" i="28"/>
  <c r="V409" i="28"/>
  <c r="U409" i="28"/>
  <c r="T409" i="28"/>
  <c r="S409" i="28"/>
  <c r="R409" i="28"/>
  <c r="Q409" i="28"/>
  <c r="P409" i="28"/>
  <c r="O409" i="28"/>
  <c r="N409" i="28"/>
  <c r="M409" i="28"/>
  <c r="W408" i="28"/>
  <c r="V408" i="28"/>
  <c r="U408" i="28"/>
  <c r="T408" i="28"/>
  <c r="S408" i="28"/>
  <c r="R408" i="28"/>
  <c r="Q408" i="28"/>
  <c r="P408" i="28"/>
  <c r="O408" i="28"/>
  <c r="N408" i="28"/>
  <c r="M408" i="28"/>
  <c r="W407" i="28"/>
  <c r="V407" i="28"/>
  <c r="U407" i="28"/>
  <c r="T407" i="28"/>
  <c r="S407" i="28"/>
  <c r="R407" i="28"/>
  <c r="Q407" i="28"/>
  <c r="P407" i="28"/>
  <c r="O407" i="28"/>
  <c r="N407" i="28"/>
  <c r="M407" i="28"/>
  <c r="W406" i="28"/>
  <c r="V406" i="28"/>
  <c r="U406" i="28"/>
  <c r="T406" i="28"/>
  <c r="S406" i="28"/>
  <c r="R406" i="28"/>
  <c r="Q406" i="28"/>
  <c r="P406" i="28"/>
  <c r="O406" i="28"/>
  <c r="N406" i="28"/>
  <c r="M406" i="28"/>
  <c r="W405" i="28"/>
  <c r="V405" i="28"/>
  <c r="U405" i="28"/>
  <c r="T405" i="28"/>
  <c r="S405" i="28"/>
  <c r="R405" i="28"/>
  <c r="Q405" i="28"/>
  <c r="P405" i="28"/>
  <c r="O405" i="28"/>
  <c r="N405" i="28"/>
  <c r="M405" i="28"/>
  <c r="W404" i="28"/>
  <c r="V404" i="28"/>
  <c r="U404" i="28"/>
  <c r="T404" i="28"/>
  <c r="S404" i="28"/>
  <c r="R404" i="28"/>
  <c r="Q404" i="28"/>
  <c r="P404" i="28"/>
  <c r="O404" i="28"/>
  <c r="N404" i="28"/>
  <c r="M404" i="28"/>
  <c r="W403" i="28"/>
  <c r="V403" i="28"/>
  <c r="U403" i="28"/>
  <c r="T403" i="28"/>
  <c r="S403" i="28"/>
  <c r="R403" i="28"/>
  <c r="Q403" i="28"/>
  <c r="P403" i="28"/>
  <c r="O403" i="28"/>
  <c r="N403" i="28"/>
  <c r="M403" i="28"/>
  <c r="W402" i="28"/>
  <c r="V402" i="28"/>
  <c r="U402" i="28"/>
  <c r="T402" i="28"/>
  <c r="S402" i="28"/>
  <c r="R402" i="28"/>
  <c r="Q402" i="28"/>
  <c r="P402" i="28"/>
  <c r="O402" i="28"/>
  <c r="N402" i="28"/>
  <c r="M402" i="28"/>
  <c r="W401" i="28"/>
  <c r="V401" i="28"/>
  <c r="U401" i="28"/>
  <c r="T401" i="28"/>
  <c r="S401" i="28"/>
  <c r="R401" i="28"/>
  <c r="Q401" i="28"/>
  <c r="P401" i="28"/>
  <c r="O401" i="28"/>
  <c r="N401" i="28"/>
  <c r="M401" i="28"/>
  <c r="W400" i="28"/>
  <c r="V400" i="28"/>
  <c r="U400" i="28"/>
  <c r="T400" i="28"/>
  <c r="S400" i="28"/>
  <c r="R400" i="28"/>
  <c r="Q400" i="28"/>
  <c r="P400" i="28"/>
  <c r="O400" i="28"/>
  <c r="N400" i="28"/>
  <c r="M400" i="28"/>
  <c r="W399" i="28"/>
  <c r="V399" i="28"/>
  <c r="U399" i="28"/>
  <c r="T399" i="28"/>
  <c r="S399" i="28"/>
  <c r="R399" i="28"/>
  <c r="Q399" i="28"/>
  <c r="P399" i="28"/>
  <c r="O399" i="28"/>
  <c r="N399" i="28"/>
  <c r="M399" i="28"/>
  <c r="W398" i="28"/>
  <c r="V398" i="28"/>
  <c r="U398" i="28"/>
  <c r="T398" i="28"/>
  <c r="S398" i="28"/>
  <c r="R398" i="28"/>
  <c r="Q398" i="28"/>
  <c r="P398" i="28"/>
  <c r="O398" i="28"/>
  <c r="N398" i="28"/>
  <c r="M398" i="28"/>
  <c r="W397" i="28"/>
  <c r="V397" i="28"/>
  <c r="U397" i="28"/>
  <c r="T397" i="28"/>
  <c r="S397" i="28"/>
  <c r="R397" i="28"/>
  <c r="Q397" i="28"/>
  <c r="P397" i="28"/>
  <c r="O397" i="28"/>
  <c r="N397" i="28"/>
  <c r="M397" i="28"/>
  <c r="W396" i="28"/>
  <c r="V396" i="28"/>
  <c r="U396" i="28"/>
  <c r="T396" i="28"/>
  <c r="S396" i="28"/>
  <c r="R396" i="28"/>
  <c r="Q396" i="28"/>
  <c r="P396" i="28"/>
  <c r="O396" i="28"/>
  <c r="N396" i="28"/>
  <c r="M396" i="28"/>
  <c r="W395" i="28"/>
  <c r="V395" i="28"/>
  <c r="U395" i="28"/>
  <c r="T395" i="28"/>
  <c r="S395" i="28"/>
  <c r="R395" i="28"/>
  <c r="Q395" i="28"/>
  <c r="P395" i="28"/>
  <c r="O395" i="28"/>
  <c r="N395" i="28"/>
  <c r="M395" i="28"/>
  <c r="W394" i="28"/>
  <c r="V394" i="28"/>
  <c r="U394" i="28"/>
  <c r="T394" i="28"/>
  <c r="S394" i="28"/>
  <c r="R394" i="28"/>
  <c r="Q394" i="28"/>
  <c r="P394" i="28"/>
  <c r="O394" i="28"/>
  <c r="N394" i="28"/>
  <c r="M394" i="28"/>
  <c r="W393" i="28"/>
  <c r="V393" i="28"/>
  <c r="U393" i="28"/>
  <c r="T393" i="28"/>
  <c r="S393" i="28"/>
  <c r="R393" i="28"/>
  <c r="Q393" i="28"/>
  <c r="P393" i="28"/>
  <c r="O393" i="28"/>
  <c r="N393" i="28"/>
  <c r="M393" i="28"/>
  <c r="W392" i="28"/>
  <c r="V392" i="28"/>
  <c r="U392" i="28"/>
  <c r="T392" i="28"/>
  <c r="S392" i="28"/>
  <c r="R392" i="28"/>
  <c r="Q392" i="28"/>
  <c r="P392" i="28"/>
  <c r="O392" i="28"/>
  <c r="N392" i="28"/>
  <c r="M392" i="28"/>
  <c r="W391" i="28"/>
  <c r="V391" i="28"/>
  <c r="U391" i="28"/>
  <c r="T391" i="28"/>
  <c r="S391" i="28"/>
  <c r="R391" i="28"/>
  <c r="Q391" i="28"/>
  <c r="P391" i="28"/>
  <c r="O391" i="28"/>
  <c r="N391" i="28"/>
  <c r="M391" i="28"/>
  <c r="W390" i="28"/>
  <c r="V390" i="28"/>
  <c r="U390" i="28"/>
  <c r="T390" i="28"/>
  <c r="S390" i="28"/>
  <c r="R390" i="28"/>
  <c r="Q390" i="28"/>
  <c r="P390" i="28"/>
  <c r="O390" i="28"/>
  <c r="N390" i="28"/>
  <c r="M390" i="28"/>
  <c r="W389" i="28"/>
  <c r="V389" i="28"/>
  <c r="U389" i="28"/>
  <c r="T389" i="28"/>
  <c r="S389" i="28"/>
  <c r="R389" i="28"/>
  <c r="Q389" i="28"/>
  <c r="P389" i="28"/>
  <c r="O389" i="28"/>
  <c r="N389" i="28"/>
  <c r="M389" i="28"/>
  <c r="W388" i="28"/>
  <c r="V388" i="28"/>
  <c r="U388" i="28"/>
  <c r="T388" i="28"/>
  <c r="S388" i="28"/>
  <c r="R388" i="28"/>
  <c r="Q388" i="28"/>
  <c r="P388" i="28"/>
  <c r="O388" i="28"/>
  <c r="N388" i="28"/>
  <c r="M388" i="28"/>
  <c r="W387" i="28"/>
  <c r="V387" i="28"/>
  <c r="U387" i="28"/>
  <c r="T387" i="28"/>
  <c r="S387" i="28"/>
  <c r="R387" i="28"/>
  <c r="Q387" i="28"/>
  <c r="P387" i="28"/>
  <c r="O387" i="28"/>
  <c r="N387" i="28"/>
  <c r="M387" i="28"/>
  <c r="W386" i="28"/>
  <c r="V386" i="28"/>
  <c r="U386" i="28"/>
  <c r="T386" i="28"/>
  <c r="S386" i="28"/>
  <c r="R386" i="28"/>
  <c r="Q386" i="28"/>
  <c r="P386" i="28"/>
  <c r="O386" i="28"/>
  <c r="N386" i="28"/>
  <c r="M386" i="28"/>
  <c r="W385" i="28"/>
  <c r="V385" i="28"/>
  <c r="U385" i="28"/>
  <c r="T385" i="28"/>
  <c r="S385" i="28"/>
  <c r="R385" i="28"/>
  <c r="Q385" i="28"/>
  <c r="P385" i="28"/>
  <c r="O385" i="28"/>
  <c r="N385" i="28"/>
  <c r="M385" i="28"/>
  <c r="W384" i="28"/>
  <c r="V384" i="28"/>
  <c r="U384" i="28"/>
  <c r="T384" i="28"/>
  <c r="S384" i="28"/>
  <c r="R384" i="28"/>
  <c r="Q384" i="28"/>
  <c r="P384" i="28"/>
  <c r="O384" i="28"/>
  <c r="N384" i="28"/>
  <c r="M384" i="28"/>
  <c r="W383" i="28"/>
  <c r="V383" i="28"/>
  <c r="U383" i="28"/>
  <c r="T383" i="28"/>
  <c r="S383" i="28"/>
  <c r="R383" i="28"/>
  <c r="Q383" i="28"/>
  <c r="P383" i="28"/>
  <c r="O383" i="28"/>
  <c r="N383" i="28"/>
  <c r="M383" i="28"/>
  <c r="W382" i="28"/>
  <c r="V382" i="28"/>
  <c r="U382" i="28"/>
  <c r="T382" i="28"/>
  <c r="S382" i="28"/>
  <c r="R382" i="28"/>
  <c r="Q382" i="28"/>
  <c r="P382" i="28"/>
  <c r="O382" i="28"/>
  <c r="N382" i="28"/>
  <c r="M382" i="28"/>
  <c r="W381" i="28"/>
  <c r="V381" i="28"/>
  <c r="U381" i="28"/>
  <c r="T381" i="28"/>
  <c r="S381" i="28"/>
  <c r="R381" i="28"/>
  <c r="Q381" i="28"/>
  <c r="P381" i="28"/>
  <c r="O381" i="28"/>
  <c r="N381" i="28"/>
  <c r="M381" i="28"/>
  <c r="W380" i="28"/>
  <c r="V380" i="28"/>
  <c r="U380" i="28"/>
  <c r="T380" i="28"/>
  <c r="S380" i="28"/>
  <c r="R380" i="28"/>
  <c r="Q380" i="28"/>
  <c r="P380" i="28"/>
  <c r="O380" i="28"/>
  <c r="N380" i="28"/>
  <c r="M380" i="28"/>
  <c r="W379" i="28"/>
  <c r="V379" i="28"/>
  <c r="U379" i="28"/>
  <c r="T379" i="28"/>
  <c r="S379" i="28"/>
  <c r="R379" i="28"/>
  <c r="Q379" i="28"/>
  <c r="P379" i="28"/>
  <c r="O379" i="28"/>
  <c r="N379" i="28"/>
  <c r="M379" i="28"/>
  <c r="W378" i="28"/>
  <c r="V378" i="28"/>
  <c r="U378" i="28"/>
  <c r="T378" i="28"/>
  <c r="S378" i="28"/>
  <c r="R378" i="28"/>
  <c r="Q378" i="28"/>
  <c r="P378" i="28"/>
  <c r="O378" i="28"/>
  <c r="N378" i="28"/>
  <c r="M378" i="28"/>
  <c r="W377" i="28"/>
  <c r="V377" i="28"/>
  <c r="U377" i="28"/>
  <c r="T377" i="28"/>
  <c r="S377" i="28"/>
  <c r="R377" i="28"/>
  <c r="Q377" i="28"/>
  <c r="P377" i="28"/>
  <c r="O377" i="28"/>
  <c r="N377" i="28"/>
  <c r="M377" i="28"/>
  <c r="W376" i="28"/>
  <c r="V376" i="28"/>
  <c r="U376" i="28"/>
  <c r="T376" i="28"/>
  <c r="S376" i="28"/>
  <c r="R376" i="28"/>
  <c r="Q376" i="28"/>
  <c r="P376" i="28"/>
  <c r="O376" i="28"/>
  <c r="N376" i="28"/>
  <c r="M376" i="28"/>
  <c r="W375" i="28"/>
  <c r="V375" i="28"/>
  <c r="U375" i="28"/>
  <c r="T375" i="28"/>
  <c r="S375" i="28"/>
  <c r="R375" i="28"/>
  <c r="Q375" i="28"/>
  <c r="P375" i="28"/>
  <c r="O375" i="28"/>
  <c r="N375" i="28"/>
  <c r="M375" i="28"/>
  <c r="W374" i="28"/>
  <c r="V374" i="28"/>
  <c r="U374" i="28"/>
  <c r="T374" i="28"/>
  <c r="S374" i="28"/>
  <c r="R374" i="28"/>
  <c r="Q374" i="28"/>
  <c r="P374" i="28"/>
  <c r="O374" i="28"/>
  <c r="N374" i="28"/>
  <c r="M374" i="28"/>
  <c r="W373" i="28"/>
  <c r="V373" i="28"/>
  <c r="U373" i="28"/>
  <c r="T373" i="28"/>
  <c r="S373" i="28"/>
  <c r="R373" i="28"/>
  <c r="Q373" i="28"/>
  <c r="P373" i="28"/>
  <c r="O373" i="28"/>
  <c r="N373" i="28"/>
  <c r="M373" i="28"/>
  <c r="W372" i="28"/>
  <c r="V372" i="28"/>
  <c r="U372" i="28"/>
  <c r="T372" i="28"/>
  <c r="S372" i="28"/>
  <c r="R372" i="28"/>
  <c r="Q372" i="28"/>
  <c r="P372" i="28"/>
  <c r="O372" i="28"/>
  <c r="N372" i="28"/>
  <c r="M372" i="28"/>
  <c r="W371" i="28"/>
  <c r="V371" i="28"/>
  <c r="U371" i="28"/>
  <c r="T371" i="28"/>
  <c r="S371" i="28"/>
  <c r="R371" i="28"/>
  <c r="Q371" i="28"/>
  <c r="P371" i="28"/>
  <c r="O371" i="28"/>
  <c r="N371" i="28"/>
  <c r="M371" i="28"/>
  <c r="W370" i="28"/>
  <c r="V370" i="28"/>
  <c r="U370" i="28"/>
  <c r="T370" i="28"/>
  <c r="S370" i="28"/>
  <c r="R370" i="28"/>
  <c r="Q370" i="28"/>
  <c r="P370" i="28"/>
  <c r="O370" i="28"/>
  <c r="N370" i="28"/>
  <c r="M370" i="28"/>
  <c r="W369" i="28"/>
  <c r="V369" i="28"/>
  <c r="U369" i="28"/>
  <c r="T369" i="28"/>
  <c r="S369" i="28"/>
  <c r="R369" i="28"/>
  <c r="Q369" i="28"/>
  <c r="P369" i="28"/>
  <c r="O369" i="28"/>
  <c r="N369" i="28"/>
  <c r="M369" i="28"/>
  <c r="W368" i="28"/>
  <c r="V368" i="28"/>
  <c r="U368" i="28"/>
  <c r="T368" i="28"/>
  <c r="S368" i="28"/>
  <c r="R368" i="28"/>
  <c r="Q368" i="28"/>
  <c r="P368" i="28"/>
  <c r="O368" i="28"/>
  <c r="N368" i="28"/>
  <c r="M368" i="28"/>
  <c r="W367" i="28"/>
  <c r="V367" i="28"/>
  <c r="U367" i="28"/>
  <c r="T367" i="28"/>
  <c r="S367" i="28"/>
  <c r="R367" i="28"/>
  <c r="Q367" i="28"/>
  <c r="P367" i="28"/>
  <c r="O367" i="28"/>
  <c r="N367" i="28"/>
  <c r="M367" i="28"/>
  <c r="W366" i="28"/>
  <c r="V366" i="28"/>
  <c r="U366" i="28"/>
  <c r="T366" i="28"/>
  <c r="S366" i="28"/>
  <c r="R366" i="28"/>
  <c r="Q366" i="28"/>
  <c r="P366" i="28"/>
  <c r="O366" i="28"/>
  <c r="N366" i="28"/>
  <c r="M366" i="28"/>
  <c r="W365" i="28"/>
  <c r="V365" i="28"/>
  <c r="U365" i="28"/>
  <c r="T365" i="28"/>
  <c r="S365" i="28"/>
  <c r="R365" i="28"/>
  <c r="Q365" i="28"/>
  <c r="P365" i="28"/>
  <c r="O365" i="28"/>
  <c r="N365" i="28"/>
  <c r="M365" i="28"/>
  <c r="W364" i="28"/>
  <c r="V364" i="28"/>
  <c r="U364" i="28"/>
  <c r="T364" i="28"/>
  <c r="S364" i="28"/>
  <c r="R364" i="28"/>
  <c r="Q364" i="28"/>
  <c r="P364" i="28"/>
  <c r="O364" i="28"/>
  <c r="N364" i="28"/>
  <c r="M364" i="28"/>
  <c r="W363" i="28"/>
  <c r="V363" i="28"/>
  <c r="U363" i="28"/>
  <c r="T363" i="28"/>
  <c r="S363" i="28"/>
  <c r="R363" i="28"/>
  <c r="Q363" i="28"/>
  <c r="P363" i="28"/>
  <c r="O363" i="28"/>
  <c r="N363" i="28"/>
  <c r="M363" i="28"/>
  <c r="W362" i="28"/>
  <c r="V362" i="28"/>
  <c r="U362" i="28"/>
  <c r="T362" i="28"/>
  <c r="S362" i="28"/>
  <c r="R362" i="28"/>
  <c r="Q362" i="28"/>
  <c r="P362" i="28"/>
  <c r="O362" i="28"/>
  <c r="N362" i="28"/>
  <c r="M362" i="28"/>
  <c r="W361" i="28"/>
  <c r="V361" i="28"/>
  <c r="U361" i="28"/>
  <c r="T361" i="28"/>
  <c r="S361" i="28"/>
  <c r="R361" i="28"/>
  <c r="Q361" i="28"/>
  <c r="P361" i="28"/>
  <c r="O361" i="28"/>
  <c r="N361" i="28"/>
  <c r="M361" i="28"/>
  <c r="W360" i="28"/>
  <c r="V360" i="28"/>
  <c r="U360" i="28"/>
  <c r="T360" i="28"/>
  <c r="S360" i="28"/>
  <c r="R360" i="28"/>
  <c r="Q360" i="28"/>
  <c r="P360" i="28"/>
  <c r="O360" i="28"/>
  <c r="N360" i="28"/>
  <c r="M360" i="28"/>
  <c r="W359" i="28"/>
  <c r="V359" i="28"/>
  <c r="U359" i="28"/>
  <c r="T359" i="28"/>
  <c r="S359" i="28"/>
  <c r="R359" i="28"/>
  <c r="Q359" i="28"/>
  <c r="P359" i="28"/>
  <c r="O359" i="28"/>
  <c r="N359" i="28"/>
  <c r="M359" i="28"/>
  <c r="W358" i="28"/>
  <c r="V358" i="28"/>
  <c r="U358" i="28"/>
  <c r="T358" i="28"/>
  <c r="S358" i="28"/>
  <c r="R358" i="28"/>
  <c r="Q358" i="28"/>
  <c r="P358" i="28"/>
  <c r="O358" i="28"/>
  <c r="N358" i="28"/>
  <c r="M358" i="28"/>
  <c r="W357" i="28"/>
  <c r="V357" i="28"/>
  <c r="U357" i="28"/>
  <c r="T357" i="28"/>
  <c r="S357" i="28"/>
  <c r="R357" i="28"/>
  <c r="Q357" i="28"/>
  <c r="P357" i="28"/>
  <c r="O357" i="28"/>
  <c r="N357" i="28"/>
  <c r="M357" i="28"/>
  <c r="W356" i="28"/>
  <c r="V356" i="28"/>
  <c r="U356" i="28"/>
  <c r="T356" i="28"/>
  <c r="S356" i="28"/>
  <c r="R356" i="28"/>
  <c r="Q356" i="28"/>
  <c r="P356" i="28"/>
  <c r="O356" i="28"/>
  <c r="N356" i="28"/>
  <c r="M356" i="28"/>
  <c r="W355" i="28"/>
  <c r="V355" i="28"/>
  <c r="U355" i="28"/>
  <c r="T355" i="28"/>
  <c r="S355" i="28"/>
  <c r="R355" i="28"/>
  <c r="Q355" i="28"/>
  <c r="P355" i="28"/>
  <c r="O355" i="28"/>
  <c r="N355" i="28"/>
  <c r="M355" i="28"/>
  <c r="W354" i="28"/>
  <c r="V354" i="28"/>
  <c r="U354" i="28"/>
  <c r="T354" i="28"/>
  <c r="S354" i="28"/>
  <c r="R354" i="28"/>
  <c r="Q354" i="28"/>
  <c r="P354" i="28"/>
  <c r="O354" i="28"/>
  <c r="N354" i="28"/>
  <c r="M354" i="28"/>
  <c r="W353" i="28"/>
  <c r="V353" i="28"/>
  <c r="U353" i="28"/>
  <c r="T353" i="28"/>
  <c r="S353" i="28"/>
  <c r="R353" i="28"/>
  <c r="Q353" i="28"/>
  <c r="P353" i="28"/>
  <c r="O353" i="28"/>
  <c r="N353" i="28"/>
  <c r="M353" i="28"/>
  <c r="W352" i="28"/>
  <c r="V352" i="28"/>
  <c r="U352" i="28"/>
  <c r="T352" i="28"/>
  <c r="S352" i="28"/>
  <c r="R352" i="28"/>
  <c r="Q352" i="28"/>
  <c r="P352" i="28"/>
  <c r="O352" i="28"/>
  <c r="N352" i="28"/>
  <c r="M352" i="28"/>
  <c r="W351" i="28"/>
  <c r="V351" i="28"/>
  <c r="U351" i="28"/>
  <c r="T351" i="28"/>
  <c r="S351" i="28"/>
  <c r="R351" i="28"/>
  <c r="Q351" i="28"/>
  <c r="P351" i="28"/>
  <c r="O351" i="28"/>
  <c r="N351" i="28"/>
  <c r="M351" i="28"/>
  <c r="W350" i="28"/>
  <c r="V350" i="28"/>
  <c r="U350" i="28"/>
  <c r="T350" i="28"/>
  <c r="S350" i="28"/>
  <c r="R350" i="28"/>
  <c r="Q350" i="28"/>
  <c r="P350" i="28"/>
  <c r="O350" i="28"/>
  <c r="N350" i="28"/>
  <c r="M350" i="28"/>
  <c r="W349" i="28"/>
  <c r="V349" i="28"/>
  <c r="U349" i="28"/>
  <c r="T349" i="28"/>
  <c r="S349" i="28"/>
  <c r="R349" i="28"/>
  <c r="Q349" i="28"/>
  <c r="P349" i="28"/>
  <c r="O349" i="28"/>
  <c r="N349" i="28"/>
  <c r="M349" i="28"/>
  <c r="W348" i="28"/>
  <c r="V348" i="28"/>
  <c r="U348" i="28"/>
  <c r="T348" i="28"/>
  <c r="S348" i="28"/>
  <c r="R348" i="28"/>
  <c r="Q348" i="28"/>
  <c r="P348" i="28"/>
  <c r="O348" i="28"/>
  <c r="N348" i="28"/>
  <c r="M348" i="28"/>
  <c r="W347" i="28"/>
  <c r="V347" i="28"/>
  <c r="U347" i="28"/>
  <c r="T347" i="28"/>
  <c r="S347" i="28"/>
  <c r="R347" i="28"/>
  <c r="Q347" i="28"/>
  <c r="P347" i="28"/>
  <c r="O347" i="28"/>
  <c r="N347" i="28"/>
  <c r="M347" i="28"/>
  <c r="W346" i="28"/>
  <c r="V346" i="28"/>
  <c r="U346" i="28"/>
  <c r="T346" i="28"/>
  <c r="S346" i="28"/>
  <c r="R346" i="28"/>
  <c r="Q346" i="28"/>
  <c r="P346" i="28"/>
  <c r="O346" i="28"/>
  <c r="N346" i="28"/>
  <c r="M346" i="28"/>
  <c r="W345" i="28"/>
  <c r="V345" i="28"/>
  <c r="U345" i="28"/>
  <c r="T345" i="28"/>
  <c r="S345" i="28"/>
  <c r="R345" i="28"/>
  <c r="Q345" i="28"/>
  <c r="P345" i="28"/>
  <c r="O345" i="28"/>
  <c r="N345" i="28"/>
  <c r="M345" i="28"/>
  <c r="W344" i="28"/>
  <c r="V344" i="28"/>
  <c r="U344" i="28"/>
  <c r="T344" i="28"/>
  <c r="S344" i="28"/>
  <c r="R344" i="28"/>
  <c r="Q344" i="28"/>
  <c r="P344" i="28"/>
  <c r="O344" i="28"/>
  <c r="N344" i="28"/>
  <c r="M344" i="28"/>
  <c r="W343" i="28"/>
  <c r="V343" i="28"/>
  <c r="U343" i="28"/>
  <c r="T343" i="28"/>
  <c r="S343" i="28"/>
  <c r="R343" i="28"/>
  <c r="Q343" i="28"/>
  <c r="P343" i="28"/>
  <c r="O343" i="28"/>
  <c r="N343" i="28"/>
  <c r="M343" i="28"/>
  <c r="W342" i="28"/>
  <c r="V342" i="28"/>
  <c r="U342" i="28"/>
  <c r="T342" i="28"/>
  <c r="S342" i="28"/>
  <c r="R342" i="28"/>
  <c r="Q342" i="28"/>
  <c r="P342" i="28"/>
  <c r="O342" i="28"/>
  <c r="N342" i="28"/>
  <c r="M342" i="28"/>
  <c r="W341" i="28"/>
  <c r="V341" i="28"/>
  <c r="U341" i="28"/>
  <c r="T341" i="28"/>
  <c r="S341" i="28"/>
  <c r="R341" i="28"/>
  <c r="Q341" i="28"/>
  <c r="P341" i="28"/>
  <c r="O341" i="28"/>
  <c r="N341" i="28"/>
  <c r="M341" i="28"/>
  <c r="W340" i="28"/>
  <c r="V340" i="28"/>
  <c r="U340" i="28"/>
  <c r="T340" i="28"/>
  <c r="S340" i="28"/>
  <c r="R340" i="28"/>
  <c r="Q340" i="28"/>
  <c r="P340" i="28"/>
  <c r="O340" i="28"/>
  <c r="N340" i="28"/>
  <c r="M340" i="28"/>
  <c r="W339" i="28"/>
  <c r="V339" i="28"/>
  <c r="U339" i="28"/>
  <c r="T339" i="28"/>
  <c r="S339" i="28"/>
  <c r="R339" i="28"/>
  <c r="Q339" i="28"/>
  <c r="P339" i="28"/>
  <c r="O339" i="28"/>
  <c r="N339" i="28"/>
  <c r="M339" i="28"/>
  <c r="W338" i="28"/>
  <c r="V338" i="28"/>
  <c r="U338" i="28"/>
  <c r="T338" i="28"/>
  <c r="S338" i="28"/>
  <c r="R338" i="28"/>
  <c r="Q338" i="28"/>
  <c r="P338" i="28"/>
  <c r="O338" i="28"/>
  <c r="N338" i="28"/>
  <c r="M338" i="28"/>
  <c r="W337" i="28"/>
  <c r="V337" i="28"/>
  <c r="U337" i="28"/>
  <c r="T337" i="28"/>
  <c r="S337" i="28"/>
  <c r="R337" i="28"/>
  <c r="Q337" i="28"/>
  <c r="P337" i="28"/>
  <c r="O337" i="28"/>
  <c r="N337" i="28"/>
  <c r="M337" i="28"/>
  <c r="W336" i="28"/>
  <c r="V336" i="28"/>
  <c r="U336" i="28"/>
  <c r="T336" i="28"/>
  <c r="S336" i="28"/>
  <c r="R336" i="28"/>
  <c r="Q336" i="28"/>
  <c r="P336" i="28"/>
  <c r="O336" i="28"/>
  <c r="N336" i="28"/>
  <c r="M336" i="28"/>
  <c r="W335" i="28"/>
  <c r="V335" i="28"/>
  <c r="U335" i="28"/>
  <c r="T335" i="28"/>
  <c r="S335" i="28"/>
  <c r="R335" i="28"/>
  <c r="Q335" i="28"/>
  <c r="P335" i="28"/>
  <c r="O335" i="28"/>
  <c r="N335" i="28"/>
  <c r="M335" i="28"/>
  <c r="W334" i="28"/>
  <c r="V334" i="28"/>
  <c r="U334" i="28"/>
  <c r="T334" i="28"/>
  <c r="S334" i="28"/>
  <c r="R334" i="28"/>
  <c r="Q334" i="28"/>
  <c r="P334" i="28"/>
  <c r="O334" i="28"/>
  <c r="N334" i="28"/>
  <c r="M334" i="28"/>
  <c r="W333" i="28"/>
  <c r="V333" i="28"/>
  <c r="U333" i="28"/>
  <c r="T333" i="28"/>
  <c r="S333" i="28"/>
  <c r="R333" i="28"/>
  <c r="Q333" i="28"/>
  <c r="P333" i="28"/>
  <c r="O333" i="28"/>
  <c r="N333" i="28"/>
  <c r="M333" i="28"/>
  <c r="W332" i="28"/>
  <c r="V332" i="28"/>
  <c r="U332" i="28"/>
  <c r="T332" i="28"/>
  <c r="S332" i="28"/>
  <c r="R332" i="28"/>
  <c r="Q332" i="28"/>
  <c r="P332" i="28"/>
  <c r="O332" i="28"/>
  <c r="N332" i="28"/>
  <c r="M332" i="28"/>
  <c r="W331" i="28"/>
  <c r="V331" i="28"/>
  <c r="U331" i="28"/>
  <c r="T331" i="28"/>
  <c r="S331" i="28"/>
  <c r="R331" i="28"/>
  <c r="Q331" i="28"/>
  <c r="P331" i="28"/>
  <c r="O331" i="28"/>
  <c r="N331" i="28"/>
  <c r="M331" i="28"/>
  <c r="W330" i="28"/>
  <c r="V330" i="28"/>
  <c r="U330" i="28"/>
  <c r="T330" i="28"/>
  <c r="S330" i="28"/>
  <c r="R330" i="28"/>
  <c r="Q330" i="28"/>
  <c r="P330" i="28"/>
  <c r="O330" i="28"/>
  <c r="N330" i="28"/>
  <c r="M330" i="28"/>
  <c r="W329" i="28"/>
  <c r="V329" i="28"/>
  <c r="U329" i="28"/>
  <c r="T329" i="28"/>
  <c r="S329" i="28"/>
  <c r="R329" i="28"/>
  <c r="Q329" i="28"/>
  <c r="P329" i="28"/>
  <c r="O329" i="28"/>
  <c r="N329" i="28"/>
  <c r="M329" i="28"/>
  <c r="W328" i="28"/>
  <c r="V328" i="28"/>
  <c r="U328" i="28"/>
  <c r="T328" i="28"/>
  <c r="S328" i="28"/>
  <c r="R328" i="28"/>
  <c r="Q328" i="28"/>
  <c r="P328" i="28"/>
  <c r="O328" i="28"/>
  <c r="N328" i="28"/>
  <c r="M328" i="28"/>
  <c r="W327" i="28"/>
  <c r="V327" i="28"/>
  <c r="U327" i="28"/>
  <c r="T327" i="28"/>
  <c r="S327" i="28"/>
  <c r="R327" i="28"/>
  <c r="Q327" i="28"/>
  <c r="P327" i="28"/>
  <c r="O327" i="28"/>
  <c r="N327" i="28"/>
  <c r="M327" i="28"/>
  <c r="W326" i="28"/>
  <c r="V326" i="28"/>
  <c r="U326" i="28"/>
  <c r="T326" i="28"/>
  <c r="S326" i="28"/>
  <c r="R326" i="28"/>
  <c r="Q326" i="28"/>
  <c r="P326" i="28"/>
  <c r="O326" i="28"/>
  <c r="N326" i="28"/>
  <c r="M326" i="28"/>
  <c r="W325" i="28"/>
  <c r="V325" i="28"/>
  <c r="U325" i="28"/>
  <c r="T325" i="28"/>
  <c r="S325" i="28"/>
  <c r="R325" i="28"/>
  <c r="Q325" i="28"/>
  <c r="P325" i="28"/>
  <c r="O325" i="28"/>
  <c r="N325" i="28"/>
  <c r="M325" i="28"/>
  <c r="W324" i="28"/>
  <c r="V324" i="28"/>
  <c r="U324" i="28"/>
  <c r="T324" i="28"/>
  <c r="S324" i="28"/>
  <c r="R324" i="28"/>
  <c r="Q324" i="28"/>
  <c r="P324" i="28"/>
  <c r="O324" i="28"/>
  <c r="N324" i="28"/>
  <c r="M324" i="28"/>
  <c r="W323" i="28"/>
  <c r="V323" i="28"/>
  <c r="U323" i="28"/>
  <c r="T323" i="28"/>
  <c r="S323" i="28"/>
  <c r="R323" i="28"/>
  <c r="Q323" i="28"/>
  <c r="P323" i="28"/>
  <c r="O323" i="28"/>
  <c r="N323" i="28"/>
  <c r="M323" i="28"/>
  <c r="W322" i="28"/>
  <c r="V322" i="28"/>
  <c r="U322" i="28"/>
  <c r="T322" i="28"/>
  <c r="S322" i="28"/>
  <c r="R322" i="28"/>
  <c r="Q322" i="28"/>
  <c r="P322" i="28"/>
  <c r="O322" i="28"/>
  <c r="N322" i="28"/>
  <c r="M322" i="28"/>
  <c r="W321" i="28"/>
  <c r="V321" i="28"/>
  <c r="U321" i="28"/>
  <c r="T321" i="28"/>
  <c r="S321" i="28"/>
  <c r="R321" i="28"/>
  <c r="Q321" i="28"/>
  <c r="P321" i="28"/>
  <c r="O321" i="28"/>
  <c r="N321" i="28"/>
  <c r="M321" i="28"/>
  <c r="W320" i="28"/>
  <c r="V320" i="28"/>
  <c r="U320" i="28"/>
  <c r="T320" i="28"/>
  <c r="S320" i="28"/>
  <c r="R320" i="28"/>
  <c r="Q320" i="28"/>
  <c r="P320" i="28"/>
  <c r="O320" i="28"/>
  <c r="N320" i="28"/>
  <c r="M320" i="28"/>
  <c r="W319" i="28"/>
  <c r="V319" i="28"/>
  <c r="U319" i="28"/>
  <c r="T319" i="28"/>
  <c r="S319" i="28"/>
  <c r="R319" i="28"/>
  <c r="Q319" i="28"/>
  <c r="P319" i="28"/>
  <c r="O319" i="28"/>
  <c r="N319" i="28"/>
  <c r="M319" i="28"/>
  <c r="W318" i="28"/>
  <c r="V318" i="28"/>
  <c r="U318" i="28"/>
  <c r="T318" i="28"/>
  <c r="S318" i="28"/>
  <c r="R318" i="28"/>
  <c r="Q318" i="28"/>
  <c r="P318" i="28"/>
  <c r="O318" i="28"/>
  <c r="N318" i="28"/>
  <c r="M318" i="28"/>
  <c r="W317" i="28"/>
  <c r="V317" i="28"/>
  <c r="U317" i="28"/>
  <c r="T317" i="28"/>
  <c r="S317" i="28"/>
  <c r="R317" i="28"/>
  <c r="Q317" i="28"/>
  <c r="P317" i="28"/>
  <c r="O317" i="28"/>
  <c r="N317" i="28"/>
  <c r="M317" i="28"/>
  <c r="W316" i="28"/>
  <c r="V316" i="28"/>
  <c r="U316" i="28"/>
  <c r="T316" i="28"/>
  <c r="S316" i="28"/>
  <c r="R316" i="28"/>
  <c r="Q316" i="28"/>
  <c r="P316" i="28"/>
  <c r="O316" i="28"/>
  <c r="N316" i="28"/>
  <c r="M316" i="28"/>
  <c r="W315" i="28"/>
  <c r="V315" i="28"/>
  <c r="U315" i="28"/>
  <c r="T315" i="28"/>
  <c r="S315" i="28"/>
  <c r="R315" i="28"/>
  <c r="Q315" i="28"/>
  <c r="P315" i="28"/>
  <c r="O315" i="28"/>
  <c r="N315" i="28"/>
  <c r="M315" i="28"/>
  <c r="W314" i="28"/>
  <c r="V314" i="28"/>
  <c r="U314" i="28"/>
  <c r="T314" i="28"/>
  <c r="S314" i="28"/>
  <c r="R314" i="28"/>
  <c r="Q314" i="28"/>
  <c r="P314" i="28"/>
  <c r="O314" i="28"/>
  <c r="N314" i="28"/>
  <c r="M314" i="28"/>
  <c r="W313" i="28"/>
  <c r="V313" i="28"/>
  <c r="U313" i="28"/>
  <c r="T313" i="28"/>
  <c r="S313" i="28"/>
  <c r="R313" i="28"/>
  <c r="Q313" i="28"/>
  <c r="P313" i="28"/>
  <c r="O313" i="28"/>
  <c r="N313" i="28"/>
  <c r="M313" i="28"/>
  <c r="W312" i="28"/>
  <c r="V312" i="28"/>
  <c r="U312" i="28"/>
  <c r="T312" i="28"/>
  <c r="S312" i="28"/>
  <c r="R312" i="28"/>
  <c r="Q312" i="28"/>
  <c r="P312" i="28"/>
  <c r="O312" i="28"/>
  <c r="N312" i="28"/>
  <c r="M312" i="28"/>
  <c r="W311" i="28"/>
  <c r="V311" i="28"/>
  <c r="U311" i="28"/>
  <c r="T311" i="28"/>
  <c r="S311" i="28"/>
  <c r="R311" i="28"/>
  <c r="Q311" i="28"/>
  <c r="P311" i="28"/>
  <c r="O311" i="28"/>
  <c r="N311" i="28"/>
  <c r="M311" i="28"/>
  <c r="W310" i="28"/>
  <c r="V310" i="28"/>
  <c r="U310" i="28"/>
  <c r="T310" i="28"/>
  <c r="S310" i="28"/>
  <c r="R310" i="28"/>
  <c r="Q310" i="28"/>
  <c r="P310" i="28"/>
  <c r="O310" i="28"/>
  <c r="N310" i="28"/>
  <c r="M310" i="28"/>
  <c r="W309" i="28"/>
  <c r="V309" i="28"/>
  <c r="U309" i="28"/>
  <c r="T309" i="28"/>
  <c r="S309" i="28"/>
  <c r="R309" i="28"/>
  <c r="Q309" i="28"/>
  <c r="P309" i="28"/>
  <c r="O309" i="28"/>
  <c r="N309" i="28"/>
  <c r="M309" i="28"/>
  <c r="W308" i="28"/>
  <c r="V308" i="28"/>
  <c r="U308" i="28"/>
  <c r="T308" i="28"/>
  <c r="S308" i="28"/>
  <c r="R308" i="28"/>
  <c r="Q308" i="28"/>
  <c r="P308" i="28"/>
  <c r="O308" i="28"/>
  <c r="N308" i="28"/>
  <c r="M308" i="28"/>
  <c r="W307" i="28"/>
  <c r="V307" i="28"/>
  <c r="U307" i="28"/>
  <c r="T307" i="28"/>
  <c r="S307" i="28"/>
  <c r="R307" i="28"/>
  <c r="Q307" i="28"/>
  <c r="P307" i="28"/>
  <c r="O307" i="28"/>
  <c r="N307" i="28"/>
  <c r="M307" i="28"/>
  <c r="W306" i="28"/>
  <c r="V306" i="28"/>
  <c r="U306" i="28"/>
  <c r="T306" i="28"/>
  <c r="S306" i="28"/>
  <c r="R306" i="28"/>
  <c r="Q306" i="28"/>
  <c r="P306" i="28"/>
  <c r="O306" i="28"/>
  <c r="N306" i="28"/>
  <c r="M306" i="28"/>
  <c r="W305" i="28"/>
  <c r="V305" i="28"/>
  <c r="U305" i="28"/>
  <c r="T305" i="28"/>
  <c r="S305" i="28"/>
  <c r="R305" i="28"/>
  <c r="Q305" i="28"/>
  <c r="P305" i="28"/>
  <c r="O305" i="28"/>
  <c r="N305" i="28"/>
  <c r="M305" i="28"/>
  <c r="W304" i="28"/>
  <c r="V304" i="28"/>
  <c r="U304" i="28"/>
  <c r="T304" i="28"/>
  <c r="S304" i="28"/>
  <c r="R304" i="28"/>
  <c r="Q304" i="28"/>
  <c r="P304" i="28"/>
  <c r="O304" i="28"/>
  <c r="N304" i="28"/>
  <c r="M304" i="28"/>
  <c r="W303" i="28"/>
  <c r="V303" i="28"/>
  <c r="U303" i="28"/>
  <c r="T303" i="28"/>
  <c r="S303" i="28"/>
  <c r="R303" i="28"/>
  <c r="Q303" i="28"/>
  <c r="P303" i="28"/>
  <c r="O303" i="28"/>
  <c r="N303" i="28"/>
  <c r="M303" i="28"/>
  <c r="W302" i="28"/>
  <c r="V302" i="28"/>
  <c r="U302" i="28"/>
  <c r="T302" i="28"/>
  <c r="S302" i="28"/>
  <c r="R302" i="28"/>
  <c r="Q302" i="28"/>
  <c r="P302" i="28"/>
  <c r="O302" i="28"/>
  <c r="N302" i="28"/>
  <c r="M302" i="28"/>
  <c r="W301" i="28"/>
  <c r="V301" i="28"/>
  <c r="U301" i="28"/>
  <c r="T301" i="28"/>
  <c r="S301" i="28"/>
  <c r="R301" i="28"/>
  <c r="Q301" i="28"/>
  <c r="P301" i="28"/>
  <c r="O301" i="28"/>
  <c r="N301" i="28"/>
  <c r="M301" i="28"/>
  <c r="W300" i="28"/>
  <c r="V300" i="28"/>
  <c r="U300" i="28"/>
  <c r="T300" i="28"/>
  <c r="S300" i="28"/>
  <c r="R300" i="28"/>
  <c r="Q300" i="28"/>
  <c r="P300" i="28"/>
  <c r="O300" i="28"/>
  <c r="N300" i="28"/>
  <c r="M300" i="28"/>
  <c r="W299" i="28"/>
  <c r="V299" i="28"/>
  <c r="U299" i="28"/>
  <c r="T299" i="28"/>
  <c r="S299" i="28"/>
  <c r="R299" i="28"/>
  <c r="Q299" i="28"/>
  <c r="P299" i="28"/>
  <c r="O299" i="28"/>
  <c r="N299" i="28"/>
  <c r="M299" i="28"/>
  <c r="W298" i="28"/>
  <c r="V298" i="28"/>
  <c r="U298" i="28"/>
  <c r="T298" i="28"/>
  <c r="S298" i="28"/>
  <c r="R298" i="28"/>
  <c r="Q298" i="28"/>
  <c r="P298" i="28"/>
  <c r="O298" i="28"/>
  <c r="N298" i="28"/>
  <c r="M298" i="28"/>
  <c r="W297" i="28"/>
  <c r="V297" i="28"/>
  <c r="U297" i="28"/>
  <c r="T297" i="28"/>
  <c r="S297" i="28"/>
  <c r="R297" i="28"/>
  <c r="Q297" i="28"/>
  <c r="P297" i="28"/>
  <c r="O297" i="28"/>
  <c r="N297" i="28"/>
  <c r="M297" i="28"/>
  <c r="W296" i="28"/>
  <c r="V296" i="28"/>
  <c r="U296" i="28"/>
  <c r="T296" i="28"/>
  <c r="S296" i="28"/>
  <c r="R296" i="28"/>
  <c r="Q296" i="28"/>
  <c r="P296" i="28"/>
  <c r="O296" i="28"/>
  <c r="N296" i="28"/>
  <c r="M296" i="28"/>
  <c r="W295" i="28"/>
  <c r="V295" i="28"/>
  <c r="U295" i="28"/>
  <c r="T295" i="28"/>
  <c r="S295" i="28"/>
  <c r="R295" i="28"/>
  <c r="Q295" i="28"/>
  <c r="P295" i="28"/>
  <c r="O295" i="28"/>
  <c r="N295" i="28"/>
  <c r="M295" i="28"/>
  <c r="W294" i="28"/>
  <c r="V294" i="28"/>
  <c r="U294" i="28"/>
  <c r="T294" i="28"/>
  <c r="S294" i="28"/>
  <c r="R294" i="28"/>
  <c r="Q294" i="28"/>
  <c r="P294" i="28"/>
  <c r="O294" i="28"/>
  <c r="N294" i="28"/>
  <c r="M294" i="28"/>
  <c r="W293" i="28"/>
  <c r="V293" i="28"/>
  <c r="U293" i="28"/>
  <c r="T293" i="28"/>
  <c r="S293" i="28"/>
  <c r="R293" i="28"/>
  <c r="Q293" i="28"/>
  <c r="P293" i="28"/>
  <c r="O293" i="28"/>
  <c r="N293" i="28"/>
  <c r="M293" i="28"/>
  <c r="W292" i="28"/>
  <c r="V292" i="28"/>
  <c r="U292" i="28"/>
  <c r="T292" i="28"/>
  <c r="S292" i="28"/>
  <c r="R292" i="28"/>
  <c r="Q292" i="28"/>
  <c r="P292" i="28"/>
  <c r="O292" i="28"/>
  <c r="N292" i="28"/>
  <c r="M292" i="28"/>
  <c r="W291" i="28"/>
  <c r="V291" i="28"/>
  <c r="U291" i="28"/>
  <c r="T291" i="28"/>
  <c r="S291" i="28"/>
  <c r="R291" i="28"/>
  <c r="Q291" i="28"/>
  <c r="P291" i="28"/>
  <c r="O291" i="28"/>
  <c r="N291" i="28"/>
  <c r="M291" i="28"/>
  <c r="W290" i="28"/>
  <c r="V290" i="28"/>
  <c r="U290" i="28"/>
  <c r="T290" i="28"/>
  <c r="S290" i="28"/>
  <c r="R290" i="28"/>
  <c r="Q290" i="28"/>
  <c r="P290" i="28"/>
  <c r="O290" i="28"/>
  <c r="N290" i="28"/>
  <c r="M290" i="28"/>
  <c r="W289" i="28"/>
  <c r="V289" i="28"/>
  <c r="U289" i="28"/>
  <c r="T289" i="28"/>
  <c r="S289" i="28"/>
  <c r="R289" i="28"/>
  <c r="Q289" i="28"/>
  <c r="P289" i="28"/>
  <c r="O289" i="28"/>
  <c r="N289" i="28"/>
  <c r="M289" i="28"/>
  <c r="W288" i="28"/>
  <c r="V288" i="28"/>
  <c r="U288" i="28"/>
  <c r="T288" i="28"/>
  <c r="S288" i="28"/>
  <c r="R288" i="28"/>
  <c r="Q288" i="28"/>
  <c r="P288" i="28"/>
  <c r="O288" i="28"/>
  <c r="N288" i="28"/>
  <c r="M288" i="28"/>
  <c r="W287" i="28"/>
  <c r="V287" i="28"/>
  <c r="U287" i="28"/>
  <c r="T287" i="28"/>
  <c r="S287" i="28"/>
  <c r="R287" i="28"/>
  <c r="Q287" i="28"/>
  <c r="P287" i="28"/>
  <c r="O287" i="28"/>
  <c r="N287" i="28"/>
  <c r="M287" i="28"/>
  <c r="W286" i="28"/>
  <c r="V286" i="28"/>
  <c r="U286" i="28"/>
  <c r="T286" i="28"/>
  <c r="S286" i="28"/>
  <c r="R286" i="28"/>
  <c r="Q286" i="28"/>
  <c r="P286" i="28"/>
  <c r="O286" i="28"/>
  <c r="N286" i="28"/>
  <c r="M286" i="28"/>
  <c r="W285" i="28"/>
  <c r="V285" i="28"/>
  <c r="U285" i="28"/>
  <c r="T285" i="28"/>
  <c r="S285" i="28"/>
  <c r="R285" i="28"/>
  <c r="Q285" i="28"/>
  <c r="P285" i="28"/>
  <c r="O285" i="28"/>
  <c r="N285" i="28"/>
  <c r="M285" i="28"/>
  <c r="W284" i="28"/>
  <c r="V284" i="28"/>
  <c r="U284" i="28"/>
  <c r="T284" i="28"/>
  <c r="S284" i="28"/>
  <c r="R284" i="28"/>
  <c r="Q284" i="28"/>
  <c r="P284" i="28"/>
  <c r="O284" i="28"/>
  <c r="N284" i="28"/>
  <c r="M284" i="28"/>
  <c r="W283" i="28"/>
  <c r="V283" i="28"/>
  <c r="U283" i="28"/>
  <c r="T283" i="28"/>
  <c r="S283" i="28"/>
  <c r="R283" i="28"/>
  <c r="Q283" i="28"/>
  <c r="P283" i="28"/>
  <c r="O283" i="28"/>
  <c r="N283" i="28"/>
  <c r="M283" i="28"/>
  <c r="W282" i="28"/>
  <c r="V282" i="28"/>
  <c r="U282" i="28"/>
  <c r="T282" i="28"/>
  <c r="S282" i="28"/>
  <c r="R282" i="28"/>
  <c r="Q282" i="28"/>
  <c r="P282" i="28"/>
  <c r="O282" i="28"/>
  <c r="N282" i="28"/>
  <c r="M282" i="28"/>
  <c r="W281" i="28"/>
  <c r="V281" i="28"/>
  <c r="U281" i="28"/>
  <c r="T281" i="28"/>
  <c r="S281" i="28"/>
  <c r="R281" i="28"/>
  <c r="Q281" i="28"/>
  <c r="P281" i="28"/>
  <c r="O281" i="28"/>
  <c r="N281" i="28"/>
  <c r="M281" i="28"/>
  <c r="W280" i="28"/>
  <c r="V280" i="28"/>
  <c r="U280" i="28"/>
  <c r="T280" i="28"/>
  <c r="S280" i="28"/>
  <c r="R280" i="28"/>
  <c r="Q280" i="28"/>
  <c r="P280" i="28"/>
  <c r="O280" i="28"/>
  <c r="N280" i="28"/>
  <c r="M280" i="28"/>
  <c r="W279" i="28"/>
  <c r="V279" i="28"/>
  <c r="U279" i="28"/>
  <c r="T279" i="28"/>
  <c r="S279" i="28"/>
  <c r="R279" i="28"/>
  <c r="Q279" i="28"/>
  <c r="P279" i="28"/>
  <c r="O279" i="28"/>
  <c r="N279" i="28"/>
  <c r="M279" i="28"/>
  <c r="W278" i="28"/>
  <c r="V278" i="28"/>
  <c r="U278" i="28"/>
  <c r="T278" i="28"/>
  <c r="S278" i="28"/>
  <c r="R278" i="28"/>
  <c r="Q278" i="28"/>
  <c r="P278" i="28"/>
  <c r="O278" i="28"/>
  <c r="N278" i="28"/>
  <c r="M278" i="28"/>
  <c r="W277" i="28"/>
  <c r="V277" i="28"/>
  <c r="U277" i="28"/>
  <c r="T277" i="28"/>
  <c r="S277" i="28"/>
  <c r="R277" i="28"/>
  <c r="Q277" i="28"/>
  <c r="P277" i="28"/>
  <c r="O277" i="28"/>
  <c r="N277" i="28"/>
  <c r="M277" i="28"/>
  <c r="W276" i="28"/>
  <c r="V276" i="28"/>
  <c r="U276" i="28"/>
  <c r="T276" i="28"/>
  <c r="S276" i="28"/>
  <c r="R276" i="28"/>
  <c r="Q276" i="28"/>
  <c r="P276" i="28"/>
  <c r="O276" i="28"/>
  <c r="N276" i="28"/>
  <c r="M276" i="28"/>
  <c r="W275" i="28"/>
  <c r="V275" i="28"/>
  <c r="U275" i="28"/>
  <c r="T275" i="28"/>
  <c r="S275" i="28"/>
  <c r="R275" i="28"/>
  <c r="Q275" i="28"/>
  <c r="P275" i="28"/>
  <c r="O275" i="28"/>
  <c r="N275" i="28"/>
  <c r="M275" i="28"/>
  <c r="W274" i="28"/>
  <c r="V274" i="28"/>
  <c r="U274" i="28"/>
  <c r="T274" i="28"/>
  <c r="S274" i="28"/>
  <c r="R274" i="28"/>
  <c r="Q274" i="28"/>
  <c r="P274" i="28"/>
  <c r="O274" i="28"/>
  <c r="N274" i="28"/>
  <c r="M274" i="28"/>
  <c r="W273" i="28"/>
  <c r="V273" i="28"/>
  <c r="U273" i="28"/>
  <c r="T273" i="28"/>
  <c r="S273" i="28"/>
  <c r="R273" i="28"/>
  <c r="Q273" i="28"/>
  <c r="P273" i="28"/>
  <c r="O273" i="28"/>
  <c r="N273" i="28"/>
  <c r="M273" i="28"/>
  <c r="W272" i="28"/>
  <c r="V272" i="28"/>
  <c r="U272" i="28"/>
  <c r="T272" i="28"/>
  <c r="S272" i="28"/>
  <c r="R272" i="28"/>
  <c r="Q272" i="28"/>
  <c r="P272" i="28"/>
  <c r="O272" i="28"/>
  <c r="N272" i="28"/>
  <c r="M272" i="28"/>
  <c r="W271" i="28"/>
  <c r="V271" i="28"/>
  <c r="U271" i="28"/>
  <c r="T271" i="28"/>
  <c r="S271" i="28"/>
  <c r="R271" i="28"/>
  <c r="Q271" i="28"/>
  <c r="P271" i="28"/>
  <c r="O271" i="28"/>
  <c r="N271" i="28"/>
  <c r="M271" i="28"/>
  <c r="W270" i="28"/>
  <c r="V270" i="28"/>
  <c r="U270" i="28"/>
  <c r="T270" i="28"/>
  <c r="S270" i="28"/>
  <c r="R270" i="28"/>
  <c r="Q270" i="28"/>
  <c r="P270" i="28"/>
  <c r="O270" i="28"/>
  <c r="N270" i="28"/>
  <c r="M270" i="28"/>
  <c r="W269" i="28"/>
  <c r="V269" i="28"/>
  <c r="U269" i="28"/>
  <c r="T269" i="28"/>
  <c r="S269" i="28"/>
  <c r="R269" i="28"/>
  <c r="Q269" i="28"/>
  <c r="P269" i="28"/>
  <c r="O269" i="28"/>
  <c r="N269" i="28"/>
  <c r="M269" i="28"/>
  <c r="W268" i="28"/>
  <c r="V268" i="28"/>
  <c r="U268" i="28"/>
  <c r="T268" i="28"/>
  <c r="S268" i="28"/>
  <c r="R268" i="28"/>
  <c r="Q268" i="28"/>
  <c r="P268" i="28"/>
  <c r="O268" i="28"/>
  <c r="N268" i="28"/>
  <c r="M268" i="28"/>
  <c r="W267" i="28"/>
  <c r="V267" i="28"/>
  <c r="U267" i="28"/>
  <c r="T267" i="28"/>
  <c r="S267" i="28"/>
  <c r="R267" i="28"/>
  <c r="Q267" i="28"/>
  <c r="P267" i="28"/>
  <c r="O267" i="28"/>
  <c r="N267" i="28"/>
  <c r="M267" i="28"/>
  <c r="W266" i="28"/>
  <c r="V266" i="28"/>
  <c r="U266" i="28"/>
  <c r="T266" i="28"/>
  <c r="S266" i="28"/>
  <c r="R266" i="28"/>
  <c r="Q266" i="28"/>
  <c r="P266" i="28"/>
  <c r="O266" i="28"/>
  <c r="N266" i="28"/>
  <c r="M266" i="28"/>
  <c r="W265" i="28"/>
  <c r="V265" i="28"/>
  <c r="U265" i="28"/>
  <c r="T265" i="28"/>
  <c r="S265" i="28"/>
  <c r="R265" i="28"/>
  <c r="Q265" i="28"/>
  <c r="P265" i="28"/>
  <c r="O265" i="28"/>
  <c r="N265" i="28"/>
  <c r="M265" i="28"/>
  <c r="W264" i="28"/>
  <c r="V264" i="28"/>
  <c r="U264" i="28"/>
  <c r="T264" i="28"/>
  <c r="S264" i="28"/>
  <c r="R264" i="28"/>
  <c r="Q264" i="28"/>
  <c r="P264" i="28"/>
  <c r="O264" i="28"/>
  <c r="N264" i="28"/>
  <c r="M264" i="28"/>
  <c r="W263" i="28"/>
  <c r="V263" i="28"/>
  <c r="U263" i="28"/>
  <c r="T263" i="28"/>
  <c r="S263" i="28"/>
  <c r="R263" i="28"/>
  <c r="Q263" i="28"/>
  <c r="P263" i="28"/>
  <c r="O263" i="28"/>
  <c r="N263" i="28"/>
  <c r="M263" i="28"/>
  <c r="W262" i="28"/>
  <c r="V262" i="28"/>
  <c r="U262" i="28"/>
  <c r="T262" i="28"/>
  <c r="S262" i="28"/>
  <c r="R262" i="28"/>
  <c r="Q262" i="28"/>
  <c r="P262" i="28"/>
  <c r="O262" i="28"/>
  <c r="N262" i="28"/>
  <c r="M262" i="28"/>
  <c r="W261" i="28"/>
  <c r="V261" i="28"/>
  <c r="U261" i="28"/>
  <c r="T261" i="28"/>
  <c r="S261" i="28"/>
  <c r="R261" i="28"/>
  <c r="Q261" i="28"/>
  <c r="P261" i="28"/>
  <c r="O261" i="28"/>
  <c r="N261" i="28"/>
  <c r="M261" i="28"/>
  <c r="W260" i="28"/>
  <c r="V260" i="28"/>
  <c r="U260" i="28"/>
  <c r="T260" i="28"/>
  <c r="S260" i="28"/>
  <c r="R260" i="28"/>
  <c r="Q260" i="28"/>
  <c r="P260" i="28"/>
  <c r="O260" i="28"/>
  <c r="N260" i="28"/>
  <c r="M260" i="28"/>
  <c r="W259" i="28"/>
  <c r="V259" i="28"/>
  <c r="U259" i="28"/>
  <c r="T259" i="28"/>
  <c r="S259" i="28"/>
  <c r="R259" i="28"/>
  <c r="Q259" i="28"/>
  <c r="P259" i="28"/>
  <c r="O259" i="28"/>
  <c r="N259" i="28"/>
  <c r="M259" i="28"/>
  <c r="W258" i="28"/>
  <c r="V258" i="28"/>
  <c r="U258" i="28"/>
  <c r="T258" i="28"/>
  <c r="S258" i="28"/>
  <c r="R258" i="28"/>
  <c r="Q258" i="28"/>
  <c r="P258" i="28"/>
  <c r="O258" i="28"/>
  <c r="N258" i="28"/>
  <c r="M258" i="28"/>
  <c r="W257" i="28"/>
  <c r="V257" i="28"/>
  <c r="U257" i="28"/>
  <c r="T257" i="28"/>
  <c r="S257" i="28"/>
  <c r="R257" i="28"/>
  <c r="Q257" i="28"/>
  <c r="P257" i="28"/>
  <c r="O257" i="28"/>
  <c r="N257" i="28"/>
  <c r="M257" i="28"/>
  <c r="W256" i="28"/>
  <c r="V256" i="28"/>
  <c r="U256" i="28"/>
  <c r="T256" i="28"/>
  <c r="S256" i="28"/>
  <c r="R256" i="28"/>
  <c r="Q256" i="28"/>
  <c r="P256" i="28"/>
  <c r="O256" i="28"/>
  <c r="N256" i="28"/>
  <c r="M256" i="28"/>
  <c r="W255" i="28"/>
  <c r="V255" i="28"/>
  <c r="U255" i="28"/>
  <c r="T255" i="28"/>
  <c r="S255" i="28"/>
  <c r="R255" i="28"/>
  <c r="Q255" i="28"/>
  <c r="P255" i="28"/>
  <c r="O255" i="28"/>
  <c r="N255" i="28"/>
  <c r="M255" i="28"/>
  <c r="W254" i="28"/>
  <c r="V254" i="28"/>
  <c r="U254" i="28"/>
  <c r="T254" i="28"/>
  <c r="S254" i="28"/>
  <c r="R254" i="28"/>
  <c r="Q254" i="28"/>
  <c r="P254" i="28"/>
  <c r="O254" i="28"/>
  <c r="N254" i="28"/>
  <c r="M254" i="28"/>
  <c r="W253" i="28"/>
  <c r="V253" i="28"/>
  <c r="U253" i="28"/>
  <c r="T253" i="28"/>
  <c r="S253" i="28"/>
  <c r="R253" i="28"/>
  <c r="Q253" i="28"/>
  <c r="P253" i="28"/>
  <c r="O253" i="28"/>
  <c r="N253" i="28"/>
  <c r="M253" i="28"/>
  <c r="W252" i="28"/>
  <c r="V252" i="28"/>
  <c r="U252" i="28"/>
  <c r="T252" i="28"/>
  <c r="S252" i="28"/>
  <c r="R252" i="28"/>
  <c r="Q252" i="28"/>
  <c r="P252" i="28"/>
  <c r="O252" i="28"/>
  <c r="N252" i="28"/>
  <c r="M252" i="28"/>
  <c r="W251" i="28"/>
  <c r="V251" i="28"/>
  <c r="U251" i="28"/>
  <c r="T251" i="28"/>
  <c r="S251" i="28"/>
  <c r="R251" i="28"/>
  <c r="Q251" i="28"/>
  <c r="P251" i="28"/>
  <c r="O251" i="28"/>
  <c r="N251" i="28"/>
  <c r="M251" i="28"/>
  <c r="W250" i="28"/>
  <c r="V250" i="28"/>
  <c r="U250" i="28"/>
  <c r="T250" i="28"/>
  <c r="S250" i="28"/>
  <c r="R250" i="28"/>
  <c r="Q250" i="28"/>
  <c r="P250" i="28"/>
  <c r="O250" i="28"/>
  <c r="N250" i="28"/>
  <c r="M250" i="28"/>
  <c r="W249" i="28"/>
  <c r="V249" i="28"/>
  <c r="U249" i="28"/>
  <c r="T249" i="28"/>
  <c r="S249" i="28"/>
  <c r="R249" i="28"/>
  <c r="Q249" i="28"/>
  <c r="P249" i="28"/>
  <c r="O249" i="28"/>
  <c r="N249" i="28"/>
  <c r="M249" i="28"/>
  <c r="W248" i="28"/>
  <c r="V248" i="28"/>
  <c r="U248" i="28"/>
  <c r="T248" i="28"/>
  <c r="S248" i="28"/>
  <c r="R248" i="28"/>
  <c r="Q248" i="28"/>
  <c r="P248" i="28"/>
  <c r="O248" i="28"/>
  <c r="N248" i="28"/>
  <c r="M248" i="28"/>
  <c r="W247" i="28"/>
  <c r="V247" i="28"/>
  <c r="U247" i="28"/>
  <c r="T247" i="28"/>
  <c r="S247" i="28"/>
  <c r="R247" i="28"/>
  <c r="Q247" i="28"/>
  <c r="P247" i="28"/>
  <c r="O247" i="28"/>
  <c r="N247" i="28"/>
  <c r="M247" i="28"/>
  <c r="W246" i="28"/>
  <c r="V246" i="28"/>
  <c r="U246" i="28"/>
  <c r="T246" i="28"/>
  <c r="S246" i="28"/>
  <c r="R246" i="28"/>
  <c r="Q246" i="28"/>
  <c r="P246" i="28"/>
  <c r="O246" i="28"/>
  <c r="N246" i="28"/>
  <c r="M246" i="28"/>
  <c r="W245" i="28"/>
  <c r="V245" i="28"/>
  <c r="U245" i="28"/>
  <c r="T245" i="28"/>
  <c r="S245" i="28"/>
  <c r="R245" i="28"/>
  <c r="Q245" i="28"/>
  <c r="P245" i="28"/>
  <c r="O245" i="28"/>
  <c r="N245" i="28"/>
  <c r="M245" i="28"/>
  <c r="W244" i="28"/>
  <c r="V244" i="28"/>
  <c r="U244" i="28"/>
  <c r="T244" i="28"/>
  <c r="S244" i="28"/>
  <c r="R244" i="28"/>
  <c r="Q244" i="28"/>
  <c r="P244" i="28"/>
  <c r="O244" i="28"/>
  <c r="N244" i="28"/>
  <c r="M244" i="28"/>
  <c r="W243" i="28"/>
  <c r="V243" i="28"/>
  <c r="U243" i="28"/>
  <c r="T243" i="28"/>
  <c r="S243" i="28"/>
  <c r="R243" i="28"/>
  <c r="Q243" i="28"/>
  <c r="P243" i="28"/>
  <c r="O243" i="28"/>
  <c r="N243" i="28"/>
  <c r="M243" i="28"/>
  <c r="W242" i="28"/>
  <c r="V242" i="28"/>
  <c r="U242" i="28"/>
  <c r="T242" i="28"/>
  <c r="S242" i="28"/>
  <c r="R242" i="28"/>
  <c r="Q242" i="28"/>
  <c r="P242" i="28"/>
  <c r="O242" i="28"/>
  <c r="N242" i="28"/>
  <c r="M242" i="28"/>
  <c r="W241" i="28"/>
  <c r="V241" i="28"/>
  <c r="U241" i="28"/>
  <c r="T241" i="28"/>
  <c r="S241" i="28"/>
  <c r="R241" i="28"/>
  <c r="Q241" i="28"/>
  <c r="P241" i="28"/>
  <c r="O241" i="28"/>
  <c r="N241" i="28"/>
  <c r="M241" i="28"/>
  <c r="W240" i="28"/>
  <c r="V240" i="28"/>
  <c r="U240" i="28"/>
  <c r="T240" i="28"/>
  <c r="S240" i="28"/>
  <c r="R240" i="28"/>
  <c r="Q240" i="28"/>
  <c r="P240" i="28"/>
  <c r="O240" i="28"/>
  <c r="N240" i="28"/>
  <c r="M240" i="28"/>
  <c r="W239" i="28"/>
  <c r="V239" i="28"/>
  <c r="U239" i="28"/>
  <c r="T239" i="28"/>
  <c r="S239" i="28"/>
  <c r="R239" i="28"/>
  <c r="Q239" i="28"/>
  <c r="P239" i="28"/>
  <c r="O239" i="28"/>
  <c r="N239" i="28"/>
  <c r="M239" i="28"/>
  <c r="W238" i="28"/>
  <c r="V238" i="28"/>
  <c r="U238" i="28"/>
  <c r="T238" i="28"/>
  <c r="S238" i="28"/>
  <c r="R238" i="28"/>
  <c r="Q238" i="28"/>
  <c r="P238" i="28"/>
  <c r="O238" i="28"/>
  <c r="N238" i="28"/>
  <c r="M238" i="28"/>
  <c r="W237" i="28"/>
  <c r="V237" i="28"/>
  <c r="U237" i="28"/>
  <c r="T237" i="28"/>
  <c r="S237" i="28"/>
  <c r="R237" i="28"/>
  <c r="Q237" i="28"/>
  <c r="P237" i="28"/>
  <c r="O237" i="28"/>
  <c r="N237" i="28"/>
  <c r="M237" i="28"/>
  <c r="W236" i="28"/>
  <c r="V236" i="28"/>
  <c r="U236" i="28"/>
  <c r="T236" i="28"/>
  <c r="S236" i="28"/>
  <c r="R236" i="28"/>
  <c r="Q236" i="28"/>
  <c r="P236" i="28"/>
  <c r="O236" i="28"/>
  <c r="N236" i="28"/>
  <c r="M236" i="28"/>
  <c r="W235" i="28"/>
  <c r="V235" i="28"/>
  <c r="U235" i="28"/>
  <c r="T235" i="28"/>
  <c r="S235" i="28"/>
  <c r="R235" i="28"/>
  <c r="Q235" i="28"/>
  <c r="P235" i="28"/>
  <c r="O235" i="28"/>
  <c r="N235" i="28"/>
  <c r="M235" i="28"/>
  <c r="W234" i="28"/>
  <c r="V234" i="28"/>
  <c r="U234" i="28"/>
  <c r="T234" i="28"/>
  <c r="S234" i="28"/>
  <c r="R234" i="28"/>
  <c r="Q234" i="28"/>
  <c r="P234" i="28"/>
  <c r="O234" i="28"/>
  <c r="N234" i="28"/>
  <c r="M234" i="28"/>
  <c r="W233" i="28"/>
  <c r="V233" i="28"/>
  <c r="U233" i="28"/>
  <c r="T233" i="28"/>
  <c r="S233" i="28"/>
  <c r="R233" i="28"/>
  <c r="Q233" i="28"/>
  <c r="P233" i="28"/>
  <c r="O233" i="28"/>
  <c r="N233" i="28"/>
  <c r="M233" i="28"/>
  <c r="W232" i="28"/>
  <c r="V232" i="28"/>
  <c r="U232" i="28"/>
  <c r="T232" i="28"/>
  <c r="S232" i="28"/>
  <c r="R232" i="28"/>
  <c r="Q232" i="28"/>
  <c r="P232" i="28"/>
  <c r="O232" i="28"/>
  <c r="N232" i="28"/>
  <c r="M232" i="28"/>
  <c r="W231" i="28"/>
  <c r="V231" i="28"/>
  <c r="U231" i="28"/>
  <c r="T231" i="28"/>
  <c r="S231" i="28"/>
  <c r="R231" i="28"/>
  <c r="Q231" i="28"/>
  <c r="P231" i="28"/>
  <c r="O231" i="28"/>
  <c r="N231" i="28"/>
  <c r="M231" i="28"/>
  <c r="W230" i="28"/>
  <c r="V230" i="28"/>
  <c r="U230" i="28"/>
  <c r="T230" i="28"/>
  <c r="S230" i="28"/>
  <c r="R230" i="28"/>
  <c r="Q230" i="28"/>
  <c r="P230" i="28"/>
  <c r="O230" i="28"/>
  <c r="N230" i="28"/>
  <c r="M230" i="28"/>
  <c r="W229" i="28"/>
  <c r="V229" i="28"/>
  <c r="U229" i="28"/>
  <c r="T229" i="28"/>
  <c r="S229" i="28"/>
  <c r="R229" i="28"/>
  <c r="Q229" i="28"/>
  <c r="P229" i="28"/>
  <c r="O229" i="28"/>
  <c r="N229" i="28"/>
  <c r="M229" i="28"/>
  <c r="W228" i="28"/>
  <c r="V228" i="28"/>
  <c r="U228" i="28"/>
  <c r="T228" i="28"/>
  <c r="S228" i="28"/>
  <c r="R228" i="28"/>
  <c r="Q228" i="28"/>
  <c r="P228" i="28"/>
  <c r="O228" i="28"/>
  <c r="N228" i="28"/>
  <c r="M228" i="28"/>
  <c r="W227" i="28"/>
  <c r="V227" i="28"/>
  <c r="U227" i="28"/>
  <c r="T227" i="28"/>
  <c r="S227" i="28"/>
  <c r="R227" i="28"/>
  <c r="Q227" i="28"/>
  <c r="P227" i="28"/>
  <c r="O227" i="28"/>
  <c r="N227" i="28"/>
  <c r="M227" i="28"/>
  <c r="W226" i="28"/>
  <c r="V226" i="28"/>
  <c r="U226" i="28"/>
  <c r="T226" i="28"/>
  <c r="S226" i="28"/>
  <c r="R226" i="28"/>
  <c r="Q226" i="28"/>
  <c r="P226" i="28"/>
  <c r="O226" i="28"/>
  <c r="N226" i="28"/>
  <c r="M226" i="28"/>
  <c r="W225" i="28"/>
  <c r="V225" i="28"/>
  <c r="U225" i="28"/>
  <c r="T225" i="28"/>
  <c r="S225" i="28"/>
  <c r="R225" i="28"/>
  <c r="Q225" i="28"/>
  <c r="P225" i="28"/>
  <c r="O225" i="28"/>
  <c r="N225" i="28"/>
  <c r="M225" i="28"/>
  <c r="W224" i="28"/>
  <c r="V224" i="28"/>
  <c r="U224" i="28"/>
  <c r="T224" i="28"/>
  <c r="S224" i="28"/>
  <c r="R224" i="28"/>
  <c r="Q224" i="28"/>
  <c r="P224" i="28"/>
  <c r="O224" i="28"/>
  <c r="N224" i="28"/>
  <c r="M224" i="28"/>
  <c r="W223" i="28"/>
  <c r="V223" i="28"/>
  <c r="U223" i="28"/>
  <c r="T223" i="28"/>
  <c r="S223" i="28"/>
  <c r="R223" i="28"/>
  <c r="Q223" i="28"/>
  <c r="P223" i="28"/>
  <c r="O223" i="28"/>
  <c r="N223" i="28"/>
  <c r="M223" i="28"/>
  <c r="W222" i="28"/>
  <c r="V222" i="28"/>
  <c r="U222" i="28"/>
  <c r="T222" i="28"/>
  <c r="S222" i="28"/>
  <c r="R222" i="28"/>
  <c r="Q222" i="28"/>
  <c r="P222" i="28"/>
  <c r="O222" i="28"/>
  <c r="N222" i="28"/>
  <c r="M222" i="28"/>
  <c r="W221" i="28"/>
  <c r="V221" i="28"/>
  <c r="U221" i="28"/>
  <c r="T221" i="28"/>
  <c r="S221" i="28"/>
  <c r="R221" i="28"/>
  <c r="Q221" i="28"/>
  <c r="P221" i="28"/>
  <c r="O221" i="28"/>
  <c r="N221" i="28"/>
  <c r="M221" i="28"/>
  <c r="W220" i="28"/>
  <c r="V220" i="28"/>
  <c r="U220" i="28"/>
  <c r="T220" i="28"/>
  <c r="S220" i="28"/>
  <c r="R220" i="28"/>
  <c r="Q220" i="28"/>
  <c r="P220" i="28"/>
  <c r="O220" i="28"/>
  <c r="N220" i="28"/>
  <c r="M220" i="28"/>
  <c r="W219" i="28"/>
  <c r="V219" i="28"/>
  <c r="U219" i="28"/>
  <c r="T219" i="28"/>
  <c r="S219" i="28"/>
  <c r="R219" i="28"/>
  <c r="Q219" i="28"/>
  <c r="P219" i="28"/>
  <c r="O219" i="28"/>
  <c r="N219" i="28"/>
  <c r="M219" i="28"/>
  <c r="W218" i="28"/>
  <c r="V218" i="28"/>
  <c r="U218" i="28"/>
  <c r="T218" i="28"/>
  <c r="S218" i="28"/>
  <c r="R218" i="28"/>
  <c r="Q218" i="28"/>
  <c r="P218" i="28"/>
  <c r="O218" i="28"/>
  <c r="N218" i="28"/>
  <c r="M218" i="28"/>
  <c r="W217" i="28"/>
  <c r="V217" i="28"/>
  <c r="U217" i="28"/>
  <c r="T217" i="28"/>
  <c r="S217" i="28"/>
  <c r="R217" i="28"/>
  <c r="Q217" i="28"/>
  <c r="P217" i="28"/>
  <c r="O217" i="28"/>
  <c r="N217" i="28"/>
  <c r="M217" i="28"/>
  <c r="W216" i="28"/>
  <c r="V216" i="28"/>
  <c r="U216" i="28"/>
  <c r="T216" i="28"/>
  <c r="S216" i="28"/>
  <c r="R216" i="28"/>
  <c r="Q216" i="28"/>
  <c r="P216" i="28"/>
  <c r="O216" i="28"/>
  <c r="N216" i="28"/>
  <c r="M216" i="28"/>
  <c r="W215" i="28"/>
  <c r="V215" i="28"/>
  <c r="U215" i="28"/>
  <c r="T215" i="28"/>
  <c r="S215" i="28"/>
  <c r="R215" i="28"/>
  <c r="Q215" i="28"/>
  <c r="P215" i="28"/>
  <c r="O215" i="28"/>
  <c r="N215" i="28"/>
  <c r="M215" i="28"/>
  <c r="W214" i="28"/>
  <c r="V214" i="28"/>
  <c r="U214" i="28"/>
  <c r="T214" i="28"/>
  <c r="S214" i="28"/>
  <c r="R214" i="28"/>
  <c r="Q214" i="28"/>
  <c r="P214" i="28"/>
  <c r="O214" i="28"/>
  <c r="N214" i="28"/>
  <c r="M214" i="28"/>
  <c r="W213" i="28"/>
  <c r="V213" i="28"/>
  <c r="U213" i="28"/>
  <c r="T213" i="28"/>
  <c r="S213" i="28"/>
  <c r="R213" i="28"/>
  <c r="Q213" i="28"/>
  <c r="P213" i="28"/>
  <c r="O213" i="28"/>
  <c r="N213" i="28"/>
  <c r="M213" i="28"/>
  <c r="W212" i="28"/>
  <c r="V212" i="28"/>
  <c r="U212" i="28"/>
  <c r="T212" i="28"/>
  <c r="S212" i="28"/>
  <c r="R212" i="28"/>
  <c r="Q212" i="28"/>
  <c r="P212" i="28"/>
  <c r="O212" i="28"/>
  <c r="N212" i="28"/>
  <c r="M212" i="28"/>
  <c r="W211" i="28"/>
  <c r="V211" i="28"/>
  <c r="U211" i="28"/>
  <c r="T211" i="28"/>
  <c r="S211" i="28"/>
  <c r="R211" i="28"/>
  <c r="Q211" i="28"/>
  <c r="P211" i="28"/>
  <c r="O211" i="28"/>
  <c r="N211" i="28"/>
  <c r="M211" i="28"/>
  <c r="W210" i="28"/>
  <c r="V210" i="28"/>
  <c r="U210" i="28"/>
  <c r="T210" i="28"/>
  <c r="S210" i="28"/>
  <c r="R210" i="28"/>
  <c r="Q210" i="28"/>
  <c r="P210" i="28"/>
  <c r="O210" i="28"/>
  <c r="N210" i="28"/>
  <c r="M210" i="28"/>
  <c r="W209" i="28"/>
  <c r="V209" i="28"/>
  <c r="U209" i="28"/>
  <c r="T209" i="28"/>
  <c r="S209" i="28"/>
  <c r="R209" i="28"/>
  <c r="Q209" i="28"/>
  <c r="P209" i="28"/>
  <c r="O209" i="28"/>
  <c r="N209" i="28"/>
  <c r="M209" i="28"/>
  <c r="W208" i="28"/>
  <c r="V208" i="28"/>
  <c r="U208" i="28"/>
  <c r="T208" i="28"/>
  <c r="S208" i="28"/>
  <c r="R208" i="28"/>
  <c r="Q208" i="28"/>
  <c r="P208" i="28"/>
  <c r="O208" i="28"/>
  <c r="N208" i="28"/>
  <c r="M208" i="28"/>
  <c r="W207" i="28"/>
  <c r="V207" i="28"/>
  <c r="U207" i="28"/>
  <c r="T207" i="28"/>
  <c r="S207" i="28"/>
  <c r="R207" i="28"/>
  <c r="Q207" i="28"/>
  <c r="P207" i="28"/>
  <c r="O207" i="28"/>
  <c r="N207" i="28"/>
  <c r="M207" i="28"/>
  <c r="W206" i="28"/>
  <c r="V206" i="28"/>
  <c r="U206" i="28"/>
  <c r="T206" i="28"/>
  <c r="S206" i="28"/>
  <c r="R206" i="28"/>
  <c r="Q206" i="28"/>
  <c r="P206" i="28"/>
  <c r="O206" i="28"/>
  <c r="N206" i="28"/>
  <c r="M206" i="28"/>
  <c r="W205" i="28"/>
  <c r="V205" i="28"/>
  <c r="U205" i="28"/>
  <c r="T205" i="28"/>
  <c r="S205" i="28"/>
  <c r="R205" i="28"/>
  <c r="Q205" i="28"/>
  <c r="P205" i="28"/>
  <c r="O205" i="28"/>
  <c r="N205" i="28"/>
  <c r="M205" i="28"/>
  <c r="W204" i="28"/>
  <c r="V204" i="28"/>
  <c r="U204" i="28"/>
  <c r="T204" i="28"/>
  <c r="S204" i="28"/>
  <c r="R204" i="28"/>
  <c r="Q204" i="28"/>
  <c r="P204" i="28"/>
  <c r="O204" i="28"/>
  <c r="N204" i="28"/>
  <c r="M204" i="28"/>
  <c r="W203" i="28"/>
  <c r="V203" i="28"/>
  <c r="U203" i="28"/>
  <c r="T203" i="28"/>
  <c r="S203" i="28"/>
  <c r="R203" i="28"/>
  <c r="Q203" i="28"/>
  <c r="P203" i="28"/>
  <c r="O203" i="28"/>
  <c r="N203" i="28"/>
  <c r="M203" i="28"/>
  <c r="W202" i="28"/>
  <c r="V202" i="28"/>
  <c r="U202" i="28"/>
  <c r="T202" i="28"/>
  <c r="S202" i="28"/>
  <c r="R202" i="28"/>
  <c r="Q202" i="28"/>
  <c r="P202" i="28"/>
  <c r="O202" i="28"/>
  <c r="N202" i="28"/>
  <c r="M202" i="28"/>
  <c r="W201" i="28"/>
  <c r="V201" i="28"/>
  <c r="U201" i="28"/>
  <c r="T201" i="28"/>
  <c r="S201" i="28"/>
  <c r="R201" i="28"/>
  <c r="Q201" i="28"/>
  <c r="P201" i="28"/>
  <c r="O201" i="28"/>
  <c r="N201" i="28"/>
  <c r="M201" i="28"/>
  <c r="W200" i="28"/>
  <c r="V200" i="28"/>
  <c r="U200" i="28"/>
  <c r="T200" i="28"/>
  <c r="S200" i="28"/>
  <c r="R200" i="28"/>
  <c r="Q200" i="28"/>
  <c r="P200" i="28"/>
  <c r="O200" i="28"/>
  <c r="N200" i="28"/>
  <c r="M200" i="28"/>
  <c r="W199" i="28"/>
  <c r="V199" i="28"/>
  <c r="U199" i="28"/>
  <c r="T199" i="28"/>
  <c r="S199" i="28"/>
  <c r="R199" i="28"/>
  <c r="Q199" i="28"/>
  <c r="P199" i="28"/>
  <c r="O199" i="28"/>
  <c r="N199" i="28"/>
  <c r="M199" i="28"/>
  <c r="W198" i="28"/>
  <c r="V198" i="28"/>
  <c r="U198" i="28"/>
  <c r="T198" i="28"/>
  <c r="S198" i="28"/>
  <c r="R198" i="28"/>
  <c r="Q198" i="28"/>
  <c r="P198" i="28"/>
  <c r="O198" i="28"/>
  <c r="N198" i="28"/>
  <c r="M198" i="28"/>
  <c r="W197" i="28"/>
  <c r="V197" i="28"/>
  <c r="U197" i="28"/>
  <c r="T197" i="28"/>
  <c r="S197" i="28"/>
  <c r="R197" i="28"/>
  <c r="Q197" i="28"/>
  <c r="P197" i="28"/>
  <c r="O197" i="28"/>
  <c r="N197" i="28"/>
  <c r="M197" i="28"/>
  <c r="W196" i="28"/>
  <c r="V196" i="28"/>
  <c r="U196" i="28"/>
  <c r="T196" i="28"/>
  <c r="S196" i="28"/>
  <c r="R196" i="28"/>
  <c r="Q196" i="28"/>
  <c r="P196" i="28"/>
  <c r="O196" i="28"/>
  <c r="N196" i="28"/>
  <c r="M196" i="28"/>
  <c r="W195" i="28"/>
  <c r="V195" i="28"/>
  <c r="U195" i="28"/>
  <c r="T195" i="28"/>
  <c r="S195" i="28"/>
  <c r="R195" i="28"/>
  <c r="Q195" i="28"/>
  <c r="P195" i="28"/>
  <c r="O195" i="28"/>
  <c r="N195" i="28"/>
  <c r="M195" i="28"/>
  <c r="W194" i="28"/>
  <c r="V194" i="28"/>
  <c r="U194" i="28"/>
  <c r="T194" i="28"/>
  <c r="S194" i="28"/>
  <c r="R194" i="28"/>
  <c r="Q194" i="28"/>
  <c r="P194" i="28"/>
  <c r="O194" i="28"/>
  <c r="N194" i="28"/>
  <c r="M194" i="28"/>
  <c r="W193" i="28"/>
  <c r="V193" i="28"/>
  <c r="U193" i="28"/>
  <c r="T193" i="28"/>
  <c r="S193" i="28"/>
  <c r="R193" i="28"/>
  <c r="Q193" i="28"/>
  <c r="P193" i="28"/>
  <c r="O193" i="28"/>
  <c r="N193" i="28"/>
  <c r="M193" i="28"/>
  <c r="W192" i="28"/>
  <c r="V192" i="28"/>
  <c r="U192" i="28"/>
  <c r="T192" i="28"/>
  <c r="S192" i="28"/>
  <c r="R192" i="28"/>
  <c r="Q192" i="28"/>
  <c r="P192" i="28"/>
  <c r="O192" i="28"/>
  <c r="N192" i="28"/>
  <c r="M192" i="28"/>
  <c r="W191" i="28"/>
  <c r="V191" i="28"/>
  <c r="U191" i="28"/>
  <c r="T191" i="28"/>
  <c r="S191" i="28"/>
  <c r="R191" i="28"/>
  <c r="Q191" i="28"/>
  <c r="P191" i="28"/>
  <c r="O191" i="28"/>
  <c r="N191" i="28"/>
  <c r="M191" i="28"/>
  <c r="W190" i="28"/>
  <c r="V190" i="28"/>
  <c r="U190" i="28"/>
  <c r="T190" i="28"/>
  <c r="S190" i="28"/>
  <c r="R190" i="28"/>
  <c r="Q190" i="28"/>
  <c r="P190" i="28"/>
  <c r="O190" i="28"/>
  <c r="N190" i="28"/>
  <c r="M190" i="28"/>
  <c r="W189" i="28"/>
  <c r="V189" i="28"/>
  <c r="U189" i="28"/>
  <c r="T189" i="28"/>
  <c r="S189" i="28"/>
  <c r="R189" i="28"/>
  <c r="Q189" i="28"/>
  <c r="P189" i="28"/>
  <c r="O189" i="28"/>
  <c r="N189" i="28"/>
  <c r="M189" i="28"/>
  <c r="W188" i="28"/>
  <c r="V188" i="28"/>
  <c r="U188" i="28"/>
  <c r="T188" i="28"/>
  <c r="S188" i="28"/>
  <c r="R188" i="28"/>
  <c r="Q188" i="28"/>
  <c r="P188" i="28"/>
  <c r="O188" i="28"/>
  <c r="N188" i="28"/>
  <c r="M188" i="28"/>
  <c r="W187" i="28"/>
  <c r="V187" i="28"/>
  <c r="U187" i="28"/>
  <c r="T187" i="28"/>
  <c r="S187" i="28"/>
  <c r="R187" i="28"/>
  <c r="Q187" i="28"/>
  <c r="P187" i="28"/>
  <c r="O187" i="28"/>
  <c r="N187" i="28"/>
  <c r="M187" i="28"/>
  <c r="W186" i="28"/>
  <c r="V186" i="28"/>
  <c r="U186" i="28"/>
  <c r="T186" i="28"/>
  <c r="S186" i="28"/>
  <c r="R186" i="28"/>
  <c r="Q186" i="28"/>
  <c r="P186" i="28"/>
  <c r="O186" i="28"/>
  <c r="N186" i="28"/>
  <c r="M186" i="28"/>
  <c r="W185" i="28"/>
  <c r="V185" i="28"/>
  <c r="U185" i="28"/>
  <c r="T185" i="28"/>
  <c r="S185" i="28"/>
  <c r="R185" i="28"/>
  <c r="Q185" i="28"/>
  <c r="P185" i="28"/>
  <c r="O185" i="28"/>
  <c r="N185" i="28"/>
  <c r="M185" i="28"/>
  <c r="W184" i="28"/>
  <c r="V184" i="28"/>
  <c r="U184" i="28"/>
  <c r="T184" i="28"/>
  <c r="S184" i="28"/>
  <c r="R184" i="28"/>
  <c r="Q184" i="28"/>
  <c r="P184" i="28"/>
  <c r="O184" i="28"/>
  <c r="N184" i="28"/>
  <c r="M184" i="28"/>
  <c r="W183" i="28"/>
  <c r="V183" i="28"/>
  <c r="U183" i="28"/>
  <c r="T183" i="28"/>
  <c r="S183" i="28"/>
  <c r="R183" i="28"/>
  <c r="Q183" i="28"/>
  <c r="P183" i="28"/>
  <c r="O183" i="28"/>
  <c r="N183" i="28"/>
  <c r="M183" i="28"/>
  <c r="W182" i="28"/>
  <c r="V182" i="28"/>
  <c r="U182" i="28"/>
  <c r="T182" i="28"/>
  <c r="S182" i="28"/>
  <c r="R182" i="28"/>
  <c r="Q182" i="28"/>
  <c r="P182" i="28"/>
  <c r="O182" i="28"/>
  <c r="N182" i="28"/>
  <c r="M182" i="28"/>
  <c r="W181" i="28"/>
  <c r="V181" i="28"/>
  <c r="U181" i="28"/>
  <c r="T181" i="28"/>
  <c r="S181" i="28"/>
  <c r="R181" i="28"/>
  <c r="Q181" i="28"/>
  <c r="P181" i="28"/>
  <c r="O181" i="28"/>
  <c r="N181" i="28"/>
  <c r="M181" i="28"/>
  <c r="W180" i="28"/>
  <c r="V180" i="28"/>
  <c r="U180" i="28"/>
  <c r="T180" i="28"/>
  <c r="S180" i="28"/>
  <c r="R180" i="28"/>
  <c r="Q180" i="28"/>
  <c r="P180" i="28"/>
  <c r="O180" i="28"/>
  <c r="N180" i="28"/>
  <c r="M180" i="28"/>
  <c r="W179" i="28"/>
  <c r="V179" i="28"/>
  <c r="U179" i="28"/>
  <c r="T179" i="28"/>
  <c r="S179" i="28"/>
  <c r="R179" i="28"/>
  <c r="Q179" i="28"/>
  <c r="P179" i="28"/>
  <c r="O179" i="28"/>
  <c r="N179" i="28"/>
  <c r="M179" i="28"/>
  <c r="W178" i="28"/>
  <c r="V178" i="28"/>
  <c r="U178" i="28"/>
  <c r="T178" i="28"/>
  <c r="S178" i="28"/>
  <c r="R178" i="28"/>
  <c r="Q178" i="28"/>
  <c r="P178" i="28"/>
  <c r="O178" i="28"/>
  <c r="N178" i="28"/>
  <c r="M178" i="28"/>
  <c r="W177" i="28"/>
  <c r="V177" i="28"/>
  <c r="U177" i="28"/>
  <c r="T177" i="28"/>
  <c r="S177" i="28"/>
  <c r="R177" i="28"/>
  <c r="Q177" i="28"/>
  <c r="P177" i="28"/>
  <c r="O177" i="28"/>
  <c r="N177" i="28"/>
  <c r="M177" i="28"/>
  <c r="W176" i="28"/>
  <c r="V176" i="28"/>
  <c r="U176" i="28"/>
  <c r="T176" i="28"/>
  <c r="S176" i="28"/>
  <c r="R176" i="28"/>
  <c r="Q176" i="28"/>
  <c r="P176" i="28"/>
  <c r="O176" i="28"/>
  <c r="N176" i="28"/>
  <c r="M176" i="28"/>
  <c r="W175" i="28"/>
  <c r="V175" i="28"/>
  <c r="U175" i="28"/>
  <c r="T175" i="28"/>
  <c r="S175" i="28"/>
  <c r="R175" i="28"/>
  <c r="Q175" i="28"/>
  <c r="P175" i="28"/>
  <c r="O175" i="28"/>
  <c r="N175" i="28"/>
  <c r="M175" i="28"/>
  <c r="W174" i="28"/>
  <c r="V174" i="28"/>
  <c r="U174" i="28"/>
  <c r="T174" i="28"/>
  <c r="S174" i="28"/>
  <c r="R174" i="28"/>
  <c r="Q174" i="28"/>
  <c r="P174" i="28"/>
  <c r="O174" i="28"/>
  <c r="N174" i="28"/>
  <c r="M174" i="28"/>
  <c r="W173" i="28"/>
  <c r="V173" i="28"/>
  <c r="U173" i="28"/>
  <c r="T173" i="28"/>
  <c r="S173" i="28"/>
  <c r="R173" i="28"/>
  <c r="Q173" i="28"/>
  <c r="P173" i="28"/>
  <c r="O173" i="28"/>
  <c r="N173" i="28"/>
  <c r="M173" i="28"/>
  <c r="W172" i="28"/>
  <c r="V172" i="28"/>
  <c r="U172" i="28"/>
  <c r="T172" i="28"/>
  <c r="S172" i="28"/>
  <c r="R172" i="28"/>
  <c r="Q172" i="28"/>
  <c r="P172" i="28"/>
  <c r="O172" i="28"/>
  <c r="N172" i="28"/>
  <c r="M172" i="28"/>
  <c r="W171" i="28"/>
  <c r="V171" i="28"/>
  <c r="U171" i="28"/>
  <c r="T171" i="28"/>
  <c r="S171" i="28"/>
  <c r="R171" i="28"/>
  <c r="Q171" i="28"/>
  <c r="P171" i="28"/>
  <c r="O171" i="28"/>
  <c r="N171" i="28"/>
  <c r="M171" i="28"/>
  <c r="W170" i="28"/>
  <c r="V170" i="28"/>
  <c r="U170" i="28"/>
  <c r="T170" i="28"/>
  <c r="S170" i="28"/>
  <c r="R170" i="28"/>
  <c r="Q170" i="28"/>
  <c r="P170" i="28"/>
  <c r="O170" i="28"/>
  <c r="N170" i="28"/>
  <c r="M170" i="28"/>
  <c r="W169" i="28"/>
  <c r="V169" i="28"/>
  <c r="U169" i="28"/>
  <c r="T169" i="28"/>
  <c r="S169" i="28"/>
  <c r="R169" i="28"/>
  <c r="Q169" i="28"/>
  <c r="P169" i="28"/>
  <c r="O169" i="28"/>
  <c r="N169" i="28"/>
  <c r="M169" i="28"/>
  <c r="W168" i="28"/>
  <c r="V168" i="28"/>
  <c r="U168" i="28"/>
  <c r="T168" i="28"/>
  <c r="S168" i="28"/>
  <c r="R168" i="28"/>
  <c r="Q168" i="28"/>
  <c r="P168" i="28"/>
  <c r="O168" i="28"/>
  <c r="N168" i="28"/>
  <c r="M168" i="28"/>
  <c r="W167" i="28"/>
  <c r="V167" i="28"/>
  <c r="U167" i="28"/>
  <c r="T167" i="28"/>
  <c r="S167" i="28"/>
  <c r="R167" i="28"/>
  <c r="Q167" i="28"/>
  <c r="P167" i="28"/>
  <c r="O167" i="28"/>
  <c r="N167" i="28"/>
  <c r="M167" i="28"/>
  <c r="W166" i="28"/>
  <c r="V166" i="28"/>
  <c r="U166" i="28"/>
  <c r="T166" i="28"/>
  <c r="S166" i="28"/>
  <c r="R166" i="28"/>
  <c r="Q166" i="28"/>
  <c r="P166" i="28"/>
  <c r="O166" i="28"/>
  <c r="N166" i="28"/>
  <c r="M166" i="28"/>
  <c r="W165" i="28"/>
  <c r="V165" i="28"/>
  <c r="U165" i="28"/>
  <c r="T165" i="28"/>
  <c r="S165" i="28"/>
  <c r="R165" i="28"/>
  <c r="Q165" i="28"/>
  <c r="P165" i="28"/>
  <c r="O165" i="28"/>
  <c r="N165" i="28"/>
  <c r="M165" i="28"/>
  <c r="W164" i="28"/>
  <c r="V164" i="28"/>
  <c r="U164" i="28"/>
  <c r="T164" i="28"/>
  <c r="S164" i="28"/>
  <c r="R164" i="28"/>
  <c r="Q164" i="28"/>
  <c r="P164" i="28"/>
  <c r="O164" i="28"/>
  <c r="N164" i="28"/>
  <c r="M164" i="28"/>
  <c r="W163" i="28"/>
  <c r="V163" i="28"/>
  <c r="U163" i="28"/>
  <c r="T163" i="28"/>
  <c r="S163" i="28"/>
  <c r="R163" i="28"/>
  <c r="Q163" i="28"/>
  <c r="P163" i="28"/>
  <c r="O163" i="28"/>
  <c r="N163" i="28"/>
  <c r="M163" i="28"/>
  <c r="W162" i="28"/>
  <c r="V162" i="28"/>
  <c r="U162" i="28"/>
  <c r="T162" i="28"/>
  <c r="S162" i="28"/>
  <c r="R162" i="28"/>
  <c r="Q162" i="28"/>
  <c r="P162" i="28"/>
  <c r="O162" i="28"/>
  <c r="N162" i="28"/>
  <c r="M162" i="28"/>
  <c r="W161" i="28"/>
  <c r="V161" i="28"/>
  <c r="U161" i="28"/>
  <c r="T161" i="28"/>
  <c r="S161" i="28"/>
  <c r="R161" i="28"/>
  <c r="Q161" i="28"/>
  <c r="P161" i="28"/>
  <c r="O161" i="28"/>
  <c r="N161" i="28"/>
  <c r="M161" i="28"/>
  <c r="W160" i="28"/>
  <c r="V160" i="28"/>
  <c r="U160" i="28"/>
  <c r="T160" i="28"/>
  <c r="S160" i="28"/>
  <c r="R160" i="28"/>
  <c r="Q160" i="28"/>
  <c r="P160" i="28"/>
  <c r="O160" i="28"/>
  <c r="N160" i="28"/>
  <c r="M160" i="28"/>
  <c r="W159" i="28"/>
  <c r="V159" i="28"/>
  <c r="U159" i="28"/>
  <c r="T159" i="28"/>
  <c r="S159" i="28"/>
  <c r="R159" i="28"/>
  <c r="Q159" i="28"/>
  <c r="P159" i="28"/>
  <c r="O159" i="28"/>
  <c r="N159" i="28"/>
  <c r="M159" i="28"/>
  <c r="W158" i="28"/>
  <c r="V158" i="28"/>
  <c r="U158" i="28"/>
  <c r="T158" i="28"/>
  <c r="S158" i="28"/>
  <c r="R158" i="28"/>
  <c r="Q158" i="28"/>
  <c r="P158" i="28"/>
  <c r="O158" i="28"/>
  <c r="N158" i="28"/>
  <c r="M158" i="28"/>
  <c r="W157" i="28"/>
  <c r="V157" i="28"/>
  <c r="U157" i="28"/>
  <c r="T157" i="28"/>
  <c r="S157" i="28"/>
  <c r="R157" i="28"/>
  <c r="Q157" i="28"/>
  <c r="P157" i="28"/>
  <c r="O157" i="28"/>
  <c r="N157" i="28"/>
  <c r="M157" i="28"/>
  <c r="W156" i="28"/>
  <c r="V156" i="28"/>
  <c r="U156" i="28"/>
  <c r="T156" i="28"/>
  <c r="S156" i="28"/>
  <c r="R156" i="28"/>
  <c r="Q156" i="28"/>
  <c r="P156" i="28"/>
  <c r="O156" i="28"/>
  <c r="N156" i="28"/>
  <c r="M156" i="28"/>
  <c r="W155" i="28"/>
  <c r="V155" i="28"/>
  <c r="U155" i="28"/>
  <c r="T155" i="28"/>
  <c r="S155" i="28"/>
  <c r="R155" i="28"/>
  <c r="Q155" i="28"/>
  <c r="P155" i="28"/>
  <c r="O155" i="28"/>
  <c r="N155" i="28"/>
  <c r="M155" i="28"/>
  <c r="W154" i="28"/>
  <c r="V154" i="28"/>
  <c r="U154" i="28"/>
  <c r="T154" i="28"/>
  <c r="S154" i="28"/>
  <c r="R154" i="28"/>
  <c r="Q154" i="28"/>
  <c r="P154" i="28"/>
  <c r="O154" i="28"/>
  <c r="N154" i="28"/>
  <c r="M154" i="28"/>
  <c r="W153" i="28"/>
  <c r="V153" i="28"/>
  <c r="U153" i="28"/>
  <c r="T153" i="28"/>
  <c r="S153" i="28"/>
  <c r="R153" i="28"/>
  <c r="Q153" i="28"/>
  <c r="P153" i="28"/>
  <c r="O153" i="28"/>
  <c r="N153" i="28"/>
  <c r="M153" i="28"/>
  <c r="W152" i="28"/>
  <c r="V152" i="28"/>
  <c r="U152" i="28"/>
  <c r="T152" i="28"/>
  <c r="S152" i="28"/>
  <c r="R152" i="28"/>
  <c r="Q152" i="28"/>
  <c r="P152" i="28"/>
  <c r="O152" i="28"/>
  <c r="N152" i="28"/>
  <c r="M152" i="28"/>
  <c r="W151" i="28"/>
  <c r="V151" i="28"/>
  <c r="U151" i="28"/>
  <c r="T151" i="28"/>
  <c r="S151" i="28"/>
  <c r="R151" i="28"/>
  <c r="Q151" i="28"/>
  <c r="P151" i="28"/>
  <c r="O151" i="28"/>
  <c r="N151" i="28"/>
  <c r="M151" i="28"/>
  <c r="W150" i="28"/>
  <c r="V150" i="28"/>
  <c r="U150" i="28"/>
  <c r="T150" i="28"/>
  <c r="S150" i="28"/>
  <c r="R150" i="28"/>
  <c r="Q150" i="28"/>
  <c r="P150" i="28"/>
  <c r="O150" i="28"/>
  <c r="N150" i="28"/>
  <c r="M150" i="28"/>
  <c r="W149" i="28"/>
  <c r="V149" i="28"/>
  <c r="U149" i="28"/>
  <c r="T149" i="28"/>
  <c r="S149" i="28"/>
  <c r="R149" i="28"/>
  <c r="Q149" i="28"/>
  <c r="P149" i="28"/>
  <c r="O149" i="28"/>
  <c r="N149" i="28"/>
  <c r="M149" i="28"/>
  <c r="W148" i="28"/>
  <c r="V148" i="28"/>
  <c r="U148" i="28"/>
  <c r="T148" i="28"/>
  <c r="S148" i="28"/>
  <c r="R148" i="28"/>
  <c r="Q148" i="28"/>
  <c r="P148" i="28"/>
  <c r="O148" i="28"/>
  <c r="N148" i="28"/>
  <c r="M148" i="28"/>
  <c r="W147" i="28"/>
  <c r="V147" i="28"/>
  <c r="U147" i="28"/>
  <c r="T147" i="28"/>
  <c r="S147" i="28"/>
  <c r="R147" i="28"/>
  <c r="Q147" i="28"/>
  <c r="P147" i="28"/>
  <c r="O147" i="28"/>
  <c r="N147" i="28"/>
  <c r="M147" i="28"/>
  <c r="W146" i="28"/>
  <c r="V146" i="28"/>
  <c r="U146" i="28"/>
  <c r="T146" i="28"/>
  <c r="S146" i="28"/>
  <c r="R146" i="28"/>
  <c r="Q146" i="28"/>
  <c r="P146" i="28"/>
  <c r="O146" i="28"/>
  <c r="N146" i="28"/>
  <c r="M146" i="28"/>
  <c r="W145" i="28"/>
  <c r="V145" i="28"/>
  <c r="U145" i="28"/>
  <c r="T145" i="28"/>
  <c r="S145" i="28"/>
  <c r="R145" i="28"/>
  <c r="Q145" i="28"/>
  <c r="P145" i="28"/>
  <c r="O145" i="28"/>
  <c r="N145" i="28"/>
  <c r="M145" i="28"/>
  <c r="W144" i="28"/>
  <c r="V144" i="28"/>
  <c r="U144" i="28"/>
  <c r="T144" i="28"/>
  <c r="S144" i="28"/>
  <c r="R144" i="28"/>
  <c r="Q144" i="28"/>
  <c r="P144" i="28"/>
  <c r="O144" i="28"/>
  <c r="N144" i="28"/>
  <c r="M144" i="28"/>
  <c r="W143" i="28"/>
  <c r="V143" i="28"/>
  <c r="U143" i="28"/>
  <c r="T143" i="28"/>
  <c r="S143" i="28"/>
  <c r="R143" i="28"/>
  <c r="Q143" i="28"/>
  <c r="P143" i="28"/>
  <c r="O143" i="28"/>
  <c r="N143" i="28"/>
  <c r="M143" i="28"/>
  <c r="W142" i="28"/>
  <c r="V142" i="28"/>
  <c r="U142" i="28"/>
  <c r="T142" i="28"/>
  <c r="S142" i="28"/>
  <c r="R142" i="28"/>
  <c r="Q142" i="28"/>
  <c r="P142" i="28"/>
  <c r="O142" i="28"/>
  <c r="N142" i="28"/>
  <c r="M142" i="28"/>
  <c r="W141" i="28"/>
  <c r="V141" i="28"/>
  <c r="U141" i="28"/>
  <c r="T141" i="28"/>
  <c r="S141" i="28"/>
  <c r="R141" i="28"/>
  <c r="Q141" i="28"/>
  <c r="P141" i="28"/>
  <c r="O141" i="28"/>
  <c r="N141" i="28"/>
  <c r="M141" i="28"/>
  <c r="W140" i="28"/>
  <c r="V140" i="28"/>
  <c r="U140" i="28"/>
  <c r="T140" i="28"/>
  <c r="S140" i="28"/>
  <c r="R140" i="28"/>
  <c r="Q140" i="28"/>
  <c r="P140" i="28"/>
  <c r="O140" i="28"/>
  <c r="N140" i="28"/>
  <c r="M140" i="28"/>
  <c r="W139" i="28"/>
  <c r="V139" i="28"/>
  <c r="U139" i="28"/>
  <c r="T139" i="28"/>
  <c r="S139" i="28"/>
  <c r="R139" i="28"/>
  <c r="Q139" i="28"/>
  <c r="P139" i="28"/>
  <c r="O139" i="28"/>
  <c r="N139" i="28"/>
  <c r="M139" i="28"/>
  <c r="W138" i="28"/>
  <c r="V138" i="28"/>
  <c r="U138" i="28"/>
  <c r="T138" i="28"/>
  <c r="S138" i="28"/>
  <c r="R138" i="28"/>
  <c r="Q138" i="28"/>
  <c r="P138" i="28"/>
  <c r="O138" i="28"/>
  <c r="N138" i="28"/>
  <c r="M138" i="28"/>
  <c r="W137" i="28"/>
  <c r="V137" i="28"/>
  <c r="U137" i="28"/>
  <c r="T137" i="28"/>
  <c r="S137" i="28"/>
  <c r="R137" i="28"/>
  <c r="Q137" i="28"/>
  <c r="P137" i="28"/>
  <c r="O137" i="28"/>
  <c r="N137" i="28"/>
  <c r="M137" i="28"/>
  <c r="W136" i="28"/>
  <c r="V136" i="28"/>
  <c r="U136" i="28"/>
  <c r="T136" i="28"/>
  <c r="S136" i="28"/>
  <c r="R136" i="28"/>
  <c r="Q136" i="28"/>
  <c r="P136" i="28"/>
  <c r="O136" i="28"/>
  <c r="N136" i="28"/>
  <c r="M136" i="28"/>
  <c r="W135" i="28"/>
  <c r="V135" i="28"/>
  <c r="U135" i="28"/>
  <c r="T135" i="28"/>
  <c r="S135" i="28"/>
  <c r="R135" i="28"/>
  <c r="Q135" i="28"/>
  <c r="P135" i="28"/>
  <c r="O135" i="28"/>
  <c r="N135" i="28"/>
  <c r="M135" i="28"/>
  <c r="W134" i="28"/>
  <c r="V134" i="28"/>
  <c r="U134" i="28"/>
  <c r="T134" i="28"/>
  <c r="S134" i="28"/>
  <c r="R134" i="28"/>
  <c r="Q134" i="28"/>
  <c r="P134" i="28"/>
  <c r="O134" i="28"/>
  <c r="N134" i="28"/>
  <c r="M134" i="28"/>
  <c r="W133" i="28"/>
  <c r="V133" i="28"/>
  <c r="U133" i="28"/>
  <c r="T133" i="28"/>
  <c r="S133" i="28"/>
  <c r="R133" i="28"/>
  <c r="Q133" i="28"/>
  <c r="P133" i="28"/>
  <c r="O133" i="28"/>
  <c r="N133" i="28"/>
  <c r="M133" i="28"/>
  <c r="W132" i="28"/>
  <c r="V132" i="28"/>
  <c r="U132" i="28"/>
  <c r="T132" i="28"/>
  <c r="S132" i="28"/>
  <c r="R132" i="28"/>
  <c r="Q132" i="28"/>
  <c r="P132" i="28"/>
  <c r="O132" i="28"/>
  <c r="N132" i="28"/>
  <c r="M132" i="28"/>
  <c r="W131" i="28"/>
  <c r="V131" i="28"/>
  <c r="U131" i="28"/>
  <c r="T131" i="28"/>
  <c r="S131" i="28"/>
  <c r="R131" i="28"/>
  <c r="Q131" i="28"/>
  <c r="P131" i="28"/>
  <c r="O131" i="28"/>
  <c r="N131" i="28"/>
  <c r="M131" i="28"/>
  <c r="W130" i="28"/>
  <c r="V130" i="28"/>
  <c r="U130" i="28"/>
  <c r="T130" i="28"/>
  <c r="S130" i="28"/>
  <c r="R130" i="28"/>
  <c r="Q130" i="28"/>
  <c r="P130" i="28"/>
  <c r="O130" i="28"/>
  <c r="N130" i="28"/>
  <c r="M130" i="28"/>
  <c r="W129" i="28"/>
  <c r="V129" i="28"/>
  <c r="U129" i="28"/>
  <c r="T129" i="28"/>
  <c r="S129" i="28"/>
  <c r="R129" i="28"/>
  <c r="Q129" i="28"/>
  <c r="P129" i="28"/>
  <c r="O129" i="28"/>
  <c r="N129" i="28"/>
  <c r="M129" i="28"/>
  <c r="W128" i="28"/>
  <c r="V128" i="28"/>
  <c r="U128" i="28"/>
  <c r="T128" i="28"/>
  <c r="S128" i="28"/>
  <c r="R128" i="28"/>
  <c r="Q128" i="28"/>
  <c r="P128" i="28"/>
  <c r="O128" i="28"/>
  <c r="N128" i="28"/>
  <c r="M128" i="28"/>
  <c r="W127" i="28"/>
  <c r="V127" i="28"/>
  <c r="U127" i="28"/>
  <c r="T127" i="28"/>
  <c r="S127" i="28"/>
  <c r="R127" i="28"/>
  <c r="Q127" i="28"/>
  <c r="P127" i="28"/>
  <c r="O127" i="28"/>
  <c r="N127" i="28"/>
  <c r="M127" i="28"/>
  <c r="W126" i="28"/>
  <c r="V126" i="28"/>
  <c r="U126" i="28"/>
  <c r="T126" i="28"/>
  <c r="S126" i="28"/>
  <c r="R126" i="28"/>
  <c r="Q126" i="28"/>
  <c r="P126" i="28"/>
  <c r="O126" i="28"/>
  <c r="N126" i="28"/>
  <c r="M126" i="28"/>
  <c r="W125" i="28"/>
  <c r="V125" i="28"/>
  <c r="U125" i="28"/>
  <c r="T125" i="28"/>
  <c r="S125" i="28"/>
  <c r="R125" i="28"/>
  <c r="Q125" i="28"/>
  <c r="P125" i="28"/>
  <c r="O125" i="28"/>
  <c r="N125" i="28"/>
  <c r="M125" i="28"/>
  <c r="W124" i="28"/>
  <c r="V124" i="28"/>
  <c r="U124" i="28"/>
  <c r="T124" i="28"/>
  <c r="S124" i="28"/>
  <c r="R124" i="28"/>
  <c r="Q124" i="28"/>
  <c r="P124" i="28"/>
  <c r="O124" i="28"/>
  <c r="N124" i="28"/>
  <c r="M124" i="28"/>
  <c r="W123" i="28"/>
  <c r="V123" i="28"/>
  <c r="U123" i="28"/>
  <c r="T123" i="28"/>
  <c r="S123" i="28"/>
  <c r="R123" i="28"/>
  <c r="Q123" i="28"/>
  <c r="P123" i="28"/>
  <c r="O123" i="28"/>
  <c r="N123" i="28"/>
  <c r="M123" i="28"/>
  <c r="W122" i="28"/>
  <c r="V122" i="28"/>
  <c r="U122" i="28"/>
  <c r="T122" i="28"/>
  <c r="S122" i="28"/>
  <c r="R122" i="28"/>
  <c r="Q122" i="28"/>
  <c r="P122" i="28"/>
  <c r="O122" i="28"/>
  <c r="N122" i="28"/>
  <c r="M122" i="28"/>
  <c r="W121" i="28"/>
  <c r="V121" i="28"/>
  <c r="U121" i="28"/>
  <c r="T121" i="28"/>
  <c r="S121" i="28"/>
  <c r="R121" i="28"/>
  <c r="Q121" i="28"/>
  <c r="P121" i="28"/>
  <c r="O121" i="28"/>
  <c r="N121" i="28"/>
  <c r="M121" i="28"/>
  <c r="W120" i="28"/>
  <c r="V120" i="28"/>
  <c r="U120" i="28"/>
  <c r="T120" i="28"/>
  <c r="S120" i="28"/>
  <c r="R120" i="28"/>
  <c r="Q120" i="28"/>
  <c r="P120" i="28"/>
  <c r="O120" i="28"/>
  <c r="N120" i="28"/>
  <c r="M120" i="28"/>
  <c r="W119" i="28"/>
  <c r="V119" i="28"/>
  <c r="U119" i="28"/>
  <c r="T119" i="28"/>
  <c r="S119" i="28"/>
  <c r="R119" i="28"/>
  <c r="Q119" i="28"/>
  <c r="P119" i="28"/>
  <c r="O119" i="28"/>
  <c r="N119" i="28"/>
  <c r="M119" i="28"/>
  <c r="W118" i="28"/>
  <c r="V118" i="28"/>
  <c r="U118" i="28"/>
  <c r="T118" i="28"/>
  <c r="S118" i="28"/>
  <c r="R118" i="28"/>
  <c r="Q118" i="28"/>
  <c r="P118" i="28"/>
  <c r="O118" i="28"/>
  <c r="N118" i="28"/>
  <c r="M118" i="28"/>
  <c r="W117" i="28"/>
  <c r="V117" i="28"/>
  <c r="U117" i="28"/>
  <c r="T117" i="28"/>
  <c r="S117" i="28"/>
  <c r="R117" i="28"/>
  <c r="Q117" i="28"/>
  <c r="P117" i="28"/>
  <c r="O117" i="28"/>
  <c r="N117" i="28"/>
  <c r="M117" i="28"/>
  <c r="W116" i="28"/>
  <c r="V116" i="28"/>
  <c r="U116" i="28"/>
  <c r="T116" i="28"/>
  <c r="S116" i="28"/>
  <c r="R116" i="28"/>
  <c r="Q116" i="28"/>
  <c r="P116" i="28"/>
  <c r="O116" i="28"/>
  <c r="N116" i="28"/>
  <c r="M116" i="28"/>
  <c r="W115" i="28"/>
  <c r="V115" i="28"/>
  <c r="U115" i="28"/>
  <c r="T115" i="28"/>
  <c r="S115" i="28"/>
  <c r="R115" i="28"/>
  <c r="Q115" i="28"/>
  <c r="P115" i="28"/>
  <c r="O115" i="28"/>
  <c r="N115" i="28"/>
  <c r="M115" i="28"/>
  <c r="W114" i="28"/>
  <c r="V114" i="28"/>
  <c r="U114" i="28"/>
  <c r="T114" i="28"/>
  <c r="S114" i="28"/>
  <c r="R114" i="28"/>
  <c r="Q114" i="28"/>
  <c r="P114" i="28"/>
  <c r="O114" i="28"/>
  <c r="N114" i="28"/>
  <c r="M114" i="28"/>
  <c r="W113" i="28"/>
  <c r="V113" i="28"/>
  <c r="U113" i="28"/>
  <c r="T113" i="28"/>
  <c r="S113" i="28"/>
  <c r="R113" i="28"/>
  <c r="Q113" i="28"/>
  <c r="P113" i="28"/>
  <c r="O113" i="28"/>
  <c r="N113" i="28"/>
  <c r="M113" i="28"/>
  <c r="W112" i="28"/>
  <c r="V112" i="28"/>
  <c r="U112" i="28"/>
  <c r="T112" i="28"/>
  <c r="S112" i="28"/>
  <c r="R112" i="28"/>
  <c r="Q112" i="28"/>
  <c r="P112" i="28"/>
  <c r="O112" i="28"/>
  <c r="N112" i="28"/>
  <c r="M112" i="28"/>
  <c r="W111" i="28"/>
  <c r="V111" i="28"/>
  <c r="U111" i="28"/>
  <c r="T111" i="28"/>
  <c r="S111" i="28"/>
  <c r="R111" i="28"/>
  <c r="Q111" i="28"/>
  <c r="P111" i="28"/>
  <c r="O111" i="28"/>
  <c r="N111" i="28"/>
  <c r="M111" i="28"/>
  <c r="W110" i="28"/>
  <c r="V110" i="28"/>
  <c r="U110" i="28"/>
  <c r="T110" i="28"/>
  <c r="S110" i="28"/>
  <c r="R110" i="28"/>
  <c r="Q110" i="28"/>
  <c r="P110" i="28"/>
  <c r="O110" i="28"/>
  <c r="N110" i="28"/>
  <c r="M110" i="28"/>
  <c r="W109" i="28"/>
  <c r="V109" i="28"/>
  <c r="U109" i="28"/>
  <c r="T109" i="28"/>
  <c r="S109" i="28"/>
  <c r="R109" i="28"/>
  <c r="Q109" i="28"/>
  <c r="P109" i="28"/>
  <c r="O109" i="28"/>
  <c r="N109" i="28"/>
  <c r="M109" i="28"/>
  <c r="W108" i="28"/>
  <c r="V108" i="28"/>
  <c r="U108" i="28"/>
  <c r="T108" i="28"/>
  <c r="S108" i="28"/>
  <c r="R108" i="28"/>
  <c r="Q108" i="28"/>
  <c r="P108" i="28"/>
  <c r="O108" i="28"/>
  <c r="N108" i="28"/>
  <c r="M108" i="28"/>
  <c r="W107" i="28"/>
  <c r="V107" i="28"/>
  <c r="U107" i="28"/>
  <c r="T107" i="28"/>
  <c r="S107" i="28"/>
  <c r="R107" i="28"/>
  <c r="Q107" i="28"/>
  <c r="P107" i="28"/>
  <c r="O107" i="28"/>
  <c r="N107" i="28"/>
  <c r="M107" i="28"/>
  <c r="W106" i="28"/>
  <c r="V106" i="28"/>
  <c r="U106" i="28"/>
  <c r="T106" i="28"/>
  <c r="S106" i="28"/>
  <c r="R106" i="28"/>
  <c r="Q106" i="28"/>
  <c r="P106" i="28"/>
  <c r="O106" i="28"/>
  <c r="N106" i="28"/>
  <c r="M106" i="28"/>
  <c r="W105" i="28"/>
  <c r="V105" i="28"/>
  <c r="U105" i="28"/>
  <c r="T105" i="28"/>
  <c r="S105" i="28"/>
  <c r="R105" i="28"/>
  <c r="Q105" i="28"/>
  <c r="P105" i="28"/>
  <c r="O105" i="28"/>
  <c r="N105" i="28"/>
  <c r="M105" i="28"/>
  <c r="W104" i="28"/>
  <c r="V104" i="28"/>
  <c r="U104" i="28"/>
  <c r="T104" i="28"/>
  <c r="S104" i="28"/>
  <c r="R104" i="28"/>
  <c r="Q104" i="28"/>
  <c r="P104" i="28"/>
  <c r="O104" i="28"/>
  <c r="N104" i="28"/>
  <c r="M104" i="28"/>
  <c r="W103" i="28"/>
  <c r="V103" i="28"/>
  <c r="U103" i="28"/>
  <c r="T103" i="28"/>
  <c r="S103" i="28"/>
  <c r="R103" i="28"/>
  <c r="Q103" i="28"/>
  <c r="P103" i="28"/>
  <c r="O103" i="28"/>
  <c r="N103" i="28"/>
  <c r="M103" i="28"/>
  <c r="W102" i="28"/>
  <c r="V102" i="28"/>
  <c r="U102" i="28"/>
  <c r="T102" i="28"/>
  <c r="S102" i="28"/>
  <c r="R102" i="28"/>
  <c r="Q102" i="28"/>
  <c r="P102" i="28"/>
  <c r="O102" i="28"/>
  <c r="N102" i="28"/>
  <c r="M102" i="28"/>
  <c r="W101" i="28"/>
  <c r="V101" i="28"/>
  <c r="U101" i="28"/>
  <c r="T101" i="28"/>
  <c r="S101" i="28"/>
  <c r="R101" i="28"/>
  <c r="Q101" i="28"/>
  <c r="P101" i="28"/>
  <c r="O101" i="28"/>
  <c r="N101" i="28"/>
  <c r="M101" i="28"/>
  <c r="W100" i="28"/>
  <c r="V100" i="28"/>
  <c r="U100" i="28"/>
  <c r="T100" i="28"/>
  <c r="S100" i="28"/>
  <c r="R100" i="28"/>
  <c r="Q100" i="28"/>
  <c r="P100" i="28"/>
  <c r="O100" i="28"/>
  <c r="N100" i="28"/>
  <c r="M100" i="28"/>
  <c r="W99" i="28"/>
  <c r="V99" i="28"/>
  <c r="U99" i="28"/>
  <c r="T99" i="28"/>
  <c r="S99" i="28"/>
  <c r="R99" i="28"/>
  <c r="Q99" i="28"/>
  <c r="P99" i="28"/>
  <c r="O99" i="28"/>
  <c r="N99" i="28"/>
  <c r="M99" i="28"/>
  <c r="W98" i="28"/>
  <c r="V98" i="28"/>
  <c r="U98" i="28"/>
  <c r="T98" i="28"/>
  <c r="S98" i="28"/>
  <c r="R98" i="28"/>
  <c r="Q98" i="28"/>
  <c r="P98" i="28"/>
  <c r="O98" i="28"/>
  <c r="N98" i="28"/>
  <c r="M98" i="28"/>
  <c r="W97" i="28"/>
  <c r="V97" i="28"/>
  <c r="U97" i="28"/>
  <c r="T97" i="28"/>
  <c r="S97" i="28"/>
  <c r="R97" i="28"/>
  <c r="Q97" i="28"/>
  <c r="P97" i="28"/>
  <c r="O97" i="28"/>
  <c r="N97" i="28"/>
  <c r="M97" i="28"/>
  <c r="W96" i="28"/>
  <c r="V96" i="28"/>
  <c r="U96" i="28"/>
  <c r="T96" i="28"/>
  <c r="S96" i="28"/>
  <c r="R96" i="28"/>
  <c r="Q96" i="28"/>
  <c r="P96" i="28"/>
  <c r="O96" i="28"/>
  <c r="N96" i="28"/>
  <c r="M96" i="28"/>
  <c r="W95" i="28"/>
  <c r="V95" i="28"/>
  <c r="U95" i="28"/>
  <c r="T95" i="28"/>
  <c r="S95" i="28"/>
  <c r="R95" i="28"/>
  <c r="Q95" i="28"/>
  <c r="P95" i="28"/>
  <c r="O95" i="28"/>
  <c r="N95" i="28"/>
  <c r="M95" i="28"/>
  <c r="W94" i="28"/>
  <c r="V94" i="28"/>
  <c r="U94" i="28"/>
  <c r="T94" i="28"/>
  <c r="S94" i="28"/>
  <c r="R94" i="28"/>
  <c r="Q94" i="28"/>
  <c r="P94" i="28"/>
  <c r="O94" i="28"/>
  <c r="N94" i="28"/>
  <c r="M94" i="28"/>
  <c r="W93" i="28"/>
  <c r="V93" i="28"/>
  <c r="U93" i="28"/>
  <c r="T93" i="28"/>
  <c r="S93" i="28"/>
  <c r="R93" i="28"/>
  <c r="Q93" i="28"/>
  <c r="P93" i="28"/>
  <c r="O93" i="28"/>
  <c r="N93" i="28"/>
  <c r="M93" i="28"/>
  <c r="W92" i="28"/>
  <c r="V92" i="28"/>
  <c r="U92" i="28"/>
  <c r="T92" i="28"/>
  <c r="S92" i="28"/>
  <c r="R92" i="28"/>
  <c r="Q92" i="28"/>
  <c r="P92" i="28"/>
  <c r="O92" i="28"/>
  <c r="N92" i="28"/>
  <c r="M92" i="28"/>
  <c r="W91" i="28"/>
  <c r="V91" i="28"/>
  <c r="U91" i="28"/>
  <c r="T91" i="28"/>
  <c r="S91" i="28"/>
  <c r="R91" i="28"/>
  <c r="Q91" i="28"/>
  <c r="P91" i="28"/>
  <c r="O91" i="28"/>
  <c r="N91" i="28"/>
  <c r="M91" i="28"/>
  <c r="W90" i="28"/>
  <c r="V90" i="28"/>
  <c r="U90" i="28"/>
  <c r="T90" i="28"/>
  <c r="S90" i="28"/>
  <c r="R90" i="28"/>
  <c r="Q90" i="28"/>
  <c r="P90" i="28"/>
  <c r="O90" i="28"/>
  <c r="N90" i="28"/>
  <c r="M90" i="28"/>
  <c r="W89" i="28"/>
  <c r="V89" i="28"/>
  <c r="U89" i="28"/>
  <c r="T89" i="28"/>
  <c r="S89" i="28"/>
  <c r="R89" i="28"/>
  <c r="Q89" i="28"/>
  <c r="P89" i="28"/>
  <c r="O89" i="28"/>
  <c r="N89" i="28"/>
  <c r="M89" i="28"/>
  <c r="W88" i="28"/>
  <c r="V88" i="28"/>
  <c r="U88" i="28"/>
  <c r="T88" i="28"/>
  <c r="S88" i="28"/>
  <c r="R88" i="28"/>
  <c r="Q88" i="28"/>
  <c r="P88" i="28"/>
  <c r="O88" i="28"/>
  <c r="N88" i="28"/>
  <c r="M88" i="28"/>
  <c r="W87" i="28"/>
  <c r="V87" i="28"/>
  <c r="U87" i="28"/>
  <c r="T87" i="28"/>
  <c r="S87" i="28"/>
  <c r="R87" i="28"/>
  <c r="Q87" i="28"/>
  <c r="P87" i="28"/>
  <c r="O87" i="28"/>
  <c r="N87" i="28"/>
  <c r="M87" i="28"/>
  <c r="W86" i="28"/>
  <c r="V86" i="28"/>
  <c r="U86" i="28"/>
  <c r="T86" i="28"/>
  <c r="S86" i="28"/>
  <c r="R86" i="28"/>
  <c r="Q86" i="28"/>
  <c r="P86" i="28"/>
  <c r="O86" i="28"/>
  <c r="N86" i="28"/>
  <c r="M86" i="28"/>
  <c r="W85" i="28"/>
  <c r="V85" i="28"/>
  <c r="U85" i="28"/>
  <c r="T85" i="28"/>
  <c r="S85" i="28"/>
  <c r="R85" i="28"/>
  <c r="Q85" i="28"/>
  <c r="P85" i="28"/>
  <c r="O85" i="28"/>
  <c r="N85" i="28"/>
  <c r="M85" i="28"/>
  <c r="W84" i="28"/>
  <c r="V84" i="28"/>
  <c r="U84" i="28"/>
  <c r="T84" i="28"/>
  <c r="S84" i="28"/>
  <c r="R84" i="28"/>
  <c r="Q84" i="28"/>
  <c r="P84" i="28"/>
  <c r="O84" i="28"/>
  <c r="N84" i="28"/>
  <c r="M84" i="28"/>
  <c r="W83" i="28"/>
  <c r="V83" i="28"/>
  <c r="U83" i="28"/>
  <c r="T83" i="28"/>
  <c r="S83" i="28"/>
  <c r="R83" i="28"/>
  <c r="Q83" i="28"/>
  <c r="P83" i="28"/>
  <c r="O83" i="28"/>
  <c r="N83" i="28"/>
  <c r="M83" i="28"/>
  <c r="W82" i="28"/>
  <c r="V82" i="28"/>
  <c r="U82" i="28"/>
  <c r="T82" i="28"/>
  <c r="S82" i="28"/>
  <c r="R82" i="28"/>
  <c r="Q82" i="28"/>
  <c r="P82" i="28"/>
  <c r="O82" i="28"/>
  <c r="N82" i="28"/>
  <c r="M82" i="28"/>
  <c r="W81" i="28"/>
  <c r="V81" i="28"/>
  <c r="U81" i="28"/>
  <c r="T81" i="28"/>
  <c r="S81" i="28"/>
  <c r="R81" i="28"/>
  <c r="Q81" i="28"/>
  <c r="P81" i="28"/>
  <c r="O81" i="28"/>
  <c r="N81" i="28"/>
  <c r="M81" i="28"/>
  <c r="W80" i="28"/>
  <c r="V80" i="28"/>
  <c r="U80" i="28"/>
  <c r="T80" i="28"/>
  <c r="S80" i="28"/>
  <c r="R80" i="28"/>
  <c r="Q80" i="28"/>
  <c r="P80" i="28"/>
  <c r="O80" i="28"/>
  <c r="N80" i="28"/>
  <c r="M80" i="28"/>
  <c r="W79" i="28"/>
  <c r="V79" i="28"/>
  <c r="U79" i="28"/>
  <c r="T79" i="28"/>
  <c r="S79" i="28"/>
  <c r="R79" i="28"/>
  <c r="Q79" i="28"/>
  <c r="P79" i="28"/>
  <c r="O79" i="28"/>
  <c r="N79" i="28"/>
  <c r="M79" i="28"/>
  <c r="W78" i="28"/>
  <c r="V78" i="28"/>
  <c r="U78" i="28"/>
  <c r="T78" i="28"/>
  <c r="S78" i="28"/>
  <c r="R78" i="28"/>
  <c r="Q78" i="28"/>
  <c r="P78" i="28"/>
  <c r="O78" i="28"/>
  <c r="N78" i="28"/>
  <c r="M78" i="28"/>
  <c r="W77" i="28"/>
  <c r="V77" i="28"/>
  <c r="U77" i="28"/>
  <c r="T77" i="28"/>
  <c r="S77" i="28"/>
  <c r="R77" i="28"/>
  <c r="Q77" i="28"/>
  <c r="P77" i="28"/>
  <c r="O77" i="28"/>
  <c r="N77" i="28"/>
  <c r="M77" i="28"/>
  <c r="W76" i="28"/>
  <c r="V76" i="28"/>
  <c r="U76" i="28"/>
  <c r="T76" i="28"/>
  <c r="S76" i="28"/>
  <c r="R76" i="28"/>
  <c r="Q76" i="28"/>
  <c r="P76" i="28"/>
  <c r="O76" i="28"/>
  <c r="N76" i="28"/>
  <c r="M76" i="28"/>
  <c r="W75" i="28"/>
  <c r="V75" i="28"/>
  <c r="U75" i="28"/>
  <c r="T75" i="28"/>
  <c r="S75" i="28"/>
  <c r="R75" i="28"/>
  <c r="Q75" i="28"/>
  <c r="P75" i="28"/>
  <c r="O75" i="28"/>
  <c r="N75" i="28"/>
  <c r="M75" i="28"/>
  <c r="W74" i="28"/>
  <c r="V74" i="28"/>
  <c r="U74" i="28"/>
  <c r="T74" i="28"/>
  <c r="S74" i="28"/>
  <c r="R74" i="28"/>
  <c r="Q74" i="28"/>
  <c r="P74" i="28"/>
  <c r="O74" i="28"/>
  <c r="N74" i="28"/>
  <c r="M74" i="28"/>
  <c r="W73" i="28"/>
  <c r="V73" i="28"/>
  <c r="U73" i="28"/>
  <c r="T73" i="28"/>
  <c r="S73" i="28"/>
  <c r="R73" i="28"/>
  <c r="Q73" i="28"/>
  <c r="P73" i="28"/>
  <c r="O73" i="28"/>
  <c r="N73" i="28"/>
  <c r="M73" i="28"/>
  <c r="W72" i="28"/>
  <c r="V72" i="28"/>
  <c r="U72" i="28"/>
  <c r="T72" i="28"/>
  <c r="S72" i="28"/>
  <c r="R72" i="28"/>
  <c r="Q72" i="28"/>
  <c r="P72" i="28"/>
  <c r="O72" i="28"/>
  <c r="N72" i="28"/>
  <c r="M72" i="28"/>
  <c r="W71" i="28"/>
  <c r="V71" i="28"/>
  <c r="U71" i="28"/>
  <c r="T71" i="28"/>
  <c r="S71" i="28"/>
  <c r="R71" i="28"/>
  <c r="Q71" i="28"/>
  <c r="P71" i="28"/>
  <c r="O71" i="28"/>
  <c r="N71" i="28"/>
  <c r="M71" i="28"/>
  <c r="W70" i="28"/>
  <c r="V70" i="28"/>
  <c r="U70" i="28"/>
  <c r="T70" i="28"/>
  <c r="S70" i="28"/>
  <c r="R70" i="28"/>
  <c r="Q70" i="28"/>
  <c r="P70" i="28"/>
  <c r="O70" i="28"/>
  <c r="N70" i="28"/>
  <c r="M70" i="28"/>
  <c r="W69" i="28"/>
  <c r="V69" i="28"/>
  <c r="U69" i="28"/>
  <c r="T69" i="28"/>
  <c r="S69" i="28"/>
  <c r="R69" i="28"/>
  <c r="Q69" i="28"/>
  <c r="P69" i="28"/>
  <c r="O69" i="28"/>
  <c r="N69" i="28"/>
  <c r="M69" i="28"/>
  <c r="W68" i="28"/>
  <c r="V68" i="28"/>
  <c r="U68" i="28"/>
  <c r="T68" i="28"/>
  <c r="S68" i="28"/>
  <c r="R68" i="28"/>
  <c r="Q68" i="28"/>
  <c r="P68" i="28"/>
  <c r="O68" i="28"/>
  <c r="N68" i="28"/>
  <c r="M68" i="28"/>
  <c r="W67" i="28"/>
  <c r="V67" i="28"/>
  <c r="U67" i="28"/>
  <c r="T67" i="28"/>
  <c r="S67" i="28"/>
  <c r="R67" i="28"/>
  <c r="Q67" i="28"/>
  <c r="P67" i="28"/>
  <c r="O67" i="28"/>
  <c r="N67" i="28"/>
  <c r="M67" i="28"/>
  <c r="W66" i="28"/>
  <c r="V66" i="28"/>
  <c r="U66" i="28"/>
  <c r="T66" i="28"/>
  <c r="S66" i="28"/>
  <c r="R66" i="28"/>
  <c r="Q66" i="28"/>
  <c r="P66" i="28"/>
  <c r="O66" i="28"/>
  <c r="N66" i="28"/>
  <c r="M66" i="28"/>
  <c r="W65" i="28"/>
  <c r="V65" i="28"/>
  <c r="U65" i="28"/>
  <c r="T65" i="28"/>
  <c r="S65" i="28"/>
  <c r="R65" i="28"/>
  <c r="Q65" i="28"/>
  <c r="P65" i="28"/>
  <c r="O65" i="28"/>
  <c r="N65" i="28"/>
  <c r="M65" i="28"/>
  <c r="W64" i="28"/>
  <c r="V64" i="28"/>
  <c r="U64" i="28"/>
  <c r="T64" i="28"/>
  <c r="S64" i="28"/>
  <c r="R64" i="28"/>
  <c r="Q64" i="28"/>
  <c r="P64" i="28"/>
  <c r="O64" i="28"/>
  <c r="N64" i="28"/>
  <c r="M64" i="28"/>
  <c r="W63" i="28"/>
  <c r="V63" i="28"/>
  <c r="U63" i="28"/>
  <c r="T63" i="28"/>
  <c r="S63" i="28"/>
  <c r="R63" i="28"/>
  <c r="Q63" i="28"/>
  <c r="P63" i="28"/>
  <c r="O63" i="28"/>
  <c r="N63" i="28"/>
  <c r="M63" i="28"/>
  <c r="W62" i="28"/>
  <c r="V62" i="28"/>
  <c r="U62" i="28"/>
  <c r="T62" i="28"/>
  <c r="S62" i="28"/>
  <c r="R62" i="28"/>
  <c r="Q62" i="28"/>
  <c r="P62" i="28"/>
  <c r="O62" i="28"/>
  <c r="N62" i="28"/>
  <c r="M62" i="28"/>
  <c r="W61" i="28"/>
  <c r="V61" i="28"/>
  <c r="U61" i="28"/>
  <c r="T61" i="28"/>
  <c r="S61" i="28"/>
  <c r="R61" i="28"/>
  <c r="Q61" i="28"/>
  <c r="P61" i="28"/>
  <c r="O61" i="28"/>
  <c r="N61" i="28"/>
  <c r="M61" i="28"/>
  <c r="W60" i="28"/>
  <c r="V60" i="28"/>
  <c r="U60" i="28"/>
  <c r="T60" i="28"/>
  <c r="S60" i="28"/>
  <c r="R60" i="28"/>
  <c r="Q60" i="28"/>
  <c r="P60" i="28"/>
  <c r="O60" i="28"/>
  <c r="N60" i="28"/>
  <c r="M60" i="28"/>
  <c r="W59" i="28"/>
  <c r="V59" i="28"/>
  <c r="U59" i="28"/>
  <c r="T59" i="28"/>
  <c r="S59" i="28"/>
  <c r="R59" i="28"/>
  <c r="Q59" i="28"/>
  <c r="P59" i="28"/>
  <c r="O59" i="28"/>
  <c r="N59" i="28"/>
  <c r="M59" i="28"/>
  <c r="W58" i="28"/>
  <c r="V58" i="28"/>
  <c r="U58" i="28"/>
  <c r="T58" i="28"/>
  <c r="S58" i="28"/>
  <c r="R58" i="28"/>
  <c r="Q58" i="28"/>
  <c r="P58" i="28"/>
  <c r="O58" i="28"/>
  <c r="N58" i="28"/>
  <c r="M58" i="28"/>
  <c r="W57" i="28"/>
  <c r="V57" i="28"/>
  <c r="U57" i="28"/>
  <c r="T57" i="28"/>
  <c r="S57" i="28"/>
  <c r="R57" i="28"/>
  <c r="Q57" i="28"/>
  <c r="P57" i="28"/>
  <c r="O57" i="28"/>
  <c r="N57" i="28"/>
  <c r="M57" i="28"/>
  <c r="W56" i="28"/>
  <c r="V56" i="28"/>
  <c r="U56" i="28"/>
  <c r="T56" i="28"/>
  <c r="S56" i="28"/>
  <c r="R56" i="28"/>
  <c r="Q56" i="28"/>
  <c r="P56" i="28"/>
  <c r="O56" i="28"/>
  <c r="N56" i="28"/>
  <c r="M56" i="28"/>
  <c r="W55" i="28"/>
  <c r="V55" i="28"/>
  <c r="U55" i="28"/>
  <c r="T55" i="28"/>
  <c r="S55" i="28"/>
  <c r="R55" i="28"/>
  <c r="Q55" i="28"/>
  <c r="P55" i="28"/>
  <c r="O55" i="28"/>
  <c r="N55" i="28"/>
  <c r="M55" i="28"/>
  <c r="W54" i="28"/>
  <c r="V54" i="28"/>
  <c r="U54" i="28"/>
  <c r="T54" i="28"/>
  <c r="S54" i="28"/>
  <c r="R54" i="28"/>
  <c r="Q54" i="28"/>
  <c r="P54" i="28"/>
  <c r="O54" i="28"/>
  <c r="N54" i="28"/>
  <c r="M54" i="28"/>
  <c r="W53" i="28"/>
  <c r="V53" i="28"/>
  <c r="U53" i="28"/>
  <c r="T53" i="28"/>
  <c r="S53" i="28"/>
  <c r="R53" i="28"/>
  <c r="Q53" i="28"/>
  <c r="P53" i="28"/>
  <c r="O53" i="28"/>
  <c r="N53" i="28"/>
  <c r="M53" i="28"/>
  <c r="W52" i="28"/>
  <c r="V52" i="28"/>
  <c r="U52" i="28"/>
  <c r="T52" i="28"/>
  <c r="S52" i="28"/>
  <c r="R52" i="28"/>
  <c r="Q52" i="28"/>
  <c r="P52" i="28"/>
  <c r="O52" i="28"/>
  <c r="N52" i="28"/>
  <c r="M52" i="28"/>
  <c r="W51" i="28"/>
  <c r="V51" i="28"/>
  <c r="U51" i="28"/>
  <c r="T51" i="28"/>
  <c r="S51" i="28"/>
  <c r="R51" i="28"/>
  <c r="Q51" i="28"/>
  <c r="P51" i="28"/>
  <c r="O51" i="28"/>
  <c r="N51" i="28"/>
  <c r="M51" i="28"/>
  <c r="W50" i="28"/>
  <c r="V50" i="28"/>
  <c r="U50" i="28"/>
  <c r="T50" i="28"/>
  <c r="S50" i="28"/>
  <c r="R50" i="28"/>
  <c r="Q50" i="28"/>
  <c r="P50" i="28"/>
  <c r="O50" i="28"/>
  <c r="N50" i="28"/>
  <c r="M50" i="28"/>
  <c r="W49" i="28"/>
  <c r="V49" i="28"/>
  <c r="U49" i="28"/>
  <c r="T49" i="28"/>
  <c r="S49" i="28"/>
  <c r="R49" i="28"/>
  <c r="Q49" i="28"/>
  <c r="P49" i="28"/>
  <c r="O49" i="28"/>
  <c r="N49" i="28"/>
  <c r="M49" i="28"/>
  <c r="W48" i="28"/>
  <c r="V48" i="28"/>
  <c r="U48" i="28"/>
  <c r="T48" i="28"/>
  <c r="S48" i="28"/>
  <c r="R48" i="28"/>
  <c r="Q48" i="28"/>
  <c r="P48" i="28"/>
  <c r="O48" i="28"/>
  <c r="N48" i="28"/>
  <c r="M48" i="28"/>
  <c r="W47" i="28"/>
  <c r="V47" i="28"/>
  <c r="U47" i="28"/>
  <c r="T47" i="28"/>
  <c r="S47" i="28"/>
  <c r="R47" i="28"/>
  <c r="Q47" i="28"/>
  <c r="P47" i="28"/>
  <c r="O47" i="28"/>
  <c r="N47" i="28"/>
  <c r="M47" i="28"/>
  <c r="W46" i="28"/>
  <c r="V46" i="28"/>
  <c r="U46" i="28"/>
  <c r="T46" i="28"/>
  <c r="S46" i="28"/>
  <c r="R46" i="28"/>
  <c r="Q46" i="28"/>
  <c r="P46" i="28"/>
  <c r="O46" i="28"/>
  <c r="N46" i="28"/>
  <c r="M46" i="28"/>
  <c r="W45" i="28"/>
  <c r="V45" i="28"/>
  <c r="U45" i="28"/>
  <c r="T45" i="28"/>
  <c r="S45" i="28"/>
  <c r="R45" i="28"/>
  <c r="Q45" i="28"/>
  <c r="P45" i="28"/>
  <c r="O45" i="28"/>
  <c r="N45" i="28"/>
  <c r="M45" i="28"/>
  <c r="W44" i="28"/>
  <c r="V44" i="28"/>
  <c r="U44" i="28"/>
  <c r="T44" i="28"/>
  <c r="S44" i="28"/>
  <c r="R44" i="28"/>
  <c r="Q44" i="28"/>
  <c r="P44" i="28"/>
  <c r="O44" i="28"/>
  <c r="N44" i="28"/>
  <c r="M44" i="28"/>
  <c r="W43" i="28"/>
  <c r="V43" i="28"/>
  <c r="U43" i="28"/>
  <c r="T43" i="28"/>
  <c r="S43" i="28"/>
  <c r="R43" i="28"/>
  <c r="Q43" i="28"/>
  <c r="P43" i="28"/>
  <c r="O43" i="28"/>
  <c r="N43" i="28"/>
  <c r="M43" i="28"/>
  <c r="W42" i="28"/>
  <c r="V42" i="28"/>
  <c r="U42" i="28"/>
  <c r="T42" i="28"/>
  <c r="S42" i="28"/>
  <c r="R42" i="28"/>
  <c r="Q42" i="28"/>
  <c r="P42" i="28"/>
  <c r="O42" i="28"/>
  <c r="N42" i="28"/>
  <c r="M42" i="28"/>
  <c r="W41" i="28"/>
  <c r="V41" i="28"/>
  <c r="U41" i="28"/>
  <c r="T41" i="28"/>
  <c r="S41" i="28"/>
  <c r="R41" i="28"/>
  <c r="Q41" i="28"/>
  <c r="P41" i="28"/>
  <c r="O41" i="28"/>
  <c r="N41" i="28"/>
  <c r="M41" i="28"/>
  <c r="W40" i="28"/>
  <c r="V40" i="28"/>
  <c r="U40" i="28"/>
  <c r="T40" i="28"/>
  <c r="S40" i="28"/>
  <c r="R40" i="28"/>
  <c r="Q40" i="28"/>
  <c r="P40" i="28"/>
  <c r="O40" i="28"/>
  <c r="N40" i="28"/>
  <c r="M40" i="28"/>
  <c r="W39" i="28"/>
  <c r="V39" i="28"/>
  <c r="U39" i="28"/>
  <c r="T39" i="28"/>
  <c r="S39" i="28"/>
  <c r="R39" i="28"/>
  <c r="Q39" i="28"/>
  <c r="P39" i="28"/>
  <c r="O39" i="28"/>
  <c r="N39" i="28"/>
  <c r="M39" i="28"/>
  <c r="W38" i="28"/>
  <c r="V38" i="28"/>
  <c r="U38" i="28"/>
  <c r="T38" i="28"/>
  <c r="S38" i="28"/>
  <c r="R38" i="28"/>
  <c r="Q38" i="28"/>
  <c r="P38" i="28"/>
  <c r="O38" i="28"/>
  <c r="N38" i="28"/>
  <c r="M38" i="28"/>
  <c r="W37" i="28"/>
  <c r="V37" i="28"/>
  <c r="U37" i="28"/>
  <c r="T37" i="28"/>
  <c r="S37" i="28"/>
  <c r="R37" i="28"/>
  <c r="Q37" i="28"/>
  <c r="P37" i="28"/>
  <c r="O37" i="28"/>
  <c r="N37" i="28"/>
  <c r="M37" i="28"/>
  <c r="W36" i="28"/>
  <c r="V36" i="28"/>
  <c r="U36" i="28"/>
  <c r="T36" i="28"/>
  <c r="S36" i="28"/>
  <c r="R36" i="28"/>
  <c r="Q36" i="28"/>
  <c r="P36" i="28"/>
  <c r="O36" i="28"/>
  <c r="N36" i="28"/>
  <c r="M36" i="28"/>
  <c r="W35" i="28"/>
  <c r="V35" i="28"/>
  <c r="U35" i="28"/>
  <c r="T35" i="28"/>
  <c r="S35" i="28"/>
  <c r="R35" i="28"/>
  <c r="Q35" i="28"/>
  <c r="P35" i="28"/>
  <c r="O35" i="28"/>
  <c r="N35" i="28"/>
  <c r="M35" i="28"/>
  <c r="W34" i="28"/>
  <c r="V34" i="28"/>
  <c r="U34" i="28"/>
  <c r="T34" i="28"/>
  <c r="S34" i="28"/>
  <c r="R34" i="28"/>
  <c r="Q34" i="28"/>
  <c r="P34" i="28"/>
  <c r="O34" i="28"/>
  <c r="N34" i="28"/>
  <c r="M34" i="28"/>
  <c r="W33" i="28"/>
  <c r="V33" i="28"/>
  <c r="U33" i="28"/>
  <c r="T33" i="28"/>
  <c r="S33" i="28"/>
  <c r="R33" i="28"/>
  <c r="Q33" i="28"/>
  <c r="P33" i="28"/>
  <c r="O33" i="28"/>
  <c r="N33" i="28"/>
  <c r="M33" i="28"/>
  <c r="W32" i="28"/>
  <c r="V32" i="28"/>
  <c r="U32" i="28"/>
  <c r="T32" i="28"/>
  <c r="S32" i="28"/>
  <c r="R32" i="28"/>
  <c r="Q32" i="28"/>
  <c r="P32" i="28"/>
  <c r="O32" i="28"/>
  <c r="N32" i="28"/>
  <c r="M32" i="28"/>
  <c r="W31" i="28"/>
  <c r="V31" i="28"/>
  <c r="U31" i="28"/>
  <c r="T31" i="28"/>
  <c r="S31" i="28"/>
  <c r="R31" i="28"/>
  <c r="Q31" i="28"/>
  <c r="P31" i="28"/>
  <c r="O31" i="28"/>
  <c r="N31" i="28"/>
  <c r="M31" i="28"/>
  <c r="W30" i="28"/>
  <c r="V30" i="28"/>
  <c r="U30" i="28"/>
  <c r="T30" i="28"/>
  <c r="S30" i="28"/>
  <c r="R30" i="28"/>
  <c r="Q30" i="28"/>
  <c r="P30" i="28"/>
  <c r="O30" i="28"/>
  <c r="N30" i="28"/>
  <c r="M30" i="28"/>
  <c r="W29" i="28"/>
  <c r="V29" i="28"/>
  <c r="U29" i="28"/>
  <c r="T29" i="28"/>
  <c r="S29" i="28"/>
  <c r="R29" i="28"/>
  <c r="Q29" i="28"/>
  <c r="P29" i="28"/>
  <c r="O29" i="28"/>
  <c r="N29" i="28"/>
  <c r="M29" i="28"/>
  <c r="W28" i="28"/>
  <c r="V28" i="28"/>
  <c r="U28" i="28"/>
  <c r="T28" i="28"/>
  <c r="S28" i="28"/>
  <c r="R28" i="28"/>
  <c r="Q28" i="28"/>
  <c r="P28" i="28"/>
  <c r="O28" i="28"/>
  <c r="N28" i="28"/>
  <c r="M28" i="28"/>
  <c r="W27" i="28"/>
  <c r="V27" i="28"/>
  <c r="U27" i="28"/>
  <c r="T27" i="28"/>
  <c r="S27" i="28"/>
  <c r="R27" i="28"/>
  <c r="Q27" i="28"/>
  <c r="P27" i="28"/>
  <c r="O27" i="28"/>
  <c r="N27" i="28"/>
  <c r="M27" i="28"/>
  <c r="W26" i="28"/>
  <c r="V26" i="28"/>
  <c r="U26" i="28"/>
  <c r="T26" i="28"/>
  <c r="S26" i="28"/>
  <c r="R26" i="28"/>
  <c r="Q26" i="28"/>
  <c r="P26" i="28"/>
  <c r="O26" i="28"/>
  <c r="N26" i="28"/>
  <c r="M26" i="28"/>
  <c r="W25" i="28"/>
  <c r="V25" i="28"/>
  <c r="U25" i="28"/>
  <c r="T25" i="28"/>
  <c r="S25" i="28"/>
  <c r="R25" i="28"/>
  <c r="Q25" i="28"/>
  <c r="P25" i="28"/>
  <c r="O25" i="28"/>
  <c r="N25" i="28"/>
  <c r="M25" i="28"/>
  <c r="W24" i="28"/>
  <c r="V24" i="28"/>
  <c r="U24" i="28"/>
  <c r="T24" i="28"/>
  <c r="S24" i="28"/>
  <c r="R24" i="28"/>
  <c r="Q24" i="28"/>
  <c r="P24" i="28"/>
  <c r="O24" i="28"/>
  <c r="N24" i="28"/>
  <c r="M24" i="28"/>
  <c r="W23" i="28"/>
  <c r="V23" i="28"/>
  <c r="U23" i="28"/>
  <c r="T23" i="28"/>
  <c r="S23" i="28"/>
  <c r="R23" i="28"/>
  <c r="Q23" i="28"/>
  <c r="P23" i="28"/>
  <c r="O23" i="28"/>
  <c r="N23" i="28"/>
  <c r="M23" i="28"/>
  <c r="W22" i="28"/>
  <c r="V22" i="28"/>
  <c r="U22" i="28"/>
  <c r="T22" i="28"/>
  <c r="S22" i="28"/>
  <c r="R22" i="28"/>
  <c r="Q22" i="28"/>
  <c r="P22" i="28"/>
  <c r="O22" i="28"/>
  <c r="N22" i="28"/>
  <c r="M22" i="28"/>
  <c r="W21" i="28"/>
  <c r="V21" i="28"/>
  <c r="U21" i="28"/>
  <c r="T21" i="28"/>
  <c r="S21" i="28"/>
  <c r="R21" i="28"/>
  <c r="Q21" i="28"/>
  <c r="P21" i="28"/>
  <c r="O21" i="28"/>
  <c r="N21" i="28"/>
  <c r="M21" i="28"/>
  <c r="W20" i="28"/>
  <c r="V20" i="28"/>
  <c r="U20" i="28"/>
  <c r="T20" i="28"/>
  <c r="S20" i="28"/>
  <c r="R20" i="28"/>
  <c r="Q20" i="28"/>
  <c r="P20" i="28"/>
  <c r="O20" i="28"/>
  <c r="N20" i="28"/>
  <c r="M20" i="28"/>
  <c r="W19" i="28"/>
  <c r="V19" i="28"/>
  <c r="U19" i="28"/>
  <c r="T19" i="28"/>
  <c r="S19" i="28"/>
  <c r="R19" i="28"/>
  <c r="Q19" i="28"/>
  <c r="P19" i="28"/>
  <c r="O19" i="28"/>
  <c r="N19" i="28"/>
  <c r="M19" i="28"/>
  <c r="W18" i="28"/>
  <c r="V18" i="28"/>
  <c r="U18" i="28"/>
  <c r="T18" i="28"/>
  <c r="S18" i="28"/>
  <c r="R18" i="28"/>
  <c r="Q18" i="28"/>
  <c r="P18" i="28"/>
  <c r="O18" i="28"/>
  <c r="N18" i="28"/>
  <c r="M18" i="28"/>
  <c r="W17" i="28"/>
  <c r="V17" i="28"/>
  <c r="U17" i="28"/>
  <c r="T17" i="28"/>
  <c r="S17" i="28"/>
  <c r="R17" i="28"/>
  <c r="Q17" i="28"/>
  <c r="P17" i="28"/>
  <c r="O17" i="28"/>
  <c r="N17" i="28"/>
  <c r="M17" i="28"/>
  <c r="W16" i="28"/>
  <c r="V16" i="28"/>
  <c r="U16" i="28"/>
  <c r="T16" i="28"/>
  <c r="S16" i="28"/>
  <c r="R16" i="28"/>
  <c r="Q16" i="28"/>
  <c r="P16" i="28"/>
  <c r="O16" i="28"/>
  <c r="N16" i="28"/>
  <c r="M16" i="28"/>
  <c r="W15" i="28"/>
  <c r="V15" i="28"/>
  <c r="U15" i="28"/>
  <c r="T15" i="28"/>
  <c r="S15" i="28"/>
  <c r="R15" i="28"/>
  <c r="Q15" i="28"/>
  <c r="P15" i="28"/>
  <c r="O15" i="28"/>
  <c r="N15" i="28"/>
  <c r="M15" i="28"/>
  <c r="W14" i="28"/>
  <c r="V14" i="28"/>
  <c r="U14" i="28"/>
  <c r="T14" i="28"/>
  <c r="S14" i="28"/>
  <c r="R14" i="28"/>
  <c r="Q14" i="28"/>
  <c r="P14" i="28"/>
  <c r="O14" i="28"/>
  <c r="N14" i="28"/>
  <c r="M14" i="28"/>
  <c r="W13" i="28"/>
  <c r="V13" i="28"/>
  <c r="U13" i="28"/>
  <c r="T13" i="28"/>
  <c r="S13" i="28"/>
  <c r="R13" i="28"/>
  <c r="Q13" i="28"/>
  <c r="P13" i="28"/>
  <c r="O13" i="28"/>
  <c r="N13" i="28"/>
  <c r="M13" i="28"/>
  <c r="W12" i="28"/>
  <c r="V12" i="28"/>
  <c r="U12" i="28"/>
  <c r="T12" i="28"/>
  <c r="S12" i="28"/>
  <c r="R12" i="28"/>
  <c r="Q12" i="28"/>
  <c r="P12" i="28"/>
  <c r="O12" i="28"/>
  <c r="N12" i="28"/>
  <c r="M12" i="28"/>
  <c r="W11" i="28"/>
  <c r="V11" i="28"/>
  <c r="U11" i="28"/>
  <c r="T11" i="28"/>
  <c r="S11" i="28"/>
  <c r="R11" i="28"/>
  <c r="Q11" i="28"/>
  <c r="P11" i="28"/>
  <c r="O11" i="28"/>
  <c r="N11" i="28"/>
  <c r="M11" i="28"/>
  <c r="W10" i="28"/>
  <c r="V10" i="28"/>
  <c r="U10" i="28"/>
  <c r="T10" i="28"/>
  <c r="S10" i="28"/>
  <c r="R10" i="28"/>
  <c r="Q10" i="28"/>
  <c r="P10" i="28"/>
  <c r="O10" i="28"/>
  <c r="N10" i="28"/>
  <c r="M10" i="28"/>
  <c r="W9" i="28"/>
  <c r="V9" i="28"/>
  <c r="U9" i="28"/>
  <c r="T9" i="28"/>
  <c r="S9" i="28"/>
  <c r="R9" i="28"/>
  <c r="Q9" i="28"/>
  <c r="P9" i="28"/>
  <c r="O9" i="28"/>
  <c r="N9" i="28"/>
  <c r="M9" i="28"/>
  <c r="W8" i="28"/>
  <c r="V8" i="28"/>
  <c r="U8" i="28"/>
  <c r="T8" i="28"/>
  <c r="S8" i="28"/>
  <c r="R8" i="28"/>
  <c r="Q8" i="28"/>
  <c r="P8" i="28"/>
  <c r="O8" i="28"/>
  <c r="N8" i="28"/>
  <c r="M8" i="28"/>
  <c r="W7" i="28"/>
  <c r="V7" i="28"/>
  <c r="U7" i="28"/>
  <c r="T7" i="28"/>
  <c r="S7" i="28"/>
  <c r="R7" i="28"/>
  <c r="Q7" i="28"/>
  <c r="P7" i="28"/>
  <c r="O7" i="28"/>
  <c r="N7" i="28"/>
  <c r="M7" i="28"/>
  <c r="W6" i="28"/>
  <c r="V6" i="28"/>
  <c r="U6" i="28"/>
  <c r="T6" i="28"/>
  <c r="S6" i="28"/>
  <c r="R6" i="28"/>
  <c r="Q6" i="28"/>
  <c r="P6" i="28"/>
  <c r="O6" i="28"/>
  <c r="N6" i="28"/>
  <c r="M6" i="28"/>
  <c r="B1" i="28"/>
  <c r="R468" i="28" l="1"/>
  <c r="T468" i="28"/>
  <c r="U468" i="28"/>
  <c r="N468" i="28"/>
  <c r="O468" i="28"/>
  <c r="W468" i="28"/>
  <c r="P468" i="28"/>
  <c r="V468" i="28"/>
  <c r="Q468" i="28"/>
  <c r="S468" i="28"/>
  <c r="G35" i="23"/>
  <c r="H35" i="23"/>
  <c r="I35" i="23"/>
  <c r="J35" i="23"/>
  <c r="K35" i="23"/>
  <c r="L35" i="23"/>
  <c r="M35" i="23"/>
  <c r="N35" i="23"/>
  <c r="O35" i="23"/>
  <c r="G53" i="11"/>
  <c r="G43" i="11"/>
  <c r="G40" i="11"/>
  <c r="V471" i="28" l="1"/>
  <c r="F39" i="23" l="1"/>
  <c r="E30" i="22" l="1"/>
  <c r="E36" i="22" s="1"/>
  <c r="F45" i="23"/>
  <c r="F35" i="23"/>
  <c r="F40" i="23" s="1"/>
  <c r="F20" i="23"/>
  <c r="F13" i="23"/>
  <c r="G17" i="11" l="1"/>
  <c r="G37" i="11" s="1"/>
  <c r="G72" i="11" s="1"/>
  <c r="M207" i="34" s="1"/>
  <c r="E37" i="22"/>
  <c r="E39" i="22" s="1"/>
  <c r="F38" i="22" s="1"/>
  <c r="F46" i="23"/>
  <c r="F47" i="23" s="1"/>
  <c r="F48" i="23" s="1"/>
  <c r="F21" i="23"/>
  <c r="F22" i="23" s="1"/>
  <c r="G44" i="11" l="1"/>
  <c r="G47" i="11" s="1"/>
  <c r="G54" i="11" s="1"/>
  <c r="F21" i="22"/>
  <c r="L39" i="23" l="1"/>
  <c r="G39" i="23"/>
  <c r="G13" i="23"/>
  <c r="B1" i="22" l="1"/>
  <c r="B1" i="11"/>
  <c r="F30" i="22"/>
  <c r="F36" i="22" s="1"/>
  <c r="N21" i="22"/>
  <c r="M21" i="22"/>
  <c r="L21" i="22"/>
  <c r="K21" i="22"/>
  <c r="J21" i="22"/>
  <c r="I21" i="22"/>
  <c r="H21" i="22"/>
  <c r="G21" i="22"/>
  <c r="O45" i="23"/>
  <c r="N45" i="23"/>
  <c r="M45" i="23"/>
  <c r="M46" i="23" s="1"/>
  <c r="L45" i="23"/>
  <c r="L46" i="23" s="1"/>
  <c r="L47" i="23" s="1"/>
  <c r="K45" i="23"/>
  <c r="J45" i="23"/>
  <c r="I45" i="23"/>
  <c r="I46" i="23" s="1"/>
  <c r="H45" i="23"/>
  <c r="H46" i="23" s="1"/>
  <c r="H47" i="23" s="1"/>
  <c r="G45" i="23"/>
  <c r="G46" i="23" s="1"/>
  <c r="O39" i="23"/>
  <c r="N39" i="23"/>
  <c r="N40" i="23" s="1"/>
  <c r="M39" i="23"/>
  <c r="K39" i="23"/>
  <c r="J39" i="23"/>
  <c r="J40" i="23" s="1"/>
  <c r="I39" i="23"/>
  <c r="I40" i="23" s="1"/>
  <c r="H39" i="23"/>
  <c r="G40" i="23"/>
  <c r="O20" i="23"/>
  <c r="N20" i="23"/>
  <c r="M20" i="23"/>
  <c r="L20" i="23"/>
  <c r="K20" i="23"/>
  <c r="J20" i="23"/>
  <c r="I20" i="23"/>
  <c r="H20" i="23"/>
  <c r="O13" i="23"/>
  <c r="N13" i="23"/>
  <c r="M13" i="23"/>
  <c r="L13" i="23"/>
  <c r="K13" i="23"/>
  <c r="J13" i="23"/>
  <c r="I13" i="23"/>
  <c r="H13" i="23"/>
  <c r="G20" i="23"/>
  <c r="G21" i="23" s="1"/>
  <c r="G22" i="23" s="1"/>
  <c r="J21" i="23" l="1"/>
  <c r="J22" i="23" s="1"/>
  <c r="N21" i="23"/>
  <c r="N22" i="23" s="1"/>
  <c r="G30" i="22"/>
  <c r="K30" i="22"/>
  <c r="H30" i="22"/>
  <c r="L30" i="22"/>
  <c r="L36" i="22"/>
  <c r="I30" i="22"/>
  <c r="M30" i="22"/>
  <c r="M36" i="22"/>
  <c r="J30" i="22"/>
  <c r="N30" i="22"/>
  <c r="N36" i="22"/>
  <c r="N37" i="22" s="1"/>
  <c r="O21" i="23"/>
  <c r="O22" i="23" s="1"/>
  <c r="K21" i="23"/>
  <c r="K22" i="23" s="1"/>
  <c r="M40" i="23"/>
  <c r="G47" i="23"/>
  <c r="G48" i="23" s="1"/>
  <c r="K46" i="23"/>
  <c r="K47" i="23" s="1"/>
  <c r="O46" i="23"/>
  <c r="O47" i="23" s="1"/>
  <c r="H21" i="23"/>
  <c r="H22" i="23" s="1"/>
  <c r="L21" i="23"/>
  <c r="L22" i="23" s="1"/>
  <c r="F37" i="22"/>
  <c r="F39" i="22" s="1"/>
  <c r="G38" i="22" s="1"/>
  <c r="J46" i="23"/>
  <c r="J47" i="23" s="1"/>
  <c r="J48" i="23" s="1"/>
  <c r="N46" i="23"/>
  <c r="N47" i="23" s="1"/>
  <c r="N48" i="23" s="1"/>
  <c r="I47" i="23"/>
  <c r="I48" i="23" s="1"/>
  <c r="M47" i="23"/>
  <c r="I21" i="23"/>
  <c r="I22" i="23" s="1"/>
  <c r="M21" i="23"/>
  <c r="M22" i="23" s="1"/>
  <c r="K40" i="23"/>
  <c r="O40" i="23"/>
  <c r="H40" i="23"/>
  <c r="H48" i="23" s="1"/>
  <c r="L40" i="23"/>
  <c r="L48" i="23" s="1"/>
  <c r="M37" i="22" l="1"/>
  <c r="L37" i="22"/>
  <c r="I36" i="22"/>
  <c r="I37" i="22" s="1"/>
  <c r="H36" i="22"/>
  <c r="H37" i="22" s="1"/>
  <c r="G36" i="22"/>
  <c r="G37" i="22" s="1"/>
  <c r="G39" i="22" s="1"/>
  <c r="H38" i="22" s="1"/>
  <c r="J36" i="22"/>
  <c r="J37" i="22" s="1"/>
  <c r="K36" i="22"/>
  <c r="K37" i="22" s="1"/>
  <c r="M48" i="23"/>
  <c r="K48" i="23"/>
  <c r="O48" i="23"/>
  <c r="H29" i="30" l="1"/>
  <c r="H32" i="30" s="1"/>
  <c r="H39" i="22"/>
  <c r="I38" i="22" s="1"/>
  <c r="I39" i="22" s="1"/>
  <c r="J38" i="22" s="1"/>
  <c r="J39" i="22" s="1"/>
  <c r="K38" i="22" s="1"/>
  <c r="K39" i="22" s="1"/>
  <c r="L38" i="22" s="1"/>
  <c r="L39" i="22" s="1"/>
  <c r="M38" i="22" s="1"/>
  <c r="M39" i="22" s="1"/>
  <c r="N38" i="22" s="1"/>
  <c r="N39" i="22" s="1"/>
  <c r="P72" i="11" l="1"/>
  <c r="V207" i="34" s="1"/>
  <c r="O72" i="11"/>
  <c r="U207" i="34" s="1"/>
  <c r="N72" i="11"/>
  <c r="T207" i="34" s="1"/>
  <c r="M72" i="11"/>
  <c r="S207" i="34" s="1"/>
  <c r="L72" i="11"/>
  <c r="R207" i="34" s="1"/>
  <c r="K72" i="11"/>
  <c r="Q207" i="34" s="1"/>
  <c r="J72" i="11"/>
  <c r="P207" i="34" s="1"/>
  <c r="I72" i="11"/>
  <c r="O207" i="34" s="1"/>
  <c r="H72" i="11"/>
  <c r="N207" i="34" s="1"/>
  <c r="W207" i="34" l="1"/>
  <c r="F72" i="11"/>
  <c r="J29" i="30" l="1"/>
  <c r="J32" i="30" s="1"/>
  <c r="P29" i="30" l="1"/>
  <c r="P32" i="30" s="1"/>
  <c r="O29" i="30"/>
  <c r="O32" i="30" s="1"/>
  <c r="N29" i="30"/>
  <c r="N32" i="30" s="1"/>
  <c r="M29" i="30"/>
  <c r="M32" i="30" s="1"/>
  <c r="L29" i="30"/>
  <c r="L32" i="30" s="1"/>
  <c r="K29" i="30"/>
  <c r="K32" i="30" s="1"/>
  <c r="I29" i="30"/>
  <c r="I32" i="30" s="1"/>
  <c r="B1" i="23" l="1"/>
  <c r="M196" i="34"/>
  <c r="M194" i="34" s="1"/>
  <c r="G29" i="30"/>
  <c r="G32" i="30" s="1"/>
  <c r="M183" i="34" l="1"/>
  <c r="W185" i="34"/>
  <c r="W194" i="34"/>
  <c r="W196" i="34"/>
  <c r="M42" i="34"/>
  <c r="M63" i="34" l="1"/>
  <c r="M66" i="34" s="1"/>
  <c r="M100" i="34" s="1"/>
  <c r="M199" i="34" s="1"/>
  <c r="W166" i="34"/>
  <c r="M164" i="34"/>
  <c r="W183" i="34"/>
  <c r="M182" i="34"/>
  <c r="W182" i="34" s="1"/>
  <c r="W164" i="34" l="1"/>
  <c r="M173" i="34"/>
  <c r="W199" i="34"/>
  <c r="M193" i="34"/>
  <c r="W193" i="34" s="1"/>
  <c r="W173" i="34"/>
  <c r="M172" i="34"/>
  <c r="W172" i="34" s="1"/>
</calcChain>
</file>

<file path=xl/sharedStrings.xml><?xml version="1.0" encoding="utf-8"?>
<sst xmlns="http://schemas.openxmlformats.org/spreadsheetml/2006/main" count="2606" uniqueCount="436">
  <si>
    <t xml:space="preserve"> </t>
    <phoneticPr fontId="2"/>
  </si>
  <si>
    <t>調達電力</t>
    <rPh sb="0" eb="2">
      <t>チョウタツ</t>
    </rPh>
    <rPh sb="2" eb="4">
      <t>デンリョク</t>
    </rPh>
    <phoneticPr fontId="2"/>
  </si>
  <si>
    <t>※</t>
  </si>
  <si>
    <t>※</t>
    <phoneticPr fontId="2"/>
  </si>
  <si>
    <t>高圧託送料</t>
    <rPh sb="0" eb="2">
      <t>コウアツ</t>
    </rPh>
    <rPh sb="2" eb="4">
      <t>タクソウ</t>
    </rPh>
    <rPh sb="4" eb="5">
      <t>リョウ</t>
    </rPh>
    <phoneticPr fontId="2"/>
  </si>
  <si>
    <t>特別高圧託送料</t>
    <rPh sb="0" eb="2">
      <t>トクベツ</t>
    </rPh>
    <rPh sb="2" eb="4">
      <t>コウアツ</t>
    </rPh>
    <rPh sb="4" eb="6">
      <t>タクソウ</t>
    </rPh>
    <rPh sb="6" eb="7">
      <t>リョウ</t>
    </rPh>
    <phoneticPr fontId="2"/>
  </si>
  <si>
    <t>低圧託送料</t>
    <rPh sb="0" eb="2">
      <t>テイアツ</t>
    </rPh>
    <rPh sb="2" eb="4">
      <t>タクソウ</t>
    </rPh>
    <rPh sb="4" eb="5">
      <t>リョウ</t>
    </rPh>
    <phoneticPr fontId="2"/>
  </si>
  <si>
    <t>相対電源調達</t>
    <rPh sb="0" eb="2">
      <t>アイタイ</t>
    </rPh>
    <rPh sb="2" eb="4">
      <t>デンゲン</t>
    </rPh>
    <rPh sb="4" eb="6">
      <t>チョウタツ</t>
    </rPh>
    <phoneticPr fontId="2"/>
  </si>
  <si>
    <t>託送料</t>
    <rPh sb="0" eb="2">
      <t>タクソウ</t>
    </rPh>
    <rPh sb="2" eb="3">
      <t>リョウ</t>
    </rPh>
    <phoneticPr fontId="2"/>
  </si>
  <si>
    <t>売上総利益</t>
    <rPh sb="0" eb="2">
      <t>ウリアゲ</t>
    </rPh>
    <rPh sb="2" eb="5">
      <t>ソウリエキ</t>
    </rPh>
    <phoneticPr fontId="2"/>
  </si>
  <si>
    <t>役員報酬</t>
    <rPh sb="0" eb="2">
      <t>ヤクイン</t>
    </rPh>
    <rPh sb="2" eb="4">
      <t>ホウシュウ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</si>
  <si>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</si>
  <si>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</si>
  <si>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</si>
  <si>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地代家賃</t>
    <rPh sb="0" eb="2">
      <t>チダイ</t>
    </rPh>
    <rPh sb="2" eb="4">
      <t>ヤチン</t>
    </rPh>
    <phoneticPr fontId="2"/>
  </si>
  <si>
    <t>支払手数料</t>
    <rPh sb="0" eb="2">
      <t>シハラ</t>
    </rPh>
    <rPh sb="2" eb="5">
      <t>テスウリョウ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</si>
  <si>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</si>
  <si>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</si>
  <si>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</si>
  <si>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</si>
  <si>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事業年度</t>
    <rPh sb="0" eb="2">
      <t>ジギョウ</t>
    </rPh>
    <rPh sb="2" eb="4">
      <t>ネンド</t>
    </rPh>
    <phoneticPr fontId="2"/>
  </si>
  <si>
    <t>科目</t>
    <rPh sb="0" eb="2">
      <t>カモク</t>
    </rPh>
    <phoneticPr fontId="2"/>
  </si>
  <si>
    <t>その他収入</t>
    <rPh sb="2" eb="3">
      <t>ホカ</t>
    </rPh>
    <rPh sb="3" eb="5">
      <t>シュウニュウ</t>
    </rPh>
    <phoneticPr fontId="2"/>
  </si>
  <si>
    <t>単位：千円</t>
    <rPh sb="0" eb="2">
      <t>タンイ</t>
    </rPh>
    <rPh sb="3" eb="5">
      <t>センエン</t>
    </rPh>
    <phoneticPr fontId="2"/>
  </si>
  <si>
    <t>他の様式と関連のある項目・数値については整合を取ってください。</t>
    <rPh sb="0" eb="1">
      <t>ホカ</t>
    </rPh>
    <rPh sb="2" eb="4">
      <t>ヨウシキ</t>
    </rPh>
    <rPh sb="5" eb="7">
      <t>カンレン</t>
    </rPh>
    <rPh sb="10" eb="12">
      <t>コウモク</t>
    </rPh>
    <rPh sb="13" eb="15">
      <t>スウチ</t>
    </rPh>
    <rPh sb="20" eb="22">
      <t>セイゴウ</t>
    </rPh>
    <rPh sb="23" eb="24">
      <t>ト</t>
    </rPh>
    <phoneticPr fontId="2"/>
  </si>
  <si>
    <t>A3版横書きで作成してください。</t>
    <rPh sb="2" eb="3">
      <t>ハン</t>
    </rPh>
    <rPh sb="3" eb="5">
      <t>ヨコガ</t>
    </rPh>
    <rPh sb="7" eb="9">
      <t>サクセイ</t>
    </rPh>
    <phoneticPr fontId="2"/>
  </si>
  <si>
    <t>円単位未満は切り捨てて計算してください。</t>
    <rPh sb="0" eb="1">
      <t>エン</t>
    </rPh>
    <rPh sb="1" eb="3">
      <t>タンイ</t>
    </rPh>
    <rPh sb="3" eb="5">
      <t>ミマン</t>
    </rPh>
    <rPh sb="6" eb="7">
      <t>キ</t>
    </rPh>
    <rPh sb="8" eb="9">
      <t>ス</t>
    </rPh>
    <rPh sb="11" eb="13">
      <t>ケイサン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</si>
  <si>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</si>
  <si>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営業活動に基づくキャッシュフロー</t>
    <rPh sb="0" eb="2">
      <t>エイギョウ</t>
    </rPh>
    <rPh sb="2" eb="4">
      <t>カツドウ</t>
    </rPh>
    <rPh sb="5" eb="6">
      <t>モト</t>
    </rPh>
    <phoneticPr fontId="2"/>
  </si>
  <si>
    <t>投資活動に基づくキャッシュフロー</t>
    <rPh sb="0" eb="2">
      <t>トウシ</t>
    </rPh>
    <rPh sb="2" eb="4">
      <t>カツドウ</t>
    </rPh>
    <rPh sb="5" eb="6">
      <t>モト</t>
    </rPh>
    <phoneticPr fontId="2"/>
  </si>
  <si>
    <t>財務活動に基づくキャッシュフロー</t>
    <rPh sb="0" eb="2">
      <t>ザイム</t>
    </rPh>
    <rPh sb="2" eb="4">
      <t>カツドウ</t>
    </rPh>
    <rPh sb="5" eb="6">
      <t>モト</t>
    </rPh>
    <phoneticPr fontId="2"/>
  </si>
  <si>
    <t>受取利息配当金</t>
    <rPh sb="0" eb="2">
      <t>ウケトリ</t>
    </rPh>
    <rPh sb="2" eb="4">
      <t>リソク</t>
    </rPh>
    <rPh sb="4" eb="7">
      <t>ハイトウキン</t>
    </rPh>
    <phoneticPr fontId="2"/>
  </si>
  <si>
    <t>売上債権の増減額</t>
    <rPh sb="0" eb="2">
      <t>ウリアゲ</t>
    </rPh>
    <rPh sb="2" eb="4">
      <t>サイケン</t>
    </rPh>
    <rPh sb="5" eb="7">
      <t>ゾウゲン</t>
    </rPh>
    <rPh sb="7" eb="8">
      <t>ガク</t>
    </rPh>
    <phoneticPr fontId="2"/>
  </si>
  <si>
    <t>棚卸資産の増減額</t>
    <rPh sb="0" eb="2">
      <t>タナオロシ</t>
    </rPh>
    <rPh sb="2" eb="4">
      <t>シサン</t>
    </rPh>
    <rPh sb="5" eb="7">
      <t>ゾウゲン</t>
    </rPh>
    <rPh sb="7" eb="8">
      <t>ガク</t>
    </rPh>
    <phoneticPr fontId="2"/>
  </si>
  <si>
    <t>仕入債務の増減額</t>
    <rPh sb="0" eb="2">
      <t>シイ</t>
    </rPh>
    <rPh sb="2" eb="4">
      <t>サイム</t>
    </rPh>
    <rPh sb="5" eb="7">
      <t>ゾウゲン</t>
    </rPh>
    <rPh sb="7" eb="8">
      <t>ガク</t>
    </rPh>
    <phoneticPr fontId="2"/>
  </si>
  <si>
    <t>その他流動資産・負債の増減額</t>
    <rPh sb="2" eb="3">
      <t>ホカ</t>
    </rPh>
    <rPh sb="3" eb="5">
      <t>リュウドウ</t>
    </rPh>
    <rPh sb="5" eb="7">
      <t>シサン</t>
    </rPh>
    <rPh sb="8" eb="10">
      <t>フサイ</t>
    </rPh>
    <rPh sb="11" eb="13">
      <t>ゾウゲン</t>
    </rPh>
    <rPh sb="13" eb="14">
      <t>ガク</t>
    </rPh>
    <phoneticPr fontId="2"/>
  </si>
  <si>
    <t>小計</t>
    <rPh sb="0" eb="2">
      <t>ショウケイ</t>
    </rPh>
    <phoneticPr fontId="2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</si>
  <si>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2"/>
  </si>
  <si>
    <t>固定資産の取得による支出</t>
    <rPh sb="0" eb="2">
      <t>コテイ</t>
    </rPh>
    <rPh sb="2" eb="4">
      <t>シサン</t>
    </rPh>
    <rPh sb="5" eb="7">
      <t>シュトク</t>
    </rPh>
    <rPh sb="10" eb="12">
      <t>シシュツ</t>
    </rPh>
    <phoneticPr fontId="2"/>
  </si>
  <si>
    <t>有価証券の取得による支出</t>
    <rPh sb="0" eb="2">
      <t>ユウカ</t>
    </rPh>
    <rPh sb="2" eb="4">
      <t>ショウケン</t>
    </rPh>
    <rPh sb="5" eb="7">
      <t>シュトク</t>
    </rPh>
    <rPh sb="10" eb="12">
      <t>シシュツ</t>
    </rPh>
    <phoneticPr fontId="2"/>
  </si>
  <si>
    <t>貸付による支出</t>
    <rPh sb="0" eb="2">
      <t>カシツケ</t>
    </rPh>
    <rPh sb="5" eb="7">
      <t>シシュツ</t>
    </rPh>
    <phoneticPr fontId="2"/>
  </si>
  <si>
    <t>貸付金の回収による収入</t>
    <rPh sb="0" eb="2">
      <t>カシツケ</t>
    </rPh>
    <rPh sb="2" eb="3">
      <t>キン</t>
    </rPh>
    <rPh sb="4" eb="6">
      <t>カイシュウ</t>
    </rPh>
    <rPh sb="9" eb="11">
      <t>シュウニュウ</t>
    </rPh>
    <phoneticPr fontId="2"/>
  </si>
  <si>
    <t>保証金に関する支出</t>
    <rPh sb="0" eb="3">
      <t>ホショウキン</t>
    </rPh>
    <rPh sb="4" eb="5">
      <t>カン</t>
    </rPh>
    <rPh sb="7" eb="9">
      <t>シシュツ</t>
    </rPh>
    <phoneticPr fontId="2"/>
  </si>
  <si>
    <t>短期借入金の増減額</t>
    <rPh sb="0" eb="2">
      <t>タンキ</t>
    </rPh>
    <rPh sb="2" eb="4">
      <t>カリイレ</t>
    </rPh>
    <rPh sb="4" eb="5">
      <t>キン</t>
    </rPh>
    <rPh sb="6" eb="8">
      <t>ゾウゲン</t>
    </rPh>
    <rPh sb="8" eb="9">
      <t>ガク</t>
    </rPh>
    <phoneticPr fontId="2"/>
  </si>
  <si>
    <t>長期借入金等の返済による支出</t>
    <rPh sb="0" eb="2">
      <t>チョウキ</t>
    </rPh>
    <rPh sb="2" eb="4">
      <t>カリイレ</t>
    </rPh>
    <rPh sb="4" eb="5">
      <t>キン</t>
    </rPh>
    <rPh sb="5" eb="6">
      <t>ナド</t>
    </rPh>
    <rPh sb="7" eb="9">
      <t>ヘンサイ</t>
    </rPh>
    <rPh sb="12" eb="14">
      <t>シシュツ</t>
    </rPh>
    <phoneticPr fontId="2"/>
  </si>
  <si>
    <t>資本金等の増減額</t>
    <rPh sb="0" eb="3">
      <t>シホンキン</t>
    </rPh>
    <rPh sb="3" eb="4">
      <t>ナド</t>
    </rPh>
    <rPh sb="5" eb="7">
      <t>ゾウゲン</t>
    </rPh>
    <rPh sb="7" eb="8">
      <t>ガク</t>
    </rPh>
    <phoneticPr fontId="2"/>
  </si>
  <si>
    <t>その他固定負債等の増減額</t>
    <rPh sb="2" eb="3">
      <t>ホカ</t>
    </rPh>
    <rPh sb="3" eb="5">
      <t>コテイ</t>
    </rPh>
    <rPh sb="5" eb="7">
      <t>フサイ</t>
    </rPh>
    <rPh sb="7" eb="8">
      <t>ナド</t>
    </rPh>
    <rPh sb="9" eb="11">
      <t>ゾウゲン</t>
    </rPh>
    <rPh sb="11" eb="12">
      <t>ガク</t>
    </rPh>
    <phoneticPr fontId="2"/>
  </si>
  <si>
    <t>現金及び現金同等物期末残高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2"/>
  </si>
  <si>
    <t>現金及び現金同等物期首残高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キシュ</t>
    </rPh>
    <rPh sb="11" eb="13">
      <t>ザンダカ</t>
    </rPh>
    <phoneticPr fontId="2"/>
  </si>
  <si>
    <t>未払法人税等の増減額</t>
    <rPh sb="0" eb="1">
      <t>ミ</t>
    </rPh>
    <rPh sb="1" eb="2">
      <t>バライ</t>
    </rPh>
    <rPh sb="2" eb="5">
      <t>ホウジンゼイ</t>
    </rPh>
    <rPh sb="5" eb="6">
      <t>ナド</t>
    </rPh>
    <rPh sb="7" eb="10">
      <t>ゾウゲンガク</t>
    </rPh>
    <phoneticPr fontId="2"/>
  </si>
  <si>
    <t>未収金の増減額</t>
    <rPh sb="0" eb="3">
      <t>ミシュウキン</t>
    </rPh>
    <rPh sb="4" eb="7">
      <t>ゾウゲンガク</t>
    </rPh>
    <phoneticPr fontId="2"/>
  </si>
  <si>
    <t>前受金の増減額</t>
    <rPh sb="0" eb="2">
      <t>マエウ</t>
    </rPh>
    <rPh sb="2" eb="3">
      <t>カネ</t>
    </rPh>
    <rPh sb="4" eb="6">
      <t>ゾウゲン</t>
    </rPh>
    <rPh sb="6" eb="7">
      <t>ガク</t>
    </rPh>
    <phoneticPr fontId="2"/>
  </si>
  <si>
    <t>JEPXを介した売電</t>
    <rPh sb="5" eb="6">
      <t>カイ</t>
    </rPh>
    <rPh sb="8" eb="10">
      <t>バイデン</t>
    </rPh>
    <phoneticPr fontId="2"/>
  </si>
  <si>
    <t>余剰インバランスによる売電</t>
    <rPh sb="0" eb="2">
      <t>ヨジョウ</t>
    </rPh>
    <rPh sb="11" eb="13">
      <t>バイデン</t>
    </rPh>
    <phoneticPr fontId="2"/>
  </si>
  <si>
    <t>高圧売電</t>
    <rPh sb="0" eb="2">
      <t>コウアツ</t>
    </rPh>
    <rPh sb="2" eb="4">
      <t>バイデン</t>
    </rPh>
    <phoneticPr fontId="2"/>
  </si>
  <si>
    <t>低圧売電</t>
    <rPh sb="0" eb="2">
      <t>テイアツ</t>
    </rPh>
    <rPh sb="2" eb="4">
      <t>バイデン</t>
    </rPh>
    <phoneticPr fontId="2"/>
  </si>
  <si>
    <t>民間向け</t>
    <rPh sb="0" eb="2">
      <t>ミンカン</t>
    </rPh>
    <rPh sb="2" eb="3">
      <t>ム</t>
    </rPh>
    <phoneticPr fontId="2"/>
  </si>
  <si>
    <t>常時バックアップ調達</t>
    <rPh sb="0" eb="2">
      <t>ジョウジ</t>
    </rPh>
    <rPh sb="8" eb="10">
      <t>チョウタツ</t>
    </rPh>
    <phoneticPr fontId="2"/>
  </si>
  <si>
    <t>不足インバランス調達</t>
    <rPh sb="0" eb="2">
      <t>フソク</t>
    </rPh>
    <rPh sb="8" eb="10">
      <t>チョウタツ</t>
    </rPh>
    <phoneticPr fontId="2"/>
  </si>
  <si>
    <t>不足JEPX調達</t>
    <rPh sb="0" eb="2">
      <t>フソク</t>
    </rPh>
    <rPh sb="6" eb="8">
      <t>チョウタツ</t>
    </rPh>
    <phoneticPr fontId="2"/>
  </si>
  <si>
    <t>需給調整委託費</t>
    <rPh sb="0" eb="2">
      <t>ジュキュウ</t>
    </rPh>
    <rPh sb="2" eb="4">
      <t>チョウセイ</t>
    </rPh>
    <rPh sb="4" eb="6">
      <t>イタク</t>
    </rPh>
    <rPh sb="6" eb="7">
      <t>ヒ</t>
    </rPh>
    <phoneticPr fontId="2"/>
  </si>
  <si>
    <t>その他</t>
    <rPh sb="2" eb="3">
      <t>ホカ</t>
    </rPh>
    <phoneticPr fontId="2"/>
  </si>
  <si>
    <t>ﾊﾞｲｵﾏｽ分</t>
    <rPh sb="6" eb="7">
      <t>ブン</t>
    </rPh>
    <phoneticPr fontId="2"/>
  </si>
  <si>
    <t>非ﾊﾞｲｵﾏｽ分</t>
    <rPh sb="0" eb="1">
      <t>ヒ</t>
    </rPh>
    <rPh sb="7" eb="8">
      <t>ブン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</si>
  <si>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</si>
  <si>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</si>
  <si>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会議交際費</t>
    <rPh sb="0" eb="2">
      <t>カイギ</t>
    </rPh>
    <rPh sb="2" eb="5">
      <t>コウサイヒ</t>
    </rPh>
    <phoneticPr fontId="2"/>
  </si>
  <si>
    <t>システム費</t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</si>
  <si>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</si>
  <si>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</si>
  <si>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法人税</t>
    <rPh sb="0" eb="3">
      <t>ホウジンゼイ</t>
    </rPh>
    <phoneticPr fontId="2"/>
  </si>
  <si>
    <t>地方法人税</t>
    <rPh sb="0" eb="2">
      <t>チホウ</t>
    </rPh>
    <rPh sb="2" eb="5">
      <t>ホウジンゼイ</t>
    </rPh>
    <phoneticPr fontId="2"/>
  </si>
  <si>
    <t>県民税法人税割</t>
    <rPh sb="0" eb="2">
      <t>ケンミン</t>
    </rPh>
    <rPh sb="2" eb="3">
      <t>ゼイ</t>
    </rPh>
    <rPh sb="3" eb="6">
      <t>ホウジンゼイ</t>
    </rPh>
    <rPh sb="6" eb="7">
      <t>ワ</t>
    </rPh>
    <phoneticPr fontId="2"/>
  </si>
  <si>
    <t>住民税法人税割</t>
    <rPh sb="0" eb="3">
      <t>ジュウミンゼイ</t>
    </rPh>
    <rPh sb="3" eb="6">
      <t>ホウジンゼイ</t>
    </rPh>
    <rPh sb="6" eb="7">
      <t>ワ</t>
    </rPh>
    <phoneticPr fontId="2"/>
  </si>
  <si>
    <t>電気事業税</t>
    <rPh sb="0" eb="2">
      <t>デンキ</t>
    </rPh>
    <rPh sb="2" eb="5">
      <t>ジギョウゼイ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</si>
  <si>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</si>
  <si>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</si>
  <si>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現金預金</t>
    <rPh sb="0" eb="2">
      <t>ゲンキン</t>
    </rPh>
    <rPh sb="2" eb="4">
      <t>ヨキン</t>
    </rPh>
    <phoneticPr fontId="2"/>
  </si>
  <si>
    <t>売掛金</t>
    <rPh sb="0" eb="2">
      <t>ウリカケ</t>
    </rPh>
    <rPh sb="2" eb="3">
      <t>キン</t>
    </rPh>
    <phoneticPr fontId="2"/>
  </si>
  <si>
    <t>前払費用</t>
    <rPh sb="0" eb="2">
      <t>マエバラ</t>
    </rPh>
    <rPh sb="2" eb="4">
      <t>ヒヨウ</t>
    </rPh>
    <phoneticPr fontId="2"/>
  </si>
  <si>
    <t>未収金</t>
    <rPh sb="0" eb="2">
      <t>ミシュウ</t>
    </rPh>
    <rPh sb="2" eb="3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</si>
  <si>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</si>
  <si>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流動負債</t>
    <rPh sb="0" eb="2">
      <t>リュウドウ</t>
    </rPh>
    <rPh sb="2" eb="4">
      <t>フサイ</t>
    </rPh>
    <phoneticPr fontId="2"/>
  </si>
  <si>
    <t>買掛金</t>
    <rPh sb="0" eb="3">
      <t>カイカケキン</t>
    </rPh>
    <phoneticPr fontId="2"/>
  </si>
  <si>
    <t>未払金</t>
    <rPh sb="0" eb="2">
      <t>ミバラ</t>
    </rPh>
    <rPh sb="2" eb="3">
      <t>カネ</t>
    </rPh>
    <phoneticPr fontId="2"/>
  </si>
  <si>
    <t>未払法人税等</t>
    <rPh sb="0" eb="2">
      <t>ミバラ</t>
    </rPh>
    <rPh sb="2" eb="4">
      <t>ホウジン</t>
    </rPh>
    <rPh sb="4" eb="5">
      <t>ゼイ</t>
    </rPh>
    <rPh sb="5" eb="6">
      <t>ナド</t>
    </rPh>
    <phoneticPr fontId="2"/>
  </si>
  <si>
    <t>未払消費税等</t>
    <rPh sb="0" eb="2">
      <t>ミバラ</t>
    </rPh>
    <rPh sb="2" eb="5">
      <t>ショウヒゼイ</t>
    </rPh>
    <rPh sb="5" eb="6">
      <t>ナド</t>
    </rPh>
    <phoneticPr fontId="2"/>
  </si>
  <si>
    <t>預り金</t>
    <rPh sb="0" eb="1">
      <t>アズ</t>
    </rPh>
    <rPh sb="2" eb="3">
      <t>キン</t>
    </rPh>
    <phoneticPr fontId="2"/>
  </si>
  <si>
    <t>一年以内返済長期借入金</t>
    <rPh sb="0" eb="2">
      <t>イチネン</t>
    </rPh>
    <rPh sb="2" eb="4">
      <t>イナイ</t>
    </rPh>
    <rPh sb="4" eb="6">
      <t>ヘンサイ</t>
    </rPh>
    <rPh sb="6" eb="8">
      <t>チョウキ</t>
    </rPh>
    <rPh sb="8" eb="10">
      <t>カリイレ</t>
    </rPh>
    <rPh sb="10" eb="11">
      <t>キン</t>
    </rPh>
    <phoneticPr fontId="2"/>
  </si>
  <si>
    <t>固定負債</t>
    <rPh sb="0" eb="2">
      <t>コテイ</t>
    </rPh>
    <rPh sb="2" eb="4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</si>
  <si>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</si>
  <si>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社債等</t>
    <rPh sb="0" eb="2">
      <t>シャサイ</t>
    </rPh>
    <rPh sb="2" eb="3">
      <t>ナド</t>
    </rPh>
    <phoneticPr fontId="2"/>
  </si>
  <si>
    <t>資本金</t>
    <rPh sb="0" eb="2">
      <t>シホン</t>
    </rPh>
    <rPh sb="2" eb="3">
      <t>キン</t>
    </rPh>
    <phoneticPr fontId="2"/>
  </si>
  <si>
    <t>利益剰余金</t>
    <rPh sb="0" eb="2">
      <t>リエキ</t>
    </rPh>
    <rPh sb="2" eb="5">
      <t>ジョウヨキン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</si>
  <si>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</si>
  <si>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</si>
  <si>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</si>
  <si>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建物</t>
    <rPh sb="0" eb="2">
      <t>タテモノ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</si>
  <si>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</si>
  <si>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土地</t>
    <rPh sb="0" eb="2">
      <t>トチ</t>
    </rPh>
    <phoneticPr fontId="2"/>
  </si>
  <si>
    <t>ソフトウェア</t>
    <phoneticPr fontId="2"/>
  </si>
  <si>
    <t>株主資本</t>
    <rPh sb="0" eb="2">
      <t>カブヌシ</t>
    </rPh>
    <rPh sb="2" eb="4">
      <t>シホン</t>
    </rPh>
    <phoneticPr fontId="2"/>
  </si>
  <si>
    <t>資本剰余金</t>
    <rPh sb="0" eb="2">
      <t>シホン</t>
    </rPh>
    <rPh sb="2" eb="5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</si>
  <si>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</si>
  <si>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繰越利益剰余金</t>
    <rPh sb="0" eb="2">
      <t>クリコシ</t>
    </rPh>
    <rPh sb="2" eb="4">
      <t>リエキ</t>
    </rPh>
    <rPh sb="4" eb="6">
      <t>ジョウヨ</t>
    </rPh>
    <rPh sb="6" eb="7">
      <t>キン</t>
    </rPh>
    <phoneticPr fontId="2"/>
  </si>
  <si>
    <t>負債・純資産の部　合計</t>
    <rPh sb="0" eb="2">
      <t>フサイ</t>
    </rPh>
    <rPh sb="3" eb="6">
      <t>ジュンシサン</t>
    </rPh>
    <rPh sb="7" eb="8">
      <t>ブ</t>
    </rPh>
    <rPh sb="9" eb="11">
      <t>ゴウケイ</t>
    </rPh>
    <phoneticPr fontId="2"/>
  </si>
  <si>
    <t>負債の部　合計</t>
    <rPh sb="0" eb="2">
      <t>フサイ</t>
    </rPh>
    <rPh sb="3" eb="4">
      <t>ブ</t>
    </rPh>
    <rPh sb="5" eb="7">
      <t>ゴウケイ</t>
    </rPh>
    <phoneticPr fontId="2"/>
  </si>
  <si>
    <t>純資産の部　合計</t>
    <rPh sb="0" eb="3">
      <t>ジュンシサン</t>
    </rPh>
    <rPh sb="4" eb="5">
      <t>ブ</t>
    </rPh>
    <rPh sb="6" eb="8">
      <t>ゴウケイ</t>
    </rPh>
    <phoneticPr fontId="2"/>
  </si>
  <si>
    <t>資産の部　合計</t>
    <rPh sb="0" eb="2">
      <t>シサン</t>
    </rPh>
    <rPh sb="3" eb="4">
      <t>ブ</t>
    </rPh>
    <rPh sb="5" eb="7">
      <t>ゴウケイ</t>
    </rPh>
    <phoneticPr fontId="2"/>
  </si>
  <si>
    <t>備考</t>
    <rPh sb="0" eb="2">
      <t>ビコウ</t>
    </rPh>
    <phoneticPr fontId="2"/>
  </si>
  <si>
    <t>ID</t>
    <phoneticPr fontId="2"/>
  </si>
  <si>
    <t>特高売電</t>
    <rPh sb="0" eb="1">
      <t>トク</t>
    </rPh>
    <rPh sb="1" eb="2">
      <t>ダカ</t>
    </rPh>
    <rPh sb="2" eb="4">
      <t>バイデン</t>
    </rPh>
    <phoneticPr fontId="2"/>
  </si>
  <si>
    <t>２．予測損益計算書</t>
    <rPh sb="2" eb="4">
      <t>ヨソク</t>
    </rPh>
    <rPh sb="4" eb="6">
      <t>ソンエキ</t>
    </rPh>
    <rPh sb="6" eb="9">
      <t>ケイサンショ</t>
    </rPh>
    <phoneticPr fontId="2"/>
  </si>
  <si>
    <t>調達電力量</t>
    <rPh sb="0" eb="2">
      <t>チョウタツ</t>
    </rPh>
    <rPh sb="2" eb="4">
      <t>デンリョク</t>
    </rPh>
    <rPh sb="4" eb="5">
      <t>リョウ</t>
    </rPh>
    <phoneticPr fontId="2"/>
  </si>
  <si>
    <t>供給電力量　合計</t>
    <rPh sb="0" eb="2">
      <t>キョウキュウ</t>
    </rPh>
    <rPh sb="2" eb="4">
      <t>デンリョク</t>
    </rPh>
    <rPh sb="4" eb="5">
      <t>リョウ</t>
    </rPh>
    <rPh sb="6" eb="8">
      <t>ゴウケイ</t>
    </rPh>
    <phoneticPr fontId="2"/>
  </si>
  <si>
    <t>１．電力需給（予測）</t>
    <rPh sb="2" eb="4">
      <t>デンリョク</t>
    </rPh>
    <rPh sb="4" eb="6">
      <t>ジュキュウ</t>
    </rPh>
    <rPh sb="7" eb="9">
      <t>ヨソク</t>
    </rPh>
    <phoneticPr fontId="2"/>
  </si>
  <si>
    <t>特別高圧託送電力量</t>
    <rPh sb="0" eb="2">
      <t>トクベツ</t>
    </rPh>
    <rPh sb="2" eb="4">
      <t>コウアツ</t>
    </rPh>
    <rPh sb="4" eb="6">
      <t>タクソウ</t>
    </rPh>
    <rPh sb="6" eb="8">
      <t>デンリョク</t>
    </rPh>
    <rPh sb="8" eb="9">
      <t>リョウ</t>
    </rPh>
    <phoneticPr fontId="2"/>
  </si>
  <si>
    <t>高圧託送電力量</t>
    <rPh sb="0" eb="2">
      <t>コウアツ</t>
    </rPh>
    <rPh sb="2" eb="4">
      <t>タクソウ</t>
    </rPh>
    <rPh sb="4" eb="6">
      <t>デンリョク</t>
    </rPh>
    <rPh sb="6" eb="7">
      <t>リョウ</t>
    </rPh>
    <phoneticPr fontId="2"/>
  </si>
  <si>
    <t>低圧託送電力量</t>
    <rPh sb="0" eb="2">
      <t>テイアツ</t>
    </rPh>
    <rPh sb="2" eb="4">
      <t>タクソウ</t>
    </rPh>
    <rPh sb="4" eb="6">
      <t>デンリョク</t>
    </rPh>
    <rPh sb="6" eb="7">
      <t>リョウ</t>
    </rPh>
    <phoneticPr fontId="2"/>
  </si>
  <si>
    <t>常時バックアップ調達電力量</t>
    <rPh sb="0" eb="2">
      <t>ジョウジ</t>
    </rPh>
    <rPh sb="8" eb="10">
      <t>チョウタツ</t>
    </rPh>
    <rPh sb="10" eb="12">
      <t>デンリョク</t>
    </rPh>
    <rPh sb="12" eb="13">
      <t>リョウ</t>
    </rPh>
    <phoneticPr fontId="2"/>
  </si>
  <si>
    <t>不足インバランス調達電力量</t>
    <rPh sb="0" eb="2">
      <t>フソク</t>
    </rPh>
    <rPh sb="8" eb="10">
      <t>チョウタツ</t>
    </rPh>
    <rPh sb="10" eb="12">
      <t>デンリョク</t>
    </rPh>
    <rPh sb="12" eb="13">
      <t>リョウ</t>
    </rPh>
    <phoneticPr fontId="2"/>
  </si>
  <si>
    <t>不足JEPX調達電力量</t>
    <rPh sb="0" eb="2">
      <t>フソク</t>
    </rPh>
    <rPh sb="6" eb="8">
      <t>チョウタツ</t>
    </rPh>
    <rPh sb="8" eb="10">
      <t>デンリョク</t>
    </rPh>
    <rPh sb="10" eb="11">
      <t>リョウ</t>
    </rPh>
    <phoneticPr fontId="2"/>
  </si>
  <si>
    <t>調達電力量　合計</t>
    <rPh sb="0" eb="2">
      <t>チョウタツ</t>
    </rPh>
    <rPh sb="2" eb="4">
      <t>デンリョク</t>
    </rPh>
    <rPh sb="4" eb="5">
      <t>リョウ</t>
    </rPh>
    <rPh sb="6" eb="8">
      <t>ゴウケイ</t>
    </rPh>
    <phoneticPr fontId="2"/>
  </si>
  <si>
    <t>施設分類</t>
    <rPh sb="0" eb="2">
      <t>シセツ</t>
    </rPh>
    <rPh sb="2" eb="4">
      <t>ブンルイ</t>
    </rPh>
    <phoneticPr fontId="2"/>
  </si>
  <si>
    <t>円単位未満は切り捨てて計算してください。</t>
    <phoneticPr fontId="2"/>
  </si>
  <si>
    <t>現契約での
請求金額
（円）(税抜)</t>
    <rPh sb="0" eb="1">
      <t>ゲン</t>
    </rPh>
    <rPh sb="1" eb="3">
      <t>ケイヤク</t>
    </rPh>
    <rPh sb="6" eb="8">
      <t>セイキュウ</t>
    </rPh>
    <rPh sb="8" eb="10">
      <t>キンガク</t>
    </rPh>
    <rPh sb="15" eb="16">
      <t>ゼイ</t>
    </rPh>
    <rPh sb="16" eb="17">
      <t>ヌ</t>
    </rPh>
    <phoneticPr fontId="2"/>
  </si>
  <si>
    <t>請求予定
金額
（円）(税抜)</t>
    <rPh sb="0" eb="2">
      <t>セイキュウ</t>
    </rPh>
    <rPh sb="2" eb="4">
      <t>ヨテイ</t>
    </rPh>
    <rPh sb="5" eb="7">
      <t>キンガク</t>
    </rPh>
    <rPh sb="9" eb="10">
      <t>エン</t>
    </rPh>
    <rPh sb="12" eb="13">
      <t>ゼイ</t>
    </rPh>
    <rPh sb="13" eb="14">
      <t>ヌ</t>
    </rPh>
    <phoneticPr fontId="2"/>
  </si>
  <si>
    <t>その他
料金
（円）(税抜)</t>
    <rPh sb="2" eb="3">
      <t>タ</t>
    </rPh>
    <rPh sb="4" eb="6">
      <t>リョウキン</t>
    </rPh>
    <phoneticPr fontId="2"/>
  </si>
  <si>
    <t>従量料金
（円）(税抜)</t>
    <rPh sb="0" eb="2">
      <t>ジュウリョウ</t>
    </rPh>
    <rPh sb="2" eb="4">
      <t>リョウキン</t>
    </rPh>
    <phoneticPr fontId="2"/>
  </si>
  <si>
    <t>現契約との
比較
（効果額:円）</t>
    <rPh sb="0" eb="1">
      <t>ウツツ</t>
    </rPh>
    <rPh sb="1" eb="3">
      <t>ケイヤク</t>
    </rPh>
    <rPh sb="6" eb="8">
      <t>ヒカク</t>
    </rPh>
    <rPh sb="10" eb="13">
      <t>コウカガク</t>
    </rPh>
    <rPh sb="14" eb="15">
      <t>エン</t>
    </rPh>
    <phoneticPr fontId="2"/>
  </si>
  <si>
    <t>基本料金
（円）(税抜)</t>
    <phoneticPr fontId="2"/>
  </si>
  <si>
    <t>小売開始
時期（※2）</t>
    <rPh sb="0" eb="2">
      <t>コウ</t>
    </rPh>
    <rPh sb="2" eb="4">
      <t>カイシ</t>
    </rPh>
    <rPh sb="5" eb="7">
      <t>ジキ</t>
    </rPh>
    <phoneticPr fontId="2"/>
  </si>
  <si>
    <t>提案内容（※1）</t>
    <rPh sb="0" eb="2">
      <t>テイアン</t>
    </rPh>
    <rPh sb="2" eb="4">
      <t>ナイヨウ</t>
    </rPh>
    <phoneticPr fontId="2"/>
  </si>
  <si>
    <t>電力料金
メニュー
（※3）</t>
    <rPh sb="0" eb="2">
      <t>デンリョク</t>
    </rPh>
    <rPh sb="2" eb="4">
      <t>リョウキン</t>
    </rPh>
    <phoneticPr fontId="2"/>
  </si>
  <si>
    <t>供給
電力量
(kWh）</t>
    <rPh sb="0" eb="2">
      <t>キョウキュウ</t>
    </rPh>
    <rPh sb="3" eb="5">
      <t>デンリョク</t>
    </rPh>
    <rPh sb="5" eb="6">
      <t>リョウ</t>
    </rPh>
    <phoneticPr fontId="2"/>
  </si>
  <si>
    <t>託送電力量　合計</t>
    <rPh sb="0" eb="2">
      <t>タクソウ</t>
    </rPh>
    <rPh sb="2" eb="4">
      <t>デンリョク</t>
    </rPh>
    <rPh sb="4" eb="5">
      <t>リョウ</t>
    </rPh>
    <rPh sb="6" eb="8">
      <t>ゴウケイ</t>
    </rPh>
    <phoneticPr fontId="2"/>
  </si>
  <si>
    <t>３．事業効果</t>
    <rPh sb="2" eb="4">
      <t>ジギョウ</t>
    </rPh>
    <rPh sb="4" eb="6">
      <t>コウカ</t>
    </rPh>
    <phoneticPr fontId="2"/>
  </si>
  <si>
    <t>総計</t>
    <rPh sb="0" eb="2">
      <t>ソウケイ</t>
    </rPh>
    <phoneticPr fontId="2"/>
  </si>
  <si>
    <t>項目</t>
    <rPh sb="0" eb="2">
      <t>コウモク</t>
    </rPh>
    <phoneticPr fontId="2"/>
  </si>
  <si>
    <t>集計結果</t>
    <rPh sb="0" eb="2">
      <t>シュウケイ</t>
    </rPh>
    <rPh sb="2" eb="4">
      <t>ケッカ</t>
    </rPh>
    <phoneticPr fontId="2"/>
  </si>
  <si>
    <t>事業年度ごとのエネルギーコスト削減効果（円）</t>
    <rPh sb="0" eb="2">
      <t>ジギョウ</t>
    </rPh>
    <rPh sb="2" eb="4">
      <t>ネンド</t>
    </rPh>
    <rPh sb="15" eb="17">
      <t>サクゲン</t>
    </rPh>
    <rPh sb="17" eb="19">
      <t>コウカ</t>
    </rPh>
    <rPh sb="20" eb="21">
      <t>エン</t>
    </rPh>
    <phoneticPr fontId="2"/>
  </si>
  <si>
    <t>給料手当</t>
    <rPh sb="0" eb="2">
      <t>キュウリョウ</t>
    </rPh>
    <rPh sb="2" eb="4">
      <t>テア</t>
    </rPh>
    <phoneticPr fontId="2"/>
  </si>
  <si>
    <t>賃金</t>
    <rPh sb="0" eb="2">
      <t>チンギン</t>
    </rPh>
    <phoneticPr fontId="2"/>
  </si>
  <si>
    <t>福利厚生費</t>
    <rPh sb="0" eb="2">
      <t>フクリ</t>
    </rPh>
    <rPh sb="2" eb="4">
      <t>コウセイ</t>
    </rPh>
    <rPh sb="4" eb="5">
      <t>ヒ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</si>
  <si>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</si>
  <si>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支払利息</t>
    <rPh sb="0" eb="2">
      <t>シハライ</t>
    </rPh>
    <rPh sb="2" eb="4">
      <t>リソク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</si>
  <si>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</si>
  <si>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</si>
  <si>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カ　営業利益</t>
    <rPh sb="2" eb="4">
      <t>エイギョウ</t>
    </rPh>
    <rPh sb="4" eb="6">
      <t>リエキ</t>
    </rPh>
    <phoneticPr fontId="2"/>
  </si>
  <si>
    <t>10年間合計</t>
    <rPh sb="2" eb="4">
      <t>ネンカン</t>
    </rPh>
    <rPh sb="4" eb="6">
      <t>ゴウケイ</t>
    </rPh>
    <phoneticPr fontId="2"/>
  </si>
  <si>
    <t>事業年度</t>
    <rPh sb="0" eb="2">
      <t>ジギョウ</t>
    </rPh>
    <rPh sb="2" eb="4">
      <t>ネンド</t>
    </rPh>
    <phoneticPr fontId="2"/>
  </si>
  <si>
    <t>単位：kWh</t>
    <rPh sb="0" eb="2">
      <t>タンイ</t>
    </rPh>
    <phoneticPr fontId="2"/>
  </si>
  <si>
    <t>ベースロード市場調達電力量</t>
    <rPh sb="6" eb="8">
      <t>シジョウ</t>
    </rPh>
    <rPh sb="8" eb="10">
      <t>チョウタツ</t>
    </rPh>
    <rPh sb="10" eb="12">
      <t>デンリョク</t>
    </rPh>
    <rPh sb="12" eb="13">
      <t>リョウ</t>
    </rPh>
    <phoneticPr fontId="2"/>
  </si>
  <si>
    <t>ベースロード市場からの調達</t>
    <rPh sb="6" eb="8">
      <t>シジョウ</t>
    </rPh>
    <rPh sb="11" eb="13">
      <t>チョウタツ</t>
    </rPh>
    <phoneticPr fontId="2"/>
  </si>
  <si>
    <t>投資その他資産</t>
    <rPh sb="0" eb="2">
      <t>トウシ</t>
    </rPh>
    <rPh sb="4" eb="5">
      <t>タ</t>
    </rPh>
    <rPh sb="5" eb="7">
      <t>シサン</t>
    </rPh>
    <phoneticPr fontId="2"/>
  </si>
  <si>
    <t>その他の流動資産（JEPX預託金等）</t>
    <rPh sb="2" eb="3">
      <t>ホカ</t>
    </rPh>
    <rPh sb="4" eb="6">
      <t>リュウドウ</t>
    </rPh>
    <rPh sb="6" eb="8">
      <t>シサン</t>
    </rPh>
    <phoneticPr fontId="2"/>
  </si>
  <si>
    <t>太陽光</t>
    <rPh sb="0" eb="3">
      <t>タイヨウコウ</t>
    </rPh>
    <phoneticPr fontId="2"/>
  </si>
  <si>
    <t>風力</t>
    <rPh sb="0" eb="2">
      <t>フウリョク</t>
    </rPh>
    <phoneticPr fontId="2"/>
  </si>
  <si>
    <t>地熱</t>
    <rPh sb="0" eb="2">
      <t>チネツ</t>
    </rPh>
    <phoneticPr fontId="2"/>
  </si>
  <si>
    <t>バイオマス</t>
  </si>
  <si>
    <t>バイオマス</t>
    <phoneticPr fontId="2"/>
  </si>
  <si>
    <t>その他政令で定めるもの</t>
    <rPh sb="2" eb="3">
      <t>タ</t>
    </rPh>
    <rPh sb="3" eb="5">
      <t>セイレイ</t>
    </rPh>
    <rPh sb="6" eb="7">
      <t>サダ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</si>
  <si>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</si>
  <si>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</si>
  <si>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租税公課(固定資産税）</t>
    <rPh sb="0" eb="2">
      <t>ソゼイ</t>
    </rPh>
    <rPh sb="2" eb="4">
      <t>コウカ</t>
    </rPh>
    <rPh sb="5" eb="7">
      <t>コテイ</t>
    </rPh>
    <rPh sb="7" eb="10">
      <t>シサンゼイ</t>
    </rPh>
    <phoneticPr fontId="2"/>
  </si>
  <si>
    <t>受取利息</t>
    <rPh sb="0" eb="2">
      <t>ウケトリ</t>
    </rPh>
    <rPh sb="2" eb="4">
      <t>リソク</t>
    </rPh>
    <phoneticPr fontId="2"/>
  </si>
  <si>
    <t>その他</t>
    <rPh sb="2" eb="3">
      <t>タ</t>
    </rPh>
    <phoneticPr fontId="2"/>
  </si>
  <si>
    <t>営業外収益</t>
    <rPh sb="0" eb="2">
      <t>エイギョウ</t>
    </rPh>
    <rPh sb="2" eb="3">
      <t>ガイ</t>
    </rPh>
    <rPh sb="3" eb="5">
      <t>シュウエキ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</si>
  <si>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</si>
  <si>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法人税等（住民税及び事業税）</t>
    <rPh sb="0" eb="3">
      <t>ホウジンゼイ</t>
    </rPh>
    <rPh sb="3" eb="4">
      <t>トウ</t>
    </rPh>
    <rPh sb="5" eb="8">
      <t>ジュウミンゼイ</t>
    </rPh>
    <rPh sb="8" eb="9">
      <t>オヨ</t>
    </rPh>
    <rPh sb="10" eb="13">
      <t>ジギョウゼイ</t>
    </rPh>
    <phoneticPr fontId="2"/>
  </si>
  <si>
    <t>支払利息</t>
    <rPh sb="0" eb="2">
      <t>シハラ</t>
    </rPh>
    <rPh sb="2" eb="4">
      <t>リソク</t>
    </rPh>
    <phoneticPr fontId="2"/>
  </si>
  <si>
    <t>固定資産の売却による収入</t>
    <rPh sb="0" eb="2">
      <t>コテイ</t>
    </rPh>
    <rPh sb="2" eb="4">
      <t>シサン</t>
    </rPh>
    <rPh sb="5" eb="7">
      <t>バイキャク</t>
    </rPh>
    <rPh sb="10" eb="12">
      <t>シュウニュウ</t>
    </rPh>
    <phoneticPr fontId="2"/>
  </si>
  <si>
    <t>長期借入による収入</t>
    <rPh sb="0" eb="2">
      <t>チョウキ</t>
    </rPh>
    <rPh sb="2" eb="4">
      <t>カリイレ</t>
    </rPh>
    <rPh sb="7" eb="9">
      <t>シュウニュウ</t>
    </rPh>
    <phoneticPr fontId="2"/>
  </si>
  <si>
    <t>棚卸資産</t>
    <rPh sb="0" eb="2">
      <t>タナオロシ</t>
    </rPh>
    <rPh sb="2" eb="4">
      <t>シサン</t>
    </rPh>
    <phoneticPr fontId="2"/>
  </si>
  <si>
    <t>未収収益</t>
    <rPh sb="0" eb="2">
      <t>ミシュウ</t>
    </rPh>
    <rPh sb="2" eb="4">
      <t>シュウエキ</t>
    </rPh>
    <phoneticPr fontId="2"/>
  </si>
  <si>
    <t>未払費用</t>
    <rPh sb="0" eb="2">
      <t>ミバライ</t>
    </rPh>
    <rPh sb="2" eb="4">
      <t>ヒヨウ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</si>
  <si>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</si>
  <si>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前受金</t>
    <rPh sb="0" eb="1">
      <t>ゼン</t>
    </rPh>
    <rPh sb="1" eb="2">
      <t>ウケ</t>
    </rPh>
    <rPh sb="2" eb="3">
      <t>キン</t>
    </rPh>
    <phoneticPr fontId="2"/>
  </si>
  <si>
    <t>前受収益</t>
    <rPh sb="0" eb="1">
      <t>マエ</t>
    </rPh>
    <rPh sb="1" eb="2">
      <t>ウ</t>
    </rPh>
    <rPh sb="2" eb="4">
      <t>シュウエキ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</si>
  <si>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</si>
  <si>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有価証券の売却による収入</t>
    <rPh sb="0" eb="2">
      <t>ユウカ</t>
    </rPh>
    <rPh sb="2" eb="4">
      <t>ショウケン</t>
    </rPh>
    <rPh sb="5" eb="7">
      <t>バイキャク</t>
    </rPh>
    <rPh sb="10" eb="12">
      <t>シュウニュウ</t>
    </rPh>
    <phoneticPr fontId="2"/>
  </si>
  <si>
    <t>当期末の現金及び現金同等物の増減額</t>
    <rPh sb="0" eb="1">
      <t>トウ</t>
    </rPh>
    <rPh sb="1" eb="3">
      <t>キマツ</t>
    </rPh>
    <rPh sb="4" eb="6">
      <t>ゲンキン</t>
    </rPh>
    <rPh sb="6" eb="7">
      <t>オヨ</t>
    </rPh>
    <rPh sb="8" eb="10">
      <t>ゲンキン</t>
    </rPh>
    <rPh sb="10" eb="12">
      <t>ドウトウ</t>
    </rPh>
    <rPh sb="12" eb="13">
      <t>ブツ</t>
    </rPh>
    <rPh sb="14" eb="17">
      <t>ゾウゲンガク</t>
    </rPh>
    <phoneticPr fontId="2"/>
  </si>
  <si>
    <t>未払消費税等の増減額</t>
    <rPh sb="0" eb="1">
      <t>ミ</t>
    </rPh>
    <rPh sb="1" eb="2">
      <t>バライ</t>
    </rPh>
    <rPh sb="2" eb="5">
      <t>ショウヒゼイ</t>
    </rPh>
    <rPh sb="5" eb="6">
      <t>ナド</t>
    </rPh>
    <rPh sb="7" eb="10">
      <t>ゾウゲンガク</t>
    </rPh>
    <phoneticPr fontId="2"/>
  </si>
  <si>
    <t>必要に応じて，項目を追加または細分化してください。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phoneticPr fontId="2"/>
  </si>
  <si>
    <t>損益計算書には消費税は含めず，物価変動は考慮しないものとして検討してください。</t>
    <rPh sb="0" eb="2">
      <t>ソンエキ</t>
    </rPh>
    <rPh sb="2" eb="5">
      <t>ケイサンショ</t>
    </rPh>
    <rPh sb="7" eb="10">
      <t>ショウヒゼイ</t>
    </rPh>
    <rPh sb="11" eb="12">
      <t>フク</t>
    </rPh>
    <rPh sb="15" eb="17">
      <t>ブッカ</t>
    </rPh>
    <rPh sb="17" eb="19">
      <t>ヘンドウ</t>
    </rPh>
    <rPh sb="20" eb="22">
      <t>コウリョ</t>
    </rPh>
    <rPh sb="30" eb="32">
      <t>ケントウ</t>
    </rPh>
    <phoneticPr fontId="2"/>
  </si>
  <si>
    <t>その他，固定資産等の増減</t>
    <rPh sb="2" eb="3">
      <t>ホカ</t>
    </rPh>
    <rPh sb="4" eb="6">
      <t>コテイ</t>
    </rPh>
    <rPh sb="6" eb="8">
      <t>シサン</t>
    </rPh>
    <rPh sb="8" eb="9">
      <t>ナド</t>
    </rPh>
    <rPh sb="10" eb="12">
      <t>ゾウゲン</t>
    </rPh>
    <phoneticPr fontId="2"/>
  </si>
  <si>
    <t>人件費</t>
    <rPh sb="0" eb="3">
      <t>ジンケンヒ</t>
    </rPh>
    <phoneticPr fontId="2"/>
  </si>
  <si>
    <t>貸借対照表には消費税は含めず，物価変動は考慮しないものとして検討してください。</t>
    <rPh sb="0" eb="2">
      <t>タイシャク</t>
    </rPh>
    <rPh sb="2" eb="5">
      <t>タイショウヒョウ</t>
    </rPh>
    <rPh sb="7" eb="10">
      <t>ショウヒゼイ</t>
    </rPh>
    <rPh sb="11" eb="12">
      <t>フク</t>
    </rPh>
    <rPh sb="15" eb="17">
      <t>ブッカ</t>
    </rPh>
    <rPh sb="17" eb="19">
      <t>ヘンドウ</t>
    </rPh>
    <rPh sb="20" eb="22">
      <t>コウリョ</t>
    </rPh>
    <rPh sb="30" eb="32">
      <t>ケントウ</t>
    </rPh>
    <phoneticPr fontId="2"/>
  </si>
  <si>
    <t>キャッシュフロー計算書には消費税は含めず，物価変動はなしとしてください。</t>
    <rPh sb="8" eb="11">
      <t>ケイサンショ</t>
    </rPh>
    <rPh sb="13" eb="16">
      <t>ショウヒゼイ</t>
    </rPh>
    <rPh sb="17" eb="18">
      <t>フク</t>
    </rPh>
    <rPh sb="21" eb="23">
      <t>ブッカ</t>
    </rPh>
    <rPh sb="23" eb="25">
      <t>ヘンドウ</t>
    </rPh>
    <phoneticPr fontId="2"/>
  </si>
  <si>
    <t>施設情報（※1）</t>
    <rPh sb="0" eb="2">
      <t>シセツ</t>
    </rPh>
    <rPh sb="2" eb="4">
      <t>ジョウホウ</t>
    </rPh>
    <phoneticPr fontId="2"/>
  </si>
  <si>
    <t>2024（令和6年）</t>
    <phoneticPr fontId="2"/>
  </si>
  <si>
    <t>2025（令和7年）</t>
    <phoneticPr fontId="2"/>
  </si>
  <si>
    <t>2026（令和8年）</t>
    <phoneticPr fontId="2"/>
  </si>
  <si>
    <t>2027（令和9年）</t>
    <phoneticPr fontId="2"/>
  </si>
  <si>
    <t>2028（令和10年）</t>
    <phoneticPr fontId="2"/>
  </si>
  <si>
    <t>2029（令和11年）</t>
    <phoneticPr fontId="2"/>
  </si>
  <si>
    <t>2030（令和12年）</t>
    <phoneticPr fontId="2"/>
  </si>
  <si>
    <t>2031（令和13年）</t>
    <phoneticPr fontId="2"/>
  </si>
  <si>
    <t>2032（令和14年）</t>
    <phoneticPr fontId="2"/>
  </si>
  <si>
    <t>2033（令和15年）</t>
    <phoneticPr fontId="2"/>
  </si>
  <si>
    <t>2024
（令和6年）</t>
    <phoneticPr fontId="2"/>
  </si>
  <si>
    <t>2025
（令和7年）</t>
    <phoneticPr fontId="2"/>
  </si>
  <si>
    <t>2026
（令和8年）</t>
    <phoneticPr fontId="2"/>
  </si>
  <si>
    <t>2027
（令和9年）</t>
    <phoneticPr fontId="2"/>
  </si>
  <si>
    <t>2028
（令和10年）</t>
    <phoneticPr fontId="2"/>
  </si>
  <si>
    <t>2029
（令和11年）</t>
    <phoneticPr fontId="2"/>
  </si>
  <si>
    <t>2030
（令和12年）</t>
    <phoneticPr fontId="2"/>
  </si>
  <si>
    <t>2031
（令和13年）</t>
    <phoneticPr fontId="2"/>
  </si>
  <si>
    <t>2032
（令和14年）</t>
    <phoneticPr fontId="2"/>
  </si>
  <si>
    <t>2033
（令和15年）</t>
    <phoneticPr fontId="2"/>
  </si>
  <si>
    <t>浮島、王禅寺、橘</t>
    <rPh sb="0" eb="2">
      <t>ウキシマ</t>
    </rPh>
    <rPh sb="3" eb="6">
      <t>オウゼンジ</t>
    </rPh>
    <rPh sb="7" eb="8">
      <t>タチバナ</t>
    </rPh>
    <phoneticPr fontId="2"/>
  </si>
  <si>
    <t>自己託送の供給電力量</t>
    <rPh sb="0" eb="4">
      <t>ジコタクソウ</t>
    </rPh>
    <rPh sb="5" eb="7">
      <t>キョウキュウ</t>
    </rPh>
    <rPh sb="7" eb="10">
      <t>デンリョクリョウ</t>
    </rPh>
    <phoneticPr fontId="2"/>
  </si>
  <si>
    <t>特高</t>
    <rPh sb="0" eb="1">
      <t>トク</t>
    </rPh>
    <rPh sb="1" eb="2">
      <t>ダカ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</si>
  <si>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</si>
  <si>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</si>
  <si>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上記以外</t>
    <rPh sb="0" eb="4">
      <t>ジョウキイガイ</t>
    </rPh>
    <phoneticPr fontId="2"/>
  </si>
  <si>
    <t>自己託送の事業収入（需給調整の委託手数料収入）</t>
    <rPh sb="0" eb="4">
      <t>ジコタクソウ</t>
    </rPh>
    <rPh sb="5" eb="9">
      <t>ジギョウシュウニュウ</t>
    </rPh>
    <rPh sb="10" eb="14">
      <t>ジュキュウチョウセイ</t>
    </rPh>
    <rPh sb="15" eb="17">
      <t>イタク</t>
    </rPh>
    <rPh sb="17" eb="20">
      <t>テスウリョウ</t>
    </rPh>
    <rPh sb="20" eb="22">
      <t>シュウニュウ</t>
    </rPh>
    <phoneticPr fontId="2"/>
  </si>
  <si>
    <t>容量拠出金</t>
    <rPh sb="0" eb="5">
      <t>ヨウリョウキョシュツキン</t>
    </rPh>
    <phoneticPr fontId="2"/>
  </si>
  <si>
    <t>本様式は，事業実施期間を2024年度から2033年度までと想定したものです。</t>
    <phoneticPr fontId="2"/>
  </si>
  <si>
    <t>損益計算書の試算を行う際は，燃料調整費，再生可能エネルギー発電促進賦課金は含めて試算してください。燃料調整費は，東京電力エナジーパートナー株式会社が発表する2021年度のデータを参照し，再生可能エネルギー発電促進賦課金は，2021年度（2021年5月分から2022年4月分まで）のデータを参照してください。</t>
    <phoneticPr fontId="2"/>
  </si>
  <si>
    <t>託送料金の設定は東京電力パワーグリッド株式会社が公表している令和3年4月1日実施の託送供給等約款を参照してください。同社のエリア外から託送する場合は区別して記載してください。</t>
    <rPh sb="19" eb="23">
      <t>カブシキガイシャ</t>
    </rPh>
    <rPh sb="24" eb="26">
      <t>コウヒョウ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ジッシ</t>
    </rPh>
    <rPh sb="41" eb="43">
      <t>タクソウ</t>
    </rPh>
    <rPh sb="43" eb="45">
      <t>キョウキュウ</t>
    </rPh>
    <rPh sb="45" eb="46">
      <t>ナド</t>
    </rPh>
    <rPh sb="46" eb="48">
      <t>ヤッカン</t>
    </rPh>
    <rPh sb="49" eb="51">
      <t>サンショウ</t>
    </rPh>
    <rPh sb="58" eb="60">
      <t>ドウシャ</t>
    </rPh>
    <phoneticPr fontId="2"/>
  </si>
  <si>
    <t>市場価格は2021年度のデータを参照してください。</t>
    <rPh sb="0" eb="2">
      <t>シジョウ</t>
    </rPh>
    <rPh sb="2" eb="4">
      <t>カカク</t>
    </rPh>
    <rPh sb="9" eb="11">
      <t>ネンド</t>
    </rPh>
    <rPh sb="16" eb="18">
      <t>サンショウ</t>
    </rPh>
    <phoneticPr fontId="2"/>
  </si>
  <si>
    <t xml:space="preserve"> </t>
    <phoneticPr fontId="2"/>
  </si>
  <si>
    <t>最大契約
電力
(kW)</t>
    <rPh sb="0" eb="2">
      <t>サイダイ</t>
    </rPh>
    <rPh sb="2" eb="4">
      <t>ケイヤク</t>
    </rPh>
    <rPh sb="5" eb="7">
      <t>デンリョク</t>
    </rPh>
    <phoneticPr fontId="2"/>
  </si>
  <si>
    <t>※1</t>
    <phoneticPr fontId="2"/>
  </si>
  <si>
    <t>減価償却費</t>
    <rPh sb="0" eb="5">
      <t>ゲンカショウキャクヒ</t>
    </rPh>
    <phoneticPr fontId="2"/>
  </si>
  <si>
    <t>撤去引当金</t>
    <rPh sb="0" eb="5">
      <t>テッキョヒキアテキン</t>
    </rPh>
    <phoneticPr fontId="2"/>
  </si>
  <si>
    <t>通信費</t>
  </si>
  <si>
    <t>O&amp;M費</t>
  </si>
  <si>
    <t>保険料</t>
  </si>
  <si>
    <t>償却資産税</t>
    <rPh sb="0" eb="2">
      <t>ショウキャク</t>
    </rPh>
    <rPh sb="2" eb="5">
      <t>シサンゼイ</t>
    </rPh>
    <phoneticPr fontId="2"/>
  </si>
  <si>
    <t>その他（　　）</t>
    <rPh sb="2" eb="3">
      <t>ホカ</t>
    </rPh>
    <phoneticPr fontId="2"/>
  </si>
  <si>
    <t>公共施設向け</t>
  </si>
  <si>
    <t>オ．公共施設のエネルギーコスト削減効果（本資料の記載方法はヘッダーに記載されております。）</t>
    <rPh sb="4" eb="6">
      <t>シセツ</t>
    </rPh>
    <rPh sb="20" eb="21">
      <t>ホン</t>
    </rPh>
    <rPh sb="21" eb="23">
      <t>シリョウ</t>
    </rPh>
    <rPh sb="24" eb="26">
      <t>キサイ</t>
    </rPh>
    <rPh sb="26" eb="28">
      <t>ホウホウ</t>
    </rPh>
    <rPh sb="34" eb="36">
      <t>キサイ</t>
    </rPh>
    <phoneticPr fontId="2"/>
  </si>
  <si>
    <t>発電事業の本市の想定量については、「市域の再生可能エネルギー等利用拡大に向けた廃棄物発電有効活用計画案」 5章 太陽光発電のPPAモデルによる電源開発事業 (2)導入計画 を参考としてください。導入先は、原則公共施設ではなく民間施設を想定してください。</t>
    <rPh sb="0" eb="4">
      <t>ハツデンジギョウ</t>
    </rPh>
    <rPh sb="5" eb="7">
      <t>ホンシ</t>
    </rPh>
    <rPh sb="8" eb="11">
      <t>ソウテイリョウ</t>
    </rPh>
    <rPh sb="54" eb="55">
      <t>ショウ</t>
    </rPh>
    <rPh sb="56" eb="59">
      <t>タイヨウコウ</t>
    </rPh>
    <rPh sb="59" eb="61">
      <t>ハツデン</t>
    </rPh>
    <rPh sb="71" eb="75">
      <t>デンゲンカイハツ</t>
    </rPh>
    <rPh sb="75" eb="77">
      <t>ジギョウ</t>
    </rPh>
    <rPh sb="81" eb="83">
      <t>ドウニュウ</t>
    </rPh>
    <rPh sb="83" eb="85">
      <t>ケイカク</t>
    </rPh>
    <rPh sb="87" eb="89">
      <t>サンコウ</t>
    </rPh>
    <rPh sb="97" eb="100">
      <t>ドウニュウサキ</t>
    </rPh>
    <rPh sb="102" eb="104">
      <t>ゲンソク</t>
    </rPh>
    <rPh sb="104" eb="108">
      <t>コウキョウシセツ</t>
    </rPh>
    <rPh sb="112" eb="116">
      <t>ミンカンシセツ</t>
    </rPh>
    <rPh sb="117" eb="119">
      <t>ソウテイ</t>
    </rPh>
    <phoneticPr fontId="2"/>
  </si>
  <si>
    <t>本市の導入計画※1</t>
    <rPh sb="3" eb="5">
      <t>ドウニュウ</t>
    </rPh>
    <rPh sb="5" eb="7">
      <t>ケイカク</t>
    </rPh>
    <phoneticPr fontId="2"/>
  </si>
  <si>
    <t>先渡市場調達電力量</t>
    <rPh sb="0" eb="2">
      <t>サキワタ</t>
    </rPh>
    <rPh sb="2" eb="4">
      <t>シジョウ</t>
    </rPh>
    <rPh sb="4" eb="6">
      <t>チョウタツ</t>
    </rPh>
    <rPh sb="6" eb="9">
      <t>デンリョクリョウ</t>
    </rPh>
    <phoneticPr fontId="2"/>
  </si>
  <si>
    <t>先渡市場からの調達</t>
    <rPh sb="0" eb="2">
      <t>サキワタ</t>
    </rPh>
    <rPh sb="2" eb="4">
      <t>シジョウ</t>
    </rPh>
    <rPh sb="7" eb="9">
      <t>チョウタツ</t>
    </rPh>
    <phoneticPr fontId="2"/>
  </si>
  <si>
    <t>非化石証書</t>
    <rPh sb="0" eb="5">
      <t>ヒカセキショウショ</t>
    </rPh>
    <phoneticPr fontId="2"/>
  </si>
  <si>
    <t>先物商品</t>
    <rPh sb="0" eb="2">
      <t>サキモノ</t>
    </rPh>
    <rPh sb="2" eb="4">
      <t>ショウヒン</t>
    </rPh>
    <phoneticPr fontId="2"/>
  </si>
  <si>
    <t>自己電源からの調達電力量</t>
    <rPh sb="0" eb="4">
      <t>ジコデンゲン</t>
    </rPh>
    <rPh sb="7" eb="9">
      <t>チョウタツ</t>
    </rPh>
    <rPh sb="9" eb="11">
      <t>デンリョク</t>
    </rPh>
    <rPh sb="11" eb="12">
      <t>リョウ</t>
    </rPh>
    <phoneticPr fontId="2"/>
  </si>
  <si>
    <t>（太陽光オンサイトPPA）</t>
    <rPh sb="1" eb="4">
      <t>タイヨウコウ</t>
    </rPh>
    <phoneticPr fontId="2"/>
  </si>
  <si>
    <t>その他費用</t>
    <rPh sb="2" eb="3">
      <t>ホカ</t>
    </rPh>
    <rPh sb="3" eb="5">
      <t>ヒヨウ</t>
    </rPh>
    <phoneticPr fontId="2"/>
  </si>
  <si>
    <t>２．予測損益計算書（売上高・売上原価）</t>
    <rPh sb="2" eb="4">
      <t>ヨソク</t>
    </rPh>
    <rPh sb="4" eb="6">
      <t>ソンエキ</t>
    </rPh>
    <rPh sb="6" eb="9">
      <t>ケイサンショ</t>
    </rPh>
    <phoneticPr fontId="2"/>
  </si>
  <si>
    <t>自己託送</t>
    <rPh sb="0" eb="4">
      <t>ジコタクソウ</t>
    </rPh>
    <phoneticPr fontId="2"/>
  </si>
  <si>
    <t>新規電源開発</t>
    <rPh sb="0" eb="2">
      <t>シンキ</t>
    </rPh>
    <rPh sb="2" eb="4">
      <t>デンゲン</t>
    </rPh>
    <rPh sb="4" eb="6">
      <t>カイハツ</t>
    </rPh>
    <phoneticPr fontId="2"/>
  </si>
  <si>
    <t>新規電源開発</t>
    <rPh sb="0" eb="6">
      <t>シンキデンゲンカイハツ</t>
    </rPh>
    <phoneticPr fontId="2"/>
  </si>
  <si>
    <t>（                   ）</t>
    <phoneticPr fontId="2"/>
  </si>
  <si>
    <t>（第１段階施設）</t>
    <phoneticPr fontId="2"/>
  </si>
  <si>
    <t>（第２段階施設）</t>
    <rPh sb="1" eb="2">
      <t>ダイ</t>
    </rPh>
    <rPh sb="3" eb="5">
      <t>ダンカイ</t>
    </rPh>
    <rPh sb="5" eb="7">
      <t>シセツ</t>
    </rPh>
    <phoneticPr fontId="2"/>
  </si>
  <si>
    <t xml:space="preserve"> </t>
    <phoneticPr fontId="2"/>
  </si>
  <si>
    <t>電源開発による自社電源からの余剰電力調達</t>
    <rPh sb="0" eb="4">
      <t>デンゲンカイハツ</t>
    </rPh>
    <rPh sb="7" eb="9">
      <t>ジシャ</t>
    </rPh>
    <rPh sb="9" eb="11">
      <t>デンゲン</t>
    </rPh>
    <rPh sb="14" eb="18">
      <t>ヨジョウデンリョク</t>
    </rPh>
    <rPh sb="18" eb="20">
      <t>チョウタツ</t>
    </rPh>
    <phoneticPr fontId="2"/>
  </si>
  <si>
    <t>FIT電源調達電力量（自社電源を除く）</t>
    <rPh sb="3" eb="5">
      <t>デンゲン</t>
    </rPh>
    <rPh sb="5" eb="7">
      <t>チョウタツ</t>
    </rPh>
    <rPh sb="7" eb="9">
      <t>デンリョク</t>
    </rPh>
    <rPh sb="9" eb="10">
      <t>リョウ</t>
    </rPh>
    <rPh sb="11" eb="13">
      <t>ジシャ</t>
    </rPh>
    <rPh sb="13" eb="15">
      <t>デンゲン</t>
    </rPh>
    <rPh sb="16" eb="17">
      <t>ノゾ</t>
    </rPh>
    <phoneticPr fontId="2"/>
  </si>
  <si>
    <t>その他電源調達電力量（自社電源を除く）</t>
    <rPh sb="2" eb="3">
      <t>ホカ</t>
    </rPh>
    <rPh sb="3" eb="5">
      <t>デンゲン</t>
    </rPh>
    <rPh sb="5" eb="7">
      <t>チョウタツ</t>
    </rPh>
    <rPh sb="7" eb="9">
      <t>デンリョク</t>
    </rPh>
    <rPh sb="9" eb="10">
      <t>リョウ</t>
    </rPh>
    <phoneticPr fontId="2"/>
  </si>
  <si>
    <t>相対電源による調達電力量合計</t>
    <rPh sb="0" eb="2">
      <t>アイタイ</t>
    </rPh>
    <rPh sb="2" eb="4">
      <t>デンゲン</t>
    </rPh>
    <rPh sb="7" eb="9">
      <t>チョウタツ</t>
    </rPh>
    <rPh sb="9" eb="11">
      <t>デンリョク</t>
    </rPh>
    <rPh sb="11" eb="12">
      <t>リョウ</t>
    </rPh>
    <rPh sb="12" eb="14">
      <t>ゴウケイ</t>
    </rPh>
    <phoneticPr fontId="2"/>
  </si>
  <si>
    <t>電源開発による自社電源からの余剰電力調達量</t>
    <rPh sb="0" eb="4">
      <t>デンゲンカイハツ</t>
    </rPh>
    <rPh sb="7" eb="9">
      <t>ジシャ</t>
    </rPh>
    <rPh sb="9" eb="11">
      <t>デンゲン</t>
    </rPh>
    <rPh sb="14" eb="18">
      <t>ヨジョウデンリョク</t>
    </rPh>
    <rPh sb="18" eb="20">
      <t>チョウタツ</t>
    </rPh>
    <rPh sb="20" eb="21">
      <t>リョウ</t>
    </rPh>
    <phoneticPr fontId="2"/>
  </si>
  <si>
    <t>FIT電源（自社電源除く）</t>
    <rPh sb="3" eb="5">
      <t>デンゲン</t>
    </rPh>
    <rPh sb="6" eb="8">
      <t>ジシャ</t>
    </rPh>
    <rPh sb="8" eb="10">
      <t>デンゲン</t>
    </rPh>
    <rPh sb="10" eb="11">
      <t>ノゾ</t>
    </rPh>
    <phoneticPr fontId="2"/>
  </si>
  <si>
    <t>その他（自社電源除く）</t>
    <rPh sb="2" eb="3">
      <t>ホカ</t>
    </rPh>
    <rPh sb="4" eb="6">
      <t>ジシャ</t>
    </rPh>
    <rPh sb="6" eb="8">
      <t>デンゲン</t>
    </rPh>
    <rPh sb="8" eb="9">
      <t>ノゾ</t>
    </rPh>
    <phoneticPr fontId="2"/>
  </si>
  <si>
    <t>（※自社電源からの余剰電力量の調達費は、電源開発の売上原価で確認することとし、原価には含めない。）</t>
    <rPh sb="2" eb="4">
      <t>ジシャ</t>
    </rPh>
    <rPh sb="4" eb="6">
      <t>デンゲン</t>
    </rPh>
    <rPh sb="9" eb="13">
      <t>ヨジョウデンリョク</t>
    </rPh>
    <rPh sb="13" eb="14">
      <t>リョウ</t>
    </rPh>
    <rPh sb="15" eb="17">
      <t>チョウタツ</t>
    </rPh>
    <rPh sb="17" eb="18">
      <t>ヒ</t>
    </rPh>
    <rPh sb="20" eb="22">
      <t>デンゲン</t>
    </rPh>
    <rPh sb="22" eb="24">
      <t>カイハツ</t>
    </rPh>
    <rPh sb="25" eb="27">
      <t>ウリアゲ</t>
    </rPh>
    <rPh sb="27" eb="29">
      <t>ゲンカ</t>
    </rPh>
    <rPh sb="30" eb="32">
      <t>カクニン</t>
    </rPh>
    <rPh sb="39" eb="41">
      <t>ゲンカ</t>
    </rPh>
    <rPh sb="43" eb="44">
      <t>フク</t>
    </rPh>
    <phoneticPr fontId="2"/>
  </si>
  <si>
    <t>（第1段階施設）</t>
    <phoneticPr fontId="2"/>
  </si>
  <si>
    <t>（第2段階施設）</t>
    <phoneticPr fontId="2"/>
  </si>
  <si>
    <t>上記以外</t>
    <phoneticPr fontId="2"/>
  </si>
  <si>
    <t>本市の導入計画※1</t>
    <phoneticPr fontId="2"/>
  </si>
  <si>
    <t>自家消費</t>
    <rPh sb="0" eb="2">
      <t>ジカ</t>
    </rPh>
    <rPh sb="2" eb="4">
      <t>ショウヒ</t>
    </rPh>
    <phoneticPr fontId="2"/>
  </si>
  <si>
    <t>余剰電力</t>
    <rPh sb="0" eb="2">
      <t>ヨジョウ</t>
    </rPh>
    <rPh sb="2" eb="4">
      <t>デンリョク</t>
    </rPh>
    <phoneticPr fontId="2"/>
  </si>
  <si>
    <t>（　　　　　　　）</t>
    <phoneticPr fontId="2"/>
  </si>
  <si>
    <t>電源開発による発電電力量　合計</t>
    <rPh sb="0" eb="2">
      <t>デンゲン</t>
    </rPh>
    <rPh sb="2" eb="4">
      <t>カイハツ</t>
    </rPh>
    <rPh sb="7" eb="9">
      <t>ハツデン</t>
    </rPh>
    <rPh sb="9" eb="11">
      <t>デンリョク</t>
    </rPh>
    <rPh sb="11" eb="12">
      <t>リョウ</t>
    </rPh>
    <rPh sb="13" eb="15">
      <t>ゴウケイ</t>
    </rPh>
    <phoneticPr fontId="2"/>
  </si>
  <si>
    <t>その他</t>
    <rPh sb="2" eb="3">
      <t>ホカ</t>
    </rPh>
    <phoneticPr fontId="2"/>
  </si>
  <si>
    <t>自家消費（サービス料）</t>
    <rPh sb="0" eb="4">
      <t>ジカショウヒ</t>
    </rPh>
    <rPh sb="9" eb="10">
      <t>リョウ</t>
    </rPh>
    <phoneticPr fontId="2"/>
  </si>
  <si>
    <t>自己託送の調達電力として活用</t>
    <rPh sb="0" eb="4">
      <t>ジコタクソウ</t>
    </rPh>
    <rPh sb="5" eb="7">
      <t>チョウタツ</t>
    </rPh>
    <rPh sb="7" eb="9">
      <t>デンリョク</t>
    </rPh>
    <rPh sb="12" eb="14">
      <t>カツヨウ</t>
    </rPh>
    <phoneticPr fontId="2"/>
  </si>
  <si>
    <t>合計</t>
    <rPh sb="0" eb="2">
      <t>ゴウケイ</t>
    </rPh>
    <phoneticPr fontId="2"/>
  </si>
  <si>
    <t>余剰売電（JEPX、FIT/FIP、その他による売電）</t>
    <rPh sb="0" eb="4">
      <t>ヨジョウバイデン</t>
    </rPh>
    <rPh sb="20" eb="21">
      <t>ホカ</t>
    </rPh>
    <rPh sb="24" eb="26">
      <t>バイデン</t>
    </rPh>
    <phoneticPr fontId="2"/>
  </si>
  <si>
    <t>（太陽光オンサイトPPA）</t>
    <phoneticPr fontId="2"/>
  </si>
  <si>
    <t>（                   ）</t>
    <phoneticPr fontId="2"/>
  </si>
  <si>
    <r>
      <t>自家消費（サービス料）</t>
    </r>
    <r>
      <rPr>
        <sz val="8"/>
        <color theme="1"/>
        <rFont val="ＭＳ Ｐ明朝"/>
        <family val="1"/>
        <charset val="128"/>
      </rPr>
      <t>※太陽光オンサイトPPA限り</t>
    </r>
    <rPh sb="0" eb="4">
      <t>ジカショウヒ</t>
    </rPh>
    <rPh sb="9" eb="10">
      <t>リョウ</t>
    </rPh>
    <rPh sb="12" eb="15">
      <t>タイヨウコウ</t>
    </rPh>
    <rPh sb="23" eb="24">
      <t>カギ</t>
    </rPh>
    <phoneticPr fontId="2"/>
  </si>
  <si>
    <r>
      <t>自家消費（サービス料）</t>
    </r>
    <r>
      <rPr>
        <sz val="8"/>
        <color theme="1"/>
        <rFont val="ＭＳ Ｐ明朝"/>
        <family val="1"/>
        <charset val="128"/>
      </rPr>
      <t>※太陽光オンサイトPPA限り</t>
    </r>
    <rPh sb="0" eb="4">
      <t>ジカショウヒ</t>
    </rPh>
    <rPh sb="9" eb="10">
      <t>リョウ</t>
    </rPh>
    <phoneticPr fontId="2"/>
  </si>
  <si>
    <r>
      <t>自家消費</t>
    </r>
    <r>
      <rPr>
        <sz val="8"/>
        <color theme="1"/>
        <rFont val="ＭＳ Ｐ明朝"/>
        <family val="1"/>
        <charset val="128"/>
      </rPr>
      <t>※上記導入計画以外にオンサイトPPAを想定している場合</t>
    </r>
    <rPh sb="0" eb="2">
      <t>ジカ</t>
    </rPh>
    <rPh sb="2" eb="4">
      <t>ショウヒ</t>
    </rPh>
    <rPh sb="5" eb="7">
      <t>ジョウキ</t>
    </rPh>
    <rPh sb="7" eb="9">
      <t>ドウニュウ</t>
    </rPh>
    <rPh sb="9" eb="11">
      <t>ケイカク</t>
    </rPh>
    <rPh sb="11" eb="13">
      <t>イガイ</t>
    </rPh>
    <rPh sb="23" eb="25">
      <t>ソウテイ</t>
    </rPh>
    <rPh sb="29" eb="31">
      <t>バアイ</t>
    </rPh>
    <phoneticPr fontId="2"/>
  </si>
  <si>
    <t>kWh</t>
    <phoneticPr fontId="2"/>
  </si>
  <si>
    <t>2024（令和6年）</t>
  </si>
  <si>
    <t>2025（令和7年）</t>
  </si>
  <si>
    <t>2026（令和8年）</t>
  </si>
  <si>
    <t>2027（令和9年）</t>
  </si>
  <si>
    <t>2028（令和10年）</t>
  </si>
  <si>
    <t>2029（令和11年）</t>
  </si>
  <si>
    <t>2030（令和12年）</t>
  </si>
  <si>
    <t>2031（令和13年）</t>
  </si>
  <si>
    <t>2032（令和14年）</t>
  </si>
  <si>
    <t>2033（令和15年）</t>
  </si>
  <si>
    <t>電源種別</t>
    <rPh sb="0" eb="4">
      <t>デンゲンシュベツ</t>
    </rPh>
    <phoneticPr fontId="14"/>
  </si>
  <si>
    <t>自己託送</t>
    <rPh sb="0" eb="4">
      <t>ジコタクソウ</t>
    </rPh>
    <phoneticPr fontId="14"/>
  </si>
  <si>
    <t>kWh</t>
    <phoneticPr fontId="14"/>
  </si>
  <si>
    <t>公共施設</t>
    <rPh sb="0" eb="4">
      <t>コウキョウシセツ</t>
    </rPh>
    <phoneticPr fontId="14"/>
  </si>
  <si>
    <t>民間施設</t>
    <rPh sb="0" eb="4">
      <t>ミンカンシセツ</t>
    </rPh>
    <phoneticPr fontId="14"/>
  </si>
  <si>
    <t>小売</t>
    <rPh sb="0" eb="2">
      <t>コウリ</t>
    </rPh>
    <phoneticPr fontId="14"/>
  </si>
  <si>
    <t>取次</t>
    <rPh sb="0" eb="2">
      <t>トリツギ</t>
    </rPh>
    <phoneticPr fontId="14"/>
  </si>
  <si>
    <t xml:space="preserve"> </t>
    <phoneticPr fontId="14"/>
  </si>
  <si>
    <t>自家消費</t>
    <rPh sb="0" eb="4">
      <t>ジカショウヒ</t>
    </rPh>
    <phoneticPr fontId="14"/>
  </si>
  <si>
    <t>余剰電力</t>
    <rPh sb="0" eb="4">
      <t>ヨジョウデンリョク</t>
    </rPh>
    <phoneticPr fontId="14"/>
  </si>
  <si>
    <t>自己託送の調達電力として活用</t>
    <rPh sb="0" eb="4">
      <t>ジコタクソウ</t>
    </rPh>
    <rPh sb="5" eb="7">
      <t>チョウタツ</t>
    </rPh>
    <rPh sb="7" eb="9">
      <t>デンリョク</t>
    </rPh>
    <rPh sb="12" eb="14">
      <t>カツヨウ</t>
    </rPh>
    <phoneticPr fontId="11"/>
  </si>
  <si>
    <t>その他</t>
    <rPh sb="2" eb="3">
      <t>ホカ</t>
    </rPh>
    <phoneticPr fontId="11"/>
  </si>
  <si>
    <t>相対電源による調達量</t>
    <rPh sb="0" eb="4">
      <t>アイタイデンゲン</t>
    </rPh>
    <rPh sb="7" eb="9">
      <t>チョウタツ</t>
    </rPh>
    <rPh sb="9" eb="10">
      <t>リョウ</t>
    </rPh>
    <phoneticPr fontId="14"/>
  </si>
  <si>
    <t>浮島、王禅寺、橘</t>
    <rPh sb="0" eb="2">
      <t>ウキシマ</t>
    </rPh>
    <rPh sb="3" eb="6">
      <t>オウゼンジ</t>
    </rPh>
    <rPh sb="7" eb="8">
      <t>タチバナ</t>
    </rPh>
    <phoneticPr fontId="11"/>
  </si>
  <si>
    <t>ﾊﾞｲｵﾏｽ分</t>
    <rPh sb="6" eb="7">
      <t>ブン</t>
    </rPh>
    <phoneticPr fontId="11"/>
  </si>
  <si>
    <t>非ﾊﾞｲｵﾏｽ分</t>
    <rPh sb="0" eb="1">
      <t>ヒ</t>
    </rPh>
    <rPh sb="7" eb="8">
      <t>ブン</t>
    </rPh>
    <phoneticPr fontId="11"/>
  </si>
  <si>
    <t>非化石証書調達量</t>
    <rPh sb="0" eb="5">
      <t>ヒカセキショウショ</t>
    </rPh>
    <rPh sb="5" eb="7">
      <t>チョウタツ</t>
    </rPh>
    <rPh sb="7" eb="8">
      <t>リョウ</t>
    </rPh>
    <phoneticPr fontId="14"/>
  </si>
  <si>
    <t>ベースロード市場調達量</t>
    <rPh sb="6" eb="8">
      <t>シジョウ</t>
    </rPh>
    <rPh sb="8" eb="10">
      <t>チョウタツ</t>
    </rPh>
    <rPh sb="10" eb="11">
      <t>リョウ</t>
    </rPh>
    <phoneticPr fontId="11"/>
  </si>
  <si>
    <t>常時バックアップ調達量</t>
    <rPh sb="0" eb="2">
      <t>ジョウジ</t>
    </rPh>
    <rPh sb="8" eb="10">
      <t>チョウタツ</t>
    </rPh>
    <rPh sb="10" eb="11">
      <t>リョウ</t>
    </rPh>
    <phoneticPr fontId="11"/>
  </si>
  <si>
    <t>先渡市場調達量</t>
    <rPh sb="0" eb="2">
      <t>サキワタ</t>
    </rPh>
    <rPh sb="2" eb="4">
      <t>シジョウ</t>
    </rPh>
    <rPh sb="4" eb="6">
      <t>チョウタツ</t>
    </rPh>
    <rPh sb="6" eb="7">
      <t>リョウ</t>
    </rPh>
    <phoneticPr fontId="14"/>
  </si>
  <si>
    <t>不足インバランス調達量</t>
    <rPh sb="0" eb="2">
      <t>フソク</t>
    </rPh>
    <rPh sb="8" eb="10">
      <t>チョウタツ</t>
    </rPh>
    <rPh sb="10" eb="11">
      <t>リョウ</t>
    </rPh>
    <phoneticPr fontId="14"/>
  </si>
  <si>
    <t>不足JEPX調達量</t>
    <rPh sb="0" eb="2">
      <t>フソク</t>
    </rPh>
    <rPh sb="6" eb="8">
      <t>チョウタツ</t>
    </rPh>
    <rPh sb="8" eb="9">
      <t>リョウ</t>
    </rPh>
    <phoneticPr fontId="14"/>
  </si>
  <si>
    <t>その他（再エネ電源）</t>
    <rPh sb="2" eb="3">
      <t>ホカ</t>
    </rPh>
    <rPh sb="4" eb="5">
      <t>サイ</t>
    </rPh>
    <rPh sb="7" eb="9">
      <t>デンゲン</t>
    </rPh>
    <phoneticPr fontId="14"/>
  </si>
  <si>
    <t>その他（非再エネ電源）</t>
    <rPh sb="2" eb="3">
      <t>ホカ</t>
    </rPh>
    <rPh sb="4" eb="5">
      <t>ヒ</t>
    </rPh>
    <rPh sb="5" eb="6">
      <t>サイ</t>
    </rPh>
    <rPh sb="8" eb="10">
      <t>デンゲン</t>
    </rPh>
    <phoneticPr fontId="14"/>
  </si>
  <si>
    <t>kg-CO2/kWh</t>
    <phoneticPr fontId="14"/>
  </si>
  <si>
    <r>
      <t>自家消費</t>
    </r>
    <r>
      <rPr>
        <sz val="10"/>
        <color theme="1"/>
        <rFont val="ＭＳ Ｐ明朝"/>
        <family val="1"/>
        <charset val="128"/>
      </rPr>
      <t>※本市の想定量以外にオンサイトPPAを想定する場合</t>
    </r>
    <rPh sb="0" eb="2">
      <t>ジカ</t>
    </rPh>
    <rPh sb="2" eb="4">
      <t>ショウヒ</t>
    </rPh>
    <rPh sb="5" eb="7">
      <t>ホンシ</t>
    </rPh>
    <rPh sb="8" eb="11">
      <t>ソウテイリョウ</t>
    </rPh>
    <rPh sb="11" eb="13">
      <t>イガイ</t>
    </rPh>
    <rPh sb="23" eb="25">
      <t>ソウテイ</t>
    </rPh>
    <rPh sb="27" eb="29">
      <t>バアイ</t>
    </rPh>
    <phoneticPr fontId="11"/>
  </si>
  <si>
    <r>
      <t>自家消費</t>
    </r>
    <r>
      <rPr>
        <sz val="10"/>
        <color theme="1"/>
        <rFont val="ＭＳ Ｐ明朝"/>
        <family val="1"/>
        <charset val="128"/>
      </rPr>
      <t>※本市の想定量以外にオンサイトPPAを想定する場合</t>
    </r>
    <rPh sb="0" eb="2">
      <t>ジカ</t>
    </rPh>
    <rPh sb="2" eb="4">
      <t>ショウヒ</t>
    </rPh>
    <rPh sb="11" eb="13">
      <t>イガイ</t>
    </rPh>
    <rPh sb="23" eb="25">
      <t>ソウテイ</t>
    </rPh>
    <rPh sb="27" eb="29">
      <t>バアイ</t>
    </rPh>
    <phoneticPr fontId="11"/>
  </si>
  <si>
    <t>e</t>
  </si>
  <si>
    <t>kg-CO2/kWh</t>
  </si>
  <si>
    <t>単位</t>
    <rPh sb="0" eb="2">
      <t>タンイ</t>
    </rPh>
    <phoneticPr fontId="2"/>
  </si>
  <si>
    <t>川崎市内</t>
    <rPh sb="0" eb="2">
      <t>カワサキ</t>
    </rPh>
    <rPh sb="2" eb="4">
      <t>シナイ</t>
    </rPh>
    <phoneticPr fontId="2"/>
  </si>
  <si>
    <t>川崎市外</t>
    <rPh sb="0" eb="2">
      <t>カワサキ</t>
    </rPh>
    <rPh sb="2" eb="4">
      <t>シガイ</t>
    </rPh>
    <phoneticPr fontId="2"/>
  </si>
  <si>
    <t>非化石証書調達総量</t>
    <rPh sb="0" eb="5">
      <t>ヒカセキショウショ</t>
    </rPh>
    <rPh sb="5" eb="7">
      <t>チョウタツ</t>
    </rPh>
    <rPh sb="7" eb="9">
      <t>ソウリョウ</t>
    </rPh>
    <phoneticPr fontId="14"/>
  </si>
  <si>
    <t>kWh</t>
  </si>
  <si>
    <t>自家消費※みなし供給量</t>
    <rPh sb="0" eb="4">
      <t>ジカショウヒ</t>
    </rPh>
    <rPh sb="8" eb="10">
      <t>キョウキュウ</t>
    </rPh>
    <rPh sb="10" eb="11">
      <t>リョウ</t>
    </rPh>
    <phoneticPr fontId="14"/>
  </si>
  <si>
    <t>発電所</t>
    <rPh sb="0" eb="3">
      <t>ハツデンショ</t>
    </rPh>
    <phoneticPr fontId="14"/>
  </si>
  <si>
    <t>立地場所</t>
    <phoneticPr fontId="2"/>
  </si>
  <si>
    <t>kg-CO2</t>
  </si>
  <si>
    <t>公共施設におけるCO2排出削減量</t>
    <rPh sb="0" eb="4">
      <t>コウキョウシセツ</t>
    </rPh>
    <rPh sb="11" eb="13">
      <t>ハイシュツ</t>
    </rPh>
    <rPh sb="13" eb="16">
      <t>サクゲンリョウ</t>
    </rPh>
    <phoneticPr fontId="2"/>
  </si>
  <si>
    <t>CO2排出係数</t>
    <rPh sb="3" eb="5">
      <t>ハイシュツ</t>
    </rPh>
    <rPh sb="5" eb="7">
      <t>ケイスウ</t>
    </rPh>
    <phoneticPr fontId="14"/>
  </si>
  <si>
    <t>自己託送によるCO2排出削減量</t>
    <rPh sb="0" eb="4">
      <t>ジコタクソウ</t>
    </rPh>
    <rPh sb="10" eb="15">
      <t>ハイシュツサクゲンリョウ</t>
    </rPh>
    <phoneticPr fontId="2"/>
  </si>
  <si>
    <t>％</t>
    <phoneticPr fontId="2"/>
  </si>
  <si>
    <t>自己託送における再生可能エネルギーの電力供給量</t>
    <rPh sb="0" eb="4">
      <t>ジコタクソウ</t>
    </rPh>
    <rPh sb="8" eb="12">
      <t>サイセイカノウ</t>
    </rPh>
    <rPh sb="18" eb="23">
      <t>デンリョクキョウキュウリョウ</t>
    </rPh>
    <phoneticPr fontId="2"/>
  </si>
  <si>
    <t>小売供給における再生可能エネルギーの電力供給量</t>
    <rPh sb="0" eb="2">
      <t>コウリ</t>
    </rPh>
    <rPh sb="2" eb="4">
      <t>キョウキュウ</t>
    </rPh>
    <rPh sb="8" eb="12">
      <t>サイセイカノウ</t>
    </rPh>
    <rPh sb="18" eb="23">
      <t>デンリョクキョウキュウリョウ</t>
    </rPh>
    <phoneticPr fontId="2"/>
  </si>
  <si>
    <t>自己託送における電力供給量</t>
    <rPh sb="0" eb="4">
      <t>ジコタクソウ</t>
    </rPh>
    <rPh sb="8" eb="13">
      <t>デンリョクキョウキュウリョウ</t>
    </rPh>
    <phoneticPr fontId="2"/>
  </si>
  <si>
    <t>小売供給における電力供給量</t>
    <rPh sb="0" eb="2">
      <t>コウリ</t>
    </rPh>
    <rPh sb="2" eb="4">
      <t>キョウキュウ</t>
    </rPh>
    <rPh sb="8" eb="13">
      <t>デンリョクキョウキュウリョウ</t>
    </rPh>
    <phoneticPr fontId="2"/>
  </si>
  <si>
    <t>ウ</t>
    <phoneticPr fontId="2"/>
  </si>
  <si>
    <t>イ</t>
    <phoneticPr fontId="12"/>
  </si>
  <si>
    <t>［＝イ］</t>
    <phoneticPr fontId="2"/>
  </si>
  <si>
    <t>エ</t>
    <phoneticPr fontId="2"/>
  </si>
  <si>
    <t>自己託送における市内発電所からの調達量</t>
    <rPh sb="0" eb="4">
      <t>ジコタクソウ</t>
    </rPh>
    <rPh sb="8" eb="10">
      <t>シナイ</t>
    </rPh>
    <rPh sb="10" eb="13">
      <t>ハツデンショ</t>
    </rPh>
    <rPh sb="16" eb="18">
      <t>チョウタツ</t>
    </rPh>
    <rPh sb="18" eb="19">
      <t>リョウ</t>
    </rPh>
    <phoneticPr fontId="2"/>
  </si>
  <si>
    <t>小売供給における市内発電所からの調達量</t>
    <rPh sb="0" eb="2">
      <t>コウリ</t>
    </rPh>
    <rPh sb="2" eb="4">
      <t>キョウキュウ</t>
    </rPh>
    <rPh sb="8" eb="10">
      <t>シナイ</t>
    </rPh>
    <rPh sb="10" eb="12">
      <t>ハツデン</t>
    </rPh>
    <rPh sb="12" eb="13">
      <t>ショ</t>
    </rPh>
    <rPh sb="16" eb="18">
      <t>チョウタツ</t>
    </rPh>
    <rPh sb="18" eb="19">
      <t>リョウ</t>
    </rPh>
    <phoneticPr fontId="2"/>
  </si>
  <si>
    <t>オ</t>
    <phoneticPr fontId="2"/>
  </si>
  <si>
    <t>カ</t>
    <phoneticPr fontId="2"/>
  </si>
  <si>
    <t>円</t>
    <rPh sb="0" eb="1">
      <t>エン</t>
    </rPh>
    <phoneticPr fontId="2"/>
  </si>
  <si>
    <t>事業年度</t>
    <rPh sb="0" eb="4">
      <t>ジギョウネンド</t>
    </rPh>
    <phoneticPr fontId="2"/>
  </si>
  <si>
    <t>キ</t>
    <phoneticPr fontId="2"/>
  </si>
  <si>
    <t>平均</t>
    <rPh sb="0" eb="2">
      <t>ヘイキン</t>
    </rPh>
    <phoneticPr fontId="2"/>
  </si>
  <si>
    <t>地域エネルギー会社の営業利益</t>
    <rPh sb="0" eb="2">
      <t>チイキ</t>
    </rPh>
    <rPh sb="7" eb="9">
      <t>カイシャ</t>
    </rPh>
    <rPh sb="10" eb="14">
      <t>エイギョウリエキ</t>
    </rPh>
    <phoneticPr fontId="2"/>
  </si>
  <si>
    <t>事業効果</t>
    <rPh sb="0" eb="2">
      <t>ジギョウ</t>
    </rPh>
    <rPh sb="2" eb="4">
      <t>コウカ</t>
    </rPh>
    <phoneticPr fontId="2"/>
  </si>
  <si>
    <t>自己託送におけるCO2フリー電力供給量</t>
    <rPh sb="0" eb="4">
      <t>ジコタクソウ</t>
    </rPh>
    <rPh sb="14" eb="19">
      <t>デンリョクキョウキュウリョウ</t>
    </rPh>
    <phoneticPr fontId="2"/>
  </si>
  <si>
    <t>小売供給におけるCO2フリー電力供給量</t>
    <rPh sb="0" eb="2">
      <t>コウリ</t>
    </rPh>
    <rPh sb="2" eb="4">
      <t>キョウキュウ</t>
    </rPh>
    <rPh sb="14" eb="19">
      <t>デンリョクキョウキュウリョウ</t>
    </rPh>
    <phoneticPr fontId="2"/>
  </si>
  <si>
    <t>その他、非化石証書を付与した電力供給量（FIT＋非化石証書、化石電源＋非化石証書等）</t>
    <rPh sb="2" eb="3">
      <t>ホカ</t>
    </rPh>
    <rPh sb="4" eb="9">
      <t>ヒカセキショウショ</t>
    </rPh>
    <rPh sb="10" eb="12">
      <t>フヨ</t>
    </rPh>
    <rPh sb="14" eb="16">
      <t>デンリョク</t>
    </rPh>
    <rPh sb="16" eb="19">
      <t>キョウキュウリョウ</t>
    </rPh>
    <rPh sb="24" eb="29">
      <t>ヒカセキショウショ</t>
    </rPh>
    <rPh sb="30" eb="34">
      <t>カセキデンゲン</t>
    </rPh>
    <rPh sb="35" eb="40">
      <t>ヒカセキショウショ</t>
    </rPh>
    <rPh sb="40" eb="41">
      <t>ナド</t>
    </rPh>
    <phoneticPr fontId="2"/>
  </si>
  <si>
    <t>FIT電源</t>
    <rPh sb="3" eb="5">
      <t>デンゲン</t>
    </rPh>
    <phoneticPr fontId="14"/>
  </si>
  <si>
    <t>FIP電源</t>
    <rPh sb="3" eb="5">
      <t>デンゲン</t>
    </rPh>
    <phoneticPr fontId="14"/>
  </si>
  <si>
    <t>ア</t>
    <phoneticPr fontId="2"/>
  </si>
  <si>
    <t>地域エネルギー会社の総供給量</t>
    <rPh sb="11" eb="13">
      <t>キョウキュウ</t>
    </rPh>
    <rPh sb="13" eb="14">
      <t>リョウ</t>
    </rPh>
    <phoneticPr fontId="14"/>
  </si>
  <si>
    <t>地域エネルギー会社の総調達量</t>
    <rPh sb="10" eb="11">
      <t>ソウ</t>
    </rPh>
    <rPh sb="11" eb="13">
      <t>チョウタツ</t>
    </rPh>
    <rPh sb="13" eb="14">
      <t>リョウ</t>
    </rPh>
    <phoneticPr fontId="14"/>
  </si>
  <si>
    <t>地域エネルギー会社の新規電源開発量</t>
    <rPh sb="10" eb="14">
      <t>シンキデンゲン</t>
    </rPh>
    <rPh sb="14" eb="16">
      <t>カイハツ</t>
    </rPh>
    <rPh sb="16" eb="17">
      <t>ソウリョウ</t>
    </rPh>
    <phoneticPr fontId="14"/>
  </si>
  <si>
    <t>地域エネルギー会社供給前の公共及び民間施設のCO2排出係数</t>
    <rPh sb="9" eb="11">
      <t>キョウキュウ</t>
    </rPh>
    <rPh sb="11" eb="12">
      <t>マエ</t>
    </rPh>
    <rPh sb="13" eb="15">
      <t>コウキョウ</t>
    </rPh>
    <rPh sb="15" eb="16">
      <t>オヨ</t>
    </rPh>
    <rPh sb="17" eb="19">
      <t>ミンカン</t>
    </rPh>
    <rPh sb="19" eb="21">
      <t>シセツ</t>
    </rPh>
    <phoneticPr fontId="2"/>
  </si>
  <si>
    <t>地域エネルギー会社供給後の公共及び民間施設のCO2排出係数</t>
    <rPh sb="9" eb="11">
      <t>キョウキュウ</t>
    </rPh>
    <rPh sb="11" eb="12">
      <t>アト</t>
    </rPh>
    <rPh sb="25" eb="29">
      <t>ハイシュツケイスウ</t>
    </rPh>
    <phoneticPr fontId="2"/>
  </si>
  <si>
    <t>地域エネルギー会社による再生可能エネルギーの電力供給（及び関与）量</t>
    <rPh sb="12" eb="16">
      <t>サイセイカノウ</t>
    </rPh>
    <rPh sb="22" eb="24">
      <t>デンリョク</t>
    </rPh>
    <rPh sb="24" eb="26">
      <t>キョウキュウ</t>
    </rPh>
    <rPh sb="27" eb="28">
      <t>オヨ</t>
    </rPh>
    <rPh sb="29" eb="31">
      <t>カンヨ</t>
    </rPh>
    <rPh sb="32" eb="33">
      <t>リョウ</t>
    </rPh>
    <phoneticPr fontId="12"/>
  </si>
  <si>
    <t>地域エネルギー会社が供給（及び関与）する再生可能エネルギー比率</t>
    <rPh sb="10" eb="12">
      <t>キョウキュウ</t>
    </rPh>
    <rPh sb="20" eb="24">
      <t>サイセイカノウ</t>
    </rPh>
    <rPh sb="29" eb="31">
      <t>ヒリツ</t>
    </rPh>
    <phoneticPr fontId="12"/>
  </si>
  <si>
    <t>地域エネルギー会社による電力供給（及び関与）量</t>
    <rPh sb="12" eb="14">
      <t>デンリョク</t>
    </rPh>
    <rPh sb="14" eb="16">
      <t>キョウキュウ</t>
    </rPh>
    <rPh sb="17" eb="18">
      <t>オヨ</t>
    </rPh>
    <rPh sb="19" eb="21">
      <t>カンヨ</t>
    </rPh>
    <rPh sb="22" eb="23">
      <t>リョウ</t>
    </rPh>
    <phoneticPr fontId="12"/>
  </si>
  <si>
    <t>地域エネルギー会社が供給（及び関与）するCO2フリー電力比率</t>
    <rPh sb="10" eb="12">
      <t>キョウキュウ</t>
    </rPh>
    <rPh sb="26" eb="28">
      <t>デンリョク</t>
    </rPh>
    <rPh sb="28" eb="30">
      <t>ヒリツ</t>
    </rPh>
    <phoneticPr fontId="12"/>
  </si>
  <si>
    <t>地域エネルギー会社によるCO2フリー電力供給（及び関与）量</t>
    <rPh sb="18" eb="20">
      <t>デンリョク</t>
    </rPh>
    <rPh sb="20" eb="22">
      <t>キョウキュウ</t>
    </rPh>
    <rPh sb="23" eb="24">
      <t>オヨ</t>
    </rPh>
    <rPh sb="25" eb="27">
      <t>カンヨ</t>
    </rPh>
    <rPh sb="28" eb="29">
      <t>リョウ</t>
    </rPh>
    <phoneticPr fontId="12"/>
  </si>
  <si>
    <t>※必要に応じて、項目を追加または細分化してください。</t>
    <rPh sb="1" eb="3">
      <t>ヒツヨウ</t>
    </rPh>
    <rPh sb="4" eb="5">
      <t>オウ</t>
    </rPh>
    <rPh sb="8" eb="10">
      <t>コウモク</t>
    </rPh>
    <rPh sb="11" eb="13">
      <t>ツイカ</t>
    </rPh>
    <rPh sb="16" eb="19">
      <t>サイブンカ</t>
    </rPh>
    <phoneticPr fontId="2"/>
  </si>
  <si>
    <t>※黄色で色付けされているセルを埋めてください。</t>
    <rPh sb="1" eb="3">
      <t>キイロ</t>
    </rPh>
    <rPh sb="4" eb="6">
      <t>イロヅ</t>
    </rPh>
    <rPh sb="15" eb="16">
      <t>ウ</t>
    </rPh>
    <phoneticPr fontId="2"/>
  </si>
  <si>
    <t>※発電所立地場所を記入する際には「川崎市内」「川崎市外」を選択してください。</t>
    <rPh sb="17" eb="19">
      <t>カワサキ</t>
    </rPh>
    <rPh sb="23" eb="25">
      <t>カワサキ</t>
    </rPh>
    <phoneticPr fontId="2"/>
  </si>
  <si>
    <t xml:space="preserve">※電源種別を記入する際には各セルのリストから選択し、該当しない場合は「空欄」にしてください。電源種別は電気事業者による再生可能エネルギー電気の調達に関する特別措置法二条4項の定義に基づいています。 </t>
    <phoneticPr fontId="2"/>
  </si>
  <si>
    <t xml:space="preserve">※現行のCO2排出係数は東京電力エナジーパートナー株式会社が公表する2020年度の調整後CO2排出係数である「0.434（kg-CO2/kWh）」を採用します。 </t>
    <rPh sb="1" eb="3">
      <t>ゲンコウ</t>
    </rPh>
    <rPh sb="74" eb="76">
      <t>サイヨウ</t>
    </rPh>
    <phoneticPr fontId="2"/>
  </si>
  <si>
    <t>本市の想定量（太陽光オンサイトPPA）※１</t>
    <rPh sb="0" eb="2">
      <t>ホンシ</t>
    </rPh>
    <rPh sb="3" eb="6">
      <t>ソウテイリョウ</t>
    </rPh>
    <rPh sb="7" eb="10">
      <t>タイヨウコウ</t>
    </rPh>
    <phoneticPr fontId="14"/>
  </si>
  <si>
    <t xml:space="preserve">※1.本市の想定量は、「市域の再生可能エネルギー等利用拡大に向けた廃棄物発電有効活用計画案」 5章 太陽光発電のPPAモデルによる電源開発事業 (2)導入計画 を参考としてください。導入先は、原則公共施設ではなく民間施設を想定してください。 </t>
    <rPh sb="96" eb="98">
      <t>ゲンソク</t>
    </rPh>
    <phoneticPr fontId="2"/>
  </si>
  <si>
    <t>小売供給の供給電力量</t>
    <rPh sb="5" eb="10">
      <t>キョウキュウデンリョクリョウ</t>
    </rPh>
    <phoneticPr fontId="2"/>
  </si>
  <si>
    <t>小売供給の事業収入</t>
    <rPh sb="5" eb="9">
      <t>ジギョウシュウニュウ</t>
    </rPh>
    <phoneticPr fontId="2"/>
  </si>
  <si>
    <t>小売供給の調達電力として活用</t>
    <rPh sb="5" eb="7">
      <t>チョウタツ</t>
    </rPh>
    <rPh sb="7" eb="9">
      <t>デンリョク</t>
    </rPh>
    <rPh sb="12" eb="14">
      <t>カツヨウ</t>
    </rPh>
    <phoneticPr fontId="2"/>
  </si>
  <si>
    <t>小売供給</t>
    <phoneticPr fontId="2"/>
  </si>
  <si>
    <t>小売供給の調達電力として活用</t>
    <rPh sb="5" eb="7">
      <t>チョウタツ</t>
    </rPh>
    <rPh sb="7" eb="9">
      <t>デンリョク</t>
    </rPh>
    <rPh sb="12" eb="14">
      <t>カツヨウ</t>
    </rPh>
    <phoneticPr fontId="11"/>
  </si>
  <si>
    <t>エネルギーコスト削減効果</t>
    <rPh sb="8" eb="10">
      <t>サクゲン</t>
    </rPh>
    <rPh sb="10" eb="12">
      <t>コウカ</t>
    </rPh>
    <phoneticPr fontId="2"/>
  </si>
  <si>
    <t xml:space="preserve"> </t>
    <phoneticPr fontId="2"/>
  </si>
  <si>
    <t>FITによる売電</t>
    <rPh sb="6" eb="8">
      <t>バイデン</t>
    </rPh>
    <phoneticPr fontId="2"/>
  </si>
  <si>
    <t>FIPによる売電</t>
    <phoneticPr fontId="2"/>
  </si>
  <si>
    <t>本市の想定量については、「市域の再生可能エネルギー等利用拡大に向けた廃棄物発電有効活用計画案」 5章 太陽光発電のPPAモデルによる電源開発事業 (2)導入計画 を参考としてください。導入先は、原則公共施設ではなく民間施設を想定してください。</t>
    <rPh sb="0" eb="2">
      <t>ホンシ</t>
    </rPh>
    <rPh sb="3" eb="6">
      <t>ソウテイリョウ</t>
    </rPh>
    <rPh sb="49" eb="50">
      <t>ショウ</t>
    </rPh>
    <rPh sb="51" eb="54">
      <t>タイヨウコウ</t>
    </rPh>
    <rPh sb="54" eb="56">
      <t>ハツデン</t>
    </rPh>
    <rPh sb="66" eb="70">
      <t>デンゲンカイハツ</t>
    </rPh>
    <rPh sb="70" eb="72">
      <t>ジギョウ</t>
    </rPh>
    <rPh sb="76" eb="78">
      <t>ドウニュウ</t>
    </rPh>
    <rPh sb="78" eb="80">
      <t>ケイカク</t>
    </rPh>
    <rPh sb="82" eb="84">
      <t>サンコウ</t>
    </rPh>
    <rPh sb="92" eb="95">
      <t>ドウニュウサキ</t>
    </rPh>
    <rPh sb="97" eb="99">
      <t>ゲンソク</t>
    </rPh>
    <rPh sb="99" eb="103">
      <t>コウキョウシセツ</t>
    </rPh>
    <rPh sb="107" eb="111">
      <t>ミンカンシセツ</t>
    </rPh>
    <rPh sb="112" eb="114">
      <t>ソウテイ</t>
    </rPh>
    <phoneticPr fontId="2"/>
  </si>
  <si>
    <t>FIPによる売電</t>
    <rPh sb="6" eb="8">
      <t>バイデン</t>
    </rPh>
    <phoneticPr fontId="2"/>
  </si>
  <si>
    <t>取次供給</t>
    <rPh sb="0" eb="2">
      <t>トリツギ</t>
    </rPh>
    <rPh sb="2" eb="4">
      <t>キョウキュウ</t>
    </rPh>
    <phoneticPr fontId="2"/>
  </si>
  <si>
    <t>取次供給の供給電力量</t>
    <rPh sb="0" eb="2">
      <t>トリツギ</t>
    </rPh>
    <rPh sb="2" eb="4">
      <t>キョウキュウ</t>
    </rPh>
    <rPh sb="5" eb="10">
      <t>キョウキュウデンリョクリョウ</t>
    </rPh>
    <phoneticPr fontId="2"/>
  </si>
  <si>
    <t>取次供給の事業収入（取次の手数料収入）</t>
    <rPh sb="0" eb="2">
      <t>トリツギ</t>
    </rPh>
    <rPh sb="2" eb="4">
      <t>キョウキュウ</t>
    </rPh>
    <rPh sb="5" eb="9">
      <t>ジギョウシュウニュウ</t>
    </rPh>
    <rPh sb="10" eb="12">
      <t>トリツギ</t>
    </rPh>
    <rPh sb="13" eb="16">
      <t>テスウリョウ</t>
    </rPh>
    <rPh sb="16" eb="18">
      <t>シュウニュウ</t>
    </rPh>
    <phoneticPr fontId="2"/>
  </si>
  <si>
    <t>FITによる売電</t>
    <rPh sb="6" eb="8">
      <t>バイデン</t>
    </rPh>
    <phoneticPr fontId="11"/>
  </si>
  <si>
    <t>JEPXを介した売電</t>
    <rPh sb="5" eb="6">
      <t>カイ</t>
    </rPh>
    <rPh sb="8" eb="10">
      <t>バイデン</t>
    </rPh>
    <phoneticPr fontId="11"/>
  </si>
  <si>
    <t>小売供給によるCO2排出削減量</t>
    <rPh sb="0" eb="2">
      <t>コウリ</t>
    </rPh>
    <rPh sb="2" eb="4">
      <t>キョウキュウ</t>
    </rPh>
    <rPh sb="10" eb="15">
      <t>ハイシュツサクゲンリョウ</t>
    </rPh>
    <phoneticPr fontId="2"/>
  </si>
  <si>
    <t>取次供給によるCO2排出削減量（みなし）</t>
    <rPh sb="0" eb="2">
      <t>トリツギ</t>
    </rPh>
    <phoneticPr fontId="2"/>
  </si>
  <si>
    <t>小売供給によるCO2排出削減量</t>
    <rPh sb="0" eb="2">
      <t>コウリ</t>
    </rPh>
    <rPh sb="10" eb="15">
      <t>ハイシュツサクゲンリョウ</t>
    </rPh>
    <phoneticPr fontId="2"/>
  </si>
  <si>
    <t>取次供給における再生可能エネルギーの電力供給量（みなし）</t>
    <rPh sb="0" eb="2">
      <t>トリツギ</t>
    </rPh>
    <phoneticPr fontId="2"/>
  </si>
  <si>
    <t>取次供給における電力供給量（みなし）</t>
    <rPh sb="0" eb="2">
      <t>トリツギ</t>
    </rPh>
    <phoneticPr fontId="2"/>
  </si>
  <si>
    <t>取次供給におけるCO2フリー電力供給量（みなし）</t>
    <rPh sb="0" eb="2">
      <t>トリツギ</t>
    </rPh>
    <phoneticPr fontId="2"/>
  </si>
  <si>
    <t>取次供給における市内発電所からの調達量</t>
    <rPh sb="0" eb="2">
      <t>トリツギ</t>
    </rPh>
    <phoneticPr fontId="2"/>
  </si>
  <si>
    <t>自己託送する電力のCO2排出係数</t>
    <rPh sb="0" eb="4">
      <t>ジコタクソウ</t>
    </rPh>
    <rPh sb="6" eb="8">
      <t>デンリョク</t>
    </rPh>
    <rPh sb="12" eb="16">
      <t>ハイシュツケイスウ</t>
    </rPh>
    <phoneticPr fontId="14"/>
  </si>
  <si>
    <t>小売供給する電力のCO2排出係数</t>
    <rPh sb="0" eb="4">
      <t>コウリキョウキュウ</t>
    </rPh>
    <phoneticPr fontId="14"/>
  </si>
  <si>
    <t>取次供給する電力のCO2排出係数</t>
    <rPh sb="0" eb="2">
      <t>トリツギ</t>
    </rPh>
    <rPh sb="2" eb="4">
      <t>キョウキュウ</t>
    </rPh>
    <phoneticPr fontId="14"/>
  </si>
  <si>
    <t>需要家の自家消費量（※自家消費はみなし調達量として扱う）</t>
    <rPh sb="0" eb="3">
      <t>ジュヨウカ</t>
    </rPh>
    <rPh sb="4" eb="8">
      <t>ジカショウヒ</t>
    </rPh>
    <rPh sb="8" eb="9">
      <t>リョウ</t>
    </rPh>
    <rPh sb="11" eb="15">
      <t>ジカショウヒ</t>
    </rPh>
    <rPh sb="19" eb="21">
      <t>チョウタツ</t>
    </rPh>
    <rPh sb="21" eb="22">
      <t>リョウ</t>
    </rPh>
    <rPh sb="25" eb="26">
      <t>アツカ</t>
    </rPh>
    <phoneticPr fontId="2"/>
  </si>
  <si>
    <t>余剰電力（※売電分も一度調達したものとみなす）</t>
    <rPh sb="0" eb="4">
      <t>ヨジョウデンリョク</t>
    </rPh>
    <rPh sb="6" eb="8">
      <t>バイデン</t>
    </rPh>
    <rPh sb="8" eb="9">
      <t>ブン</t>
    </rPh>
    <rPh sb="10" eb="12">
      <t>イチド</t>
    </rPh>
    <rPh sb="12" eb="14">
      <t>チョウタツ</t>
    </rPh>
    <phoneticPr fontId="14"/>
  </si>
  <si>
    <t>地域エネルギー会社の地産電源活用率</t>
    <rPh sb="10" eb="12">
      <t>チサン</t>
    </rPh>
    <rPh sb="12" eb="14">
      <t>デンゲン</t>
    </rPh>
    <rPh sb="14" eb="16">
      <t>カツヨウ</t>
    </rPh>
    <rPh sb="16" eb="17">
      <t>リツ</t>
    </rPh>
    <phoneticPr fontId="12"/>
  </si>
  <si>
    <t>地域エネルギー会社の電力調達量（※地産電源をJEPX等に売電する場合も一度調達したものとみなす）</t>
    <rPh sb="10" eb="12">
      <t>デンリョク</t>
    </rPh>
    <rPh sb="12" eb="14">
      <t>チョウタツ</t>
    </rPh>
    <rPh sb="14" eb="15">
      <t>リョウ</t>
    </rPh>
    <rPh sb="17" eb="21">
      <t>チサンデンゲン</t>
    </rPh>
    <rPh sb="26" eb="27">
      <t>ナド</t>
    </rPh>
    <rPh sb="28" eb="30">
      <t>バイデン</t>
    </rPh>
    <rPh sb="32" eb="34">
      <t>バアイ</t>
    </rPh>
    <rPh sb="35" eb="37">
      <t>イチド</t>
    </rPh>
    <rPh sb="37" eb="39">
      <t>チョウタツ</t>
    </rPh>
    <phoneticPr fontId="2"/>
  </si>
  <si>
    <t>その他費用（　　　　　　　　　　）</t>
    <rPh sb="2" eb="3">
      <t>ホカ</t>
    </rPh>
    <rPh sb="3" eb="5">
      <t>ヒヨウ</t>
    </rPh>
    <phoneticPr fontId="2"/>
  </si>
  <si>
    <t>その他収入（　　　　　　　　　　）</t>
    <rPh sb="2" eb="3">
      <t>ホカ</t>
    </rPh>
    <rPh sb="3" eb="5">
      <t>シュウニュウ</t>
    </rPh>
    <phoneticPr fontId="2"/>
  </si>
  <si>
    <t>（第１段階施設）</t>
    <phoneticPr fontId="2"/>
  </si>
  <si>
    <t>（第２段階施設）</t>
    <phoneticPr fontId="2"/>
  </si>
  <si>
    <t>（第1段階施設）</t>
    <phoneticPr fontId="2"/>
  </si>
  <si>
    <t>（第2段階施設）</t>
    <phoneticPr fontId="2"/>
  </si>
  <si>
    <t>小売供給</t>
    <rPh sb="0" eb="2">
      <t>コウリ</t>
    </rPh>
    <rPh sb="2" eb="4">
      <t>キョウキュウ</t>
    </rPh>
    <phoneticPr fontId="14"/>
  </si>
  <si>
    <t>民間施設等におけるCO2排出削減量</t>
    <rPh sb="0" eb="2">
      <t>ミンカン</t>
    </rPh>
    <rPh sb="2" eb="4">
      <t>シセツ</t>
    </rPh>
    <rPh sb="4" eb="5">
      <t>ナド</t>
    </rPh>
    <rPh sb="12" eb="14">
      <t>ハイシュツ</t>
    </rPh>
    <rPh sb="14" eb="17">
      <t>サクゲンリョウ</t>
    </rPh>
    <phoneticPr fontId="2"/>
  </si>
  <si>
    <t>地域エネルギー会社の電力供給（及び関与）によるCO2排出削減量</t>
    <rPh sb="10" eb="12">
      <t>デンリョク</t>
    </rPh>
    <rPh sb="12" eb="14">
      <t>キョウキュウ</t>
    </rPh>
    <rPh sb="26" eb="28">
      <t>ハイシュツ</t>
    </rPh>
    <rPh sb="28" eb="30">
      <t>サクゲン</t>
    </rPh>
    <rPh sb="30" eb="31">
      <t>リョウ</t>
    </rPh>
    <phoneticPr fontId="12"/>
  </si>
  <si>
    <t>新規電源開発（太陽光オンサイトPPA等）</t>
    <rPh sb="0" eb="6">
      <t>シンキデンゲンカイハツ</t>
    </rPh>
    <rPh sb="7" eb="10">
      <t>タイヨウコウ</t>
    </rPh>
    <rPh sb="18" eb="19">
      <t>ナド</t>
    </rPh>
    <phoneticPr fontId="14"/>
  </si>
  <si>
    <t>新規電源開発（太陽光オンサイトPPA等）による調達量</t>
    <rPh sb="0" eb="2">
      <t>シンキ</t>
    </rPh>
    <rPh sb="2" eb="4">
      <t>デンゲン</t>
    </rPh>
    <rPh sb="4" eb="6">
      <t>カイハツ</t>
    </rPh>
    <rPh sb="23" eb="25">
      <t>チョウタツ</t>
    </rPh>
    <rPh sb="25" eb="26">
      <t>リョウ</t>
    </rPh>
    <phoneticPr fontId="14"/>
  </si>
  <si>
    <t>新規電源開発する電力のCO2排出係数※1</t>
    <rPh sb="0" eb="6">
      <t>シンキデンゲンカイハツ</t>
    </rPh>
    <rPh sb="8" eb="10">
      <t>デンリョク</t>
    </rPh>
    <rPh sb="14" eb="18">
      <t>ハイシュツケイスウ</t>
    </rPh>
    <phoneticPr fontId="14"/>
  </si>
  <si>
    <t>新規電源開発（太陽光オンサイトPPA等）によるCO2排出削減量（みなし）</t>
    <rPh sb="7" eb="10">
      <t>タイヨウコウ</t>
    </rPh>
    <rPh sb="18" eb="19">
      <t>ナド</t>
    </rPh>
    <phoneticPr fontId="2"/>
  </si>
  <si>
    <t>新規電源開発（太陽光オンサイトPPA等）によるCO2排出削減量（みなし）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phoneticPr fontId="2"/>
  </si>
  <si>
    <t>新規電源開発（太陽光オンサイトPPA等）における再生可能エネルギーの電力供給量（みなし）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4" eb="28">
      <t>サイセイカノウ</t>
    </rPh>
    <rPh sb="34" eb="39">
      <t>デンリョクキョウキュウリョウ</t>
    </rPh>
    <phoneticPr fontId="2"/>
  </si>
  <si>
    <t>新規電源開発（太陽光オンサイトPPA等）における電力供給量（みなし）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4" eb="29">
      <t>デンリョクキョウキュウリョウ</t>
    </rPh>
    <phoneticPr fontId="2"/>
  </si>
  <si>
    <t>新規電源開発（太陽光オンサイトPPA等）におけるCO2フリー電力供給量（みなし）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30" eb="35">
      <t>デンリョクキョウキュウリョウ</t>
    </rPh>
    <phoneticPr fontId="2"/>
  </si>
  <si>
    <t>新規電源開発（太陽光オンサイトPPA等）による市内発電所・発電設備からの調達量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3" eb="25">
      <t>シナイ</t>
    </rPh>
    <rPh sb="25" eb="28">
      <t>ハツデンショ</t>
    </rPh>
    <rPh sb="29" eb="33">
      <t>ハツデンセツビ</t>
    </rPh>
    <rPh sb="36" eb="38">
      <t>チョウタツ</t>
    </rPh>
    <rPh sb="38" eb="39">
      <t>リョウ</t>
    </rPh>
    <phoneticPr fontId="2"/>
  </si>
  <si>
    <t>新規電源開発（太陽光オンサイトPPA等）による発電電力量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3" eb="25">
      <t>ハツデン</t>
    </rPh>
    <rPh sb="25" eb="27">
      <t>デンリョク</t>
    </rPh>
    <rPh sb="26" eb="27">
      <t>バイデン</t>
    </rPh>
    <rPh sb="27" eb="28">
      <t>リョウ</t>
    </rPh>
    <phoneticPr fontId="2"/>
  </si>
  <si>
    <t>新規電源開発（太陽光オンサイトPPA等）における事業収入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4" eb="28">
      <t>ジギョウシュウニュウ</t>
    </rPh>
    <phoneticPr fontId="2"/>
  </si>
  <si>
    <t>新規電源開発（太陽光オンサイトPPA等）における費用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4" eb="26">
      <t>ヒヨウ</t>
    </rPh>
    <phoneticPr fontId="2"/>
  </si>
  <si>
    <t>その他、新規電源開発（太陽光オンサイトPPA等）による自社電源からの調達</t>
    <rPh sb="2" eb="3">
      <t>ホカ</t>
    </rPh>
    <rPh sb="4" eb="6">
      <t>シンキ</t>
    </rPh>
    <rPh sb="6" eb="8">
      <t>デンゲン</t>
    </rPh>
    <rPh sb="8" eb="10">
      <t>カイハツ</t>
    </rPh>
    <rPh sb="11" eb="14">
      <t>タイヨウコウ</t>
    </rPh>
    <rPh sb="22" eb="23">
      <t>ナド</t>
    </rPh>
    <rPh sb="27" eb="29">
      <t>ジシャ</t>
    </rPh>
    <rPh sb="29" eb="31">
      <t>デンゲン</t>
    </rPh>
    <rPh sb="34" eb="36">
      <t>チョウタツ</t>
    </rPh>
    <phoneticPr fontId="2"/>
  </si>
  <si>
    <t>新規電源開発（太陽光オンサイトPPA等）による電力調達量</t>
    <rPh sb="0" eb="2">
      <t>シンキ</t>
    </rPh>
    <rPh sb="2" eb="4">
      <t>デンゲン</t>
    </rPh>
    <rPh sb="4" eb="6">
      <t>カイハツ</t>
    </rPh>
    <rPh sb="7" eb="10">
      <t>タイヨウコウ</t>
    </rPh>
    <rPh sb="18" eb="19">
      <t>ナド</t>
    </rPh>
    <rPh sb="23" eb="27">
      <t>デンリョクチョウタツ</t>
    </rPh>
    <rPh sb="27" eb="28">
      <t>リョウ</t>
    </rPh>
    <phoneticPr fontId="2"/>
  </si>
  <si>
    <t>新規電源開発（太陽光オンサイトPPA等）による電力調達量</t>
    <rPh sb="0" eb="2">
      <t>シンキ</t>
    </rPh>
    <rPh sb="2" eb="6">
      <t>デンゲンカイハツ</t>
    </rPh>
    <rPh sb="7" eb="10">
      <t>タイヨウコウ</t>
    </rPh>
    <rPh sb="18" eb="19">
      <t>ナド</t>
    </rPh>
    <rPh sb="23" eb="27">
      <t>デンリョクチョウタツ</t>
    </rPh>
    <rPh sb="27" eb="28">
      <t>リョウ</t>
    </rPh>
    <phoneticPr fontId="2"/>
  </si>
  <si>
    <t>調達電源のうち、川崎市に立地する発電所・発電設備から調達した電力量</t>
    <rPh sb="0" eb="4">
      <t>チョウタツデンゲン</t>
    </rPh>
    <rPh sb="8" eb="11">
      <t>カワサキシ</t>
    </rPh>
    <rPh sb="12" eb="14">
      <t>リッチ</t>
    </rPh>
    <rPh sb="16" eb="19">
      <t>ハツデンショ</t>
    </rPh>
    <rPh sb="20" eb="24">
      <t>ハツデンセツビ</t>
    </rPh>
    <rPh sb="26" eb="28">
      <t>チョウタツ</t>
    </rPh>
    <rPh sb="30" eb="33">
      <t>デンリョクリョウ</t>
    </rPh>
    <phoneticPr fontId="2"/>
  </si>
  <si>
    <t>e</t>
    <phoneticPr fontId="2"/>
  </si>
  <si>
    <t>損益計算の際は，燃料調整費，再生可能エネルギー発電促進賦課金は含めて試算してください。燃料調整費は，東京電力エナジーパートナー株式会社が発表する2021年度のデータを参照し，再生可能エネルギー発電促進賦課金は，2021年度（2021年5月分から2022年4月分まで）のデータを参照してください。</t>
    <phoneticPr fontId="2"/>
  </si>
  <si>
    <t>託送料金は、東京電力パワーグリッド株式会社が公表している令和3年4月1日実施の託送供給等約款を参照してください。同社のエリア外から託送する場合は区別して記載してください。</t>
    <rPh sb="17" eb="21">
      <t>カブシキガイシャ</t>
    </rPh>
    <rPh sb="22" eb="24">
      <t>コウヒョウ</t>
    </rPh>
    <rPh sb="28" eb="30">
      <t>レイワ</t>
    </rPh>
    <rPh sb="31" eb="32">
      <t>ネン</t>
    </rPh>
    <rPh sb="33" eb="34">
      <t>ガツ</t>
    </rPh>
    <rPh sb="35" eb="36">
      <t>ニチ</t>
    </rPh>
    <rPh sb="36" eb="38">
      <t>ジッシ</t>
    </rPh>
    <rPh sb="39" eb="41">
      <t>タクソウ</t>
    </rPh>
    <rPh sb="41" eb="43">
      <t>キョウキュウ</t>
    </rPh>
    <rPh sb="43" eb="44">
      <t>ナド</t>
    </rPh>
    <rPh sb="44" eb="46">
      <t>ヤッカン</t>
    </rPh>
    <rPh sb="47" eb="49">
      <t>サンショウ</t>
    </rPh>
    <rPh sb="56" eb="58">
      <t>ドウシャ</t>
    </rPh>
    <phoneticPr fontId="2"/>
  </si>
  <si>
    <t>損益計算の際は、燃料調整費，再生可能エネルギー発電促進賦課金は含めて試算してください。燃料調整費は，東京電力エナジーパートナー株式会社が発表する2021年度のデータを参照し，再生可能エネルギー発電促進賦課金は，2021年度（2021年5月分から2022年4月分まで）のデータを参照してください。</t>
    <phoneticPr fontId="2"/>
  </si>
  <si>
    <t>損益計算書には、消費税は含めず，物価変動は考慮しないものとして検討してください。</t>
    <rPh sb="0" eb="2">
      <t>ソンエキ</t>
    </rPh>
    <rPh sb="2" eb="5">
      <t>ケイサンショ</t>
    </rPh>
    <rPh sb="8" eb="11">
      <t>ショウヒゼイ</t>
    </rPh>
    <rPh sb="12" eb="13">
      <t>フク</t>
    </rPh>
    <rPh sb="16" eb="18">
      <t>ブッカ</t>
    </rPh>
    <rPh sb="18" eb="20">
      <t>ヘンドウ</t>
    </rPh>
    <rPh sb="21" eb="23">
      <t>コウリョ</t>
    </rPh>
    <rPh sb="31" eb="33">
      <t>ケントウ</t>
    </rPh>
    <phoneticPr fontId="2"/>
  </si>
  <si>
    <t>必要に応じて、項目を追加または細分化してください。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phoneticPr fontId="2"/>
  </si>
  <si>
    <t>本様式は、事業実施期間を2024年度から2033年度までと想定したものです。</t>
    <phoneticPr fontId="2"/>
  </si>
  <si>
    <t>e</t>
    <phoneticPr fontId="2"/>
  </si>
  <si>
    <t>黄色セルを入力してください。</t>
    <rPh sb="0" eb="2">
      <t>キイロ</t>
    </rPh>
    <rPh sb="5" eb="7">
      <t>ニュウリョク</t>
    </rPh>
    <phoneticPr fontId="2"/>
  </si>
  <si>
    <t>ア.CO2排出削減量, イ.再生可能エネルギーの電力供給（及び関与）量, ウ.再生可能エネルギー比率, エ.CO2フリー電力比率, オ.地域エネルギー会社の地産電力活用率　カ.エネルギーコスト削減効果　キ.営業利益</t>
    <rPh sb="80" eb="82">
      <t>デンリョク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</si>
</sst>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color theme="1"/>
      <name val="Arial Unicode MS"/>
      <family val="2"/>
      <charset val="128"/>
    </font>
    <font>
      <sz val="10"/>
      <color theme="1"/>
      <name val="Arial Unicode MS"/>
      <family val="2"/>
      <charset val="128"/>
    </font>
    <font>
      <sz val="6"/>
      <name val="Arial Unicode MS"/>
      <family val="2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Meiryo UI"/>
      <family val="2"/>
      <charset val="128"/>
    </font>
    <font>
      <sz val="10"/>
      <color theme="1"/>
      <name val="Arial Unicode MS"/>
      <family val="3"/>
      <charset val="128"/>
    </font>
    <font>
      <sz val="6"/>
      <name val="Meiryo UI"/>
      <family val="2"/>
      <charset val="128"/>
    </font>
    <font>
      <sz val="10"/>
      <color theme="2"/>
      <name val="Arial Unicode MS"/>
      <family val="2"/>
      <charset val="128"/>
    </font>
    <font>
      <sz val="10"/>
      <name val="Arial Unicode MS"/>
      <family val="2"/>
      <charset val="128"/>
    </font>
    <font>
      <sz val="10"/>
      <name val="Arial Unicode MS"/>
      <family val="3"/>
      <charset val="128"/>
    </font>
    <font>
      <b/>
      <sz val="10"/>
      <color theme="1"/>
      <name val="Arial Unicode MS"/>
      <family val="3"/>
      <charset val="128"/>
    </font>
    <font>
      <sz val="10"/>
      <color theme="0"/>
      <name val="Arial Unicode MS"/>
      <family val="3"/>
      <charset val="128"/>
    </font>
    <font>
      <sz val="10"/>
      <color theme="9" tint="0.39997558519241921"/>
      <name val="Arial Unicode MS"/>
      <family val="3"/>
      <charset val="128"/>
    </font>
    <font>
      <sz val="10"/>
      <color theme="0" tint="-0.14999847407452621"/>
      <name val="Arial Unicode MS"/>
      <family val="3"/>
      <charset val="128"/>
    </font>
    <font>
      <sz val="10"/>
      <color rgb="FFFF0000"/>
      <name val="Arial Unicode MS"/>
      <family val="2"/>
      <charset val="128"/>
    </font>
    <font>
      <sz val="10"/>
      <color theme="0"/>
      <name val="Arial Unicode MS"/>
      <family val="2"/>
      <charset val="128"/>
    </font>
    <font>
      <b/>
      <u/>
      <sz val="10"/>
      <color theme="1"/>
      <name val="Arial Unicode MS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/>
      <top style="hair">
        <color auto="1"/>
      </top>
      <bottom style="thin">
        <color auto="1"/>
      </bottom>
      <diagonal style="thin">
        <color auto="1"/>
      </diagonal>
    </border>
    <border diagonalDown="1">
      <left/>
      <right/>
      <top style="hair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/>
      <top style="hair">
        <color auto="1"/>
      </top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Down="1">
      <left style="thin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4" borderId="10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7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8" borderId="2" xfId="0" applyFont="1" applyFill="1" applyBorder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7" xfId="0" applyFont="1" applyFill="1" applyBorder="1">
      <alignment vertical="center"/>
    </xf>
    <xf numFmtId="0" fontId="3" fillId="8" borderId="8" xfId="0" applyFont="1" applyFill="1" applyBorder="1">
      <alignment vertical="center"/>
    </xf>
    <xf numFmtId="0" fontId="3" fillId="7" borderId="2" xfId="0" applyFont="1" applyFill="1" applyBorder="1">
      <alignment vertical="center"/>
    </xf>
    <xf numFmtId="0" fontId="3" fillId="7" borderId="7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7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3" fillId="9" borderId="10" xfId="0" applyFont="1" applyFill="1" applyBorder="1" applyAlignment="1">
      <alignment horizontal="centerContinuous" vertical="center"/>
    </xf>
    <xf numFmtId="0" fontId="3" fillId="9" borderId="11" xfId="0" applyFont="1" applyFill="1" applyBorder="1" applyAlignment="1">
      <alignment horizontal="centerContinuous" vertical="center"/>
    </xf>
    <xf numFmtId="0" fontId="3" fillId="9" borderId="12" xfId="0" applyFont="1" applyFill="1" applyBorder="1" applyAlignment="1">
      <alignment horizontal="centerContinuous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8" fontId="3" fillId="0" borderId="0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>
      <alignment vertical="center"/>
    </xf>
    <xf numFmtId="38" fontId="3" fillId="0" borderId="0" xfId="0" applyNumberFormat="1" applyFont="1">
      <alignment vertical="center"/>
    </xf>
    <xf numFmtId="0" fontId="3" fillId="7" borderId="13" xfId="0" applyFont="1" applyFill="1" applyBorder="1">
      <alignment vertical="center"/>
    </xf>
    <xf numFmtId="0" fontId="3" fillId="7" borderId="15" xfId="0" applyFont="1" applyFill="1" applyBorder="1">
      <alignment vertical="center"/>
    </xf>
    <xf numFmtId="0" fontId="3" fillId="7" borderId="11" xfId="0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38" fontId="3" fillId="0" borderId="1" xfId="1" applyFont="1" applyBorder="1" applyAlignment="1">
      <alignment horizontal="right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/>
    </xf>
    <xf numFmtId="38" fontId="3" fillId="0" borderId="1" xfId="0" applyNumberFormat="1" applyFont="1" applyBorder="1">
      <alignment vertical="center"/>
    </xf>
    <xf numFmtId="38" fontId="3" fillId="0" borderId="11" xfId="1" applyFont="1" applyBorder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38" fontId="3" fillId="11" borderId="1" xfId="1" applyFont="1" applyFill="1" applyBorder="1">
      <alignment vertical="center"/>
    </xf>
    <xf numFmtId="0" fontId="3" fillId="0" borderId="1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0" borderId="12" xfId="0" applyFont="1" applyBorder="1">
      <alignment vertical="center"/>
    </xf>
    <xf numFmtId="49" fontId="3" fillId="0" borderId="11" xfId="0" applyNumberFormat="1" applyFont="1" applyBorder="1" applyAlignment="1">
      <alignment horizontal="center" vertical="center" wrapText="1"/>
    </xf>
    <xf numFmtId="0" fontId="5" fillId="4" borderId="12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3" xfId="1" applyFont="1" applyBorder="1" applyAlignment="1">
      <alignment vertical="center"/>
    </xf>
    <xf numFmtId="38" fontId="3" fillId="0" borderId="3" xfId="1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6" borderId="1" xfId="1" applyFont="1" applyFill="1" applyBorder="1" applyAlignment="1">
      <alignment horizontal="right" vertical="center" wrapText="1"/>
    </xf>
    <xf numFmtId="38" fontId="3" fillId="6" borderId="1" xfId="1" applyFont="1" applyFill="1" applyBorder="1" applyAlignment="1">
      <alignment horizontal="right" vertical="center"/>
    </xf>
    <xf numFmtId="38" fontId="3" fillId="0" borderId="14" xfId="1" applyFont="1" applyBorder="1">
      <alignment vertical="center"/>
    </xf>
    <xf numFmtId="38" fontId="3" fillId="7" borderId="14" xfId="1" applyFont="1" applyFill="1" applyBorder="1">
      <alignment vertical="center"/>
    </xf>
    <xf numFmtId="38" fontId="3" fillId="7" borderId="1" xfId="1" applyFont="1" applyFill="1" applyBorder="1">
      <alignment vertical="center"/>
    </xf>
    <xf numFmtId="38" fontId="3" fillId="0" borderId="8" xfId="1" applyFont="1" applyFill="1" applyBorder="1">
      <alignment vertical="center"/>
    </xf>
    <xf numFmtId="38" fontId="3" fillId="2" borderId="14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14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4" xfId="1" applyFont="1" applyFill="1" applyBorder="1">
      <alignment vertical="center"/>
    </xf>
    <xf numFmtId="38" fontId="4" fillId="5" borderId="1" xfId="1" applyFont="1" applyFill="1" applyBorder="1">
      <alignment vertical="center"/>
    </xf>
    <xf numFmtId="38" fontId="3" fillId="0" borderId="0" xfId="1" applyFont="1">
      <alignment vertical="center"/>
    </xf>
    <xf numFmtId="38" fontId="6" fillId="0" borderId="11" xfId="1" applyFont="1" applyBorder="1" applyAlignment="1">
      <alignment horizontal="center" vertical="center" wrapText="1"/>
    </xf>
    <xf numFmtId="38" fontId="4" fillId="4" borderId="1" xfId="1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6" borderId="7" xfId="1" applyFont="1" applyFill="1" applyBorder="1" applyAlignment="1">
      <alignment horizontal="center" vertical="center" wrapText="1"/>
    </xf>
    <xf numFmtId="38" fontId="3" fillId="6" borderId="8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38" fontId="3" fillId="6" borderId="10" xfId="1" applyFont="1" applyFill="1" applyBorder="1" applyAlignment="1">
      <alignment horizontal="centerContinuous" vertical="center"/>
    </xf>
    <xf numFmtId="38" fontId="3" fillId="6" borderId="11" xfId="1" applyFont="1" applyFill="1" applyBorder="1" applyAlignment="1">
      <alignment horizontal="centerContinuous" vertical="center"/>
    </xf>
    <xf numFmtId="38" fontId="3" fillId="6" borderId="12" xfId="1" applyFont="1" applyFill="1" applyBorder="1" applyAlignment="1">
      <alignment horizontal="centerContinuous" vertical="center"/>
    </xf>
    <xf numFmtId="38" fontId="3" fillId="6" borderId="2" xfId="1" applyFont="1" applyFill="1" applyBorder="1" applyAlignment="1">
      <alignment horizontal="centerContinuous" vertical="center" wrapText="1"/>
    </xf>
    <xf numFmtId="38" fontId="3" fillId="6" borderId="3" xfId="1" applyFont="1" applyFill="1" applyBorder="1" applyAlignment="1">
      <alignment horizontal="centerContinuous" vertical="center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3" fillId="7" borderId="9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8" fillId="0" borderId="7" xfId="0" applyFont="1" applyBorder="1">
      <alignment vertical="center"/>
    </xf>
    <xf numFmtId="0" fontId="3" fillId="7" borderId="0" xfId="0" applyFont="1" applyFill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7" borderId="14" xfId="1" applyFont="1" applyFill="1" applyBorder="1" applyAlignment="1">
      <alignment horizontal="right" vertical="center"/>
    </xf>
    <xf numFmtId="38" fontId="5" fillId="0" borderId="14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12" borderId="7" xfId="0" applyFont="1" applyFill="1" applyBorder="1">
      <alignment vertical="center"/>
    </xf>
    <xf numFmtId="0" fontId="0" fillId="12" borderId="8" xfId="0" applyFont="1" applyFill="1" applyBorder="1">
      <alignment vertical="center"/>
    </xf>
    <xf numFmtId="0" fontId="0" fillId="6" borderId="7" xfId="0" applyFont="1" applyFill="1" applyBorder="1">
      <alignment vertical="center"/>
    </xf>
    <xf numFmtId="0" fontId="0" fillId="6" borderId="8" xfId="0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0" fillId="3" borderId="8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7" xfId="0" applyFont="1" applyFill="1" applyBorder="1" applyAlignment="1">
      <alignment horizontal="center"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Continuous" vertical="center"/>
    </xf>
    <xf numFmtId="0" fontId="0" fillId="6" borderId="11" xfId="0" applyFill="1" applyBorder="1" applyAlignment="1">
      <alignment horizontal="centerContinuous" vertical="center"/>
    </xf>
    <xf numFmtId="0" fontId="0" fillId="6" borderId="12" xfId="0" applyFill="1" applyBorder="1" applyAlignment="1">
      <alignment horizontal="centerContinuous"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right" vertical="center"/>
    </xf>
    <xf numFmtId="0" fontId="0" fillId="6" borderId="11" xfId="0" applyFill="1" applyBorder="1" applyAlignment="1">
      <alignment horizontal="right" vertical="center"/>
    </xf>
    <xf numFmtId="0" fontId="0" fillId="6" borderId="12" xfId="0" applyFill="1" applyBorder="1" applyAlignment="1">
      <alignment horizontal="right"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11" xfId="0" applyFill="1" applyBorder="1">
      <alignment vertical="center"/>
    </xf>
    <xf numFmtId="0" fontId="0" fillId="11" borderId="12" xfId="0" applyFill="1" applyBorder="1">
      <alignment vertical="center"/>
    </xf>
    <xf numFmtId="0" fontId="0" fillId="0" borderId="15" xfId="0" applyFont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16" fillId="0" borderId="5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38" fontId="16" fillId="0" borderId="11" xfId="0" applyNumberFormat="1" applyFont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38" fontId="0" fillId="0" borderId="11" xfId="0" applyNumberFormat="1" applyFill="1" applyBorder="1">
      <alignment vertical="center"/>
    </xf>
    <xf numFmtId="38" fontId="16" fillId="0" borderId="8" xfId="0" applyNumberFormat="1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38" fontId="16" fillId="0" borderId="22" xfId="0" applyNumberFormat="1" applyFont="1" applyFill="1" applyBorder="1">
      <alignment vertical="center"/>
    </xf>
    <xf numFmtId="0" fontId="16" fillId="0" borderId="22" xfId="0" applyFont="1" applyFill="1" applyBorder="1">
      <alignment vertical="center"/>
    </xf>
    <xf numFmtId="0" fontId="16" fillId="0" borderId="25" xfId="0" applyFont="1" applyFill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25" xfId="0" applyFont="1" applyBorder="1">
      <alignment vertical="center"/>
    </xf>
    <xf numFmtId="38" fontId="0" fillId="0" borderId="22" xfId="0" applyNumberFormat="1" applyFill="1" applyBorder="1">
      <alignment vertical="center"/>
    </xf>
    <xf numFmtId="0" fontId="0" fillId="0" borderId="22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38" fontId="0" fillId="0" borderId="34" xfId="0" applyNumberFormat="1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38" xfId="0" applyFont="1" applyBorder="1">
      <alignment vertical="center"/>
    </xf>
    <xf numFmtId="38" fontId="0" fillId="0" borderId="27" xfId="0" applyNumberFormat="1" applyFill="1" applyBorder="1">
      <alignment vertical="center"/>
    </xf>
    <xf numFmtId="0" fontId="0" fillId="0" borderId="27" xfId="0" applyFill="1" applyBorder="1">
      <alignment vertical="center"/>
    </xf>
    <xf numFmtId="0" fontId="0" fillId="0" borderId="38" xfId="0" applyFill="1" applyBorder="1">
      <alignment vertical="center"/>
    </xf>
    <xf numFmtId="0" fontId="17" fillId="0" borderId="21" xfId="0" applyFont="1" applyBorder="1">
      <alignment vertical="center"/>
    </xf>
    <xf numFmtId="0" fontId="17" fillId="0" borderId="22" xfId="0" applyFont="1" applyBorder="1">
      <alignment vertical="center"/>
    </xf>
    <xf numFmtId="0" fontId="16" fillId="0" borderId="22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6" fillId="0" borderId="39" xfId="0" applyFont="1" applyBorder="1">
      <alignment vertical="center"/>
    </xf>
    <xf numFmtId="0" fontId="16" fillId="0" borderId="40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6" fillId="0" borderId="34" xfId="0" applyFont="1" applyBorder="1">
      <alignment vertical="center"/>
    </xf>
    <xf numFmtId="0" fontId="15" fillId="0" borderId="36" xfId="0" applyFont="1" applyBorder="1" applyAlignment="1">
      <alignment horizontal="center" vertical="center"/>
    </xf>
    <xf numFmtId="0" fontId="16" fillId="0" borderId="41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36" xfId="0" applyFont="1" applyBorder="1" applyAlignment="1">
      <alignment horizontal="center" vertical="center"/>
    </xf>
    <xf numFmtId="38" fontId="16" fillId="0" borderId="34" xfId="0" applyNumberFormat="1" applyFont="1" applyBorder="1">
      <alignment vertical="center"/>
    </xf>
    <xf numFmtId="0" fontId="16" fillId="0" borderId="35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7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8" xfId="0" applyFont="1" applyBorder="1" applyAlignment="1">
      <alignment horizontal="center" vertical="center"/>
    </xf>
    <xf numFmtId="38" fontId="16" fillId="0" borderId="27" xfId="0" applyNumberFormat="1" applyFont="1" applyBorder="1">
      <alignment vertical="center"/>
    </xf>
    <xf numFmtId="0" fontId="16" fillId="0" borderId="38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11" borderId="22" xfId="0" applyFill="1" applyBorder="1">
      <alignment vertical="center"/>
    </xf>
    <xf numFmtId="0" fontId="0" fillId="11" borderId="25" xfId="0" applyFill="1" applyBorder="1">
      <alignment vertical="center"/>
    </xf>
    <xf numFmtId="0" fontId="13" fillId="0" borderId="29" xfId="0" applyFont="1" applyBorder="1" applyAlignment="1">
      <alignment horizontal="center" vertical="center"/>
    </xf>
    <xf numFmtId="0" fontId="0" fillId="11" borderId="27" xfId="0" applyFill="1" applyBorder="1">
      <alignment vertical="center"/>
    </xf>
    <xf numFmtId="0" fontId="0" fillId="11" borderId="38" xfId="0" applyFill="1" applyBorder="1">
      <alignment vertical="center"/>
    </xf>
    <xf numFmtId="0" fontId="0" fillId="11" borderId="21" xfId="0" applyFont="1" applyFill="1" applyBorder="1">
      <alignment vertical="center"/>
    </xf>
    <xf numFmtId="0" fontId="0" fillId="11" borderId="22" xfId="0" applyFont="1" applyFill="1" applyBorder="1">
      <alignment vertical="center"/>
    </xf>
    <xf numFmtId="0" fontId="0" fillId="11" borderId="25" xfId="0" applyFont="1" applyFill="1" applyBorder="1">
      <alignment vertical="center"/>
    </xf>
    <xf numFmtId="0" fontId="0" fillId="11" borderId="24" xfId="0" applyFont="1" applyFill="1" applyBorder="1" applyAlignment="1">
      <alignment horizontal="center" vertical="center"/>
    </xf>
    <xf numFmtId="0" fontId="0" fillId="11" borderId="25" xfId="0" applyFont="1" applyFill="1" applyBorder="1" applyAlignment="1">
      <alignment horizontal="center" vertical="center"/>
    </xf>
    <xf numFmtId="0" fontId="0" fillId="11" borderId="33" xfId="0" applyFont="1" applyFill="1" applyBorder="1">
      <alignment vertical="center"/>
    </xf>
    <xf numFmtId="0" fontId="0" fillId="11" borderId="34" xfId="0" applyFont="1" applyFill="1" applyBorder="1">
      <alignment vertical="center"/>
    </xf>
    <xf numFmtId="0" fontId="0" fillId="11" borderId="35" xfId="0" applyFont="1" applyFill="1" applyBorder="1">
      <alignment vertical="center"/>
    </xf>
    <xf numFmtId="0" fontId="0" fillId="11" borderId="37" xfId="0" applyFont="1" applyFill="1" applyBorder="1" applyAlignment="1">
      <alignment horizontal="center" vertical="center"/>
    </xf>
    <xf numFmtId="0" fontId="0" fillId="11" borderId="35" xfId="0" applyFont="1" applyFill="1" applyBorder="1" applyAlignment="1">
      <alignment horizontal="center" vertical="center"/>
    </xf>
    <xf numFmtId="0" fontId="0" fillId="11" borderId="34" xfId="0" applyFill="1" applyBorder="1">
      <alignment vertical="center"/>
    </xf>
    <xf numFmtId="0" fontId="0" fillId="11" borderId="35" xfId="0" applyFill="1" applyBorder="1">
      <alignment vertical="center"/>
    </xf>
    <xf numFmtId="0" fontId="0" fillId="11" borderId="26" xfId="0" applyFont="1" applyFill="1" applyBorder="1">
      <alignment vertical="center"/>
    </xf>
    <xf numFmtId="0" fontId="0" fillId="11" borderId="27" xfId="0" applyFont="1" applyFill="1" applyBorder="1">
      <alignment vertical="center"/>
    </xf>
    <xf numFmtId="0" fontId="0" fillId="11" borderId="38" xfId="0" applyFont="1" applyFill="1" applyBorder="1">
      <alignment vertical="center"/>
    </xf>
    <xf numFmtId="0" fontId="0" fillId="11" borderId="29" xfId="0" applyFont="1" applyFill="1" applyBorder="1" applyAlignment="1">
      <alignment horizontal="center" vertical="center"/>
    </xf>
    <xf numFmtId="0" fontId="0" fillId="11" borderId="38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8" xfId="0" applyBorder="1">
      <alignment vertical="center"/>
    </xf>
    <xf numFmtId="38" fontId="16" fillId="0" borderId="3" xfId="0" applyNumberFormat="1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0" fillId="12" borderId="11" xfId="0" applyFill="1" applyBorder="1">
      <alignment vertical="center"/>
    </xf>
    <xf numFmtId="0" fontId="0" fillId="12" borderId="12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6" borderId="4" xfId="0" applyFill="1" applyBorder="1" applyAlignment="1">
      <alignment horizontal="centerContinuous" vertical="center"/>
    </xf>
    <xf numFmtId="0" fontId="0" fillId="6" borderId="9" xfId="0" applyFill="1" applyBorder="1" applyAlignment="1">
      <alignment horizontal="right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12" borderId="10" xfId="0" applyFont="1" applyFill="1" applyBorder="1">
      <alignment vertical="center"/>
    </xf>
    <xf numFmtId="0" fontId="0" fillId="12" borderId="2" xfId="0" applyFill="1" applyBorder="1">
      <alignment vertical="center"/>
    </xf>
    <xf numFmtId="0" fontId="0" fillId="12" borderId="5" xfId="0" applyFill="1" applyBorder="1">
      <alignment vertical="center"/>
    </xf>
    <xf numFmtId="0" fontId="0" fillId="12" borderId="7" xfId="0" applyFill="1" applyBorder="1">
      <alignment vertical="center"/>
    </xf>
    <xf numFmtId="0" fontId="0" fillId="12" borderId="11" xfId="0" applyFont="1" applyFill="1" applyBorder="1">
      <alignment vertical="center"/>
    </xf>
    <xf numFmtId="0" fontId="0" fillId="12" borderId="16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9" xfId="0" applyFont="1" applyFill="1" applyBorder="1">
      <alignment vertical="center"/>
    </xf>
    <xf numFmtId="0" fontId="0" fillId="12" borderId="17" xfId="0" applyFont="1" applyFill="1" applyBorder="1" applyAlignment="1">
      <alignment horizontal="center" vertical="center"/>
    </xf>
    <xf numFmtId="0" fontId="0" fillId="12" borderId="14" xfId="0" applyFont="1" applyFill="1" applyBorder="1" applyAlignment="1">
      <alignment horizontal="center" vertical="center"/>
    </xf>
    <xf numFmtId="0" fontId="0" fillId="12" borderId="8" xfId="0" applyFill="1" applyBorder="1">
      <alignment vertical="center"/>
    </xf>
    <xf numFmtId="0" fontId="0" fillId="12" borderId="9" xfId="0" applyFill="1" applyBorder="1">
      <alignment vertical="center"/>
    </xf>
    <xf numFmtId="0" fontId="0" fillId="12" borderId="18" xfId="0" applyFill="1" applyBorder="1">
      <alignment vertical="center"/>
    </xf>
    <xf numFmtId="0" fontId="0" fillId="12" borderId="19" xfId="0" applyFill="1" applyBorder="1">
      <alignment vertical="center"/>
    </xf>
    <xf numFmtId="0" fontId="0" fillId="12" borderId="20" xfId="0" applyFill="1" applyBorder="1">
      <alignment vertical="center"/>
    </xf>
    <xf numFmtId="0" fontId="0" fillId="12" borderId="2" xfId="0" applyFont="1" applyFill="1" applyBorder="1">
      <alignment vertical="center"/>
    </xf>
    <xf numFmtId="0" fontId="0" fillId="12" borderId="5" xfId="0" applyFont="1" applyFill="1" applyBorder="1">
      <alignment vertical="center"/>
    </xf>
    <xf numFmtId="0" fontId="0" fillId="12" borderId="10" xfId="0" applyFill="1" applyBorder="1">
      <alignment vertical="center"/>
    </xf>
    <xf numFmtId="38" fontId="0" fillId="12" borderId="8" xfId="0" applyNumberFormat="1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38" fontId="0" fillId="0" borderId="21" xfId="0" applyNumberFormat="1" applyBorder="1">
      <alignment vertical="center"/>
    </xf>
    <xf numFmtId="0" fontId="0" fillId="13" borderId="2" xfId="0" applyFill="1" applyBorder="1">
      <alignment vertical="center"/>
    </xf>
    <xf numFmtId="0" fontId="0" fillId="13" borderId="5" xfId="0" applyFill="1" applyBorder="1">
      <alignment vertical="center"/>
    </xf>
    <xf numFmtId="0" fontId="0" fillId="13" borderId="7" xfId="0" applyFill="1" applyBorder="1">
      <alignment vertical="center"/>
    </xf>
    <xf numFmtId="0" fontId="0" fillId="13" borderId="3" xfId="0" applyFill="1" applyBorder="1">
      <alignment vertical="center"/>
    </xf>
    <xf numFmtId="0" fontId="0" fillId="13" borderId="3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10" xfId="0" applyFill="1" applyBorder="1">
      <alignment vertical="center"/>
    </xf>
    <xf numFmtId="0" fontId="0" fillId="13" borderId="11" xfId="0" applyFill="1" applyBorder="1">
      <alignment vertical="center"/>
    </xf>
    <xf numFmtId="0" fontId="0" fillId="13" borderId="12" xfId="0" applyFill="1" applyBorder="1">
      <alignment vertical="center"/>
    </xf>
    <xf numFmtId="0" fontId="0" fillId="13" borderId="4" xfId="0" applyFill="1" applyBorder="1">
      <alignment vertical="center"/>
    </xf>
    <xf numFmtId="0" fontId="0" fillId="14" borderId="2" xfId="0" applyFill="1" applyBorder="1">
      <alignment vertical="center"/>
    </xf>
    <xf numFmtId="0" fontId="0" fillId="14" borderId="5" xfId="0" applyFill="1" applyBorder="1">
      <alignment vertical="center"/>
    </xf>
    <xf numFmtId="0" fontId="0" fillId="14" borderId="7" xfId="0" applyFill="1" applyBorder="1">
      <alignment vertical="center"/>
    </xf>
    <xf numFmtId="0" fontId="0" fillId="14" borderId="3" xfId="0" applyFill="1" applyBorder="1">
      <alignment vertical="center"/>
    </xf>
    <xf numFmtId="0" fontId="0" fillId="14" borderId="3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4" xfId="0" applyFill="1" applyBorder="1">
      <alignment vertical="center"/>
    </xf>
    <xf numFmtId="0" fontId="0" fillId="14" borderId="10" xfId="0" applyFill="1" applyBorder="1">
      <alignment vertical="center"/>
    </xf>
    <xf numFmtId="0" fontId="0" fillId="14" borderId="11" xfId="0" applyFill="1" applyBorder="1">
      <alignment vertical="center"/>
    </xf>
    <xf numFmtId="0" fontId="0" fillId="14" borderId="12" xfId="0" applyFill="1" applyBorder="1">
      <alignment vertical="center"/>
    </xf>
    <xf numFmtId="0" fontId="0" fillId="13" borderId="1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right" vertical="center"/>
    </xf>
    <xf numFmtId="0" fontId="0" fillId="13" borderId="3" xfId="0" applyFill="1" applyBorder="1" applyAlignment="1">
      <alignment horizontal="right" vertical="center"/>
    </xf>
    <xf numFmtId="0" fontId="0" fillId="13" borderId="4" xfId="0" applyFill="1" applyBorder="1" applyAlignment="1">
      <alignment horizontal="right" vertical="center"/>
    </xf>
    <xf numFmtId="0" fontId="0" fillId="12" borderId="12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38" fontId="0" fillId="3" borderId="8" xfId="0" applyNumberFormat="1" applyFill="1" applyBorder="1">
      <alignment vertical="center"/>
    </xf>
    <xf numFmtId="38" fontId="0" fillId="13" borderId="10" xfId="1" applyFont="1" applyFill="1" applyBorder="1" applyAlignment="1">
      <alignment horizontal="right" vertical="center"/>
    </xf>
    <xf numFmtId="38" fontId="0" fillId="13" borderId="11" xfId="1" applyFont="1" applyFill="1" applyBorder="1" applyAlignment="1">
      <alignment horizontal="right" vertical="center"/>
    </xf>
    <xf numFmtId="38" fontId="0" fillId="13" borderId="12" xfId="1" applyFont="1" applyFill="1" applyBorder="1" applyAlignment="1">
      <alignment horizontal="right" vertical="center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9" xfId="0" applyFont="1" applyFill="1" applyBorder="1">
      <alignment vertical="center"/>
    </xf>
    <xf numFmtId="0" fontId="18" fillId="0" borderId="0" xfId="0" applyFont="1">
      <alignment vertical="center"/>
    </xf>
    <xf numFmtId="38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0" fontId="0" fillId="14" borderId="11" xfId="0" applyFill="1" applyBorder="1" applyAlignment="1">
      <alignment horizontal="center" vertical="center"/>
    </xf>
    <xf numFmtId="38" fontId="0" fillId="14" borderId="11" xfId="0" applyNumberFormat="1" applyFill="1" applyBorder="1">
      <alignment vertical="center"/>
    </xf>
    <xf numFmtId="38" fontId="0" fillId="14" borderId="12" xfId="0" applyNumberFormat="1" applyFill="1" applyBorder="1">
      <alignment vertical="center"/>
    </xf>
    <xf numFmtId="0" fontId="0" fillId="14" borderId="1" xfId="0" applyFill="1" applyBorder="1" applyAlignment="1">
      <alignment horizontal="center" vertical="center"/>
    </xf>
    <xf numFmtId="38" fontId="0" fillId="14" borderId="9" xfId="0" applyNumberFormat="1" applyFill="1" applyBorder="1">
      <alignment vertical="center"/>
    </xf>
    <xf numFmtId="0" fontId="0" fillId="6" borderId="6" xfId="0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4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42" xfId="0" applyFill="1" applyBorder="1">
      <alignment vertical="center"/>
    </xf>
    <xf numFmtId="38" fontId="0" fillId="14" borderId="10" xfId="1" applyFont="1" applyFill="1" applyBorder="1" applyAlignment="1">
      <alignment horizontal="right" vertical="center"/>
    </xf>
    <xf numFmtId="38" fontId="0" fillId="14" borderId="11" xfId="1" applyFont="1" applyFill="1" applyBorder="1" applyAlignment="1">
      <alignment horizontal="right" vertical="center"/>
    </xf>
    <xf numFmtId="0" fontId="0" fillId="0" borderId="45" xfId="0" applyFont="1" applyBorder="1">
      <alignment vertical="center"/>
    </xf>
    <xf numFmtId="0" fontId="0" fillId="0" borderId="46" xfId="0" applyFont="1" applyBorder="1">
      <alignment vertical="center"/>
    </xf>
    <xf numFmtId="0" fontId="0" fillId="11" borderId="47" xfId="0" applyFont="1" applyFill="1" applyBorder="1" applyAlignment="1">
      <alignment horizontal="center" vertical="center"/>
    </xf>
    <xf numFmtId="0" fontId="0" fillId="11" borderId="48" xfId="0" applyFont="1" applyFill="1" applyBorder="1" applyAlignment="1">
      <alignment horizontal="center" vertical="center"/>
    </xf>
    <xf numFmtId="0" fontId="0" fillId="11" borderId="46" xfId="0" applyFill="1" applyBorder="1">
      <alignment vertical="center"/>
    </xf>
    <xf numFmtId="0" fontId="0" fillId="11" borderId="48" xfId="0" applyFill="1" applyBorder="1">
      <alignment vertical="center"/>
    </xf>
    <xf numFmtId="0" fontId="0" fillId="0" borderId="46" xfId="0" applyFill="1" applyBorder="1">
      <alignment vertical="center"/>
    </xf>
    <xf numFmtId="0" fontId="0" fillId="0" borderId="48" xfId="0" applyFill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>
      <alignment vertical="center"/>
    </xf>
    <xf numFmtId="0" fontId="0" fillId="0" borderId="43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8" borderId="2" xfId="0" applyFont="1" applyFill="1" applyBorder="1">
      <alignment vertical="center"/>
    </xf>
    <xf numFmtId="0" fontId="0" fillId="8" borderId="3" xfId="0" applyFont="1" applyFill="1" applyBorder="1">
      <alignment vertical="center"/>
    </xf>
    <xf numFmtId="0" fontId="0" fillId="8" borderId="4" xfId="0" applyFont="1" applyFill="1" applyBorder="1">
      <alignment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8" borderId="7" xfId="0" applyFont="1" applyFill="1" applyBorder="1">
      <alignment vertical="center"/>
    </xf>
    <xf numFmtId="0" fontId="0" fillId="8" borderId="8" xfId="0" applyFont="1" applyFill="1" applyBorder="1">
      <alignment vertical="center"/>
    </xf>
    <xf numFmtId="0" fontId="0" fillId="8" borderId="9" xfId="0" applyFont="1" applyFill="1" applyBorder="1">
      <alignment vertical="center"/>
    </xf>
    <xf numFmtId="0" fontId="0" fillId="8" borderId="14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Continuous" vertical="center"/>
    </xf>
    <xf numFmtId="0" fontId="0" fillId="8" borderId="11" xfId="0" applyFill="1" applyBorder="1" applyAlignment="1">
      <alignment horizontal="centerContinuous" vertical="center"/>
    </xf>
    <xf numFmtId="0" fontId="0" fillId="8" borderId="12" xfId="0" applyFill="1" applyBorder="1" applyAlignment="1">
      <alignment horizontal="centerContinuous" vertical="center"/>
    </xf>
    <xf numFmtId="0" fontId="0" fillId="6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Continuous" vertical="center"/>
    </xf>
    <xf numFmtId="0" fontId="16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Border="1">
      <alignment vertical="center"/>
    </xf>
    <xf numFmtId="0" fontId="22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23" fillId="0" borderId="0" xfId="0" applyFont="1">
      <alignment vertical="center"/>
    </xf>
    <xf numFmtId="38" fontId="9" fillId="11" borderId="1" xfId="1" applyFont="1" applyFill="1" applyBorder="1">
      <alignment vertical="center"/>
    </xf>
    <xf numFmtId="38" fontId="9" fillId="11" borderId="14" xfId="1" applyFont="1" applyFill="1" applyBorder="1">
      <alignment vertical="center"/>
    </xf>
    <xf numFmtId="38" fontId="3" fillId="11" borderId="14" xfId="1" applyFont="1" applyFill="1" applyBorder="1">
      <alignment vertical="center"/>
    </xf>
    <xf numFmtId="0" fontId="3" fillId="10" borderId="21" xfId="0" applyFont="1" applyFill="1" applyBorder="1">
      <alignment vertical="center"/>
    </xf>
    <xf numFmtId="0" fontId="3" fillId="10" borderId="22" xfId="0" applyFont="1" applyFill="1" applyBorder="1">
      <alignment vertical="center"/>
    </xf>
    <xf numFmtId="0" fontId="3" fillId="10" borderId="25" xfId="0" applyFont="1" applyFill="1" applyBorder="1">
      <alignment vertical="center"/>
    </xf>
    <xf numFmtId="38" fontId="3" fillId="11" borderId="24" xfId="1" applyFont="1" applyFill="1" applyBorder="1">
      <alignment vertical="center"/>
    </xf>
    <xf numFmtId="0" fontId="3" fillId="10" borderId="33" xfId="0" applyFont="1" applyFill="1" applyBorder="1">
      <alignment vertical="center"/>
    </xf>
    <xf numFmtId="0" fontId="3" fillId="10" borderId="34" xfId="0" applyFont="1" applyFill="1" applyBorder="1">
      <alignment vertical="center"/>
    </xf>
    <xf numFmtId="0" fontId="3" fillId="10" borderId="35" xfId="0" applyFont="1" applyFill="1" applyBorder="1">
      <alignment vertical="center"/>
    </xf>
    <xf numFmtId="38" fontId="3" fillId="11" borderId="37" xfId="1" applyFont="1" applyFill="1" applyBorder="1">
      <alignment vertical="center"/>
    </xf>
    <xf numFmtId="0" fontId="3" fillId="10" borderId="26" xfId="0" applyFont="1" applyFill="1" applyBorder="1">
      <alignment vertical="center"/>
    </xf>
    <xf numFmtId="0" fontId="3" fillId="10" borderId="27" xfId="0" applyFont="1" applyFill="1" applyBorder="1">
      <alignment vertical="center"/>
    </xf>
    <xf numFmtId="0" fontId="3" fillId="10" borderId="38" xfId="0" applyFont="1" applyFill="1" applyBorder="1">
      <alignment vertical="center"/>
    </xf>
    <xf numFmtId="38" fontId="3" fillId="11" borderId="29" xfId="1" applyFont="1" applyFill="1" applyBorder="1">
      <alignment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3" fontId="3" fillId="0" borderId="25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3" fontId="3" fillId="0" borderId="34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3" fontId="3" fillId="0" borderId="26" xfId="0" applyNumberFormat="1" applyFont="1" applyFill="1" applyBorder="1">
      <alignment vertical="center"/>
    </xf>
    <xf numFmtId="3" fontId="3" fillId="0" borderId="27" xfId="0" applyNumberFormat="1" applyFont="1" applyFill="1" applyBorder="1">
      <alignment vertical="center"/>
    </xf>
    <xf numFmtId="3" fontId="3" fillId="0" borderId="38" xfId="0" applyNumberFormat="1" applyFont="1" applyFill="1" applyBorder="1">
      <alignment vertical="center"/>
    </xf>
    <xf numFmtId="38" fontId="9" fillId="11" borderId="24" xfId="1" applyFont="1" applyFill="1" applyBorder="1">
      <alignment vertical="center"/>
    </xf>
    <xf numFmtId="38" fontId="9" fillId="11" borderId="37" xfId="1" applyFont="1" applyFill="1" applyBorder="1">
      <alignment vertical="center"/>
    </xf>
    <xf numFmtId="38" fontId="9" fillId="11" borderId="29" xfId="1" applyFont="1" applyFill="1" applyBorder="1">
      <alignment vertical="center"/>
    </xf>
    <xf numFmtId="0" fontId="3" fillId="0" borderId="2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0" fontId="3" fillId="10" borderId="24" xfId="0" applyFont="1" applyFill="1" applyBorder="1">
      <alignment vertical="center"/>
    </xf>
    <xf numFmtId="0" fontId="3" fillId="10" borderId="37" xfId="0" applyFont="1" applyFill="1" applyBorder="1">
      <alignment vertical="center"/>
    </xf>
    <xf numFmtId="0" fontId="3" fillId="10" borderId="29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8" xfId="0" applyFont="1" applyBorder="1">
      <alignment vertical="center"/>
    </xf>
    <xf numFmtId="38" fontId="5" fillId="0" borderId="24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29" xfId="1" applyFont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38" xfId="0" applyFont="1" applyFill="1" applyBorder="1">
      <alignment vertical="center"/>
    </xf>
    <xf numFmtId="3" fontId="5" fillId="0" borderId="21" xfId="0" applyNumberFormat="1" applyFont="1" applyBorder="1">
      <alignment vertical="center"/>
    </xf>
    <xf numFmtId="3" fontId="5" fillId="0" borderId="33" xfId="0" applyNumberFormat="1" applyFont="1" applyBorder="1">
      <alignment vertical="center"/>
    </xf>
    <xf numFmtId="3" fontId="5" fillId="0" borderId="33" xfId="0" applyNumberFormat="1" applyFont="1" applyFill="1" applyBorder="1">
      <alignment vertical="center"/>
    </xf>
    <xf numFmtId="3" fontId="5" fillId="0" borderId="26" xfId="0" applyNumberFormat="1" applyFont="1" applyFill="1" applyBorder="1">
      <alignment vertical="center"/>
    </xf>
    <xf numFmtId="38" fontId="5" fillId="11" borderId="24" xfId="1" applyFont="1" applyFill="1" applyBorder="1" applyAlignment="1">
      <alignment horizontal="right" vertical="center"/>
    </xf>
    <xf numFmtId="38" fontId="5" fillId="11" borderId="37" xfId="1" applyFont="1" applyFill="1" applyBorder="1" applyAlignment="1">
      <alignment horizontal="right" vertical="center"/>
    </xf>
    <xf numFmtId="38" fontId="5" fillId="11" borderId="29" xfId="1" applyFont="1" applyFill="1" applyBorder="1" applyAlignment="1">
      <alignment horizontal="right" vertical="center"/>
    </xf>
    <xf numFmtId="38" fontId="5" fillId="11" borderId="1" xfId="1" applyFont="1" applyFill="1" applyBorder="1" applyAlignment="1">
      <alignment horizontal="right" vertical="center"/>
    </xf>
    <xf numFmtId="38" fontId="3" fillId="11" borderId="15" xfId="1" applyFont="1" applyFill="1" applyBorder="1">
      <alignment vertical="center"/>
    </xf>
    <xf numFmtId="0" fontId="3" fillId="11" borderId="1" xfId="0" applyFont="1" applyFill="1" applyBorder="1">
      <alignment vertical="center"/>
    </xf>
    <xf numFmtId="40" fontId="3" fillId="11" borderId="1" xfId="1" applyNumberFormat="1" applyFont="1" applyFill="1" applyBorder="1">
      <alignment vertical="center"/>
    </xf>
    <xf numFmtId="38" fontId="5" fillId="11" borderId="24" xfId="1" applyFont="1" applyFill="1" applyBorder="1">
      <alignment vertical="center"/>
    </xf>
    <xf numFmtId="38" fontId="5" fillId="11" borderId="29" xfId="1" applyFont="1" applyFill="1" applyBorder="1">
      <alignment vertical="center"/>
    </xf>
    <xf numFmtId="38" fontId="0" fillId="0" borderId="33" xfId="0" applyNumberFormat="1" applyBorder="1">
      <alignment vertical="center"/>
    </xf>
    <xf numFmtId="38" fontId="0" fillId="0" borderId="22" xfId="0" applyNumberFormat="1" applyBorder="1">
      <alignment vertical="center"/>
    </xf>
    <xf numFmtId="38" fontId="0" fillId="0" borderId="34" xfId="0" applyNumberFormat="1" applyBorder="1">
      <alignment vertical="center"/>
    </xf>
    <xf numFmtId="0" fontId="24" fillId="0" borderId="0" xfId="0" applyFont="1">
      <alignment vertical="center"/>
    </xf>
    <xf numFmtId="0" fontId="4" fillId="0" borderId="0" xfId="0" applyFo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3" fillId="0" borderId="0" xfId="0" applyFont="1" applyBorder="1">
      <alignment vertical="center"/>
    </xf>
    <xf numFmtId="38" fontId="3" fillId="8" borderId="10" xfId="1" applyFont="1" applyFill="1" applyBorder="1" applyAlignment="1">
      <alignment horizontal="centerContinuous" vertical="center"/>
    </xf>
    <xf numFmtId="38" fontId="3" fillId="8" borderId="11" xfId="1" applyFont="1" applyFill="1" applyBorder="1" applyAlignment="1">
      <alignment horizontal="centerContinuous" vertical="center"/>
    </xf>
    <xf numFmtId="38" fontId="3" fillId="8" borderId="12" xfId="1" applyFont="1" applyFill="1" applyBorder="1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Continuous" vertical="center"/>
    </xf>
    <xf numFmtId="0" fontId="0" fillId="0" borderId="0" xfId="0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11" xfId="1" applyFont="1" applyFill="1" applyBorder="1" applyAlignment="1">
      <alignment horizontal="center" vertical="center"/>
    </xf>
    <xf numFmtId="38" fontId="10" fillId="6" borderId="12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222"/>
  <sheetViews>
    <sheetView showGridLines="0" view="pageBreakPreview" topLeftCell="A163" zoomScaleNormal="85" zoomScaleSheetLayoutView="100" workbookViewId="0">
      <selection activeCell="W233" sqref="W233"/>
    </sheetView>
  </sheetViews>
  <sheetFormatPr defaultRowHeight="12" customHeight="1"/>
  <cols>
    <col min="1" max="3" width="3.7109375" customWidth="1"/>
    <col min="10" max="10" width="15.28515625" style="176" bestFit="1" customWidth="1"/>
    <col min="11" max="11" width="22.42578125" style="176" bestFit="1" customWidth="1"/>
    <col min="12" max="12" width="12.42578125" style="176" bestFit="1" customWidth="1"/>
    <col min="13" max="16" width="16.42578125" customWidth="1"/>
    <col min="17" max="22" width="17.5703125" customWidth="1"/>
    <col min="23" max="23" width="30.7109375" style="343" customWidth="1"/>
    <col min="24" max="24" width="3.7109375" customWidth="1"/>
    <col min="25" max="25" width="2.5703125" customWidth="1"/>
  </cols>
  <sheetData>
    <row r="1" spans="1:25" ht="30" customHeight="1">
      <c r="A1" s="99"/>
      <c r="B1" s="588" t="str">
        <f ca="1">RIGHT(CELL("filename",A1),LEN(CELL("filename",A1))-FIND("]",CELL("filename",A1)))</f>
        <v>様式3-12_事業効果ア,イ,ウ,エ,オ,カ,キ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439"/>
      <c r="W1" s="123"/>
      <c r="X1" s="21"/>
      <c r="Y1" s="496" t="s">
        <v>315</v>
      </c>
    </row>
    <row r="2" spans="1:25" ht="12" customHeight="1">
      <c r="A2" s="578"/>
      <c r="B2" s="180"/>
      <c r="C2" s="180"/>
      <c r="D2" s="180"/>
      <c r="E2" s="180"/>
      <c r="F2" s="180"/>
      <c r="G2" s="180"/>
      <c r="H2" s="180"/>
      <c r="I2" s="180"/>
      <c r="J2" s="579"/>
      <c r="K2" s="579"/>
      <c r="L2" s="579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580"/>
      <c r="X2" s="181"/>
      <c r="Y2" s="496" t="s">
        <v>315</v>
      </c>
    </row>
    <row r="3" spans="1:25" ht="12" customHeight="1">
      <c r="A3" s="486"/>
      <c r="B3" s="183" t="s">
        <v>435</v>
      </c>
      <c r="C3" s="183"/>
      <c r="D3" s="183"/>
      <c r="E3" s="183"/>
      <c r="F3" s="183"/>
      <c r="G3" s="183"/>
      <c r="H3" s="183"/>
      <c r="I3" s="183"/>
      <c r="J3" s="487"/>
      <c r="K3" s="487"/>
      <c r="L3" s="487"/>
      <c r="M3" s="183"/>
      <c r="N3" s="183"/>
      <c r="O3" s="183"/>
      <c r="P3" s="183"/>
      <c r="Q3" s="183"/>
      <c r="R3" s="183"/>
      <c r="S3" s="183"/>
      <c r="T3" s="183"/>
      <c r="U3" s="183"/>
      <c r="V3" s="183"/>
      <c r="X3" s="488"/>
      <c r="Y3" s="496" t="s">
        <v>315</v>
      </c>
    </row>
    <row r="4" spans="1:25" ht="12" customHeight="1">
      <c r="A4" s="486"/>
      <c r="B4" s="469" t="s">
        <v>138</v>
      </c>
      <c r="C4" s="470"/>
      <c r="D4" s="470"/>
      <c r="E4" s="470"/>
      <c r="F4" s="470"/>
      <c r="G4" s="470"/>
      <c r="H4" s="470"/>
      <c r="I4" s="471"/>
      <c r="J4" s="472" t="s">
        <v>323</v>
      </c>
      <c r="K4" s="473" t="s">
        <v>288</v>
      </c>
      <c r="L4" s="472" t="s">
        <v>317</v>
      </c>
      <c r="M4" s="479" t="s">
        <v>343</v>
      </c>
      <c r="N4" s="480"/>
      <c r="O4" s="480"/>
      <c r="P4" s="480"/>
      <c r="Q4" s="480"/>
      <c r="R4" s="480"/>
      <c r="S4" s="480"/>
      <c r="T4" s="480"/>
      <c r="U4" s="480"/>
      <c r="V4" s="481"/>
      <c r="W4" s="483"/>
      <c r="X4" s="488"/>
      <c r="Y4" s="496" t="s">
        <v>315</v>
      </c>
    </row>
    <row r="5" spans="1:25" ht="12" customHeight="1">
      <c r="A5" s="486"/>
      <c r="B5" s="474"/>
      <c r="C5" s="475"/>
      <c r="D5" s="475"/>
      <c r="E5" s="475"/>
      <c r="F5" s="475"/>
      <c r="G5" s="475"/>
      <c r="H5" s="475"/>
      <c r="I5" s="476"/>
      <c r="J5" s="477" t="s">
        <v>324</v>
      </c>
      <c r="K5" s="478"/>
      <c r="L5" s="477"/>
      <c r="M5" s="226" t="s">
        <v>278</v>
      </c>
      <c r="N5" s="227" t="s">
        <v>279</v>
      </c>
      <c r="O5" s="227" t="s">
        <v>280</v>
      </c>
      <c r="P5" s="227" t="s">
        <v>281</v>
      </c>
      <c r="Q5" s="227" t="s">
        <v>282</v>
      </c>
      <c r="R5" s="227" t="s">
        <v>283</v>
      </c>
      <c r="S5" s="227" t="s">
        <v>284</v>
      </c>
      <c r="T5" s="227" t="s">
        <v>285</v>
      </c>
      <c r="U5" s="227" t="s">
        <v>286</v>
      </c>
      <c r="V5" s="228" t="s">
        <v>287</v>
      </c>
      <c r="W5" s="482" t="s">
        <v>109</v>
      </c>
      <c r="X5" s="488"/>
      <c r="Y5" s="496" t="s">
        <v>315</v>
      </c>
    </row>
    <row r="6" spans="1:25" ht="12" customHeight="1">
      <c r="A6" s="486"/>
      <c r="B6" s="210"/>
      <c r="C6" s="364"/>
      <c r="D6" s="253" t="s">
        <v>291</v>
      </c>
      <c r="E6" s="254"/>
      <c r="F6" s="254"/>
      <c r="G6" s="254"/>
      <c r="H6" s="254"/>
      <c r="I6" s="254"/>
      <c r="J6" s="255"/>
      <c r="K6" s="255"/>
      <c r="L6" s="256" t="s">
        <v>290</v>
      </c>
      <c r="M6" s="257">
        <f>'様式3-13_損益計算書（スキーム別売上・原価_自己託送）'!G12</f>
        <v>0</v>
      </c>
      <c r="N6" s="258">
        <f>'様式3-13_損益計算書（スキーム別売上・原価_自己託送）'!H12</f>
        <v>0</v>
      </c>
      <c r="O6" s="258">
        <f>'様式3-13_損益計算書（スキーム別売上・原価_自己託送）'!I12</f>
        <v>0</v>
      </c>
      <c r="P6" s="258">
        <f>'様式3-13_損益計算書（スキーム別売上・原価_自己託送）'!J12</f>
        <v>0</v>
      </c>
      <c r="Q6" s="258">
        <f>'様式3-13_損益計算書（スキーム別売上・原価_自己託送）'!K12</f>
        <v>0</v>
      </c>
      <c r="R6" s="258">
        <f>'様式3-13_損益計算書（スキーム別売上・原価_自己託送）'!L12</f>
        <v>0</v>
      </c>
      <c r="S6" s="258">
        <f>'様式3-13_損益計算書（スキーム別売上・原価_自己託送）'!M12</f>
        <v>0</v>
      </c>
      <c r="T6" s="258">
        <f>'様式3-13_損益計算書（スキーム別売上・原価_自己託送）'!N12</f>
        <v>0</v>
      </c>
      <c r="U6" s="258">
        <f>'様式3-13_損益計算書（スキーム別売上・原価_自己託送）'!O12</f>
        <v>0</v>
      </c>
      <c r="V6" s="259">
        <f>'様式3-13_損益計算書（スキーム別売上・原価_自己託送）'!P12</f>
        <v>0</v>
      </c>
      <c r="W6" s="484"/>
      <c r="X6" s="488"/>
      <c r="Y6" s="496" t="s">
        <v>315</v>
      </c>
    </row>
    <row r="7" spans="1:25" ht="12" customHeight="1">
      <c r="A7" s="486"/>
      <c r="B7" s="211"/>
      <c r="C7" s="365"/>
      <c r="D7" s="260" t="s">
        <v>292</v>
      </c>
      <c r="E7" s="261"/>
      <c r="F7" s="261"/>
      <c r="G7" s="261"/>
      <c r="H7" s="261"/>
      <c r="I7" s="261"/>
      <c r="J7" s="262"/>
      <c r="K7" s="262"/>
      <c r="L7" s="263" t="s">
        <v>290</v>
      </c>
      <c r="M7" s="264"/>
      <c r="N7" s="265"/>
      <c r="O7" s="265"/>
      <c r="P7" s="265"/>
      <c r="Q7" s="265"/>
      <c r="R7" s="265"/>
      <c r="S7" s="265"/>
      <c r="T7" s="265"/>
      <c r="U7" s="265"/>
      <c r="V7" s="266"/>
      <c r="W7" s="485"/>
      <c r="X7" s="488"/>
      <c r="Y7" s="496" t="s">
        <v>315</v>
      </c>
    </row>
    <row r="8" spans="1:25" ht="12" customHeight="1">
      <c r="A8" s="486"/>
      <c r="B8" s="211"/>
      <c r="C8" s="204" t="s">
        <v>289</v>
      </c>
      <c r="D8" s="205"/>
      <c r="E8" s="205"/>
      <c r="F8" s="205"/>
      <c r="G8" s="205"/>
      <c r="H8" s="205"/>
      <c r="I8" s="205"/>
      <c r="J8" s="357"/>
      <c r="K8" s="357"/>
      <c r="L8" s="355" t="s">
        <v>321</v>
      </c>
      <c r="M8" s="366">
        <f>SUM(M6:M7)</f>
        <v>0</v>
      </c>
      <c r="N8" s="338">
        <f t="shared" ref="N8:V8" si="0">SUM(N6:N7)</f>
        <v>0</v>
      </c>
      <c r="O8" s="338">
        <f t="shared" si="0"/>
        <v>0</v>
      </c>
      <c r="P8" s="338">
        <f t="shared" si="0"/>
        <v>0</v>
      </c>
      <c r="Q8" s="338">
        <f t="shared" si="0"/>
        <v>0</v>
      </c>
      <c r="R8" s="338">
        <f t="shared" si="0"/>
        <v>0</v>
      </c>
      <c r="S8" s="338">
        <f t="shared" si="0"/>
        <v>0</v>
      </c>
      <c r="T8" s="338">
        <f t="shared" si="0"/>
        <v>0</v>
      </c>
      <c r="U8" s="338">
        <f t="shared" si="0"/>
        <v>0</v>
      </c>
      <c r="V8" s="339">
        <f t="shared" si="0"/>
        <v>0</v>
      </c>
      <c r="W8" s="485"/>
      <c r="X8" s="488"/>
      <c r="Y8" s="496" t="s">
        <v>315</v>
      </c>
    </row>
    <row r="9" spans="1:25" ht="12" customHeight="1">
      <c r="A9" s="486"/>
      <c r="B9" s="211"/>
      <c r="C9" s="364"/>
      <c r="D9" s="253" t="s">
        <v>291</v>
      </c>
      <c r="E9" s="254"/>
      <c r="F9" s="254"/>
      <c r="G9" s="254"/>
      <c r="H9" s="254"/>
      <c r="I9" s="267"/>
      <c r="J9" s="255"/>
      <c r="K9" s="255"/>
      <c r="L9" s="256" t="s">
        <v>290</v>
      </c>
      <c r="M9" s="268">
        <f>SUM('様式3-13_損益計算書（スキーム別売上・原価 _小売供給）'!G6:G11)</f>
        <v>0</v>
      </c>
      <c r="N9" s="269">
        <f>SUM('様式3-13_損益計算書（スキーム別売上・原価 _小売供給）'!H6:H11)</f>
        <v>0</v>
      </c>
      <c r="O9" s="269">
        <f>SUM('様式3-13_損益計算書（スキーム別売上・原価 _小売供給）'!I6:I11)</f>
        <v>0</v>
      </c>
      <c r="P9" s="269">
        <f>SUM('様式3-13_損益計算書（スキーム別売上・原価 _小売供給）'!J6:J11)</f>
        <v>0</v>
      </c>
      <c r="Q9" s="269">
        <f>SUM('様式3-13_損益計算書（スキーム別売上・原価 _小売供給）'!K6:K11)</f>
        <v>0</v>
      </c>
      <c r="R9" s="269">
        <f>SUM('様式3-13_損益計算書（スキーム別売上・原価 _小売供給）'!L6:L11)</f>
        <v>0</v>
      </c>
      <c r="S9" s="269">
        <f>SUM('様式3-13_損益計算書（スキーム別売上・原価 _小売供給）'!M6:M11)</f>
        <v>0</v>
      </c>
      <c r="T9" s="269">
        <f>SUM('様式3-13_損益計算書（スキーム別売上・原価 _小売供給）'!N6:N11)</f>
        <v>0</v>
      </c>
      <c r="U9" s="269">
        <f>SUM('様式3-13_損益計算書（スキーム別売上・原価 _小売供給）'!O6:O11)</f>
        <v>0</v>
      </c>
      <c r="V9" s="270">
        <f>SUM('様式3-13_損益計算書（スキーム別売上・原価 _小売供給）'!P6:P11)</f>
        <v>0</v>
      </c>
      <c r="W9" s="485"/>
      <c r="X9" s="488"/>
      <c r="Y9" s="496" t="s">
        <v>315</v>
      </c>
    </row>
    <row r="10" spans="1:25" ht="12" customHeight="1">
      <c r="A10" s="486"/>
      <c r="B10" s="211"/>
      <c r="C10" s="365"/>
      <c r="D10" s="271" t="s">
        <v>292</v>
      </c>
      <c r="E10" s="272"/>
      <c r="F10" s="272"/>
      <c r="G10" s="272"/>
      <c r="H10" s="272"/>
      <c r="I10" s="273"/>
      <c r="J10" s="274"/>
      <c r="K10" s="274"/>
      <c r="L10" s="275" t="s">
        <v>290</v>
      </c>
      <c r="M10" s="276">
        <f>SUM('様式3-13_損益計算書（スキーム別売上・原価 _小売供給）'!G12:G14)</f>
        <v>0</v>
      </c>
      <c r="N10" s="277">
        <f>SUM('様式3-13_損益計算書（スキーム別売上・原価 _小売供給）'!H12:H14)</f>
        <v>0</v>
      </c>
      <c r="O10" s="277">
        <f>SUM('様式3-13_損益計算書（スキーム別売上・原価 _小売供給）'!I12:I14)</f>
        <v>0</v>
      </c>
      <c r="P10" s="277">
        <f>SUM('様式3-13_損益計算書（スキーム別売上・原価 _小売供給）'!J12:J14)</f>
        <v>0</v>
      </c>
      <c r="Q10" s="277">
        <f>SUM('様式3-13_損益計算書（スキーム別売上・原価 _小売供給）'!K12:K14)</f>
        <v>0</v>
      </c>
      <c r="R10" s="277">
        <f>SUM('様式3-13_損益計算書（スキーム別売上・原価 _小売供給）'!L12:L14)</f>
        <v>0</v>
      </c>
      <c r="S10" s="277">
        <f>SUM('様式3-13_損益計算書（スキーム別売上・原価 _小売供給）'!M12:M14)</f>
        <v>0</v>
      </c>
      <c r="T10" s="277">
        <f>SUM('様式3-13_損益計算書（スキーム別売上・原価 _小売供給）'!N12:N14)</f>
        <v>0</v>
      </c>
      <c r="U10" s="277">
        <f>SUM('様式3-13_損益計算書（スキーム別売上・原価 _小売供給）'!O12:O14)</f>
        <v>0</v>
      </c>
      <c r="V10" s="278">
        <f>SUM('様式3-13_損益計算書（スキーム別売上・原価 _小売供給）'!P12:P14)</f>
        <v>0</v>
      </c>
      <c r="W10" s="485"/>
      <c r="X10" s="488"/>
      <c r="Y10" s="496" t="s">
        <v>315</v>
      </c>
    </row>
    <row r="11" spans="1:25" ht="12" customHeight="1">
      <c r="A11" s="486"/>
      <c r="B11" s="211"/>
      <c r="C11" s="365"/>
      <c r="D11" s="271" t="s">
        <v>52</v>
      </c>
      <c r="E11" s="272"/>
      <c r="F11" s="272"/>
      <c r="G11" s="272"/>
      <c r="H11" s="272"/>
      <c r="I11" s="273"/>
      <c r="J11" s="274"/>
      <c r="K11" s="274"/>
      <c r="L11" s="275" t="s">
        <v>321</v>
      </c>
      <c r="M11" s="276">
        <f>'様式3-13_損益計算書（スキーム別売上・原価 _小売供給）'!G15</f>
        <v>0</v>
      </c>
      <c r="N11" s="277">
        <f>'様式3-13_損益計算書（スキーム別売上・原価 _小売供給）'!H15</f>
        <v>0</v>
      </c>
      <c r="O11" s="277">
        <f>'様式3-13_損益計算書（スキーム別売上・原価 _小売供給）'!I15</f>
        <v>0</v>
      </c>
      <c r="P11" s="277">
        <f>'様式3-13_損益計算書（スキーム別売上・原価 _小売供給）'!J15</f>
        <v>0</v>
      </c>
      <c r="Q11" s="277">
        <f>'様式3-13_損益計算書（スキーム別売上・原価 _小売供給）'!K15</f>
        <v>0</v>
      </c>
      <c r="R11" s="277">
        <f>'様式3-13_損益計算書（スキーム別売上・原価 _小売供給）'!L15</f>
        <v>0</v>
      </c>
      <c r="S11" s="277">
        <f>'様式3-13_損益計算書（スキーム別売上・原価 _小売供給）'!M15</f>
        <v>0</v>
      </c>
      <c r="T11" s="277">
        <f>'様式3-13_損益計算書（スキーム別売上・原価 _小売供給）'!N15</f>
        <v>0</v>
      </c>
      <c r="U11" s="277">
        <f>'様式3-13_損益計算書（スキーム別売上・原価 _小売供給）'!O15</f>
        <v>0</v>
      </c>
      <c r="V11" s="278">
        <f>'様式3-13_損益計算書（スキーム別売上・原価 _小売供給）'!P15</f>
        <v>0</v>
      </c>
      <c r="W11" s="485"/>
      <c r="X11" s="488"/>
      <c r="Y11" s="496" t="s">
        <v>315</v>
      </c>
    </row>
    <row r="12" spans="1:25" ht="12" customHeight="1">
      <c r="A12" s="486"/>
      <c r="B12" s="211"/>
      <c r="C12" s="365"/>
      <c r="D12" s="260" t="s">
        <v>53</v>
      </c>
      <c r="E12" s="261"/>
      <c r="F12" s="261"/>
      <c r="G12" s="261"/>
      <c r="H12" s="261"/>
      <c r="I12" s="279"/>
      <c r="J12" s="262"/>
      <c r="K12" s="262"/>
      <c r="L12" s="263" t="s">
        <v>321</v>
      </c>
      <c r="M12" s="280">
        <f>'様式3-13_損益計算書（スキーム別売上・原価 _小売供給）'!G16</f>
        <v>0</v>
      </c>
      <c r="N12" s="281">
        <f>'様式3-13_損益計算書（スキーム別売上・原価 _小売供給）'!H16</f>
        <v>0</v>
      </c>
      <c r="O12" s="281">
        <f>'様式3-13_損益計算書（スキーム別売上・原価 _小売供給）'!I16</f>
        <v>0</v>
      </c>
      <c r="P12" s="281">
        <f>'様式3-13_損益計算書（スキーム別売上・原価 _小売供給）'!J16</f>
        <v>0</v>
      </c>
      <c r="Q12" s="281">
        <f>'様式3-13_損益計算書（スキーム別売上・原価 _小売供給）'!K16</f>
        <v>0</v>
      </c>
      <c r="R12" s="281">
        <f>'様式3-13_損益計算書（スキーム別売上・原価 _小売供給）'!L16</f>
        <v>0</v>
      </c>
      <c r="S12" s="281">
        <f>'様式3-13_損益計算書（スキーム別売上・原価 _小売供給）'!M16</f>
        <v>0</v>
      </c>
      <c r="T12" s="281">
        <f>'様式3-13_損益計算書（スキーム別売上・原価 _小売供給）'!N16</f>
        <v>0</v>
      </c>
      <c r="U12" s="281">
        <f>'様式3-13_損益計算書（スキーム別売上・原価 _小売供給）'!O16</f>
        <v>0</v>
      </c>
      <c r="V12" s="282">
        <f>'様式3-13_損益計算書（スキーム別売上・原価 _小売供給）'!P16</f>
        <v>0</v>
      </c>
      <c r="W12" s="485"/>
      <c r="X12" s="488"/>
      <c r="Y12" s="496" t="s">
        <v>315</v>
      </c>
    </row>
    <row r="13" spans="1:25" ht="12" customHeight="1">
      <c r="A13" s="486"/>
      <c r="B13" s="211"/>
      <c r="C13" s="204" t="s">
        <v>293</v>
      </c>
      <c r="D13" s="205"/>
      <c r="E13" s="205"/>
      <c r="F13" s="205"/>
      <c r="G13" s="205"/>
      <c r="H13" s="205"/>
      <c r="I13" s="205"/>
      <c r="J13" s="357"/>
      <c r="K13" s="357"/>
      <c r="L13" s="358" t="s">
        <v>290</v>
      </c>
      <c r="M13" s="359">
        <f>SUM(M9:M12)</f>
        <v>0</v>
      </c>
      <c r="N13" s="359">
        <f t="shared" ref="N13:V13" si="1">SUM(N9:N12)</f>
        <v>0</v>
      </c>
      <c r="O13" s="359">
        <f t="shared" si="1"/>
        <v>0</v>
      </c>
      <c r="P13" s="359">
        <f t="shared" si="1"/>
        <v>0</v>
      </c>
      <c r="Q13" s="359">
        <f t="shared" si="1"/>
        <v>0</v>
      </c>
      <c r="R13" s="359">
        <f t="shared" si="1"/>
        <v>0</v>
      </c>
      <c r="S13" s="359">
        <f t="shared" si="1"/>
        <v>0</v>
      </c>
      <c r="T13" s="359">
        <f t="shared" si="1"/>
        <v>0</v>
      </c>
      <c r="U13" s="359">
        <f t="shared" si="1"/>
        <v>0</v>
      </c>
      <c r="V13" s="360">
        <f t="shared" si="1"/>
        <v>0</v>
      </c>
      <c r="W13" s="485"/>
      <c r="X13" s="488"/>
      <c r="Y13" s="496" t="s">
        <v>315</v>
      </c>
    </row>
    <row r="14" spans="1:25" ht="12" customHeight="1">
      <c r="A14" s="486"/>
      <c r="B14" s="211"/>
      <c r="C14" s="364"/>
      <c r="D14" s="253" t="s">
        <v>291</v>
      </c>
      <c r="E14" s="254"/>
      <c r="F14" s="254"/>
      <c r="G14" s="254"/>
      <c r="H14" s="254"/>
      <c r="I14" s="254"/>
      <c r="J14" s="255"/>
      <c r="K14" s="255"/>
      <c r="L14" s="256" t="s">
        <v>290</v>
      </c>
      <c r="M14" s="268">
        <f>SUM('様式3-13_損益計算書（スキーム別売上・原価_取次供給）'!G6:G11)</f>
        <v>0</v>
      </c>
      <c r="N14" s="269">
        <f>SUM('様式3-13_損益計算書（スキーム別売上・原価_取次供給）'!H6:H11)</f>
        <v>0</v>
      </c>
      <c r="O14" s="269">
        <f>SUM('様式3-13_損益計算書（スキーム別売上・原価_取次供給）'!I6:I11)</f>
        <v>0</v>
      </c>
      <c r="P14" s="269">
        <f>SUM('様式3-13_損益計算書（スキーム別売上・原価_取次供給）'!J6:J11)</f>
        <v>0</v>
      </c>
      <c r="Q14" s="269">
        <f>SUM('様式3-13_損益計算書（スキーム別売上・原価_取次供給）'!K6:K11)</f>
        <v>0</v>
      </c>
      <c r="R14" s="269">
        <f>SUM('様式3-13_損益計算書（スキーム別売上・原価_取次供給）'!L6:L11)</f>
        <v>0</v>
      </c>
      <c r="S14" s="269">
        <f>SUM('様式3-13_損益計算書（スキーム別売上・原価_取次供給）'!M6:M11)</f>
        <v>0</v>
      </c>
      <c r="T14" s="269">
        <f>SUM('様式3-13_損益計算書（スキーム別売上・原価_取次供給）'!N6:N11)</f>
        <v>0</v>
      </c>
      <c r="U14" s="269">
        <f>SUM('様式3-13_損益計算書（スキーム別売上・原価_取次供給）'!O6:O11)</f>
        <v>0</v>
      </c>
      <c r="V14" s="270">
        <f>SUM('様式3-13_損益計算書（スキーム別売上・原価_取次供給）'!P6:P11)</f>
        <v>0</v>
      </c>
      <c r="W14" s="485"/>
      <c r="X14" s="488"/>
      <c r="Y14" s="496" t="s">
        <v>315</v>
      </c>
    </row>
    <row r="15" spans="1:25" ht="12" customHeight="1">
      <c r="A15" s="486"/>
      <c r="B15" s="211"/>
      <c r="C15" s="365"/>
      <c r="D15" s="260" t="s">
        <v>292</v>
      </c>
      <c r="E15" s="261"/>
      <c r="F15" s="261"/>
      <c r="G15" s="261"/>
      <c r="H15" s="261"/>
      <c r="I15" s="261"/>
      <c r="J15" s="262"/>
      <c r="K15" s="262"/>
      <c r="L15" s="263" t="s">
        <v>290</v>
      </c>
      <c r="M15" s="280">
        <f>SUM('様式3-13_損益計算書（スキーム別売上・原価_取次供給）'!G12:G14)</f>
        <v>0</v>
      </c>
      <c r="N15" s="281">
        <f>SUM('様式3-13_損益計算書（スキーム別売上・原価_取次供給）'!H12:H14)</f>
        <v>0</v>
      </c>
      <c r="O15" s="281">
        <f>SUM('様式3-13_損益計算書（スキーム別売上・原価_取次供給）'!I12:I14)</f>
        <v>0</v>
      </c>
      <c r="P15" s="281">
        <f>SUM('様式3-13_損益計算書（スキーム別売上・原価_取次供給）'!J12:J14)</f>
        <v>0</v>
      </c>
      <c r="Q15" s="281">
        <f>SUM('様式3-13_損益計算書（スキーム別売上・原価_取次供給）'!K12:K14)</f>
        <v>0</v>
      </c>
      <c r="R15" s="281">
        <f>SUM('様式3-13_損益計算書（スキーム別売上・原価_取次供給）'!L12:L14)</f>
        <v>0</v>
      </c>
      <c r="S15" s="281">
        <f>SUM('様式3-13_損益計算書（スキーム別売上・原価_取次供給）'!M12:M14)</f>
        <v>0</v>
      </c>
      <c r="T15" s="281">
        <f>SUM('様式3-13_損益計算書（スキーム別売上・原価_取次供給）'!N12:N14)</f>
        <v>0</v>
      </c>
      <c r="U15" s="281">
        <f>SUM('様式3-13_損益計算書（スキーム別売上・原価_取次供給）'!O12:O14)</f>
        <v>0</v>
      </c>
      <c r="V15" s="282">
        <f>SUM('様式3-13_損益計算書（スキーム別売上・原価_取次供給）'!P12:P14)</f>
        <v>0</v>
      </c>
      <c r="W15" s="485"/>
      <c r="X15" s="488"/>
      <c r="Y15" s="496" t="s">
        <v>315</v>
      </c>
    </row>
    <row r="16" spans="1:25" ht="12" customHeight="1">
      <c r="A16" s="486"/>
      <c r="B16" s="211"/>
      <c r="C16" s="204" t="s">
        <v>294</v>
      </c>
      <c r="D16" s="205"/>
      <c r="E16" s="205"/>
      <c r="F16" s="205"/>
      <c r="G16" s="205"/>
      <c r="H16" s="205"/>
      <c r="I16" s="205"/>
      <c r="J16" s="357"/>
      <c r="K16" s="357"/>
      <c r="L16" s="358" t="s">
        <v>290</v>
      </c>
      <c r="M16" s="359">
        <f>SUM(M14:M15)</f>
        <v>0</v>
      </c>
      <c r="N16" s="359">
        <f t="shared" ref="N16" si="2">SUM(N14:N15)</f>
        <v>0</v>
      </c>
      <c r="O16" s="359">
        <f t="shared" ref="O16" si="3">SUM(O14:O15)</f>
        <v>0</v>
      </c>
      <c r="P16" s="359">
        <f t="shared" ref="P16" si="4">SUM(P14:P15)</f>
        <v>0</v>
      </c>
      <c r="Q16" s="359">
        <f t="shared" ref="Q16" si="5">SUM(Q14:Q15)</f>
        <v>0</v>
      </c>
      <c r="R16" s="359">
        <f t="shared" ref="R16" si="6">SUM(R14:R15)</f>
        <v>0</v>
      </c>
      <c r="S16" s="359">
        <f t="shared" ref="S16" si="7">SUM(S14:S15)</f>
        <v>0</v>
      </c>
      <c r="T16" s="359">
        <f t="shared" ref="T16" si="8">SUM(T14:T15)</f>
        <v>0</v>
      </c>
      <c r="U16" s="359">
        <f t="shared" ref="U16" si="9">SUM(U14:U15)</f>
        <v>0</v>
      </c>
      <c r="V16" s="360">
        <f t="shared" ref="V16" si="10">SUM(V14:V15)</f>
        <v>0</v>
      </c>
      <c r="W16" s="485"/>
      <c r="X16" s="488"/>
      <c r="Y16" s="496" t="s">
        <v>315</v>
      </c>
    </row>
    <row r="17" spans="1:25" ht="12" customHeight="1">
      <c r="A17" s="486"/>
      <c r="B17" s="211"/>
      <c r="C17" s="364" t="s">
        <v>295</v>
      </c>
      <c r="D17" s="178"/>
      <c r="E17" s="242" t="s">
        <v>322</v>
      </c>
      <c r="F17" s="243"/>
      <c r="G17" s="243"/>
      <c r="H17" s="189"/>
      <c r="I17" s="189"/>
      <c r="J17" s="199"/>
      <c r="K17" s="199"/>
      <c r="L17" s="256" t="s">
        <v>290</v>
      </c>
      <c r="M17" s="251">
        <f>'様式3-13_損益計算書（スキーム別売上・原価_新規電源開発）'!H59</f>
        <v>0</v>
      </c>
      <c r="N17" s="234">
        <f>'様式3-13_損益計算書（スキーム別売上・原価_新規電源開発）'!I59</f>
        <v>0</v>
      </c>
      <c r="O17" s="234">
        <f>'様式3-13_損益計算書（スキーム別売上・原価_新規電源開発）'!J59</f>
        <v>0</v>
      </c>
      <c r="P17" s="234">
        <f>'様式3-13_損益計算書（スキーム別売上・原価_新規電源開発）'!K59</f>
        <v>0</v>
      </c>
      <c r="Q17" s="234">
        <f>'様式3-13_損益計算書（スキーム別売上・原価_新規電源開発）'!L59</f>
        <v>0</v>
      </c>
      <c r="R17" s="234">
        <f>'様式3-13_損益計算書（スキーム別売上・原価_新規電源開発）'!M59</f>
        <v>0</v>
      </c>
      <c r="S17" s="234">
        <f>'様式3-13_損益計算書（スキーム別売上・原価_新規電源開発）'!N59</f>
        <v>0</v>
      </c>
      <c r="T17" s="234">
        <f>'様式3-13_損益計算書（スキーム別売上・原価_新規電源開発）'!O59</f>
        <v>0</v>
      </c>
      <c r="U17" s="234">
        <f>'様式3-13_損益計算書（スキーム別売上・原価_新規電源開発）'!P59</f>
        <v>0</v>
      </c>
      <c r="V17" s="235">
        <f>'様式3-13_損益計算書（スキーム別売上・原価_新規電源開発）'!Q59</f>
        <v>0</v>
      </c>
      <c r="W17" s="485"/>
      <c r="X17" s="488"/>
      <c r="Y17" s="496" t="s">
        <v>315</v>
      </c>
    </row>
    <row r="18" spans="1:25" ht="12" customHeight="1">
      <c r="A18" s="486"/>
      <c r="B18" s="211"/>
      <c r="C18" s="365"/>
      <c r="D18" s="236"/>
      <c r="E18" s="244"/>
      <c r="F18" s="283" t="s">
        <v>375</v>
      </c>
      <c r="G18" s="284"/>
      <c r="H18" s="285"/>
      <c r="I18" s="285"/>
      <c r="J18" s="286"/>
      <c r="K18" s="286"/>
      <c r="L18" s="256" t="s">
        <v>290</v>
      </c>
      <c r="M18" s="287"/>
      <c r="N18" s="287"/>
      <c r="O18" s="287"/>
      <c r="P18" s="287"/>
      <c r="Q18" s="287"/>
      <c r="R18" s="287"/>
      <c r="S18" s="287"/>
      <c r="T18" s="287"/>
      <c r="U18" s="287"/>
      <c r="V18" s="288"/>
      <c r="W18" s="484"/>
      <c r="X18" s="488"/>
      <c r="Y18" s="496" t="s">
        <v>315</v>
      </c>
    </row>
    <row r="19" spans="1:25" ht="12" customHeight="1">
      <c r="A19" s="486"/>
      <c r="B19" s="211"/>
      <c r="C19" s="365"/>
      <c r="D19" s="236"/>
      <c r="E19" s="245"/>
      <c r="F19" s="289" t="s">
        <v>298</v>
      </c>
      <c r="G19" s="290"/>
      <c r="H19" s="291"/>
      <c r="I19" s="291"/>
      <c r="J19" s="292"/>
      <c r="K19" s="292"/>
      <c r="L19" s="275" t="s">
        <v>290</v>
      </c>
      <c r="M19" s="293"/>
      <c r="N19" s="293"/>
      <c r="O19" s="293"/>
      <c r="P19" s="293"/>
      <c r="Q19" s="293"/>
      <c r="R19" s="293"/>
      <c r="S19" s="293"/>
      <c r="T19" s="293"/>
      <c r="U19" s="293"/>
      <c r="V19" s="294"/>
      <c r="W19" s="484"/>
      <c r="X19" s="488"/>
      <c r="Y19" s="496" t="s">
        <v>315</v>
      </c>
    </row>
    <row r="20" spans="1:25" ht="12" customHeight="1">
      <c r="A20" s="486"/>
      <c r="B20" s="211"/>
      <c r="C20" s="365"/>
      <c r="D20" s="236"/>
      <c r="E20" s="245"/>
      <c r="F20" s="289" t="s">
        <v>386</v>
      </c>
      <c r="G20" s="290"/>
      <c r="H20" s="291"/>
      <c r="I20" s="291"/>
      <c r="J20" s="295"/>
      <c r="K20" s="295"/>
      <c r="L20" s="275" t="s">
        <v>290</v>
      </c>
      <c r="M20" s="296">
        <f>'様式3-13_損益計算書（スキーム別売上・原価_新規電源開発）'!H62</f>
        <v>0</v>
      </c>
      <c r="N20" s="291">
        <f>'様式3-13_損益計算書（スキーム別売上・原価_新規電源開発）'!I62</f>
        <v>0</v>
      </c>
      <c r="O20" s="291">
        <f>'様式3-13_損益計算書（スキーム別売上・原価_新規電源開発）'!J62</f>
        <v>0</v>
      </c>
      <c r="P20" s="291">
        <f>'様式3-13_損益計算書（スキーム別売上・原価_新規電源開発）'!K62</f>
        <v>0</v>
      </c>
      <c r="Q20" s="291">
        <f>'様式3-13_損益計算書（スキーム別売上・原価_新規電源開発）'!L62</f>
        <v>0</v>
      </c>
      <c r="R20" s="291">
        <f>'様式3-13_損益計算書（スキーム別売上・原価_新規電源開発）'!M62</f>
        <v>0</v>
      </c>
      <c r="S20" s="291">
        <f>'様式3-13_損益計算書（スキーム別売上・原価_新規電源開発）'!N62</f>
        <v>0</v>
      </c>
      <c r="T20" s="291">
        <f>'様式3-13_損益計算書（スキーム別売上・原価_新規電源開発）'!O62</f>
        <v>0</v>
      </c>
      <c r="U20" s="291">
        <f>'様式3-13_損益計算書（スキーム別売上・原価_新規電源開発）'!P62</f>
        <v>0</v>
      </c>
      <c r="V20" s="297">
        <f>'様式3-13_損益計算書（スキーム別売上・原価_新規電源開発）'!Q62</f>
        <v>0</v>
      </c>
      <c r="W20" s="484"/>
      <c r="X20" s="488"/>
      <c r="Y20" s="496" t="s">
        <v>315</v>
      </c>
    </row>
    <row r="21" spans="1:25" ht="12" customHeight="1">
      <c r="A21" s="486"/>
      <c r="B21" s="211"/>
      <c r="C21" s="365"/>
      <c r="D21" s="236"/>
      <c r="E21" s="245"/>
      <c r="F21" s="289" t="s">
        <v>385</v>
      </c>
      <c r="G21" s="290"/>
      <c r="H21" s="291"/>
      <c r="I21" s="291"/>
      <c r="J21" s="295"/>
      <c r="K21" s="295"/>
      <c r="L21" s="275" t="s">
        <v>290</v>
      </c>
      <c r="M21" s="291">
        <f>'様式3-13_損益計算書（スキーム別売上・原価_新規電源開発）'!H63</f>
        <v>0</v>
      </c>
      <c r="N21" s="291">
        <f>'様式3-13_損益計算書（スキーム別売上・原価_新規電源開発）'!I63</f>
        <v>0</v>
      </c>
      <c r="O21" s="291">
        <f>'様式3-13_損益計算書（スキーム別売上・原価_新規電源開発）'!J63</f>
        <v>0</v>
      </c>
      <c r="P21" s="291">
        <f>'様式3-13_損益計算書（スキーム別売上・原価_新規電源開発）'!K63</f>
        <v>0</v>
      </c>
      <c r="Q21" s="291">
        <f>'様式3-13_損益計算書（スキーム別売上・原価_新規電源開発）'!L63</f>
        <v>0</v>
      </c>
      <c r="R21" s="291">
        <f>'様式3-13_損益計算書（スキーム別売上・原価_新規電源開発）'!M63</f>
        <v>0</v>
      </c>
      <c r="S21" s="291">
        <f>'様式3-13_損益計算書（スキーム別売上・原価_新規電源開発）'!N63</f>
        <v>0</v>
      </c>
      <c r="T21" s="291">
        <f>'様式3-13_損益計算書（スキーム別売上・原価_新規電源開発）'!O63</f>
        <v>0</v>
      </c>
      <c r="U21" s="291">
        <f>'様式3-13_損益計算書（スキーム別売上・原価_新規電源開発）'!P63</f>
        <v>0</v>
      </c>
      <c r="V21" s="297">
        <f>'様式3-13_損益計算書（スキーム別売上・原価_新規電源開発）'!Q63</f>
        <v>0</v>
      </c>
      <c r="W21" s="484"/>
      <c r="X21" s="488"/>
      <c r="Y21" s="496" t="s">
        <v>315</v>
      </c>
    </row>
    <row r="22" spans="1:25" ht="12" customHeight="1">
      <c r="A22" s="486"/>
      <c r="B22" s="211"/>
      <c r="C22" s="365"/>
      <c r="D22" s="236"/>
      <c r="E22" s="245"/>
      <c r="F22" s="459" t="s">
        <v>381</v>
      </c>
      <c r="G22" s="460"/>
      <c r="H22" s="461"/>
      <c r="I22" s="461"/>
      <c r="J22" s="462"/>
      <c r="K22" s="462"/>
      <c r="L22" s="275" t="s">
        <v>290</v>
      </c>
      <c r="M22" s="461">
        <f>'様式3-13_損益計算書（スキーム別売上・原価_新規電源開発）'!H64</f>
        <v>0</v>
      </c>
      <c r="N22" s="461">
        <f>'様式3-13_損益計算書（スキーム別売上・原価_新規電源開発）'!I64</f>
        <v>0</v>
      </c>
      <c r="O22" s="461">
        <f>'様式3-13_損益計算書（スキーム別売上・原価_新規電源開発）'!J64</f>
        <v>0</v>
      </c>
      <c r="P22" s="461">
        <f>'様式3-13_損益計算書（スキーム別売上・原価_新規電源開発）'!K64</f>
        <v>0</v>
      </c>
      <c r="Q22" s="461">
        <f>'様式3-13_損益計算書（スキーム別売上・原価_新規電源開発）'!L64</f>
        <v>0</v>
      </c>
      <c r="R22" s="461">
        <f>'様式3-13_損益計算書（スキーム別売上・原価_新規電源開発）'!M64</f>
        <v>0</v>
      </c>
      <c r="S22" s="461">
        <f>'様式3-13_損益計算書（スキーム別売上・原価_新規電源開発）'!N64</f>
        <v>0</v>
      </c>
      <c r="T22" s="461">
        <f>'様式3-13_損益計算書（スキーム別売上・原価_新規電源開発）'!O64</f>
        <v>0</v>
      </c>
      <c r="U22" s="461">
        <f>'様式3-13_損益計算書（スキーム別売上・原価_新規電源開発）'!P64</f>
        <v>0</v>
      </c>
      <c r="V22" s="463">
        <f>'様式3-13_損益計算書（スキーム別売上・原価_新規電源開発）'!Q64</f>
        <v>0</v>
      </c>
      <c r="W22" s="484"/>
      <c r="X22" s="488"/>
      <c r="Y22" s="496" t="s">
        <v>315</v>
      </c>
    </row>
    <row r="23" spans="1:25" ht="12" customHeight="1">
      <c r="A23" s="486"/>
      <c r="B23" s="211"/>
      <c r="C23" s="365"/>
      <c r="D23" s="236"/>
      <c r="E23" s="245"/>
      <c r="F23" s="298" t="s">
        <v>299</v>
      </c>
      <c r="G23" s="299"/>
      <c r="H23" s="300"/>
      <c r="I23" s="300"/>
      <c r="J23" s="301"/>
      <c r="K23" s="301"/>
      <c r="L23" s="263" t="s">
        <v>290</v>
      </c>
      <c r="M23" s="302">
        <f>'様式3-13_損益計算書（スキーム別売上・原価_新規電源開発）'!H65</f>
        <v>0</v>
      </c>
      <c r="N23" s="300">
        <f>'様式3-13_損益計算書（スキーム別売上・原価_新規電源開発）'!I65</f>
        <v>0</v>
      </c>
      <c r="O23" s="300">
        <f>'様式3-13_損益計算書（スキーム別売上・原価_新規電源開発）'!J65</f>
        <v>0</v>
      </c>
      <c r="P23" s="300">
        <f>'様式3-13_損益計算書（スキーム別売上・原価_新規電源開発）'!K65</f>
        <v>0</v>
      </c>
      <c r="Q23" s="300">
        <f>'様式3-13_損益計算書（スキーム別売上・原価_新規電源開発）'!L65</f>
        <v>0</v>
      </c>
      <c r="R23" s="300">
        <f>'様式3-13_損益計算書（スキーム別売上・原価_新規電源開発）'!M65</f>
        <v>0</v>
      </c>
      <c r="S23" s="300">
        <f>'様式3-13_損益計算書（スキーム別売上・原価_新規電源開発）'!N65</f>
        <v>0</v>
      </c>
      <c r="T23" s="300">
        <f>'様式3-13_損益計算書（スキーム別売上・原価_新規電源開発）'!O65</f>
        <v>0</v>
      </c>
      <c r="U23" s="300">
        <f>'様式3-13_損益計算書（スキーム別売上・原価_新規電源開発）'!P65</f>
        <v>0</v>
      </c>
      <c r="V23" s="303">
        <f>'様式3-13_損益計算書（スキーム別売上・原価_新規電源開発）'!Q65</f>
        <v>0</v>
      </c>
      <c r="W23" s="484"/>
      <c r="X23" s="488"/>
      <c r="Y23" s="496" t="s">
        <v>315</v>
      </c>
    </row>
    <row r="24" spans="1:25" ht="12" customHeight="1">
      <c r="A24" s="486"/>
      <c r="B24" s="211"/>
      <c r="C24" s="365"/>
      <c r="D24" s="236"/>
      <c r="E24" s="246" t="s">
        <v>297</v>
      </c>
      <c r="F24" s="247"/>
      <c r="G24" s="247"/>
      <c r="H24" s="239"/>
      <c r="I24" s="239"/>
      <c r="J24" s="240"/>
      <c r="K24" s="240"/>
      <c r="L24" s="256" t="s">
        <v>290</v>
      </c>
      <c r="M24" s="252">
        <f>SUM(M20:M23)</f>
        <v>0</v>
      </c>
      <c r="N24" s="239">
        <f t="shared" ref="N24:V24" si="11">SUM(N20:N23)</f>
        <v>0</v>
      </c>
      <c r="O24" s="239">
        <f t="shared" si="11"/>
        <v>0</v>
      </c>
      <c r="P24" s="239">
        <f t="shared" si="11"/>
        <v>0</v>
      </c>
      <c r="Q24" s="239">
        <f t="shared" si="11"/>
        <v>0</v>
      </c>
      <c r="R24" s="239">
        <f t="shared" si="11"/>
        <v>0</v>
      </c>
      <c r="S24" s="239">
        <f t="shared" si="11"/>
        <v>0</v>
      </c>
      <c r="T24" s="239">
        <f t="shared" si="11"/>
        <v>0</v>
      </c>
      <c r="U24" s="239">
        <f t="shared" si="11"/>
        <v>0</v>
      </c>
      <c r="V24" s="241">
        <f t="shared" si="11"/>
        <v>0</v>
      </c>
      <c r="W24" s="484"/>
      <c r="X24" s="488"/>
      <c r="Y24" s="496" t="s">
        <v>315</v>
      </c>
    </row>
    <row r="25" spans="1:25" ht="12" customHeight="1">
      <c r="A25" s="486"/>
      <c r="B25" s="211"/>
      <c r="C25" s="365"/>
      <c r="D25" s="184" t="s">
        <v>292</v>
      </c>
      <c r="E25" s="185"/>
      <c r="F25" s="185"/>
      <c r="G25" s="185"/>
      <c r="H25" s="185"/>
      <c r="I25" s="185"/>
      <c r="J25" s="200"/>
      <c r="K25" s="200"/>
      <c r="L25" s="256" t="s">
        <v>290</v>
      </c>
      <c r="M25" s="186">
        <f t="shared" ref="M25:V25" si="12">M17+M24</f>
        <v>0</v>
      </c>
      <c r="N25" s="186">
        <f t="shared" si="12"/>
        <v>0</v>
      </c>
      <c r="O25" s="186">
        <f t="shared" si="12"/>
        <v>0</v>
      </c>
      <c r="P25" s="186">
        <f t="shared" si="12"/>
        <v>0</v>
      </c>
      <c r="Q25" s="186">
        <f t="shared" si="12"/>
        <v>0</v>
      </c>
      <c r="R25" s="186">
        <f t="shared" si="12"/>
        <v>0</v>
      </c>
      <c r="S25" s="186">
        <f t="shared" si="12"/>
        <v>0</v>
      </c>
      <c r="T25" s="186">
        <f t="shared" si="12"/>
        <v>0</v>
      </c>
      <c r="U25" s="186">
        <f t="shared" si="12"/>
        <v>0</v>
      </c>
      <c r="V25" s="187">
        <f t="shared" si="12"/>
        <v>0</v>
      </c>
      <c r="W25" s="485"/>
      <c r="X25" s="488"/>
      <c r="Y25" s="496" t="s">
        <v>315</v>
      </c>
    </row>
    <row r="26" spans="1:25" ht="12" customHeight="1">
      <c r="A26" s="486"/>
      <c r="B26" s="211"/>
      <c r="C26" s="204" t="s">
        <v>410</v>
      </c>
      <c r="D26" s="205"/>
      <c r="E26" s="205"/>
      <c r="F26" s="205"/>
      <c r="G26" s="205"/>
      <c r="H26" s="205"/>
      <c r="I26" s="205"/>
      <c r="J26" s="357"/>
      <c r="K26" s="357"/>
      <c r="L26" s="358" t="s">
        <v>290</v>
      </c>
      <c r="M26" s="359">
        <f>M25</f>
        <v>0</v>
      </c>
      <c r="N26" s="359">
        <f t="shared" ref="N26:V26" si="13">N25</f>
        <v>0</v>
      </c>
      <c r="O26" s="359">
        <f t="shared" si="13"/>
        <v>0</v>
      </c>
      <c r="P26" s="359">
        <f t="shared" si="13"/>
        <v>0</v>
      </c>
      <c r="Q26" s="359">
        <f t="shared" si="13"/>
        <v>0</v>
      </c>
      <c r="R26" s="359">
        <f t="shared" si="13"/>
        <v>0</v>
      </c>
      <c r="S26" s="359">
        <f t="shared" si="13"/>
        <v>0</v>
      </c>
      <c r="T26" s="359">
        <f t="shared" si="13"/>
        <v>0</v>
      </c>
      <c r="U26" s="359">
        <f t="shared" si="13"/>
        <v>0</v>
      </c>
      <c r="V26" s="360">
        <f t="shared" si="13"/>
        <v>0</v>
      </c>
      <c r="W26" s="485"/>
      <c r="X26" s="488"/>
      <c r="Y26" s="496" t="s">
        <v>315</v>
      </c>
    </row>
    <row r="27" spans="1:25" ht="12" customHeight="1">
      <c r="A27" s="486"/>
      <c r="B27" s="208" t="s">
        <v>354</v>
      </c>
      <c r="C27" s="209"/>
      <c r="D27" s="209"/>
      <c r="E27" s="209"/>
      <c r="F27" s="209"/>
      <c r="G27" s="209"/>
      <c r="H27" s="209"/>
      <c r="I27" s="209"/>
      <c r="J27" s="216"/>
      <c r="K27" s="216"/>
      <c r="L27" s="212" t="s">
        <v>290</v>
      </c>
      <c r="M27" s="214">
        <f t="shared" ref="M27:V27" si="14">M8+M13+M16+M26</f>
        <v>0</v>
      </c>
      <c r="N27" s="214">
        <f t="shared" si="14"/>
        <v>0</v>
      </c>
      <c r="O27" s="214">
        <f t="shared" si="14"/>
        <v>0</v>
      </c>
      <c r="P27" s="214">
        <f t="shared" si="14"/>
        <v>0</v>
      </c>
      <c r="Q27" s="214">
        <f t="shared" si="14"/>
        <v>0</v>
      </c>
      <c r="R27" s="214">
        <f t="shared" si="14"/>
        <v>0</v>
      </c>
      <c r="S27" s="214">
        <f t="shared" si="14"/>
        <v>0</v>
      </c>
      <c r="T27" s="214">
        <f t="shared" si="14"/>
        <v>0</v>
      </c>
      <c r="U27" s="214">
        <f t="shared" si="14"/>
        <v>0</v>
      </c>
      <c r="V27" s="215">
        <f t="shared" si="14"/>
        <v>0</v>
      </c>
      <c r="W27" s="485"/>
      <c r="X27" s="488"/>
      <c r="Y27" s="496" t="s">
        <v>315</v>
      </c>
    </row>
    <row r="28" spans="1:25" ht="12" customHeight="1">
      <c r="A28" s="486"/>
      <c r="B28" s="210"/>
      <c r="C28" s="364"/>
      <c r="D28" s="178"/>
      <c r="E28" s="178"/>
      <c r="F28" s="253" t="s">
        <v>302</v>
      </c>
      <c r="G28" s="254"/>
      <c r="H28" s="254"/>
      <c r="I28" s="254"/>
      <c r="J28" s="256" t="s">
        <v>318</v>
      </c>
      <c r="K28" s="304" t="s">
        <v>159</v>
      </c>
      <c r="L28" s="256" t="s">
        <v>290</v>
      </c>
      <c r="M28" s="268">
        <f>'様式3-13_損益計算書（スキーム別売上・原価_自己託送）'!G14</f>
        <v>0</v>
      </c>
      <c r="N28" s="269">
        <f>'様式3-13_損益計算書（スキーム別売上・原価_自己託送）'!H14</f>
        <v>0</v>
      </c>
      <c r="O28" s="269">
        <f>'様式3-13_損益計算書（スキーム別売上・原価_自己託送）'!I14</f>
        <v>0</v>
      </c>
      <c r="P28" s="269">
        <f>'様式3-13_損益計算書（スキーム別売上・原価_自己託送）'!J14</f>
        <v>0</v>
      </c>
      <c r="Q28" s="269">
        <f>'様式3-13_損益計算書（スキーム別売上・原価_自己託送）'!K14</f>
        <v>0</v>
      </c>
      <c r="R28" s="269">
        <f>'様式3-13_損益計算書（スキーム別売上・原価_自己託送）'!L14</f>
        <v>0</v>
      </c>
      <c r="S28" s="269">
        <f>'様式3-13_損益計算書（スキーム別売上・原価_自己託送）'!M14</f>
        <v>0</v>
      </c>
      <c r="T28" s="269">
        <f>'様式3-13_損益計算書（スキーム別売上・原価_自己託送）'!N14</f>
        <v>0</v>
      </c>
      <c r="U28" s="269">
        <f>'様式3-13_損益計算書（スキーム別売上・原価_自己託送）'!O14</f>
        <v>0</v>
      </c>
      <c r="V28" s="270">
        <f>'様式3-13_損益計算書（スキーム別売上・原価_自己託送）'!P14</f>
        <v>0</v>
      </c>
      <c r="W28" s="485"/>
      <c r="X28" s="488"/>
      <c r="Y28" s="496" t="s">
        <v>315</v>
      </c>
    </row>
    <row r="29" spans="1:25" ht="12" customHeight="1">
      <c r="A29" s="486"/>
      <c r="B29" s="211"/>
      <c r="C29" s="365"/>
      <c r="D29" s="182"/>
      <c r="E29" s="182"/>
      <c r="F29" s="260" t="s">
        <v>303</v>
      </c>
      <c r="G29" s="261"/>
      <c r="H29" s="261"/>
      <c r="I29" s="261"/>
      <c r="J29" s="263" t="s">
        <v>318</v>
      </c>
      <c r="K29" s="307" t="s">
        <v>159</v>
      </c>
      <c r="L29" s="263" t="s">
        <v>290</v>
      </c>
      <c r="M29" s="281">
        <f>'様式3-13_損益計算書（スキーム別売上・原価_自己託送）'!G15</f>
        <v>0</v>
      </c>
      <c r="N29" s="281">
        <f>'様式3-13_損益計算書（スキーム別売上・原価_自己託送）'!H15</f>
        <v>0</v>
      </c>
      <c r="O29" s="281">
        <f>'様式3-13_損益計算書（スキーム別売上・原価_自己託送）'!I15</f>
        <v>0</v>
      </c>
      <c r="P29" s="281">
        <f>'様式3-13_損益計算書（スキーム別売上・原価_自己託送）'!J15</f>
        <v>0</v>
      </c>
      <c r="Q29" s="281">
        <f>'様式3-13_損益計算書（スキーム別売上・原価_自己託送）'!K15</f>
        <v>0</v>
      </c>
      <c r="R29" s="281">
        <f>'様式3-13_損益計算書（スキーム別売上・原価_自己託送）'!L15</f>
        <v>0</v>
      </c>
      <c r="S29" s="281">
        <f>'様式3-13_損益計算書（スキーム別売上・原価_自己託送）'!M15</f>
        <v>0</v>
      </c>
      <c r="T29" s="281">
        <f>'様式3-13_損益計算書（スキーム別売上・原価_自己託送）'!N15</f>
        <v>0</v>
      </c>
      <c r="U29" s="281">
        <f>'様式3-13_損益計算書（スキーム別売上・原価_自己託送）'!O15</f>
        <v>0</v>
      </c>
      <c r="V29" s="282">
        <f>'様式3-13_損益計算書（スキーム別売上・原価_自己託送）'!P15</f>
        <v>0</v>
      </c>
      <c r="W29" s="485"/>
      <c r="X29" s="488"/>
      <c r="Y29" s="496" t="s">
        <v>315</v>
      </c>
    </row>
    <row r="30" spans="1:25" ht="12" customHeight="1">
      <c r="A30" s="486"/>
      <c r="B30" s="211"/>
      <c r="C30" s="365"/>
      <c r="D30" s="182"/>
      <c r="E30" s="184" t="s">
        <v>301</v>
      </c>
      <c r="F30" s="185"/>
      <c r="G30" s="185"/>
      <c r="H30" s="185"/>
      <c r="I30" s="185"/>
      <c r="J30" s="199"/>
      <c r="K30" s="200"/>
      <c r="L30" s="198" t="s">
        <v>290</v>
      </c>
      <c r="M30" s="186">
        <f>SUM(M28:M29)</f>
        <v>0</v>
      </c>
      <c r="N30" s="186">
        <f t="shared" ref="N30:V30" si="15">SUM(N28:N29)</f>
        <v>0</v>
      </c>
      <c r="O30" s="186">
        <f t="shared" si="15"/>
        <v>0</v>
      </c>
      <c r="P30" s="186">
        <f t="shared" si="15"/>
        <v>0</v>
      </c>
      <c r="Q30" s="186">
        <f t="shared" si="15"/>
        <v>0</v>
      </c>
      <c r="R30" s="186">
        <f t="shared" si="15"/>
        <v>0</v>
      </c>
      <c r="S30" s="186">
        <f t="shared" si="15"/>
        <v>0</v>
      </c>
      <c r="T30" s="186">
        <f t="shared" si="15"/>
        <v>0</v>
      </c>
      <c r="U30" s="186">
        <f t="shared" si="15"/>
        <v>0</v>
      </c>
      <c r="V30" s="187">
        <f t="shared" si="15"/>
        <v>0</v>
      </c>
      <c r="W30" s="485"/>
      <c r="X30" s="488"/>
      <c r="Y30" s="496" t="s">
        <v>315</v>
      </c>
    </row>
    <row r="31" spans="1:25" ht="12" customHeight="1">
      <c r="A31" s="486"/>
      <c r="B31" s="211"/>
      <c r="C31" s="365"/>
      <c r="D31" s="184" t="s">
        <v>300</v>
      </c>
      <c r="E31" s="185"/>
      <c r="F31" s="185"/>
      <c r="G31" s="185"/>
      <c r="H31" s="185"/>
      <c r="I31" s="185"/>
      <c r="J31" s="199"/>
      <c r="K31" s="200"/>
      <c r="L31" s="198" t="s">
        <v>290</v>
      </c>
      <c r="M31" s="249">
        <f>M30</f>
        <v>0</v>
      </c>
      <c r="N31" s="249">
        <f t="shared" ref="N31:V31" si="16">N30</f>
        <v>0</v>
      </c>
      <c r="O31" s="249">
        <f t="shared" si="16"/>
        <v>0</v>
      </c>
      <c r="P31" s="249">
        <f t="shared" si="16"/>
        <v>0</v>
      </c>
      <c r="Q31" s="249">
        <f t="shared" si="16"/>
        <v>0</v>
      </c>
      <c r="R31" s="249">
        <f t="shared" si="16"/>
        <v>0</v>
      </c>
      <c r="S31" s="249">
        <f t="shared" si="16"/>
        <v>0</v>
      </c>
      <c r="T31" s="249">
        <f t="shared" si="16"/>
        <v>0</v>
      </c>
      <c r="U31" s="249">
        <f t="shared" si="16"/>
        <v>0</v>
      </c>
      <c r="V31" s="250">
        <f t="shared" si="16"/>
        <v>0</v>
      </c>
      <c r="W31" s="485"/>
      <c r="X31" s="488"/>
      <c r="Y31" s="496" t="s">
        <v>315</v>
      </c>
    </row>
    <row r="32" spans="1:25" ht="12" customHeight="1">
      <c r="A32" s="486"/>
      <c r="B32" s="211"/>
      <c r="C32" s="365"/>
      <c r="D32" s="188" t="s">
        <v>411</v>
      </c>
      <c r="E32" s="189"/>
      <c r="F32" s="189"/>
      <c r="G32" s="189"/>
      <c r="H32" s="189"/>
      <c r="I32" s="189"/>
      <c r="J32" s="199"/>
      <c r="K32" s="200"/>
      <c r="L32" s="197" t="s">
        <v>290</v>
      </c>
      <c r="M32" s="234">
        <f>M102+M111+M129</f>
        <v>0</v>
      </c>
      <c r="N32" s="234">
        <f t="shared" ref="N32:V32" si="17">N102+N111+N129</f>
        <v>0</v>
      </c>
      <c r="O32" s="234">
        <f t="shared" si="17"/>
        <v>0</v>
      </c>
      <c r="P32" s="234">
        <f t="shared" si="17"/>
        <v>0</v>
      </c>
      <c r="Q32" s="234">
        <f t="shared" si="17"/>
        <v>0</v>
      </c>
      <c r="R32" s="234">
        <f t="shared" si="17"/>
        <v>0</v>
      </c>
      <c r="S32" s="234">
        <f t="shared" si="17"/>
        <v>0</v>
      </c>
      <c r="T32" s="234">
        <f t="shared" si="17"/>
        <v>0</v>
      </c>
      <c r="U32" s="234">
        <f t="shared" si="17"/>
        <v>0</v>
      </c>
      <c r="V32" s="235">
        <f t="shared" si="17"/>
        <v>0</v>
      </c>
      <c r="W32" s="485"/>
      <c r="X32" s="488"/>
      <c r="Y32" s="496" t="s">
        <v>315</v>
      </c>
    </row>
    <row r="33" spans="1:25" ht="12" customHeight="1">
      <c r="A33" s="486"/>
      <c r="B33" s="211"/>
      <c r="C33" s="365"/>
      <c r="D33" s="188" t="s">
        <v>304</v>
      </c>
      <c r="E33" s="189"/>
      <c r="F33" s="189"/>
      <c r="G33" s="189"/>
      <c r="H33" s="189"/>
      <c r="I33" s="189"/>
      <c r="J33" s="199"/>
      <c r="K33" s="199"/>
      <c r="L33" s="197" t="s">
        <v>290</v>
      </c>
      <c r="M33" s="231"/>
      <c r="N33" s="231"/>
      <c r="O33" s="231"/>
      <c r="P33" s="231"/>
      <c r="Q33" s="231"/>
      <c r="R33" s="231"/>
      <c r="S33" s="231"/>
      <c r="T33" s="231"/>
      <c r="U33" s="231"/>
      <c r="V33" s="232"/>
      <c r="W33" s="485"/>
      <c r="X33" s="488"/>
      <c r="Y33" s="496" t="s">
        <v>315</v>
      </c>
    </row>
    <row r="34" spans="1:25" ht="12" customHeight="1">
      <c r="A34" s="486"/>
      <c r="B34" s="211"/>
      <c r="C34" s="204" t="s">
        <v>289</v>
      </c>
      <c r="D34" s="205"/>
      <c r="E34" s="205"/>
      <c r="F34" s="205"/>
      <c r="G34" s="205"/>
      <c r="H34" s="205"/>
      <c r="I34" s="205"/>
      <c r="J34" s="354"/>
      <c r="K34" s="354"/>
      <c r="L34" s="358" t="s">
        <v>290</v>
      </c>
      <c r="M34" s="359">
        <f>M30+M31+M32</f>
        <v>0</v>
      </c>
      <c r="N34" s="359">
        <f t="shared" ref="N34:V34" si="18">N30+N31+N32</f>
        <v>0</v>
      </c>
      <c r="O34" s="359">
        <f t="shared" si="18"/>
        <v>0</v>
      </c>
      <c r="P34" s="359">
        <f t="shared" si="18"/>
        <v>0</v>
      </c>
      <c r="Q34" s="359">
        <f t="shared" si="18"/>
        <v>0</v>
      </c>
      <c r="R34" s="359">
        <f t="shared" si="18"/>
        <v>0</v>
      </c>
      <c r="S34" s="359">
        <f t="shared" si="18"/>
        <v>0</v>
      </c>
      <c r="T34" s="359">
        <f t="shared" si="18"/>
        <v>0</v>
      </c>
      <c r="U34" s="359">
        <f t="shared" si="18"/>
        <v>0</v>
      </c>
      <c r="V34" s="360">
        <f t="shared" si="18"/>
        <v>0</v>
      </c>
      <c r="W34" s="485"/>
      <c r="X34" s="488"/>
      <c r="Y34" s="496" t="s">
        <v>315</v>
      </c>
    </row>
    <row r="35" spans="1:25" ht="12" customHeight="1">
      <c r="A35" s="486"/>
      <c r="B35" s="211"/>
      <c r="C35" s="364"/>
      <c r="D35" s="178" t="s">
        <v>305</v>
      </c>
      <c r="E35" s="179"/>
      <c r="F35" s="179"/>
      <c r="G35" s="179"/>
      <c r="H35" s="179"/>
      <c r="I35" s="179"/>
      <c r="J35" s="199"/>
      <c r="K35" s="199"/>
      <c r="L35" s="196" t="s">
        <v>290</v>
      </c>
      <c r="M35" s="335">
        <f>'様式3-13_損益計算書（スキーム別売上・原価 _小売供給）'!G19</f>
        <v>0</v>
      </c>
      <c r="N35" s="336">
        <f>'様式3-13_損益計算書（スキーム別売上・原価 _小売供給）'!H19</f>
        <v>0</v>
      </c>
      <c r="O35" s="336">
        <f>'様式3-13_損益計算書（スキーム別売上・原価 _小売供給）'!I19</f>
        <v>0</v>
      </c>
      <c r="P35" s="336">
        <f>'様式3-13_損益計算書（スキーム別売上・原価 _小売供給）'!J19</f>
        <v>0</v>
      </c>
      <c r="Q35" s="336">
        <f>'様式3-13_損益計算書（スキーム別売上・原価 _小売供給）'!K19</f>
        <v>0</v>
      </c>
      <c r="R35" s="336">
        <f>'様式3-13_損益計算書（スキーム別売上・原価 _小売供給）'!L19</f>
        <v>0</v>
      </c>
      <c r="S35" s="336">
        <f>'様式3-13_損益計算書（スキーム別売上・原価 _小売供給）'!M19</f>
        <v>0</v>
      </c>
      <c r="T35" s="336">
        <f>'様式3-13_損益計算書（スキーム別売上・原価 _小売供給）'!N19</f>
        <v>0</v>
      </c>
      <c r="U35" s="336">
        <f>'様式3-13_損益計算書（スキーム別売上・原価 _小売供給）'!O19</f>
        <v>0</v>
      </c>
      <c r="V35" s="337">
        <f>'様式3-13_損益計算書（スキーム別売上・原価 _小売供給）'!P19</f>
        <v>0</v>
      </c>
      <c r="W35" s="484"/>
      <c r="X35" s="488"/>
      <c r="Y35" s="496" t="s">
        <v>315</v>
      </c>
    </row>
    <row r="36" spans="1:25" ht="12" customHeight="1">
      <c r="A36" s="486"/>
      <c r="B36" s="211"/>
      <c r="C36" s="365"/>
      <c r="D36" s="178" t="s">
        <v>306</v>
      </c>
      <c r="E36" s="179"/>
      <c r="F36" s="179"/>
      <c r="G36" s="179"/>
      <c r="H36" s="179"/>
      <c r="I36" s="179"/>
      <c r="J36" s="199"/>
      <c r="K36" s="199"/>
      <c r="L36" s="196" t="s">
        <v>290</v>
      </c>
      <c r="M36" s="335">
        <f>'様式3-13_損益計算書（スキーム別売上・原価 _小売供給）'!G20</f>
        <v>0</v>
      </c>
      <c r="N36" s="336">
        <f>'様式3-13_損益計算書（スキーム別売上・原価 _小売供給）'!H20</f>
        <v>0</v>
      </c>
      <c r="O36" s="336">
        <f>'様式3-13_損益計算書（スキーム別売上・原価 _小売供給）'!I20</f>
        <v>0</v>
      </c>
      <c r="P36" s="336">
        <f>'様式3-13_損益計算書（スキーム別売上・原価 _小売供給）'!J20</f>
        <v>0</v>
      </c>
      <c r="Q36" s="336">
        <f>'様式3-13_損益計算書（スキーム別売上・原価 _小売供給）'!K20</f>
        <v>0</v>
      </c>
      <c r="R36" s="336">
        <f>'様式3-13_損益計算書（スキーム別売上・原価 _小売供給）'!L20</f>
        <v>0</v>
      </c>
      <c r="S36" s="336">
        <f>'様式3-13_損益計算書（スキーム別売上・原価 _小売供給）'!M20</f>
        <v>0</v>
      </c>
      <c r="T36" s="336">
        <f>'様式3-13_損益計算書（スキーム別売上・原価 _小売供給）'!N20</f>
        <v>0</v>
      </c>
      <c r="U36" s="336">
        <f>'様式3-13_損益計算書（スキーム別売上・原価 _小売供給）'!O20</f>
        <v>0</v>
      </c>
      <c r="V36" s="337">
        <f>'様式3-13_損益計算書（スキーム別売上・原価 _小売供給）'!P20</f>
        <v>0</v>
      </c>
      <c r="W36" s="484"/>
      <c r="X36" s="488"/>
      <c r="Y36" s="496" t="s">
        <v>315</v>
      </c>
    </row>
    <row r="37" spans="1:25" ht="12" customHeight="1">
      <c r="A37" s="486"/>
      <c r="B37" s="211"/>
      <c r="C37" s="365"/>
      <c r="D37" s="178" t="s">
        <v>307</v>
      </c>
      <c r="E37" s="179"/>
      <c r="F37" s="179"/>
      <c r="G37" s="179"/>
      <c r="H37" s="179"/>
      <c r="I37" s="179"/>
      <c r="J37" s="199"/>
      <c r="K37" s="199"/>
      <c r="L37" s="196" t="s">
        <v>290</v>
      </c>
      <c r="M37" s="335">
        <f>'様式3-13_損益計算書（スキーム別売上・原価 _小売供給）'!G21</f>
        <v>0</v>
      </c>
      <c r="N37" s="336">
        <f>'様式3-13_損益計算書（スキーム別売上・原価 _小売供給）'!H21</f>
        <v>0</v>
      </c>
      <c r="O37" s="336">
        <f>'様式3-13_損益計算書（スキーム別売上・原価 _小売供給）'!I21</f>
        <v>0</v>
      </c>
      <c r="P37" s="336">
        <f>'様式3-13_損益計算書（スキーム別売上・原価 _小売供給）'!J21</f>
        <v>0</v>
      </c>
      <c r="Q37" s="336">
        <f>'様式3-13_損益計算書（スキーム別売上・原価 _小売供給）'!K21</f>
        <v>0</v>
      </c>
      <c r="R37" s="336">
        <f>'様式3-13_損益計算書（スキーム別売上・原価 _小売供給）'!L21</f>
        <v>0</v>
      </c>
      <c r="S37" s="336">
        <f>'様式3-13_損益計算書（スキーム別売上・原価 _小売供給）'!M21</f>
        <v>0</v>
      </c>
      <c r="T37" s="336">
        <f>'様式3-13_損益計算書（スキーム別売上・原価 _小売供給）'!N21</f>
        <v>0</v>
      </c>
      <c r="U37" s="336">
        <f>'様式3-13_損益計算書（スキーム別売上・原価 _小売供給）'!O21</f>
        <v>0</v>
      </c>
      <c r="V37" s="337">
        <f>'様式3-13_損益計算書（スキーム別売上・原価 _小売供給）'!P21</f>
        <v>0</v>
      </c>
      <c r="W37" s="484"/>
      <c r="X37" s="488"/>
      <c r="Y37" s="496" t="s">
        <v>315</v>
      </c>
    </row>
    <row r="38" spans="1:25" ht="12" customHeight="1">
      <c r="A38" s="486"/>
      <c r="B38" s="211"/>
      <c r="C38" s="365"/>
      <c r="D38" s="188" t="s">
        <v>308</v>
      </c>
      <c r="E38" s="189"/>
      <c r="F38" s="189"/>
      <c r="G38" s="189"/>
      <c r="H38" s="189"/>
      <c r="I38" s="189"/>
      <c r="J38" s="199"/>
      <c r="K38" s="199"/>
      <c r="L38" s="197" t="s">
        <v>290</v>
      </c>
      <c r="M38" s="248">
        <f>'様式3-13_損益計算書（スキーム別売上・原価 _小売供給）'!G22</f>
        <v>0</v>
      </c>
      <c r="N38" s="237">
        <f>'様式3-13_損益計算書（スキーム別売上・原価 _小売供給）'!H22</f>
        <v>0</v>
      </c>
      <c r="O38" s="237">
        <f>'様式3-13_損益計算書（スキーム別売上・原価 _小売供給）'!I22</f>
        <v>0</v>
      </c>
      <c r="P38" s="237">
        <f>'様式3-13_損益計算書（スキーム別売上・原価 _小売供給）'!J22</f>
        <v>0</v>
      </c>
      <c r="Q38" s="237">
        <f>'様式3-13_損益計算書（スキーム別売上・原価 _小売供給）'!K22</f>
        <v>0</v>
      </c>
      <c r="R38" s="237">
        <f>'様式3-13_損益計算書（スキーム別売上・原価 _小売供給）'!L22</f>
        <v>0</v>
      </c>
      <c r="S38" s="237">
        <f>'様式3-13_損益計算書（スキーム別売上・原価 _小売供給）'!M22</f>
        <v>0</v>
      </c>
      <c r="T38" s="237">
        <f>'様式3-13_損益計算書（スキーム別売上・原価 _小売供給）'!N22</f>
        <v>0</v>
      </c>
      <c r="U38" s="237">
        <f>'様式3-13_損益計算書（スキーム別売上・原価 _小売供給）'!O22</f>
        <v>0</v>
      </c>
      <c r="V38" s="238">
        <f>'様式3-13_損益計算書（スキーム別売上・原価 _小売供給）'!P22</f>
        <v>0</v>
      </c>
      <c r="W38" s="484"/>
      <c r="X38" s="488"/>
      <c r="Y38" s="496" t="s">
        <v>315</v>
      </c>
    </row>
    <row r="39" spans="1:25" ht="12" customHeight="1">
      <c r="A39" s="486"/>
      <c r="B39" s="211"/>
      <c r="C39" s="365"/>
      <c r="D39" s="188" t="s">
        <v>309</v>
      </c>
      <c r="E39" s="189"/>
      <c r="F39" s="189"/>
      <c r="G39" s="189"/>
      <c r="H39" s="189"/>
      <c r="I39" s="189"/>
      <c r="J39" s="199"/>
      <c r="K39" s="199"/>
      <c r="L39" s="197" t="s">
        <v>290</v>
      </c>
      <c r="M39" s="248">
        <f>'様式3-13_損益計算書（スキーム別売上・原価 _小売供給）'!G23</f>
        <v>0</v>
      </c>
      <c r="N39" s="237">
        <f>'様式3-13_損益計算書（スキーム別売上・原価 _小売供給）'!H23</f>
        <v>0</v>
      </c>
      <c r="O39" s="237">
        <f>'様式3-13_損益計算書（スキーム別売上・原価 _小売供給）'!I23</f>
        <v>0</v>
      </c>
      <c r="P39" s="237">
        <f>'様式3-13_損益計算書（スキーム別売上・原価 _小売供給）'!J23</f>
        <v>0</v>
      </c>
      <c r="Q39" s="237">
        <f>'様式3-13_損益計算書（スキーム別売上・原価 _小売供給）'!K23</f>
        <v>0</v>
      </c>
      <c r="R39" s="237">
        <f>'様式3-13_損益計算書（スキーム別売上・原価 _小売供給）'!L23</f>
        <v>0</v>
      </c>
      <c r="S39" s="237">
        <f>'様式3-13_損益計算書（スキーム別売上・原価 _小売供給）'!M23</f>
        <v>0</v>
      </c>
      <c r="T39" s="237">
        <f>'様式3-13_損益計算書（スキーム別売上・原価 _小売供給）'!N23</f>
        <v>0</v>
      </c>
      <c r="U39" s="237">
        <f>'様式3-13_損益計算書（スキーム別売上・原価 _小売供給）'!O23</f>
        <v>0</v>
      </c>
      <c r="V39" s="238">
        <f>'様式3-13_損益計算書（スキーム別売上・原価 _小売供給）'!P23</f>
        <v>0</v>
      </c>
      <c r="W39" s="484"/>
      <c r="X39" s="488"/>
      <c r="Y39" s="496" t="s">
        <v>315</v>
      </c>
    </row>
    <row r="40" spans="1:25" ht="12" customHeight="1">
      <c r="A40" s="486"/>
      <c r="B40" s="211"/>
      <c r="C40" s="365"/>
      <c r="D40" s="178"/>
      <c r="E40" s="178"/>
      <c r="F40" s="253" t="s">
        <v>302</v>
      </c>
      <c r="G40" s="254"/>
      <c r="H40" s="254"/>
      <c r="I40" s="254"/>
      <c r="J40" s="256" t="s">
        <v>318</v>
      </c>
      <c r="K40" s="304" t="s">
        <v>159</v>
      </c>
      <c r="L40" s="256" t="s">
        <v>290</v>
      </c>
      <c r="M40" s="268">
        <f>'様式3-13_損益計算書（スキーム別売上・原価 _小売供給）'!G25</f>
        <v>0</v>
      </c>
      <c r="N40" s="269">
        <f>'様式3-13_損益計算書（スキーム別売上・原価 _小売供給）'!H25</f>
        <v>0</v>
      </c>
      <c r="O40" s="269">
        <f>'様式3-13_損益計算書（スキーム別売上・原価 _小売供給）'!I25</f>
        <v>0</v>
      </c>
      <c r="P40" s="269">
        <f>'様式3-13_損益計算書（スキーム別売上・原価 _小売供給）'!J25</f>
        <v>0</v>
      </c>
      <c r="Q40" s="269">
        <f>'様式3-13_損益計算書（スキーム別売上・原価 _小売供給）'!K25</f>
        <v>0</v>
      </c>
      <c r="R40" s="269">
        <f>'様式3-13_損益計算書（スキーム別売上・原価 _小売供給）'!L25</f>
        <v>0</v>
      </c>
      <c r="S40" s="269">
        <f>'様式3-13_損益計算書（スキーム別売上・原価 _小売供給）'!M25</f>
        <v>0</v>
      </c>
      <c r="T40" s="269">
        <f>'様式3-13_損益計算書（スキーム別売上・原価 _小売供給）'!N25</f>
        <v>0</v>
      </c>
      <c r="U40" s="269">
        <f>'様式3-13_損益計算書（スキーム別売上・原価 _小売供給）'!O25</f>
        <v>0</v>
      </c>
      <c r="V40" s="270">
        <f>'様式3-13_損益計算書（スキーム別売上・原価 _小売供給）'!P25</f>
        <v>0</v>
      </c>
      <c r="W40" s="485"/>
      <c r="X40" s="488"/>
      <c r="Y40" s="496" t="s">
        <v>315</v>
      </c>
    </row>
    <row r="41" spans="1:25" ht="12" customHeight="1">
      <c r="A41" s="486"/>
      <c r="B41" s="211"/>
      <c r="C41" s="365"/>
      <c r="D41" s="182"/>
      <c r="E41" s="182"/>
      <c r="F41" s="260" t="s">
        <v>303</v>
      </c>
      <c r="G41" s="261"/>
      <c r="H41" s="261"/>
      <c r="I41" s="261"/>
      <c r="J41" s="263" t="s">
        <v>318</v>
      </c>
      <c r="K41" s="307" t="s">
        <v>159</v>
      </c>
      <c r="L41" s="263" t="s">
        <v>290</v>
      </c>
      <c r="M41" s="281">
        <f>'様式3-13_損益計算書（スキーム別売上・原価 _小売供給）'!G26</f>
        <v>0</v>
      </c>
      <c r="N41" s="281">
        <f>'様式3-13_損益計算書（スキーム別売上・原価 _小売供給）'!H26</f>
        <v>0</v>
      </c>
      <c r="O41" s="281">
        <f>'様式3-13_損益計算書（スキーム別売上・原価 _小売供給）'!I26</f>
        <v>0</v>
      </c>
      <c r="P41" s="281">
        <f>'様式3-13_損益計算書（スキーム別売上・原価 _小売供給）'!J26</f>
        <v>0</v>
      </c>
      <c r="Q41" s="281">
        <f>'様式3-13_損益計算書（スキーム別売上・原価 _小売供給）'!K26</f>
        <v>0</v>
      </c>
      <c r="R41" s="281">
        <f>'様式3-13_損益計算書（スキーム別売上・原価 _小売供給）'!L26</f>
        <v>0</v>
      </c>
      <c r="S41" s="281">
        <f>'様式3-13_損益計算書（スキーム別売上・原価 _小売供給）'!M26</f>
        <v>0</v>
      </c>
      <c r="T41" s="281">
        <f>'様式3-13_損益計算書（スキーム別売上・原価 _小売供給）'!N26</f>
        <v>0</v>
      </c>
      <c r="U41" s="281">
        <f>'様式3-13_損益計算書（スキーム別売上・原価 _小売供給）'!O26</f>
        <v>0</v>
      </c>
      <c r="V41" s="282">
        <f>'様式3-13_損益計算書（スキーム別売上・原価 _小売供給）'!P26</f>
        <v>0</v>
      </c>
      <c r="W41" s="485"/>
      <c r="X41" s="488"/>
      <c r="Y41" s="496" t="s">
        <v>315</v>
      </c>
    </row>
    <row r="42" spans="1:25" ht="12" customHeight="1">
      <c r="A42" s="486"/>
      <c r="B42" s="211"/>
      <c r="C42" s="365"/>
      <c r="D42" s="182"/>
      <c r="E42" s="184" t="s">
        <v>301</v>
      </c>
      <c r="F42" s="185"/>
      <c r="G42" s="185"/>
      <c r="H42" s="185"/>
      <c r="I42" s="185"/>
      <c r="J42" s="198"/>
      <c r="K42" s="202"/>
      <c r="L42" s="198" t="s">
        <v>290</v>
      </c>
      <c r="M42" s="186">
        <f>SUM(M40:M41)</f>
        <v>0</v>
      </c>
      <c r="N42" s="186">
        <f t="shared" ref="N42:V42" si="19">SUM(N40:N41)</f>
        <v>0</v>
      </c>
      <c r="O42" s="186">
        <f t="shared" si="19"/>
        <v>0</v>
      </c>
      <c r="P42" s="186">
        <f t="shared" si="19"/>
        <v>0</v>
      </c>
      <c r="Q42" s="186">
        <f t="shared" si="19"/>
        <v>0</v>
      </c>
      <c r="R42" s="186">
        <f t="shared" si="19"/>
        <v>0</v>
      </c>
      <c r="S42" s="186">
        <f t="shared" si="19"/>
        <v>0</v>
      </c>
      <c r="T42" s="186">
        <f t="shared" si="19"/>
        <v>0</v>
      </c>
      <c r="U42" s="186">
        <f t="shared" si="19"/>
        <v>0</v>
      </c>
      <c r="V42" s="187">
        <f t="shared" si="19"/>
        <v>0</v>
      </c>
      <c r="W42" s="485"/>
      <c r="X42" s="488"/>
      <c r="Y42" s="496" t="s">
        <v>315</v>
      </c>
    </row>
    <row r="43" spans="1:25" ht="12" customHeight="1">
      <c r="A43" s="486"/>
      <c r="B43" s="211"/>
      <c r="C43" s="365"/>
      <c r="D43" s="182"/>
      <c r="E43" s="178"/>
      <c r="F43" s="310"/>
      <c r="G43" s="311"/>
      <c r="H43" s="311"/>
      <c r="I43" s="312"/>
      <c r="J43" s="313"/>
      <c r="K43" s="314"/>
      <c r="L43" s="256" t="s">
        <v>290</v>
      </c>
      <c r="M43" s="305"/>
      <c r="N43" s="305"/>
      <c r="O43" s="305"/>
      <c r="P43" s="305"/>
      <c r="Q43" s="305"/>
      <c r="R43" s="305"/>
      <c r="S43" s="305"/>
      <c r="T43" s="305"/>
      <c r="U43" s="305"/>
      <c r="V43" s="306"/>
      <c r="W43" s="485"/>
      <c r="X43" s="488"/>
      <c r="Y43" s="496" t="s">
        <v>315</v>
      </c>
    </row>
    <row r="44" spans="1:25" ht="12" customHeight="1">
      <c r="A44" s="486"/>
      <c r="B44" s="211"/>
      <c r="C44" s="365"/>
      <c r="D44" s="182"/>
      <c r="E44" s="182"/>
      <c r="F44" s="315"/>
      <c r="G44" s="316"/>
      <c r="H44" s="316"/>
      <c r="I44" s="317"/>
      <c r="J44" s="318"/>
      <c r="K44" s="319"/>
      <c r="L44" s="275" t="s">
        <v>290</v>
      </c>
      <c r="M44" s="320"/>
      <c r="N44" s="320"/>
      <c r="O44" s="320"/>
      <c r="P44" s="320"/>
      <c r="Q44" s="320"/>
      <c r="R44" s="320"/>
      <c r="S44" s="320"/>
      <c r="T44" s="320"/>
      <c r="U44" s="320"/>
      <c r="V44" s="321"/>
      <c r="W44" s="485"/>
      <c r="X44" s="488"/>
      <c r="Y44" s="496" t="s">
        <v>315</v>
      </c>
    </row>
    <row r="45" spans="1:25" ht="12" customHeight="1">
      <c r="A45" s="486"/>
      <c r="B45" s="211"/>
      <c r="C45" s="365"/>
      <c r="D45" s="182"/>
      <c r="E45" s="182"/>
      <c r="F45" s="315"/>
      <c r="G45" s="316"/>
      <c r="H45" s="316"/>
      <c r="I45" s="317"/>
      <c r="J45" s="318"/>
      <c r="K45" s="319"/>
      <c r="L45" s="275" t="s">
        <v>290</v>
      </c>
      <c r="M45" s="320"/>
      <c r="N45" s="320"/>
      <c r="O45" s="320"/>
      <c r="P45" s="320"/>
      <c r="Q45" s="320"/>
      <c r="R45" s="320"/>
      <c r="S45" s="320"/>
      <c r="T45" s="320"/>
      <c r="U45" s="320"/>
      <c r="V45" s="321"/>
      <c r="W45" s="485"/>
      <c r="X45" s="488"/>
      <c r="Y45" s="496" t="s">
        <v>315</v>
      </c>
    </row>
    <row r="46" spans="1:25" ht="12" customHeight="1">
      <c r="A46" s="486"/>
      <c r="B46" s="211"/>
      <c r="C46" s="365"/>
      <c r="D46" s="182"/>
      <c r="E46" s="182"/>
      <c r="F46" s="322"/>
      <c r="G46" s="323"/>
      <c r="H46" s="323"/>
      <c r="I46" s="324"/>
      <c r="J46" s="325"/>
      <c r="K46" s="326"/>
      <c r="L46" s="263" t="s">
        <v>290</v>
      </c>
      <c r="M46" s="308"/>
      <c r="N46" s="308"/>
      <c r="O46" s="308"/>
      <c r="P46" s="308"/>
      <c r="Q46" s="308"/>
      <c r="R46" s="308"/>
      <c r="S46" s="308"/>
      <c r="T46" s="308"/>
      <c r="U46" s="308"/>
      <c r="V46" s="309"/>
      <c r="W46" s="485"/>
      <c r="X46" s="488"/>
      <c r="Y46" s="496" t="s">
        <v>315</v>
      </c>
    </row>
    <row r="47" spans="1:25" ht="12" customHeight="1">
      <c r="A47" s="486"/>
      <c r="B47" s="211"/>
      <c r="C47" s="365"/>
      <c r="D47" s="182"/>
      <c r="E47" s="184" t="s">
        <v>351</v>
      </c>
      <c r="F47" s="189"/>
      <c r="G47" s="189"/>
      <c r="H47" s="189"/>
      <c r="I47" s="189"/>
      <c r="J47" s="197"/>
      <c r="K47" s="203"/>
      <c r="L47" s="197" t="s">
        <v>290</v>
      </c>
      <c r="M47" s="190">
        <f>SUM(M43:M46)</f>
        <v>0</v>
      </c>
      <c r="N47" s="190">
        <f t="shared" ref="N47:V47" si="20">SUM(N43:N46)</f>
        <v>0</v>
      </c>
      <c r="O47" s="190">
        <f t="shared" si="20"/>
        <v>0</v>
      </c>
      <c r="P47" s="190">
        <f t="shared" si="20"/>
        <v>0</v>
      </c>
      <c r="Q47" s="190">
        <f t="shared" si="20"/>
        <v>0</v>
      </c>
      <c r="R47" s="190">
        <f t="shared" si="20"/>
        <v>0</v>
      </c>
      <c r="S47" s="190">
        <f t="shared" si="20"/>
        <v>0</v>
      </c>
      <c r="T47" s="190">
        <f t="shared" si="20"/>
        <v>0</v>
      </c>
      <c r="U47" s="190">
        <f t="shared" si="20"/>
        <v>0</v>
      </c>
      <c r="V47" s="191">
        <f t="shared" si="20"/>
        <v>0</v>
      </c>
      <c r="W47" s="485"/>
      <c r="X47" s="488"/>
      <c r="Y47" s="496" t="s">
        <v>315</v>
      </c>
    </row>
    <row r="48" spans="1:25" ht="12" customHeight="1">
      <c r="A48" s="486"/>
      <c r="B48" s="211"/>
      <c r="C48" s="365"/>
      <c r="D48" s="182"/>
      <c r="E48" s="178"/>
      <c r="F48" s="310"/>
      <c r="G48" s="311"/>
      <c r="H48" s="311"/>
      <c r="I48" s="312"/>
      <c r="J48" s="313"/>
      <c r="K48" s="314"/>
      <c r="L48" s="256" t="s">
        <v>290</v>
      </c>
      <c r="M48" s="305"/>
      <c r="N48" s="305"/>
      <c r="O48" s="305"/>
      <c r="P48" s="305"/>
      <c r="Q48" s="305"/>
      <c r="R48" s="305"/>
      <c r="S48" s="305"/>
      <c r="T48" s="305"/>
      <c r="U48" s="305"/>
      <c r="V48" s="306"/>
      <c r="W48" s="485"/>
      <c r="X48" s="488"/>
      <c r="Y48" s="496" t="s">
        <v>315</v>
      </c>
    </row>
    <row r="49" spans="1:25" ht="12" customHeight="1">
      <c r="A49" s="486"/>
      <c r="B49" s="211"/>
      <c r="C49" s="365"/>
      <c r="D49" s="182"/>
      <c r="E49" s="182"/>
      <c r="F49" s="315"/>
      <c r="G49" s="316"/>
      <c r="H49" s="316"/>
      <c r="I49" s="317"/>
      <c r="J49" s="318"/>
      <c r="K49" s="319"/>
      <c r="L49" s="275" t="s">
        <v>290</v>
      </c>
      <c r="M49" s="320"/>
      <c r="N49" s="320"/>
      <c r="O49" s="320"/>
      <c r="P49" s="320"/>
      <c r="Q49" s="320"/>
      <c r="R49" s="320"/>
      <c r="S49" s="320"/>
      <c r="T49" s="320"/>
      <c r="U49" s="320"/>
      <c r="V49" s="321"/>
      <c r="W49" s="485"/>
      <c r="X49" s="488"/>
      <c r="Y49" s="496" t="s">
        <v>315</v>
      </c>
    </row>
    <row r="50" spans="1:25" ht="12" customHeight="1">
      <c r="A50" s="486"/>
      <c r="B50" s="211"/>
      <c r="C50" s="365"/>
      <c r="D50" s="182"/>
      <c r="E50" s="182"/>
      <c r="F50" s="315"/>
      <c r="G50" s="316"/>
      <c r="H50" s="316"/>
      <c r="I50" s="317"/>
      <c r="J50" s="318"/>
      <c r="K50" s="319"/>
      <c r="L50" s="275" t="s">
        <v>290</v>
      </c>
      <c r="M50" s="320"/>
      <c r="N50" s="320"/>
      <c r="O50" s="320"/>
      <c r="P50" s="320"/>
      <c r="Q50" s="320"/>
      <c r="R50" s="320"/>
      <c r="S50" s="320"/>
      <c r="T50" s="320"/>
      <c r="U50" s="320"/>
      <c r="V50" s="321"/>
      <c r="W50" s="485"/>
      <c r="X50" s="488"/>
      <c r="Y50" s="496" t="s">
        <v>315</v>
      </c>
    </row>
    <row r="51" spans="1:25" ht="12" customHeight="1">
      <c r="A51" s="486"/>
      <c r="B51" s="211"/>
      <c r="C51" s="365"/>
      <c r="D51" s="182"/>
      <c r="E51" s="182"/>
      <c r="F51" s="322"/>
      <c r="G51" s="323"/>
      <c r="H51" s="323"/>
      <c r="I51" s="324"/>
      <c r="J51" s="325"/>
      <c r="K51" s="326"/>
      <c r="L51" s="263" t="s">
        <v>290</v>
      </c>
      <c r="M51" s="308"/>
      <c r="N51" s="308"/>
      <c r="O51" s="308"/>
      <c r="P51" s="308"/>
      <c r="Q51" s="308"/>
      <c r="R51" s="308"/>
      <c r="S51" s="308"/>
      <c r="T51" s="308"/>
      <c r="U51" s="308"/>
      <c r="V51" s="309"/>
      <c r="W51" s="485"/>
      <c r="X51" s="488"/>
      <c r="Y51" s="496" t="s">
        <v>315</v>
      </c>
    </row>
    <row r="52" spans="1:25" ht="12" customHeight="1">
      <c r="A52" s="486"/>
      <c r="B52" s="211"/>
      <c r="C52" s="365"/>
      <c r="D52" s="182"/>
      <c r="E52" s="184" t="s">
        <v>352</v>
      </c>
      <c r="F52" s="189"/>
      <c r="G52" s="189"/>
      <c r="H52" s="189"/>
      <c r="I52" s="189"/>
      <c r="J52" s="197"/>
      <c r="K52" s="203"/>
      <c r="L52" s="197" t="s">
        <v>290</v>
      </c>
      <c r="M52" s="190">
        <f>SUM(M48:M51)</f>
        <v>0</v>
      </c>
      <c r="N52" s="190">
        <f t="shared" ref="N52:V52" si="21">SUM(N48:N51)</f>
        <v>0</v>
      </c>
      <c r="O52" s="190">
        <f t="shared" si="21"/>
        <v>0</v>
      </c>
      <c r="P52" s="190">
        <f t="shared" si="21"/>
        <v>0</v>
      </c>
      <c r="Q52" s="190">
        <f t="shared" si="21"/>
        <v>0</v>
      </c>
      <c r="R52" s="190">
        <f t="shared" si="21"/>
        <v>0</v>
      </c>
      <c r="S52" s="190">
        <f t="shared" si="21"/>
        <v>0</v>
      </c>
      <c r="T52" s="190">
        <f t="shared" si="21"/>
        <v>0</v>
      </c>
      <c r="U52" s="190">
        <f t="shared" si="21"/>
        <v>0</v>
      </c>
      <c r="V52" s="191">
        <f t="shared" si="21"/>
        <v>0</v>
      </c>
      <c r="W52" s="485"/>
      <c r="X52" s="488"/>
      <c r="Y52" s="496" t="s">
        <v>315</v>
      </c>
    </row>
    <row r="53" spans="1:25" ht="12" customHeight="1">
      <c r="A53" s="486"/>
      <c r="B53" s="211"/>
      <c r="C53" s="365"/>
      <c r="D53" s="182"/>
      <c r="E53" s="178"/>
      <c r="F53" s="310"/>
      <c r="G53" s="311"/>
      <c r="H53" s="311"/>
      <c r="I53" s="312"/>
      <c r="J53" s="313"/>
      <c r="K53" s="314"/>
      <c r="L53" s="256" t="s">
        <v>290</v>
      </c>
      <c r="M53" s="305"/>
      <c r="N53" s="305"/>
      <c r="O53" s="305"/>
      <c r="P53" s="305"/>
      <c r="Q53" s="305"/>
      <c r="R53" s="305"/>
      <c r="S53" s="305"/>
      <c r="T53" s="305"/>
      <c r="U53" s="305"/>
      <c r="V53" s="306"/>
      <c r="W53" s="485"/>
      <c r="X53" s="488"/>
      <c r="Y53" s="496" t="s">
        <v>315</v>
      </c>
    </row>
    <row r="54" spans="1:25" ht="12" customHeight="1">
      <c r="A54" s="486"/>
      <c r="B54" s="211"/>
      <c r="C54" s="365"/>
      <c r="D54" s="182"/>
      <c r="E54" s="182"/>
      <c r="F54" s="315"/>
      <c r="G54" s="316"/>
      <c r="H54" s="316"/>
      <c r="I54" s="317"/>
      <c r="J54" s="318"/>
      <c r="K54" s="319"/>
      <c r="L54" s="275" t="s">
        <v>290</v>
      </c>
      <c r="M54" s="320"/>
      <c r="N54" s="320"/>
      <c r="O54" s="320"/>
      <c r="P54" s="320"/>
      <c r="Q54" s="320"/>
      <c r="R54" s="320"/>
      <c r="S54" s="320"/>
      <c r="T54" s="320"/>
      <c r="U54" s="320"/>
      <c r="V54" s="321"/>
      <c r="W54" s="485"/>
      <c r="X54" s="488"/>
      <c r="Y54" s="496" t="s">
        <v>315</v>
      </c>
    </row>
    <row r="55" spans="1:25" ht="12" customHeight="1">
      <c r="A55" s="486"/>
      <c r="B55" s="211"/>
      <c r="C55" s="365"/>
      <c r="D55" s="182"/>
      <c r="E55" s="182"/>
      <c r="F55" s="315"/>
      <c r="G55" s="316"/>
      <c r="H55" s="316"/>
      <c r="I55" s="317"/>
      <c r="J55" s="318"/>
      <c r="K55" s="319"/>
      <c r="L55" s="275" t="s">
        <v>290</v>
      </c>
      <c r="M55" s="320"/>
      <c r="N55" s="320"/>
      <c r="O55" s="320"/>
      <c r="P55" s="320"/>
      <c r="Q55" s="320"/>
      <c r="R55" s="320"/>
      <c r="S55" s="320"/>
      <c r="T55" s="320"/>
      <c r="U55" s="320"/>
      <c r="V55" s="321"/>
      <c r="W55" s="485"/>
      <c r="X55" s="488"/>
      <c r="Y55" s="496" t="s">
        <v>315</v>
      </c>
    </row>
    <row r="56" spans="1:25" ht="12" customHeight="1">
      <c r="A56" s="486"/>
      <c r="B56" s="211"/>
      <c r="C56" s="365"/>
      <c r="D56" s="182"/>
      <c r="E56" s="182"/>
      <c r="F56" s="322"/>
      <c r="G56" s="323"/>
      <c r="H56" s="323"/>
      <c r="I56" s="324"/>
      <c r="J56" s="325"/>
      <c r="K56" s="326"/>
      <c r="L56" s="263" t="s">
        <v>290</v>
      </c>
      <c r="M56" s="308"/>
      <c r="N56" s="308"/>
      <c r="O56" s="308"/>
      <c r="P56" s="308"/>
      <c r="Q56" s="308"/>
      <c r="R56" s="308"/>
      <c r="S56" s="308"/>
      <c r="T56" s="308"/>
      <c r="U56" s="308"/>
      <c r="V56" s="309"/>
      <c r="W56" s="485"/>
      <c r="X56" s="488"/>
      <c r="Y56" s="496" t="s">
        <v>315</v>
      </c>
    </row>
    <row r="57" spans="1:25" ht="12" customHeight="1">
      <c r="A57" s="486"/>
      <c r="B57" s="211"/>
      <c r="C57" s="365"/>
      <c r="D57" s="182"/>
      <c r="E57" s="184" t="s">
        <v>310</v>
      </c>
      <c r="F57" s="189"/>
      <c r="G57" s="189"/>
      <c r="H57" s="189"/>
      <c r="I57" s="189"/>
      <c r="J57" s="197"/>
      <c r="K57" s="203"/>
      <c r="L57" s="197" t="s">
        <v>290</v>
      </c>
      <c r="M57" s="190">
        <f>SUM(M53:M56)</f>
        <v>0</v>
      </c>
      <c r="N57" s="190">
        <f t="shared" ref="N57" si="22">SUM(N53:N56)</f>
        <v>0</v>
      </c>
      <c r="O57" s="190">
        <f t="shared" ref="O57" si="23">SUM(O53:O56)</f>
        <v>0</v>
      </c>
      <c r="P57" s="190">
        <f t="shared" ref="P57" si="24">SUM(P53:P56)</f>
        <v>0</v>
      </c>
      <c r="Q57" s="190">
        <f t="shared" ref="Q57" si="25">SUM(Q53:Q56)</f>
        <v>0</v>
      </c>
      <c r="R57" s="190">
        <f t="shared" ref="R57" si="26">SUM(R53:R56)</f>
        <v>0</v>
      </c>
      <c r="S57" s="190">
        <f t="shared" ref="S57" si="27">SUM(S53:S56)</f>
        <v>0</v>
      </c>
      <c r="T57" s="190">
        <f t="shared" ref="T57" si="28">SUM(T53:T56)</f>
        <v>0</v>
      </c>
      <c r="U57" s="190">
        <f t="shared" ref="U57" si="29">SUM(U53:U56)</f>
        <v>0</v>
      </c>
      <c r="V57" s="191">
        <f t="shared" ref="V57" si="30">SUM(V53:V56)</f>
        <v>0</v>
      </c>
      <c r="W57" s="485"/>
      <c r="X57" s="488"/>
      <c r="Y57" s="496" t="s">
        <v>315</v>
      </c>
    </row>
    <row r="58" spans="1:25" ht="12" customHeight="1">
      <c r="A58" s="486"/>
      <c r="B58" s="211"/>
      <c r="C58" s="365"/>
      <c r="D58" s="182"/>
      <c r="E58" s="178"/>
      <c r="F58" s="310"/>
      <c r="G58" s="311"/>
      <c r="H58" s="311"/>
      <c r="I58" s="312"/>
      <c r="J58" s="313"/>
      <c r="K58" s="314"/>
      <c r="L58" s="256" t="s">
        <v>290</v>
      </c>
      <c r="M58" s="305"/>
      <c r="N58" s="305"/>
      <c r="O58" s="305"/>
      <c r="P58" s="305"/>
      <c r="Q58" s="305"/>
      <c r="R58" s="305"/>
      <c r="S58" s="305"/>
      <c r="T58" s="305"/>
      <c r="U58" s="305"/>
      <c r="V58" s="306"/>
      <c r="W58" s="485"/>
      <c r="X58" s="488"/>
      <c r="Y58" s="496" t="s">
        <v>315</v>
      </c>
    </row>
    <row r="59" spans="1:25" ht="12" customHeight="1">
      <c r="A59" s="486"/>
      <c r="B59" s="211"/>
      <c r="C59" s="365"/>
      <c r="D59" s="182"/>
      <c r="E59" s="182"/>
      <c r="F59" s="315"/>
      <c r="G59" s="316"/>
      <c r="H59" s="316"/>
      <c r="I59" s="317"/>
      <c r="J59" s="318"/>
      <c r="K59" s="319"/>
      <c r="L59" s="275" t="s">
        <v>290</v>
      </c>
      <c r="M59" s="320"/>
      <c r="N59" s="320"/>
      <c r="O59" s="320"/>
      <c r="P59" s="320"/>
      <c r="Q59" s="320"/>
      <c r="R59" s="320"/>
      <c r="S59" s="320"/>
      <c r="T59" s="320"/>
      <c r="U59" s="320"/>
      <c r="V59" s="321"/>
      <c r="W59" s="485"/>
      <c r="X59" s="488"/>
      <c r="Y59" s="496" t="s">
        <v>315</v>
      </c>
    </row>
    <row r="60" spans="1:25" ht="12" customHeight="1">
      <c r="A60" s="486"/>
      <c r="B60" s="211"/>
      <c r="C60" s="365"/>
      <c r="D60" s="182"/>
      <c r="E60" s="182"/>
      <c r="F60" s="315"/>
      <c r="G60" s="316"/>
      <c r="H60" s="316"/>
      <c r="I60" s="317"/>
      <c r="J60" s="318"/>
      <c r="K60" s="319"/>
      <c r="L60" s="275" t="s">
        <v>290</v>
      </c>
      <c r="M60" s="320"/>
      <c r="N60" s="320"/>
      <c r="O60" s="320"/>
      <c r="P60" s="320"/>
      <c r="Q60" s="320"/>
      <c r="R60" s="320"/>
      <c r="S60" s="320"/>
      <c r="T60" s="320"/>
      <c r="U60" s="320"/>
      <c r="V60" s="321"/>
      <c r="W60" s="485"/>
      <c r="X60" s="488"/>
      <c r="Y60" s="496" t="s">
        <v>315</v>
      </c>
    </row>
    <row r="61" spans="1:25" ht="12" customHeight="1">
      <c r="A61" s="486"/>
      <c r="B61" s="211"/>
      <c r="C61" s="365"/>
      <c r="D61" s="182"/>
      <c r="E61" s="182"/>
      <c r="F61" s="322"/>
      <c r="G61" s="323"/>
      <c r="H61" s="323"/>
      <c r="I61" s="324"/>
      <c r="J61" s="325"/>
      <c r="K61" s="326"/>
      <c r="L61" s="263" t="s">
        <v>290</v>
      </c>
      <c r="M61" s="308"/>
      <c r="N61" s="308"/>
      <c r="O61" s="308"/>
      <c r="P61" s="308"/>
      <c r="Q61" s="308"/>
      <c r="R61" s="308"/>
      <c r="S61" s="308"/>
      <c r="T61" s="308"/>
      <c r="U61" s="308"/>
      <c r="V61" s="309"/>
      <c r="W61" s="485"/>
      <c r="X61" s="488"/>
      <c r="Y61" s="496" t="s">
        <v>315</v>
      </c>
    </row>
    <row r="62" spans="1:25" ht="12" customHeight="1">
      <c r="A62" s="486"/>
      <c r="B62" s="211"/>
      <c r="C62" s="365"/>
      <c r="D62" s="182"/>
      <c r="E62" s="184" t="s">
        <v>311</v>
      </c>
      <c r="F62" s="185"/>
      <c r="G62" s="185"/>
      <c r="H62" s="185"/>
      <c r="I62" s="185"/>
      <c r="J62" s="199"/>
      <c r="K62" s="199"/>
      <c r="L62" s="198" t="s">
        <v>290</v>
      </c>
      <c r="M62" s="190">
        <f>SUM(M58:M61)</f>
        <v>0</v>
      </c>
      <c r="N62" s="190">
        <f t="shared" ref="N62" si="31">SUM(N58:N61)</f>
        <v>0</v>
      </c>
      <c r="O62" s="190">
        <f t="shared" ref="O62" si="32">SUM(O58:O61)</f>
        <v>0</v>
      </c>
      <c r="P62" s="190">
        <f t="shared" ref="P62" si="33">SUM(P58:P61)</f>
        <v>0</v>
      </c>
      <c r="Q62" s="190">
        <f t="shared" ref="Q62" si="34">SUM(Q58:Q61)</f>
        <v>0</v>
      </c>
      <c r="R62" s="190">
        <f t="shared" ref="R62" si="35">SUM(R58:R61)</f>
        <v>0</v>
      </c>
      <c r="S62" s="190">
        <f t="shared" ref="S62" si="36">SUM(S58:S61)</f>
        <v>0</v>
      </c>
      <c r="T62" s="190">
        <f t="shared" ref="T62" si="37">SUM(T58:T61)</f>
        <v>0</v>
      </c>
      <c r="U62" s="190">
        <f t="shared" ref="U62" si="38">SUM(U58:U61)</f>
        <v>0</v>
      </c>
      <c r="V62" s="191">
        <f t="shared" ref="V62" si="39">SUM(V58:V61)</f>
        <v>0</v>
      </c>
      <c r="W62" s="485"/>
      <c r="X62" s="488"/>
      <c r="Y62" s="496" t="s">
        <v>315</v>
      </c>
    </row>
    <row r="63" spans="1:25" ht="12" customHeight="1">
      <c r="A63" s="486"/>
      <c r="B63" s="211"/>
      <c r="C63" s="365"/>
      <c r="D63" s="184" t="s">
        <v>300</v>
      </c>
      <c r="E63" s="185"/>
      <c r="F63" s="185"/>
      <c r="G63" s="185"/>
      <c r="H63" s="185"/>
      <c r="I63" s="185"/>
      <c r="J63" s="199"/>
      <c r="K63" s="199"/>
      <c r="L63" s="198" t="s">
        <v>290</v>
      </c>
      <c r="M63" s="186">
        <f>M42+M47++M52+M57+M62</f>
        <v>0</v>
      </c>
      <c r="N63" s="186">
        <f t="shared" ref="N63:V63" si="40">N42+N47++N52+N57+N62</f>
        <v>0</v>
      </c>
      <c r="O63" s="186">
        <f t="shared" si="40"/>
        <v>0</v>
      </c>
      <c r="P63" s="186">
        <f t="shared" si="40"/>
        <v>0</v>
      </c>
      <c r="Q63" s="186">
        <f t="shared" si="40"/>
        <v>0</v>
      </c>
      <c r="R63" s="186">
        <f t="shared" si="40"/>
        <v>0</v>
      </c>
      <c r="S63" s="186">
        <f t="shared" si="40"/>
        <v>0</v>
      </c>
      <c r="T63" s="186">
        <f t="shared" si="40"/>
        <v>0</v>
      </c>
      <c r="U63" s="186">
        <f t="shared" si="40"/>
        <v>0</v>
      </c>
      <c r="V63" s="187">
        <f t="shared" si="40"/>
        <v>0</v>
      </c>
      <c r="W63" s="485"/>
      <c r="X63" s="488"/>
      <c r="Y63" s="496" t="s">
        <v>315</v>
      </c>
    </row>
    <row r="64" spans="1:25" ht="12" customHeight="1">
      <c r="A64" s="486"/>
      <c r="B64" s="211"/>
      <c r="C64" s="365"/>
      <c r="D64" s="188" t="s">
        <v>411</v>
      </c>
      <c r="E64" s="189"/>
      <c r="F64" s="189"/>
      <c r="G64" s="189"/>
      <c r="H64" s="189"/>
      <c r="I64" s="189"/>
      <c r="J64" s="199"/>
      <c r="K64" s="199"/>
      <c r="L64" s="197" t="s">
        <v>290</v>
      </c>
      <c r="M64" s="190">
        <f>M103+M112+M121+M130</f>
        <v>0</v>
      </c>
      <c r="N64" s="190">
        <f t="shared" ref="N64:V64" si="41">N103+N112+N121+N130</f>
        <v>0</v>
      </c>
      <c r="O64" s="190">
        <f t="shared" si="41"/>
        <v>0</v>
      </c>
      <c r="P64" s="190">
        <f t="shared" si="41"/>
        <v>0</v>
      </c>
      <c r="Q64" s="190">
        <f t="shared" si="41"/>
        <v>0</v>
      </c>
      <c r="R64" s="190">
        <f t="shared" si="41"/>
        <v>0</v>
      </c>
      <c r="S64" s="190">
        <f t="shared" si="41"/>
        <v>0</v>
      </c>
      <c r="T64" s="190">
        <f t="shared" si="41"/>
        <v>0</v>
      </c>
      <c r="U64" s="190">
        <f t="shared" si="41"/>
        <v>0</v>
      </c>
      <c r="V64" s="191">
        <f t="shared" si="41"/>
        <v>0</v>
      </c>
      <c r="W64" s="485"/>
      <c r="X64" s="488"/>
      <c r="Y64" s="496" t="s">
        <v>315</v>
      </c>
    </row>
    <row r="65" spans="1:25" ht="12" customHeight="1">
      <c r="A65" s="486"/>
      <c r="B65" s="211"/>
      <c r="C65" s="365"/>
      <c r="D65" s="188" t="s">
        <v>304</v>
      </c>
      <c r="E65" s="189"/>
      <c r="F65" s="189"/>
      <c r="G65" s="189"/>
      <c r="H65" s="189"/>
      <c r="I65" s="189"/>
      <c r="J65" s="199"/>
      <c r="K65" s="199"/>
      <c r="L65" s="197" t="s">
        <v>290</v>
      </c>
      <c r="M65" s="231"/>
      <c r="N65" s="231"/>
      <c r="O65" s="231"/>
      <c r="P65" s="231"/>
      <c r="Q65" s="231"/>
      <c r="R65" s="231"/>
      <c r="S65" s="231"/>
      <c r="T65" s="231"/>
      <c r="U65" s="231"/>
      <c r="V65" s="232"/>
      <c r="W65" s="485"/>
      <c r="X65" s="488"/>
      <c r="Y65" s="496" t="s">
        <v>315</v>
      </c>
    </row>
    <row r="66" spans="1:25" ht="12" customHeight="1">
      <c r="A66" s="486"/>
      <c r="B66" s="211"/>
      <c r="C66" s="204" t="s">
        <v>407</v>
      </c>
      <c r="D66" s="205"/>
      <c r="E66" s="205"/>
      <c r="F66" s="205"/>
      <c r="G66" s="205"/>
      <c r="H66" s="205"/>
      <c r="I66" s="205"/>
      <c r="J66" s="354"/>
      <c r="K66" s="354"/>
      <c r="L66" s="358" t="s">
        <v>290</v>
      </c>
      <c r="M66" s="367">
        <f>SUM(M35:M39)+M63+M64</f>
        <v>0</v>
      </c>
      <c r="N66" s="359">
        <f t="shared" ref="N66:V66" si="42">SUM(N35:N39)+N63+N64</f>
        <v>0</v>
      </c>
      <c r="O66" s="359">
        <f t="shared" si="42"/>
        <v>0</v>
      </c>
      <c r="P66" s="359">
        <f t="shared" si="42"/>
        <v>0</v>
      </c>
      <c r="Q66" s="359">
        <f t="shared" si="42"/>
        <v>0</v>
      </c>
      <c r="R66" s="359">
        <f t="shared" si="42"/>
        <v>0</v>
      </c>
      <c r="S66" s="359">
        <f t="shared" si="42"/>
        <v>0</v>
      </c>
      <c r="T66" s="359">
        <f t="shared" si="42"/>
        <v>0</v>
      </c>
      <c r="U66" s="359">
        <f t="shared" si="42"/>
        <v>0</v>
      </c>
      <c r="V66" s="360">
        <f t="shared" si="42"/>
        <v>0</v>
      </c>
      <c r="W66" s="485"/>
      <c r="X66" s="488"/>
      <c r="Y66" s="496" t="s">
        <v>315</v>
      </c>
    </row>
    <row r="67" spans="1:25" ht="12" customHeight="1">
      <c r="A67" s="486"/>
      <c r="B67" s="211"/>
      <c r="C67" s="364"/>
      <c r="D67" s="195"/>
      <c r="E67" s="178"/>
      <c r="F67" s="310"/>
      <c r="G67" s="311"/>
      <c r="H67" s="311"/>
      <c r="I67" s="312"/>
      <c r="J67" s="313"/>
      <c r="K67" s="314"/>
      <c r="L67" s="256" t="s">
        <v>290</v>
      </c>
      <c r="M67" s="305"/>
      <c r="N67" s="305"/>
      <c r="O67" s="305"/>
      <c r="P67" s="305"/>
      <c r="Q67" s="305"/>
      <c r="R67" s="305"/>
      <c r="S67" s="305"/>
      <c r="T67" s="305"/>
      <c r="U67" s="305"/>
      <c r="V67" s="306"/>
      <c r="W67" s="485"/>
      <c r="X67" s="488"/>
      <c r="Y67" s="496" t="s">
        <v>315</v>
      </c>
    </row>
    <row r="68" spans="1:25" ht="12" customHeight="1">
      <c r="A68" s="486"/>
      <c r="B68" s="211"/>
      <c r="C68" s="365"/>
      <c r="D68" s="233"/>
      <c r="E68" s="182"/>
      <c r="F68" s="315"/>
      <c r="G68" s="316"/>
      <c r="H68" s="316"/>
      <c r="I68" s="317"/>
      <c r="J68" s="318"/>
      <c r="K68" s="319"/>
      <c r="L68" s="275" t="s">
        <v>290</v>
      </c>
      <c r="M68" s="320"/>
      <c r="N68" s="320"/>
      <c r="O68" s="320"/>
      <c r="P68" s="320"/>
      <c r="Q68" s="320"/>
      <c r="R68" s="320"/>
      <c r="S68" s="320"/>
      <c r="T68" s="320"/>
      <c r="U68" s="320"/>
      <c r="V68" s="321"/>
      <c r="W68" s="485"/>
      <c r="X68" s="488"/>
      <c r="Y68" s="496" t="s">
        <v>315</v>
      </c>
    </row>
    <row r="69" spans="1:25" ht="12" customHeight="1">
      <c r="A69" s="486"/>
      <c r="B69" s="211"/>
      <c r="C69" s="365"/>
      <c r="D69" s="233"/>
      <c r="E69" s="182"/>
      <c r="F69" s="315"/>
      <c r="G69" s="316"/>
      <c r="H69" s="316"/>
      <c r="I69" s="317"/>
      <c r="J69" s="318"/>
      <c r="K69" s="319"/>
      <c r="L69" s="275" t="s">
        <v>290</v>
      </c>
      <c r="M69" s="320"/>
      <c r="N69" s="320"/>
      <c r="O69" s="320"/>
      <c r="P69" s="320"/>
      <c r="Q69" s="320"/>
      <c r="R69" s="320"/>
      <c r="S69" s="320"/>
      <c r="T69" s="320"/>
      <c r="U69" s="320"/>
      <c r="V69" s="321"/>
      <c r="W69" s="485"/>
      <c r="X69" s="488"/>
      <c r="Y69" s="496" t="s">
        <v>315</v>
      </c>
    </row>
    <row r="70" spans="1:25" ht="12" customHeight="1">
      <c r="A70" s="486"/>
      <c r="B70" s="211"/>
      <c r="C70" s="365"/>
      <c r="D70" s="233"/>
      <c r="E70" s="182"/>
      <c r="F70" s="322"/>
      <c r="G70" s="323"/>
      <c r="H70" s="323"/>
      <c r="I70" s="324"/>
      <c r="J70" s="325"/>
      <c r="K70" s="326"/>
      <c r="L70" s="263" t="s">
        <v>290</v>
      </c>
      <c r="M70" s="308"/>
      <c r="N70" s="308"/>
      <c r="O70" s="308"/>
      <c r="P70" s="308"/>
      <c r="Q70" s="308"/>
      <c r="R70" s="308"/>
      <c r="S70" s="308"/>
      <c r="T70" s="308"/>
      <c r="U70" s="308"/>
      <c r="V70" s="309"/>
      <c r="W70" s="485"/>
      <c r="X70" s="488"/>
      <c r="Y70" s="496" t="s">
        <v>315</v>
      </c>
    </row>
    <row r="71" spans="1:25" ht="12" customHeight="1">
      <c r="A71" s="486"/>
      <c r="B71" s="211"/>
      <c r="C71" s="365"/>
      <c r="D71" s="233"/>
      <c r="E71" s="184" t="s">
        <v>351</v>
      </c>
      <c r="F71" s="179"/>
      <c r="G71" s="179"/>
      <c r="H71" s="179"/>
      <c r="I71" s="192"/>
      <c r="J71" s="196"/>
      <c r="K71" s="201"/>
      <c r="L71" s="196" t="s">
        <v>290</v>
      </c>
      <c r="M71" s="180">
        <f>SUM(M67:M70)</f>
        <v>0</v>
      </c>
      <c r="N71" s="180">
        <f t="shared" ref="N71:V71" si="43">SUM(N67:N70)</f>
        <v>0</v>
      </c>
      <c r="O71" s="180">
        <f t="shared" si="43"/>
        <v>0</v>
      </c>
      <c r="P71" s="180">
        <f t="shared" si="43"/>
        <v>0</v>
      </c>
      <c r="Q71" s="180">
        <f t="shared" si="43"/>
        <v>0</v>
      </c>
      <c r="R71" s="180">
        <f t="shared" si="43"/>
        <v>0</v>
      </c>
      <c r="S71" s="180">
        <f t="shared" si="43"/>
        <v>0</v>
      </c>
      <c r="T71" s="180">
        <f t="shared" si="43"/>
        <v>0</v>
      </c>
      <c r="U71" s="180">
        <f t="shared" si="43"/>
        <v>0</v>
      </c>
      <c r="V71" s="181">
        <f t="shared" si="43"/>
        <v>0</v>
      </c>
      <c r="W71" s="485"/>
      <c r="X71" s="488"/>
      <c r="Y71" s="496" t="s">
        <v>315</v>
      </c>
    </row>
    <row r="72" spans="1:25" ht="12" customHeight="1">
      <c r="A72" s="486"/>
      <c r="B72" s="211"/>
      <c r="C72" s="365"/>
      <c r="D72" s="233"/>
      <c r="E72" s="178"/>
      <c r="F72" s="310"/>
      <c r="G72" s="311"/>
      <c r="H72" s="311"/>
      <c r="I72" s="312"/>
      <c r="J72" s="313"/>
      <c r="K72" s="314"/>
      <c r="L72" s="256" t="s">
        <v>290</v>
      </c>
      <c r="M72" s="305"/>
      <c r="N72" s="305"/>
      <c r="O72" s="305"/>
      <c r="P72" s="305"/>
      <c r="Q72" s="305"/>
      <c r="R72" s="305"/>
      <c r="S72" s="305"/>
      <c r="T72" s="305"/>
      <c r="U72" s="305"/>
      <c r="V72" s="306"/>
      <c r="W72" s="485"/>
      <c r="X72" s="488"/>
      <c r="Y72" s="496" t="s">
        <v>315</v>
      </c>
    </row>
    <row r="73" spans="1:25" ht="12" customHeight="1">
      <c r="A73" s="486"/>
      <c r="B73" s="211"/>
      <c r="C73" s="365"/>
      <c r="D73" s="233"/>
      <c r="E73" s="182"/>
      <c r="F73" s="315"/>
      <c r="G73" s="316"/>
      <c r="H73" s="316"/>
      <c r="I73" s="317"/>
      <c r="J73" s="318"/>
      <c r="K73" s="319"/>
      <c r="L73" s="275" t="s">
        <v>290</v>
      </c>
      <c r="M73" s="320"/>
      <c r="N73" s="320"/>
      <c r="O73" s="320"/>
      <c r="P73" s="320"/>
      <c r="Q73" s="320"/>
      <c r="R73" s="320"/>
      <c r="S73" s="320"/>
      <c r="T73" s="320"/>
      <c r="U73" s="320"/>
      <c r="V73" s="321"/>
      <c r="W73" s="485"/>
      <c r="X73" s="488"/>
      <c r="Y73" s="496" t="s">
        <v>315</v>
      </c>
    </row>
    <row r="74" spans="1:25" ht="12" customHeight="1">
      <c r="A74" s="486"/>
      <c r="B74" s="211"/>
      <c r="C74" s="365"/>
      <c r="D74" s="233"/>
      <c r="E74" s="182"/>
      <c r="F74" s="315"/>
      <c r="G74" s="316"/>
      <c r="H74" s="316"/>
      <c r="I74" s="317"/>
      <c r="J74" s="318"/>
      <c r="K74" s="319"/>
      <c r="L74" s="275" t="s">
        <v>290</v>
      </c>
      <c r="M74" s="320"/>
      <c r="N74" s="320"/>
      <c r="O74" s="320"/>
      <c r="P74" s="320"/>
      <c r="Q74" s="320"/>
      <c r="R74" s="320"/>
      <c r="S74" s="320"/>
      <c r="T74" s="320"/>
      <c r="U74" s="320"/>
      <c r="V74" s="321"/>
      <c r="W74" s="485"/>
      <c r="X74" s="488"/>
      <c r="Y74" s="496" t="s">
        <v>315</v>
      </c>
    </row>
    <row r="75" spans="1:25" ht="12" customHeight="1">
      <c r="A75" s="486"/>
      <c r="B75" s="211"/>
      <c r="C75" s="365"/>
      <c r="D75" s="233"/>
      <c r="E75" s="182"/>
      <c r="F75" s="322"/>
      <c r="G75" s="323"/>
      <c r="H75" s="323"/>
      <c r="I75" s="324"/>
      <c r="J75" s="325"/>
      <c r="K75" s="326"/>
      <c r="L75" s="263" t="s">
        <v>290</v>
      </c>
      <c r="M75" s="308"/>
      <c r="N75" s="308"/>
      <c r="O75" s="308"/>
      <c r="P75" s="308"/>
      <c r="Q75" s="308"/>
      <c r="R75" s="308"/>
      <c r="S75" s="308"/>
      <c r="T75" s="308"/>
      <c r="U75" s="308"/>
      <c r="V75" s="309"/>
      <c r="W75" s="485"/>
      <c r="X75" s="488"/>
      <c r="Y75" s="496" t="s">
        <v>315</v>
      </c>
    </row>
    <row r="76" spans="1:25" ht="12" customHeight="1">
      <c r="A76" s="486"/>
      <c r="B76" s="211"/>
      <c r="C76" s="365"/>
      <c r="D76" s="233"/>
      <c r="E76" s="184" t="s">
        <v>352</v>
      </c>
      <c r="F76" s="179"/>
      <c r="G76" s="179"/>
      <c r="H76" s="179"/>
      <c r="I76" s="192"/>
      <c r="J76" s="196"/>
      <c r="K76" s="201"/>
      <c r="L76" s="196" t="s">
        <v>290</v>
      </c>
      <c r="M76" s="180">
        <f>SUM(M72:M75)</f>
        <v>0</v>
      </c>
      <c r="N76" s="180">
        <f t="shared" ref="N76:V76" si="44">SUM(N72:N75)</f>
        <v>0</v>
      </c>
      <c r="O76" s="180">
        <f t="shared" si="44"/>
        <v>0</v>
      </c>
      <c r="P76" s="180">
        <f t="shared" si="44"/>
        <v>0</v>
      </c>
      <c r="Q76" s="180">
        <f t="shared" si="44"/>
        <v>0</v>
      </c>
      <c r="R76" s="180">
        <f t="shared" si="44"/>
        <v>0</v>
      </c>
      <c r="S76" s="180">
        <f t="shared" si="44"/>
        <v>0</v>
      </c>
      <c r="T76" s="180">
        <f t="shared" si="44"/>
        <v>0</v>
      </c>
      <c r="U76" s="180">
        <f t="shared" si="44"/>
        <v>0</v>
      </c>
      <c r="V76" s="181">
        <f t="shared" si="44"/>
        <v>0</v>
      </c>
      <c r="W76" s="485"/>
      <c r="X76" s="488"/>
      <c r="Y76" s="496" t="s">
        <v>315</v>
      </c>
    </row>
    <row r="77" spans="1:25" ht="12" customHeight="1">
      <c r="A77" s="486"/>
      <c r="B77" s="211"/>
      <c r="C77" s="365"/>
      <c r="D77" s="233"/>
      <c r="E77" s="178"/>
      <c r="F77" s="310"/>
      <c r="G77" s="311"/>
      <c r="H77" s="311"/>
      <c r="I77" s="312"/>
      <c r="J77" s="313"/>
      <c r="K77" s="314"/>
      <c r="L77" s="256" t="s">
        <v>290</v>
      </c>
      <c r="M77" s="305"/>
      <c r="N77" s="305"/>
      <c r="O77" s="305"/>
      <c r="P77" s="305"/>
      <c r="Q77" s="305"/>
      <c r="R77" s="305"/>
      <c r="S77" s="305"/>
      <c r="T77" s="305"/>
      <c r="U77" s="305"/>
      <c r="V77" s="306"/>
      <c r="W77" s="485"/>
      <c r="X77" s="488"/>
      <c r="Y77" s="496" t="s">
        <v>315</v>
      </c>
    </row>
    <row r="78" spans="1:25" ht="12" customHeight="1">
      <c r="A78" s="486"/>
      <c r="B78" s="211"/>
      <c r="C78" s="365"/>
      <c r="D78" s="182"/>
      <c r="E78" s="182"/>
      <c r="F78" s="315"/>
      <c r="G78" s="316"/>
      <c r="H78" s="316"/>
      <c r="I78" s="317"/>
      <c r="J78" s="318"/>
      <c r="K78" s="319"/>
      <c r="L78" s="275" t="s">
        <v>290</v>
      </c>
      <c r="M78" s="320"/>
      <c r="N78" s="320"/>
      <c r="O78" s="320"/>
      <c r="P78" s="320"/>
      <c r="Q78" s="320"/>
      <c r="R78" s="320"/>
      <c r="S78" s="320"/>
      <c r="T78" s="320"/>
      <c r="U78" s="320"/>
      <c r="V78" s="321"/>
      <c r="W78" s="485"/>
      <c r="X78" s="488"/>
      <c r="Y78" s="496" t="s">
        <v>315</v>
      </c>
    </row>
    <row r="79" spans="1:25" ht="12" customHeight="1">
      <c r="A79" s="486"/>
      <c r="B79" s="211"/>
      <c r="C79" s="365"/>
      <c r="D79" s="182"/>
      <c r="E79" s="182"/>
      <c r="F79" s="315"/>
      <c r="G79" s="316"/>
      <c r="H79" s="316"/>
      <c r="I79" s="317"/>
      <c r="J79" s="318"/>
      <c r="K79" s="319"/>
      <c r="L79" s="275" t="s">
        <v>290</v>
      </c>
      <c r="M79" s="320"/>
      <c r="N79" s="320"/>
      <c r="O79" s="320"/>
      <c r="P79" s="320"/>
      <c r="Q79" s="320"/>
      <c r="R79" s="320"/>
      <c r="S79" s="320"/>
      <c r="T79" s="320"/>
      <c r="U79" s="320"/>
      <c r="V79" s="321"/>
      <c r="W79" s="485"/>
      <c r="X79" s="488"/>
      <c r="Y79" s="496" t="s">
        <v>315</v>
      </c>
    </row>
    <row r="80" spans="1:25" ht="12" customHeight="1">
      <c r="A80" s="486"/>
      <c r="B80" s="211"/>
      <c r="C80" s="365"/>
      <c r="D80" s="182"/>
      <c r="E80" s="233"/>
      <c r="F80" s="322"/>
      <c r="G80" s="323"/>
      <c r="H80" s="323"/>
      <c r="I80" s="324"/>
      <c r="J80" s="325"/>
      <c r="K80" s="326"/>
      <c r="L80" s="263" t="s">
        <v>290</v>
      </c>
      <c r="M80" s="308"/>
      <c r="N80" s="308"/>
      <c r="O80" s="308"/>
      <c r="P80" s="308"/>
      <c r="Q80" s="308"/>
      <c r="R80" s="308"/>
      <c r="S80" s="308"/>
      <c r="T80" s="308"/>
      <c r="U80" s="308"/>
      <c r="V80" s="309"/>
      <c r="W80" s="485"/>
      <c r="X80" s="488"/>
      <c r="Y80" s="496" t="s">
        <v>315</v>
      </c>
    </row>
    <row r="81" spans="1:25" ht="12" customHeight="1">
      <c r="A81" s="486"/>
      <c r="B81" s="211"/>
      <c r="C81" s="365"/>
      <c r="D81" s="182"/>
      <c r="E81" s="182" t="s">
        <v>310</v>
      </c>
      <c r="F81" s="179"/>
      <c r="G81" s="179"/>
      <c r="H81" s="179"/>
      <c r="I81" s="192"/>
      <c r="J81" s="196"/>
      <c r="K81" s="201"/>
      <c r="L81" s="196" t="s">
        <v>290</v>
      </c>
      <c r="M81" s="180">
        <f>SUM(M77:M80)</f>
        <v>0</v>
      </c>
      <c r="N81" s="180">
        <f t="shared" ref="N81" si="45">SUM(N77:N80)</f>
        <v>0</v>
      </c>
      <c r="O81" s="180">
        <f t="shared" ref="O81" si="46">SUM(O77:O80)</f>
        <v>0</v>
      </c>
      <c r="P81" s="180">
        <f t="shared" ref="P81" si="47">SUM(P77:P80)</f>
        <v>0</v>
      </c>
      <c r="Q81" s="180">
        <f t="shared" ref="Q81" si="48">SUM(Q77:Q80)</f>
        <v>0</v>
      </c>
      <c r="R81" s="180">
        <f t="shared" ref="R81" si="49">SUM(R77:R80)</f>
        <v>0</v>
      </c>
      <c r="S81" s="180">
        <f t="shared" ref="S81" si="50">SUM(S77:S80)</f>
        <v>0</v>
      </c>
      <c r="T81" s="180">
        <f t="shared" ref="T81" si="51">SUM(T77:T80)</f>
        <v>0</v>
      </c>
      <c r="U81" s="180">
        <f t="shared" ref="U81" si="52">SUM(U77:U80)</f>
        <v>0</v>
      </c>
      <c r="V81" s="181">
        <f t="shared" ref="V81" si="53">SUM(V77:V80)</f>
        <v>0</v>
      </c>
      <c r="W81" s="485"/>
      <c r="X81" s="488"/>
      <c r="Y81" s="496" t="s">
        <v>315</v>
      </c>
    </row>
    <row r="82" spans="1:25" ht="12" customHeight="1">
      <c r="A82" s="486"/>
      <c r="B82" s="211"/>
      <c r="C82" s="365"/>
      <c r="D82" s="182"/>
      <c r="E82" s="178"/>
      <c r="F82" s="310"/>
      <c r="G82" s="311"/>
      <c r="H82" s="311"/>
      <c r="I82" s="312"/>
      <c r="J82" s="313"/>
      <c r="K82" s="314"/>
      <c r="L82" s="256" t="s">
        <v>290</v>
      </c>
      <c r="M82" s="305"/>
      <c r="N82" s="305"/>
      <c r="O82" s="305"/>
      <c r="P82" s="305"/>
      <c r="Q82" s="305"/>
      <c r="R82" s="305"/>
      <c r="S82" s="305"/>
      <c r="T82" s="305"/>
      <c r="U82" s="305"/>
      <c r="V82" s="306"/>
      <c r="W82" s="485"/>
      <c r="X82" s="488"/>
      <c r="Y82" s="496" t="s">
        <v>315</v>
      </c>
    </row>
    <row r="83" spans="1:25" ht="12" customHeight="1">
      <c r="A83" s="486"/>
      <c r="B83" s="211"/>
      <c r="C83" s="365"/>
      <c r="D83" s="182"/>
      <c r="E83" s="182"/>
      <c r="F83" s="315"/>
      <c r="G83" s="316"/>
      <c r="H83" s="316"/>
      <c r="I83" s="317"/>
      <c r="J83" s="318"/>
      <c r="K83" s="319"/>
      <c r="L83" s="275" t="s">
        <v>290</v>
      </c>
      <c r="M83" s="320"/>
      <c r="N83" s="320"/>
      <c r="O83" s="320"/>
      <c r="P83" s="320"/>
      <c r="Q83" s="320"/>
      <c r="R83" s="320"/>
      <c r="S83" s="320"/>
      <c r="T83" s="320"/>
      <c r="U83" s="320"/>
      <c r="V83" s="321"/>
      <c r="W83" s="485"/>
      <c r="X83" s="488"/>
      <c r="Y83" s="496" t="s">
        <v>315</v>
      </c>
    </row>
    <row r="84" spans="1:25" ht="12" customHeight="1">
      <c r="A84" s="486"/>
      <c r="B84" s="211"/>
      <c r="C84" s="365"/>
      <c r="D84" s="182"/>
      <c r="E84" s="182"/>
      <c r="F84" s="315"/>
      <c r="G84" s="316"/>
      <c r="H84" s="316"/>
      <c r="I84" s="317"/>
      <c r="J84" s="318"/>
      <c r="K84" s="319"/>
      <c r="L84" s="275" t="s">
        <v>290</v>
      </c>
      <c r="M84" s="320"/>
      <c r="N84" s="320"/>
      <c r="O84" s="320"/>
      <c r="P84" s="320"/>
      <c r="Q84" s="320"/>
      <c r="R84" s="320"/>
      <c r="S84" s="320"/>
      <c r="T84" s="320"/>
      <c r="U84" s="320"/>
      <c r="V84" s="321"/>
      <c r="W84" s="485"/>
      <c r="X84" s="488"/>
      <c r="Y84" s="496" t="s">
        <v>315</v>
      </c>
    </row>
    <row r="85" spans="1:25" ht="12" customHeight="1">
      <c r="A85" s="486"/>
      <c r="B85" s="211"/>
      <c r="C85" s="365"/>
      <c r="D85" s="182"/>
      <c r="E85" s="233"/>
      <c r="F85" s="322"/>
      <c r="G85" s="323"/>
      <c r="H85" s="323"/>
      <c r="I85" s="324"/>
      <c r="J85" s="325"/>
      <c r="K85" s="326"/>
      <c r="L85" s="263" t="s">
        <v>290</v>
      </c>
      <c r="M85" s="308"/>
      <c r="N85" s="308"/>
      <c r="O85" s="308"/>
      <c r="P85" s="308"/>
      <c r="Q85" s="308"/>
      <c r="R85" s="308"/>
      <c r="S85" s="308"/>
      <c r="T85" s="308"/>
      <c r="U85" s="308"/>
      <c r="V85" s="309"/>
      <c r="W85" s="485"/>
      <c r="X85" s="488"/>
      <c r="Y85" s="496" t="s">
        <v>315</v>
      </c>
    </row>
    <row r="86" spans="1:25" ht="12" customHeight="1">
      <c r="A86" s="486"/>
      <c r="B86" s="211"/>
      <c r="C86" s="365"/>
      <c r="D86" s="182"/>
      <c r="E86" s="184" t="s">
        <v>311</v>
      </c>
      <c r="F86" s="189"/>
      <c r="G86" s="189"/>
      <c r="H86" s="189"/>
      <c r="I86" s="194"/>
      <c r="J86" s="197"/>
      <c r="K86" s="203"/>
      <c r="L86" s="197" t="s">
        <v>290</v>
      </c>
      <c r="M86" s="190">
        <f>SUM(M82:M85)</f>
        <v>0</v>
      </c>
      <c r="N86" s="190">
        <f t="shared" ref="N86" si="54">SUM(N82:N85)</f>
        <v>0</v>
      </c>
      <c r="O86" s="190">
        <f t="shared" ref="O86" si="55">SUM(O82:O85)</f>
        <v>0</v>
      </c>
      <c r="P86" s="190">
        <f t="shared" ref="P86" si="56">SUM(P82:P85)</f>
        <v>0</v>
      </c>
      <c r="Q86" s="190">
        <f t="shared" ref="Q86" si="57">SUM(Q82:Q85)</f>
        <v>0</v>
      </c>
      <c r="R86" s="190">
        <f t="shared" ref="R86" si="58">SUM(R82:R85)</f>
        <v>0</v>
      </c>
      <c r="S86" s="190">
        <f t="shared" ref="S86" si="59">SUM(S82:S85)</f>
        <v>0</v>
      </c>
      <c r="T86" s="190">
        <f t="shared" ref="T86" si="60">SUM(T82:T85)</f>
        <v>0</v>
      </c>
      <c r="U86" s="190">
        <f t="shared" ref="U86" si="61">SUM(U82:U85)</f>
        <v>0</v>
      </c>
      <c r="V86" s="191">
        <f t="shared" ref="V86" si="62">SUM(V82:V85)</f>
        <v>0</v>
      </c>
      <c r="W86" s="485"/>
      <c r="X86" s="488"/>
      <c r="Y86" s="496" t="s">
        <v>315</v>
      </c>
    </row>
    <row r="87" spans="1:25" ht="12" customHeight="1">
      <c r="A87" s="486"/>
      <c r="B87" s="211"/>
      <c r="C87" s="365"/>
      <c r="D87" s="184" t="s">
        <v>300</v>
      </c>
      <c r="E87" s="185"/>
      <c r="F87" s="185"/>
      <c r="G87" s="185"/>
      <c r="H87" s="185"/>
      <c r="I87" s="193"/>
      <c r="J87" s="198"/>
      <c r="K87" s="202"/>
      <c r="L87" s="198" t="s">
        <v>290</v>
      </c>
      <c r="M87" s="186">
        <f>M71+M76+M81+M86</f>
        <v>0</v>
      </c>
      <c r="N87" s="186">
        <f t="shared" ref="N87:V87" si="63">N71+N76+N81+N86</f>
        <v>0</v>
      </c>
      <c r="O87" s="186">
        <f t="shared" si="63"/>
        <v>0</v>
      </c>
      <c r="P87" s="186">
        <f t="shared" si="63"/>
        <v>0</v>
      </c>
      <c r="Q87" s="186">
        <f t="shared" si="63"/>
        <v>0</v>
      </c>
      <c r="R87" s="186">
        <f t="shared" si="63"/>
        <v>0</v>
      </c>
      <c r="S87" s="186">
        <f t="shared" si="63"/>
        <v>0</v>
      </c>
      <c r="T87" s="186">
        <f t="shared" si="63"/>
        <v>0</v>
      </c>
      <c r="U87" s="186">
        <f t="shared" si="63"/>
        <v>0</v>
      </c>
      <c r="V87" s="187">
        <f t="shared" si="63"/>
        <v>0</v>
      </c>
      <c r="W87" s="485"/>
      <c r="X87" s="488"/>
      <c r="Y87" s="496" t="s">
        <v>315</v>
      </c>
    </row>
    <row r="88" spans="1:25" ht="12" customHeight="1">
      <c r="A88" s="486"/>
      <c r="B88" s="211"/>
      <c r="C88" s="365"/>
      <c r="D88" s="188" t="s">
        <v>304</v>
      </c>
      <c r="E88" s="189"/>
      <c r="F88" s="189"/>
      <c r="G88" s="189"/>
      <c r="H88" s="189"/>
      <c r="I88" s="189"/>
      <c r="J88" s="199"/>
      <c r="K88" s="199"/>
      <c r="L88" s="197" t="s">
        <v>290</v>
      </c>
      <c r="M88" s="231"/>
      <c r="N88" s="231"/>
      <c r="O88" s="231"/>
      <c r="P88" s="231"/>
      <c r="Q88" s="231"/>
      <c r="R88" s="231"/>
      <c r="S88" s="231"/>
      <c r="T88" s="231"/>
      <c r="U88" s="231"/>
      <c r="V88" s="232"/>
      <c r="W88" s="485"/>
      <c r="X88" s="488"/>
      <c r="Y88" s="496" t="s">
        <v>315</v>
      </c>
    </row>
    <row r="89" spans="1:25" ht="12" customHeight="1">
      <c r="A89" s="486"/>
      <c r="B89" s="211"/>
      <c r="C89" s="204" t="s">
        <v>294</v>
      </c>
      <c r="D89" s="205"/>
      <c r="E89" s="205"/>
      <c r="F89" s="205"/>
      <c r="G89" s="205"/>
      <c r="H89" s="205"/>
      <c r="I89" s="356"/>
      <c r="J89" s="354"/>
      <c r="K89" s="354"/>
      <c r="L89" s="358" t="s">
        <v>290</v>
      </c>
      <c r="M89" s="359">
        <f>M87</f>
        <v>0</v>
      </c>
      <c r="N89" s="359">
        <f t="shared" ref="N89:V89" si="64">N87</f>
        <v>0</v>
      </c>
      <c r="O89" s="359">
        <f t="shared" si="64"/>
        <v>0</v>
      </c>
      <c r="P89" s="359">
        <f t="shared" si="64"/>
        <v>0</v>
      </c>
      <c r="Q89" s="359">
        <f t="shared" si="64"/>
        <v>0</v>
      </c>
      <c r="R89" s="359">
        <f t="shared" si="64"/>
        <v>0</v>
      </c>
      <c r="S89" s="359">
        <f t="shared" si="64"/>
        <v>0</v>
      </c>
      <c r="T89" s="359">
        <f t="shared" si="64"/>
        <v>0</v>
      </c>
      <c r="U89" s="359">
        <f t="shared" si="64"/>
        <v>0</v>
      </c>
      <c r="V89" s="360">
        <f t="shared" si="64"/>
        <v>0</v>
      </c>
      <c r="W89" s="485"/>
      <c r="X89" s="488"/>
      <c r="Y89" s="496" t="s">
        <v>315</v>
      </c>
    </row>
    <row r="90" spans="1:25" ht="12" customHeight="1">
      <c r="A90" s="486"/>
      <c r="B90" s="211"/>
      <c r="C90" s="365"/>
      <c r="D90" s="411" t="s">
        <v>397</v>
      </c>
      <c r="E90" s="412"/>
      <c r="F90" s="412"/>
      <c r="G90" s="412"/>
      <c r="H90" s="412"/>
      <c r="I90" s="428"/>
      <c r="J90" s="199"/>
      <c r="K90" s="426"/>
      <c r="L90" s="197" t="s">
        <v>290</v>
      </c>
      <c r="M90" s="427">
        <f>M101+M110+M119+M128</f>
        <v>0</v>
      </c>
      <c r="N90" s="234">
        <f t="shared" ref="N90:V90" si="65">N101+N110+N128</f>
        <v>0</v>
      </c>
      <c r="O90" s="234">
        <f t="shared" si="65"/>
        <v>0</v>
      </c>
      <c r="P90" s="234">
        <f t="shared" si="65"/>
        <v>0</v>
      </c>
      <c r="Q90" s="234">
        <f t="shared" si="65"/>
        <v>0</v>
      </c>
      <c r="R90" s="234">
        <f t="shared" si="65"/>
        <v>0</v>
      </c>
      <c r="S90" s="234">
        <f t="shared" si="65"/>
        <v>0</v>
      </c>
      <c r="T90" s="234">
        <f t="shared" si="65"/>
        <v>0</v>
      </c>
      <c r="U90" s="234">
        <f t="shared" si="65"/>
        <v>0</v>
      </c>
      <c r="V90" s="235">
        <f t="shared" si="65"/>
        <v>0</v>
      </c>
      <c r="W90" s="485"/>
      <c r="X90" s="488"/>
      <c r="Y90" s="496" t="s">
        <v>315</v>
      </c>
    </row>
    <row r="91" spans="1:25" ht="12" customHeight="1">
      <c r="A91" s="486"/>
      <c r="B91" s="211"/>
      <c r="C91" s="365"/>
      <c r="D91" s="178" t="s">
        <v>295</v>
      </c>
      <c r="E91" s="253" t="s">
        <v>298</v>
      </c>
      <c r="F91" s="254"/>
      <c r="G91" s="254"/>
      <c r="H91" s="254"/>
      <c r="I91" s="254"/>
      <c r="J91" s="256" t="s">
        <v>318</v>
      </c>
      <c r="K91" s="304" t="s">
        <v>156</v>
      </c>
      <c r="L91" s="256" t="s">
        <v>290</v>
      </c>
      <c r="M91" s="464"/>
      <c r="N91" s="465"/>
      <c r="O91" s="465"/>
      <c r="P91" s="465"/>
      <c r="Q91" s="465"/>
      <c r="R91" s="465"/>
      <c r="S91" s="465"/>
      <c r="T91" s="465"/>
      <c r="U91" s="465"/>
      <c r="V91" s="466"/>
      <c r="W91" s="485"/>
      <c r="X91" s="488"/>
      <c r="Y91" s="496" t="s">
        <v>315</v>
      </c>
    </row>
    <row r="92" spans="1:25" ht="12" customHeight="1">
      <c r="A92" s="486"/>
      <c r="B92" s="211"/>
      <c r="C92" s="365"/>
      <c r="D92" s="182"/>
      <c r="E92" s="271" t="s">
        <v>375</v>
      </c>
      <c r="F92" s="272"/>
      <c r="G92" s="272"/>
      <c r="H92" s="272"/>
      <c r="I92" s="272"/>
      <c r="J92" s="275" t="s">
        <v>318</v>
      </c>
      <c r="K92" s="329" t="s">
        <v>156</v>
      </c>
      <c r="L92" s="275" t="s">
        <v>290</v>
      </c>
      <c r="M92" s="446"/>
      <c r="N92" s="447"/>
      <c r="O92" s="447"/>
      <c r="P92" s="447"/>
      <c r="Q92" s="447"/>
      <c r="R92" s="447"/>
      <c r="S92" s="447"/>
      <c r="T92" s="447"/>
      <c r="U92" s="447"/>
      <c r="V92" s="448"/>
      <c r="W92" s="485"/>
      <c r="X92" s="488"/>
      <c r="Y92" s="496" t="s">
        <v>315</v>
      </c>
    </row>
    <row r="93" spans="1:25" ht="12" customHeight="1">
      <c r="A93" s="486"/>
      <c r="B93" s="211"/>
      <c r="C93" s="365"/>
      <c r="D93" s="182"/>
      <c r="E93" s="271" t="s">
        <v>386</v>
      </c>
      <c r="F93" s="272"/>
      <c r="G93" s="272"/>
      <c r="H93" s="272"/>
      <c r="I93" s="272"/>
      <c r="J93" s="275" t="s">
        <v>318</v>
      </c>
      <c r="K93" s="329" t="s">
        <v>156</v>
      </c>
      <c r="L93" s="275" t="s">
        <v>290</v>
      </c>
      <c r="M93" s="277">
        <f t="shared" ref="M93:M96" si="66">M104+M113+M122+M131</f>
        <v>0</v>
      </c>
      <c r="N93" s="277">
        <f t="shared" ref="N93:V93" si="67">N104+N113+N122+N131</f>
        <v>0</v>
      </c>
      <c r="O93" s="277">
        <f t="shared" si="67"/>
        <v>0</v>
      </c>
      <c r="P93" s="277">
        <f t="shared" si="67"/>
        <v>0</v>
      </c>
      <c r="Q93" s="277">
        <f t="shared" si="67"/>
        <v>0</v>
      </c>
      <c r="R93" s="277">
        <f t="shared" si="67"/>
        <v>0</v>
      </c>
      <c r="S93" s="277">
        <f t="shared" si="67"/>
        <v>0</v>
      </c>
      <c r="T93" s="277">
        <f t="shared" si="67"/>
        <v>0</v>
      </c>
      <c r="U93" s="277">
        <f t="shared" si="67"/>
        <v>0</v>
      </c>
      <c r="V93" s="278">
        <f t="shared" si="67"/>
        <v>0</v>
      </c>
      <c r="W93" s="485"/>
      <c r="X93" s="488"/>
      <c r="Y93" s="496" t="s">
        <v>315</v>
      </c>
    </row>
    <row r="94" spans="1:25" ht="12" customHeight="1">
      <c r="A94" s="486"/>
      <c r="B94" s="211"/>
      <c r="C94" s="365"/>
      <c r="D94" s="182"/>
      <c r="E94" s="271" t="s">
        <v>385</v>
      </c>
      <c r="F94" s="272"/>
      <c r="G94" s="272"/>
      <c r="H94" s="272"/>
      <c r="I94" s="272"/>
      <c r="J94" s="275" t="s">
        <v>318</v>
      </c>
      <c r="K94" s="329" t="s">
        <v>156</v>
      </c>
      <c r="L94" s="275" t="s">
        <v>290</v>
      </c>
      <c r="M94" s="277">
        <f t="shared" si="66"/>
        <v>0</v>
      </c>
      <c r="N94" s="277">
        <f t="shared" ref="N94:V94" si="68">N105+N114+N123+N132</f>
        <v>0</v>
      </c>
      <c r="O94" s="277">
        <f t="shared" si="68"/>
        <v>0</v>
      </c>
      <c r="P94" s="277">
        <f t="shared" si="68"/>
        <v>0</v>
      </c>
      <c r="Q94" s="277">
        <f t="shared" si="68"/>
        <v>0</v>
      </c>
      <c r="R94" s="277">
        <f t="shared" si="68"/>
        <v>0</v>
      </c>
      <c r="S94" s="277">
        <f t="shared" si="68"/>
        <v>0</v>
      </c>
      <c r="T94" s="277">
        <f t="shared" si="68"/>
        <v>0</v>
      </c>
      <c r="U94" s="277">
        <f t="shared" si="68"/>
        <v>0</v>
      </c>
      <c r="V94" s="278">
        <f t="shared" si="68"/>
        <v>0</v>
      </c>
      <c r="W94" s="485"/>
      <c r="X94" s="488"/>
      <c r="Y94" s="496" t="s">
        <v>315</v>
      </c>
    </row>
    <row r="95" spans="1:25" ht="12" customHeight="1">
      <c r="A95" s="486"/>
      <c r="B95" s="211"/>
      <c r="C95" s="365"/>
      <c r="D95" s="182"/>
      <c r="E95" s="451" t="s">
        <v>381</v>
      </c>
      <c r="F95" s="452"/>
      <c r="G95" s="452"/>
      <c r="H95" s="452"/>
      <c r="I95" s="452"/>
      <c r="J95" s="275" t="s">
        <v>318</v>
      </c>
      <c r="K95" s="329" t="s">
        <v>156</v>
      </c>
      <c r="L95" s="275" t="s">
        <v>290</v>
      </c>
      <c r="M95" s="457">
        <f t="shared" si="66"/>
        <v>0</v>
      </c>
      <c r="N95" s="457">
        <f t="shared" ref="N95:V95" si="69">N106+N115+N124+N133</f>
        <v>0</v>
      </c>
      <c r="O95" s="457">
        <f t="shared" si="69"/>
        <v>0</v>
      </c>
      <c r="P95" s="457">
        <f t="shared" si="69"/>
        <v>0</v>
      </c>
      <c r="Q95" s="457">
        <f t="shared" si="69"/>
        <v>0</v>
      </c>
      <c r="R95" s="457">
        <f t="shared" si="69"/>
        <v>0</v>
      </c>
      <c r="S95" s="457">
        <f t="shared" si="69"/>
        <v>0</v>
      </c>
      <c r="T95" s="457">
        <f t="shared" si="69"/>
        <v>0</v>
      </c>
      <c r="U95" s="457">
        <f t="shared" si="69"/>
        <v>0</v>
      </c>
      <c r="V95" s="458">
        <f t="shared" si="69"/>
        <v>0</v>
      </c>
      <c r="W95" s="485"/>
      <c r="X95" s="488"/>
      <c r="Y95" s="496" t="s">
        <v>315</v>
      </c>
    </row>
    <row r="96" spans="1:25" ht="12" customHeight="1">
      <c r="A96" s="486"/>
      <c r="B96" s="211"/>
      <c r="C96" s="365"/>
      <c r="D96" s="182"/>
      <c r="E96" s="260" t="s">
        <v>299</v>
      </c>
      <c r="F96" s="261"/>
      <c r="G96" s="261"/>
      <c r="H96" s="261"/>
      <c r="I96" s="261"/>
      <c r="J96" s="263" t="s">
        <v>318</v>
      </c>
      <c r="K96" s="332" t="s">
        <v>156</v>
      </c>
      <c r="L96" s="263" t="s">
        <v>290</v>
      </c>
      <c r="M96" s="281">
        <f t="shared" si="66"/>
        <v>0</v>
      </c>
      <c r="N96" s="281">
        <f t="shared" ref="N96:V96" si="70">N107+N116+N125+N134</f>
        <v>0</v>
      </c>
      <c r="O96" s="281">
        <f t="shared" si="70"/>
        <v>0</v>
      </c>
      <c r="P96" s="281">
        <f t="shared" si="70"/>
        <v>0</v>
      </c>
      <c r="Q96" s="281">
        <f t="shared" si="70"/>
        <v>0</v>
      </c>
      <c r="R96" s="281">
        <f t="shared" si="70"/>
        <v>0</v>
      </c>
      <c r="S96" s="281">
        <f t="shared" si="70"/>
        <v>0</v>
      </c>
      <c r="T96" s="281">
        <f t="shared" si="70"/>
        <v>0</v>
      </c>
      <c r="U96" s="281">
        <f t="shared" si="70"/>
        <v>0</v>
      </c>
      <c r="V96" s="282">
        <f t="shared" si="70"/>
        <v>0</v>
      </c>
      <c r="W96" s="485"/>
      <c r="X96" s="488"/>
      <c r="Y96" s="496" t="s">
        <v>315</v>
      </c>
    </row>
    <row r="97" spans="1:25" ht="12" customHeight="1">
      <c r="A97" s="486"/>
      <c r="B97" s="211"/>
      <c r="C97" s="365"/>
      <c r="D97" s="184" t="s">
        <v>398</v>
      </c>
      <c r="E97" s="185"/>
      <c r="F97" s="185"/>
      <c r="G97" s="185"/>
      <c r="H97" s="185"/>
      <c r="I97" s="185"/>
      <c r="J97" s="199"/>
      <c r="K97" s="199"/>
      <c r="L97" s="198" t="s">
        <v>290</v>
      </c>
      <c r="M97" s="186">
        <f>SUM(M91:M96)</f>
        <v>0</v>
      </c>
      <c r="N97" s="186">
        <f t="shared" ref="N97:V97" si="71">SUM(N91:N96)</f>
        <v>0</v>
      </c>
      <c r="O97" s="186">
        <f t="shared" si="71"/>
        <v>0</v>
      </c>
      <c r="P97" s="186">
        <f t="shared" si="71"/>
        <v>0</v>
      </c>
      <c r="Q97" s="186">
        <f t="shared" si="71"/>
        <v>0</v>
      </c>
      <c r="R97" s="186">
        <f t="shared" si="71"/>
        <v>0</v>
      </c>
      <c r="S97" s="186">
        <f t="shared" si="71"/>
        <v>0</v>
      </c>
      <c r="T97" s="186">
        <f t="shared" si="71"/>
        <v>0</v>
      </c>
      <c r="U97" s="186">
        <f t="shared" si="71"/>
        <v>0</v>
      </c>
      <c r="V97" s="187">
        <f t="shared" si="71"/>
        <v>0</v>
      </c>
      <c r="W97" s="485"/>
      <c r="X97" s="488"/>
      <c r="Y97" s="496" t="s">
        <v>315</v>
      </c>
    </row>
    <row r="98" spans="1:25" ht="12" customHeight="1">
      <c r="A98" s="486"/>
      <c r="B98" s="211"/>
      <c r="C98" s="204" t="s">
        <v>410</v>
      </c>
      <c r="D98" s="205"/>
      <c r="E98" s="205"/>
      <c r="F98" s="205"/>
      <c r="G98" s="205"/>
      <c r="H98" s="205"/>
      <c r="I98" s="356"/>
      <c r="J98" s="354"/>
      <c r="K98" s="354"/>
      <c r="L98" s="358"/>
      <c r="M98" s="359">
        <f>M90+M97</f>
        <v>0</v>
      </c>
      <c r="N98" s="359">
        <f t="shared" ref="N98:V98" si="72">N90+N97</f>
        <v>0</v>
      </c>
      <c r="O98" s="359">
        <f t="shared" si="72"/>
        <v>0</v>
      </c>
      <c r="P98" s="359">
        <f t="shared" si="72"/>
        <v>0</v>
      </c>
      <c r="Q98" s="359">
        <f t="shared" si="72"/>
        <v>0</v>
      </c>
      <c r="R98" s="359">
        <f t="shared" si="72"/>
        <v>0</v>
      </c>
      <c r="S98" s="359">
        <f t="shared" si="72"/>
        <v>0</v>
      </c>
      <c r="T98" s="359">
        <f t="shared" si="72"/>
        <v>0</v>
      </c>
      <c r="U98" s="359">
        <f t="shared" si="72"/>
        <v>0</v>
      </c>
      <c r="V98" s="360">
        <f t="shared" si="72"/>
        <v>0</v>
      </c>
      <c r="W98" s="485"/>
      <c r="X98" s="488"/>
      <c r="Y98" s="496" t="s">
        <v>315</v>
      </c>
    </row>
    <row r="99" spans="1:25" ht="12" customHeight="1">
      <c r="A99" s="486"/>
      <c r="B99" s="211"/>
      <c r="C99" s="349" t="s">
        <v>320</v>
      </c>
      <c r="D99" s="353"/>
      <c r="E99" s="353"/>
      <c r="F99" s="353"/>
      <c r="G99" s="353"/>
      <c r="H99" s="353"/>
      <c r="I99" s="410"/>
      <c r="J99" s="354"/>
      <c r="K99" s="354"/>
      <c r="L99" s="355" t="s">
        <v>290</v>
      </c>
      <c r="M99" s="338">
        <f>M33+M65+M88</f>
        <v>0</v>
      </c>
      <c r="N99" s="338">
        <f t="shared" ref="N99:V99" si="73">N33+N65+N88</f>
        <v>0</v>
      </c>
      <c r="O99" s="338">
        <f t="shared" si="73"/>
        <v>0</v>
      </c>
      <c r="P99" s="338">
        <f t="shared" si="73"/>
        <v>0</v>
      </c>
      <c r="Q99" s="338">
        <f t="shared" si="73"/>
        <v>0</v>
      </c>
      <c r="R99" s="338">
        <f t="shared" si="73"/>
        <v>0</v>
      </c>
      <c r="S99" s="338">
        <f t="shared" si="73"/>
        <v>0</v>
      </c>
      <c r="T99" s="338">
        <f t="shared" si="73"/>
        <v>0</v>
      </c>
      <c r="U99" s="338">
        <f t="shared" si="73"/>
        <v>0</v>
      </c>
      <c r="V99" s="339">
        <f t="shared" si="73"/>
        <v>0</v>
      </c>
      <c r="W99" s="485"/>
      <c r="X99" s="488"/>
      <c r="Y99" s="496" t="s">
        <v>315</v>
      </c>
    </row>
    <row r="100" spans="1:25" ht="12" customHeight="1">
      <c r="A100" s="486" t="s">
        <v>0</v>
      </c>
      <c r="B100" s="208" t="s">
        <v>355</v>
      </c>
      <c r="C100" s="209"/>
      <c r="D100" s="209"/>
      <c r="E100" s="209"/>
      <c r="F100" s="209"/>
      <c r="G100" s="209"/>
      <c r="H100" s="209"/>
      <c r="I100" s="209"/>
      <c r="J100" s="213"/>
      <c r="K100" s="213"/>
      <c r="L100" s="212" t="s">
        <v>290</v>
      </c>
      <c r="M100" s="413">
        <f t="shared" ref="M100:V100" si="74">M34+M66+M89+M98</f>
        <v>0</v>
      </c>
      <c r="N100" s="214">
        <f t="shared" si="74"/>
        <v>0</v>
      </c>
      <c r="O100" s="214">
        <f t="shared" si="74"/>
        <v>0</v>
      </c>
      <c r="P100" s="214">
        <f t="shared" si="74"/>
        <v>0</v>
      </c>
      <c r="Q100" s="214">
        <f t="shared" si="74"/>
        <v>0</v>
      </c>
      <c r="R100" s="214">
        <f t="shared" si="74"/>
        <v>0</v>
      </c>
      <c r="S100" s="214">
        <f t="shared" si="74"/>
        <v>0</v>
      </c>
      <c r="T100" s="214">
        <f t="shared" si="74"/>
        <v>0</v>
      </c>
      <c r="U100" s="214">
        <f t="shared" si="74"/>
        <v>0</v>
      </c>
      <c r="V100" s="215">
        <f t="shared" si="74"/>
        <v>0</v>
      </c>
      <c r="W100" s="485"/>
      <c r="X100" s="488"/>
      <c r="Y100" s="496" t="s">
        <v>315</v>
      </c>
    </row>
    <row r="101" spans="1:25" ht="12" customHeight="1">
      <c r="A101" s="486"/>
      <c r="B101" s="210"/>
      <c r="C101" s="364"/>
      <c r="D101" s="188" t="s">
        <v>296</v>
      </c>
      <c r="E101" s="189"/>
      <c r="F101" s="189"/>
      <c r="G101" s="189"/>
      <c r="H101" s="189"/>
      <c r="I101" s="189"/>
      <c r="J101" s="256" t="s">
        <v>318</v>
      </c>
      <c r="K101" s="203" t="s">
        <v>156</v>
      </c>
      <c r="L101" s="197" t="s">
        <v>290</v>
      </c>
      <c r="M101" s="231"/>
      <c r="N101" s="231"/>
      <c r="O101" s="231"/>
      <c r="P101" s="231"/>
      <c r="Q101" s="231"/>
      <c r="R101" s="231"/>
      <c r="S101" s="231"/>
      <c r="T101" s="231"/>
      <c r="U101" s="231"/>
      <c r="V101" s="232"/>
      <c r="W101" s="485"/>
      <c r="X101" s="488"/>
      <c r="Y101" s="496" t="s">
        <v>315</v>
      </c>
    </row>
    <row r="102" spans="1:25" ht="12" customHeight="1">
      <c r="A102" s="486"/>
      <c r="B102" s="211"/>
      <c r="C102" s="365"/>
      <c r="D102" s="178" t="s">
        <v>295</v>
      </c>
      <c r="E102" s="253" t="s">
        <v>298</v>
      </c>
      <c r="F102" s="254"/>
      <c r="G102" s="254"/>
      <c r="H102" s="254"/>
      <c r="I102" s="254"/>
      <c r="J102" s="256" t="s">
        <v>318</v>
      </c>
      <c r="K102" s="304" t="s">
        <v>156</v>
      </c>
      <c r="L102" s="256" t="s">
        <v>290</v>
      </c>
      <c r="M102" s="305"/>
      <c r="N102" s="305"/>
      <c r="O102" s="305"/>
      <c r="P102" s="305"/>
      <c r="Q102" s="305"/>
      <c r="R102" s="305"/>
      <c r="S102" s="305"/>
      <c r="T102" s="305"/>
      <c r="U102" s="305"/>
      <c r="V102" s="306"/>
      <c r="W102" s="485"/>
      <c r="X102" s="488"/>
      <c r="Y102" s="496" t="s">
        <v>315</v>
      </c>
    </row>
    <row r="103" spans="1:25" ht="12" customHeight="1">
      <c r="A103" s="486"/>
      <c r="B103" s="211"/>
      <c r="C103" s="365"/>
      <c r="D103" s="182"/>
      <c r="E103" s="271" t="s">
        <v>375</v>
      </c>
      <c r="F103" s="272"/>
      <c r="G103" s="272"/>
      <c r="H103" s="272"/>
      <c r="I103" s="272"/>
      <c r="J103" s="275" t="s">
        <v>318</v>
      </c>
      <c r="K103" s="329" t="s">
        <v>156</v>
      </c>
      <c r="L103" s="275" t="s">
        <v>290</v>
      </c>
      <c r="M103" s="320"/>
      <c r="N103" s="320"/>
      <c r="O103" s="320"/>
      <c r="P103" s="320"/>
      <c r="Q103" s="320"/>
      <c r="R103" s="320"/>
      <c r="S103" s="320"/>
      <c r="T103" s="320"/>
      <c r="U103" s="320"/>
      <c r="V103" s="321"/>
      <c r="W103" s="485"/>
      <c r="X103" s="488"/>
      <c r="Y103" s="496" t="s">
        <v>315</v>
      </c>
    </row>
    <row r="104" spans="1:25" ht="12" customHeight="1">
      <c r="A104" s="486"/>
      <c r="B104" s="211"/>
      <c r="C104" s="365"/>
      <c r="D104" s="182"/>
      <c r="E104" s="271" t="s">
        <v>386</v>
      </c>
      <c r="F104" s="272"/>
      <c r="G104" s="272"/>
      <c r="H104" s="272"/>
      <c r="I104" s="272"/>
      <c r="J104" s="275" t="s">
        <v>318</v>
      </c>
      <c r="K104" s="329" t="s">
        <v>156</v>
      </c>
      <c r="L104" s="275" t="s">
        <v>290</v>
      </c>
      <c r="M104" s="320"/>
      <c r="N104" s="320"/>
      <c r="O104" s="320"/>
      <c r="P104" s="320"/>
      <c r="Q104" s="320"/>
      <c r="R104" s="320"/>
      <c r="S104" s="320"/>
      <c r="T104" s="320"/>
      <c r="U104" s="320"/>
      <c r="V104" s="321"/>
      <c r="W104" s="485"/>
      <c r="X104" s="488"/>
      <c r="Y104" s="496" t="s">
        <v>315</v>
      </c>
    </row>
    <row r="105" spans="1:25" ht="12" customHeight="1">
      <c r="A105" s="486"/>
      <c r="B105" s="211"/>
      <c r="C105" s="365"/>
      <c r="D105" s="182"/>
      <c r="E105" s="271" t="s">
        <v>385</v>
      </c>
      <c r="F105" s="272"/>
      <c r="G105" s="272"/>
      <c r="H105" s="272"/>
      <c r="I105" s="272"/>
      <c r="J105" s="275" t="s">
        <v>318</v>
      </c>
      <c r="K105" s="329" t="s">
        <v>156</v>
      </c>
      <c r="L105" s="275" t="s">
        <v>290</v>
      </c>
      <c r="M105" s="320"/>
      <c r="N105" s="320"/>
      <c r="O105" s="320"/>
      <c r="P105" s="320"/>
      <c r="Q105" s="320"/>
      <c r="R105" s="320"/>
      <c r="S105" s="320"/>
      <c r="T105" s="320"/>
      <c r="U105" s="320"/>
      <c r="V105" s="321"/>
      <c r="W105" s="485"/>
      <c r="X105" s="488"/>
      <c r="Y105" s="496" t="s">
        <v>315</v>
      </c>
    </row>
    <row r="106" spans="1:25" ht="12" customHeight="1">
      <c r="A106" s="486"/>
      <c r="B106" s="211"/>
      <c r="C106" s="365"/>
      <c r="D106" s="182"/>
      <c r="E106" s="451" t="s">
        <v>381</v>
      </c>
      <c r="F106" s="452"/>
      <c r="G106" s="452"/>
      <c r="H106" s="452"/>
      <c r="I106" s="452"/>
      <c r="J106" s="275" t="s">
        <v>318</v>
      </c>
      <c r="K106" s="329" t="s">
        <v>156</v>
      </c>
      <c r="L106" s="275" t="s">
        <v>290</v>
      </c>
      <c r="M106" s="455"/>
      <c r="N106" s="455"/>
      <c r="O106" s="455"/>
      <c r="P106" s="455"/>
      <c r="Q106" s="455"/>
      <c r="R106" s="455"/>
      <c r="S106" s="455"/>
      <c r="T106" s="455"/>
      <c r="U106" s="455"/>
      <c r="V106" s="456"/>
      <c r="W106" s="485"/>
      <c r="X106" s="488"/>
      <c r="Y106" s="496" t="s">
        <v>315</v>
      </c>
    </row>
    <row r="107" spans="1:25" ht="12" customHeight="1">
      <c r="A107" s="486"/>
      <c r="B107" s="211"/>
      <c r="C107" s="365"/>
      <c r="D107" s="182"/>
      <c r="E107" s="260" t="s">
        <v>299</v>
      </c>
      <c r="F107" s="261"/>
      <c r="G107" s="261"/>
      <c r="H107" s="261"/>
      <c r="I107" s="261"/>
      <c r="J107" s="263" t="s">
        <v>318</v>
      </c>
      <c r="K107" s="332" t="s">
        <v>156</v>
      </c>
      <c r="L107" s="263" t="s">
        <v>290</v>
      </c>
      <c r="M107" s="308"/>
      <c r="N107" s="308"/>
      <c r="O107" s="308"/>
      <c r="P107" s="308"/>
      <c r="Q107" s="308"/>
      <c r="R107" s="308"/>
      <c r="S107" s="308"/>
      <c r="T107" s="308"/>
      <c r="U107" s="308"/>
      <c r="V107" s="309"/>
      <c r="W107" s="485"/>
      <c r="X107" s="488"/>
      <c r="Y107" s="496" t="s">
        <v>315</v>
      </c>
    </row>
    <row r="108" spans="1:25" ht="12" customHeight="1">
      <c r="A108" s="486"/>
      <c r="B108" s="211"/>
      <c r="C108" s="365"/>
      <c r="D108" s="184" t="s">
        <v>297</v>
      </c>
      <c r="E108" s="185"/>
      <c r="F108" s="185"/>
      <c r="G108" s="185"/>
      <c r="H108" s="185"/>
      <c r="I108" s="185"/>
      <c r="J108" s="199"/>
      <c r="K108" s="199"/>
      <c r="L108" s="198" t="s">
        <v>290</v>
      </c>
      <c r="M108" s="186">
        <f>SUM(M102:M107)</f>
        <v>0</v>
      </c>
      <c r="N108" s="186">
        <f t="shared" ref="N108:V108" si="75">SUM(N102:N107)</f>
        <v>0</v>
      </c>
      <c r="O108" s="186">
        <f t="shared" si="75"/>
        <v>0</v>
      </c>
      <c r="P108" s="186">
        <f t="shared" si="75"/>
        <v>0</v>
      </c>
      <c r="Q108" s="186">
        <f t="shared" si="75"/>
        <v>0</v>
      </c>
      <c r="R108" s="186">
        <f t="shared" si="75"/>
        <v>0</v>
      </c>
      <c r="S108" s="186">
        <f t="shared" si="75"/>
        <v>0</v>
      </c>
      <c r="T108" s="186">
        <f t="shared" si="75"/>
        <v>0</v>
      </c>
      <c r="U108" s="186">
        <f t="shared" si="75"/>
        <v>0</v>
      </c>
      <c r="V108" s="187">
        <f t="shared" si="75"/>
        <v>0</v>
      </c>
      <c r="W108" s="485"/>
      <c r="X108" s="488"/>
      <c r="Y108" s="496" t="s">
        <v>315</v>
      </c>
    </row>
    <row r="109" spans="1:25" ht="12" customHeight="1">
      <c r="A109" s="486"/>
      <c r="B109" s="211"/>
      <c r="C109" s="204" t="s">
        <v>369</v>
      </c>
      <c r="D109" s="205"/>
      <c r="E109" s="205"/>
      <c r="F109" s="205"/>
      <c r="G109" s="205"/>
      <c r="H109" s="205"/>
      <c r="I109" s="205"/>
      <c r="J109" s="354"/>
      <c r="K109" s="354"/>
      <c r="L109" s="358" t="s">
        <v>290</v>
      </c>
      <c r="M109" s="359">
        <f>M101+M108</f>
        <v>0</v>
      </c>
      <c r="N109" s="359">
        <f t="shared" ref="N109:V109" si="76">N101+N108</f>
        <v>0</v>
      </c>
      <c r="O109" s="359">
        <f t="shared" si="76"/>
        <v>0</v>
      </c>
      <c r="P109" s="359">
        <f t="shared" si="76"/>
        <v>0</v>
      </c>
      <c r="Q109" s="359">
        <f t="shared" si="76"/>
        <v>0</v>
      </c>
      <c r="R109" s="359">
        <f t="shared" si="76"/>
        <v>0</v>
      </c>
      <c r="S109" s="359">
        <f t="shared" si="76"/>
        <v>0</v>
      </c>
      <c r="T109" s="359">
        <f t="shared" si="76"/>
        <v>0</v>
      </c>
      <c r="U109" s="359">
        <f t="shared" si="76"/>
        <v>0</v>
      </c>
      <c r="V109" s="360">
        <f t="shared" si="76"/>
        <v>0</v>
      </c>
      <c r="W109" s="485"/>
      <c r="X109" s="488"/>
      <c r="Y109" s="496" t="s">
        <v>315</v>
      </c>
    </row>
    <row r="110" spans="1:25" ht="12" customHeight="1">
      <c r="A110" s="486"/>
      <c r="B110" s="211" t="s">
        <v>295</v>
      </c>
      <c r="C110" s="364"/>
      <c r="D110" s="188" t="s">
        <v>313</v>
      </c>
      <c r="E110" s="189"/>
      <c r="F110" s="189"/>
      <c r="G110" s="189"/>
      <c r="H110" s="189"/>
      <c r="I110" s="189"/>
      <c r="J110" s="229"/>
      <c r="K110" s="230"/>
      <c r="L110" s="197" t="s">
        <v>290</v>
      </c>
      <c r="M110" s="231"/>
      <c r="N110" s="231"/>
      <c r="O110" s="231"/>
      <c r="P110" s="231"/>
      <c r="Q110" s="231"/>
      <c r="R110" s="231"/>
      <c r="S110" s="231"/>
      <c r="T110" s="231"/>
      <c r="U110" s="231"/>
      <c r="V110" s="232"/>
      <c r="W110" s="485"/>
      <c r="X110" s="488"/>
      <c r="Y110" s="496" t="s">
        <v>315</v>
      </c>
    </row>
    <row r="111" spans="1:25" ht="12" customHeight="1">
      <c r="A111" s="486"/>
      <c r="B111" s="211"/>
      <c r="C111" s="365"/>
      <c r="D111" s="178"/>
      <c r="E111" s="253" t="s">
        <v>298</v>
      </c>
      <c r="F111" s="254"/>
      <c r="G111" s="254"/>
      <c r="H111" s="254"/>
      <c r="I111" s="254"/>
      <c r="J111" s="467"/>
      <c r="K111" s="468"/>
      <c r="L111" s="256" t="s">
        <v>290</v>
      </c>
      <c r="M111" s="464"/>
      <c r="N111" s="465"/>
      <c r="O111" s="465"/>
      <c r="P111" s="465"/>
      <c r="Q111" s="465"/>
      <c r="R111" s="465"/>
      <c r="S111" s="465"/>
      <c r="T111" s="465"/>
      <c r="U111" s="465"/>
      <c r="V111" s="466"/>
      <c r="W111" s="485"/>
      <c r="X111" s="488"/>
      <c r="Y111" s="496" t="s">
        <v>315</v>
      </c>
    </row>
    <row r="112" spans="1:25" ht="12" customHeight="1">
      <c r="A112" s="486"/>
      <c r="B112" s="211"/>
      <c r="C112" s="365"/>
      <c r="D112" s="182"/>
      <c r="E112" s="271" t="s">
        <v>375</v>
      </c>
      <c r="F112" s="272"/>
      <c r="G112" s="272"/>
      <c r="H112" s="272"/>
      <c r="I112" s="272"/>
      <c r="J112" s="318"/>
      <c r="K112" s="319"/>
      <c r="L112" s="275" t="s">
        <v>290</v>
      </c>
      <c r="M112" s="320"/>
      <c r="N112" s="320"/>
      <c r="O112" s="320"/>
      <c r="P112" s="320"/>
      <c r="Q112" s="320"/>
      <c r="R112" s="320"/>
      <c r="S112" s="320"/>
      <c r="T112" s="320"/>
      <c r="U112" s="320"/>
      <c r="V112" s="321"/>
      <c r="W112" s="485"/>
      <c r="X112" s="488"/>
      <c r="Y112" s="496" t="s">
        <v>315</v>
      </c>
    </row>
    <row r="113" spans="1:25" ht="12" customHeight="1">
      <c r="A113" s="486"/>
      <c r="B113" s="211"/>
      <c r="C113" s="365"/>
      <c r="D113" s="182"/>
      <c r="E113" s="271" t="s">
        <v>386</v>
      </c>
      <c r="F113" s="272"/>
      <c r="G113" s="272"/>
      <c r="H113" s="272"/>
      <c r="I113" s="272"/>
      <c r="J113" s="467"/>
      <c r="K113" s="468"/>
      <c r="L113" s="275" t="s">
        <v>290</v>
      </c>
      <c r="M113" s="464"/>
      <c r="N113" s="465"/>
      <c r="O113" s="465"/>
      <c r="P113" s="465"/>
      <c r="Q113" s="465"/>
      <c r="R113" s="465"/>
      <c r="S113" s="465"/>
      <c r="T113" s="465"/>
      <c r="U113" s="465"/>
      <c r="V113" s="466"/>
      <c r="W113" s="485"/>
      <c r="X113" s="488"/>
      <c r="Y113" s="496" t="s">
        <v>315</v>
      </c>
    </row>
    <row r="114" spans="1:25" ht="12" customHeight="1">
      <c r="A114" s="486"/>
      <c r="B114" s="211"/>
      <c r="C114" s="365"/>
      <c r="D114" s="182"/>
      <c r="E114" s="271" t="s">
        <v>385</v>
      </c>
      <c r="F114" s="272"/>
      <c r="G114" s="272"/>
      <c r="H114" s="272"/>
      <c r="I114" s="272"/>
      <c r="J114" s="318"/>
      <c r="K114" s="319"/>
      <c r="L114" s="275" t="s">
        <v>290</v>
      </c>
      <c r="M114" s="320"/>
      <c r="N114" s="320"/>
      <c r="O114" s="320"/>
      <c r="P114" s="320"/>
      <c r="Q114" s="320"/>
      <c r="R114" s="320"/>
      <c r="S114" s="320"/>
      <c r="T114" s="320"/>
      <c r="U114" s="320"/>
      <c r="V114" s="321"/>
      <c r="W114" s="485"/>
      <c r="X114" s="488"/>
      <c r="Y114" s="496" t="s">
        <v>315</v>
      </c>
    </row>
    <row r="115" spans="1:25" ht="12" customHeight="1">
      <c r="A115" s="486"/>
      <c r="B115" s="211"/>
      <c r="C115" s="365"/>
      <c r="D115" s="182"/>
      <c r="E115" s="451" t="s">
        <v>381</v>
      </c>
      <c r="F115" s="452"/>
      <c r="G115" s="452"/>
      <c r="H115" s="452"/>
      <c r="I115" s="452"/>
      <c r="J115" s="467"/>
      <c r="K115" s="468"/>
      <c r="L115" s="275" t="s">
        <v>290</v>
      </c>
      <c r="M115" s="464"/>
      <c r="N115" s="465"/>
      <c r="O115" s="465"/>
      <c r="P115" s="465"/>
      <c r="Q115" s="465"/>
      <c r="R115" s="465"/>
      <c r="S115" s="465"/>
      <c r="T115" s="465"/>
      <c r="U115" s="465"/>
      <c r="V115" s="466"/>
      <c r="W115" s="485"/>
      <c r="X115" s="488"/>
      <c r="Y115" s="496" t="s">
        <v>315</v>
      </c>
    </row>
    <row r="116" spans="1:25" ht="12" customHeight="1">
      <c r="A116" s="486"/>
      <c r="B116" s="211"/>
      <c r="C116" s="365"/>
      <c r="D116" s="182"/>
      <c r="E116" s="260" t="s">
        <v>299</v>
      </c>
      <c r="F116" s="261"/>
      <c r="G116" s="261"/>
      <c r="H116" s="261"/>
      <c r="I116" s="261"/>
      <c r="J116" s="467"/>
      <c r="K116" s="468"/>
      <c r="L116" s="263" t="s">
        <v>290</v>
      </c>
      <c r="M116" s="464"/>
      <c r="N116" s="465"/>
      <c r="O116" s="465"/>
      <c r="P116" s="465"/>
      <c r="Q116" s="465"/>
      <c r="R116" s="465"/>
      <c r="S116" s="465"/>
      <c r="T116" s="465"/>
      <c r="U116" s="465"/>
      <c r="V116" s="466"/>
      <c r="W116" s="485"/>
      <c r="X116" s="488"/>
      <c r="Y116" s="496" t="s">
        <v>315</v>
      </c>
    </row>
    <row r="117" spans="1:25" ht="12" customHeight="1">
      <c r="A117" s="486"/>
      <c r="B117" s="211"/>
      <c r="C117" s="365"/>
      <c r="D117" s="184" t="s">
        <v>297</v>
      </c>
      <c r="E117" s="185"/>
      <c r="F117" s="185"/>
      <c r="G117" s="185"/>
      <c r="H117" s="185"/>
      <c r="I117" s="185"/>
      <c r="J117" s="199"/>
      <c r="K117" s="199"/>
      <c r="L117" s="198" t="s">
        <v>290</v>
      </c>
      <c r="M117" s="186">
        <f>M112+M114</f>
        <v>0</v>
      </c>
      <c r="N117" s="186">
        <f t="shared" ref="N117:V117" si="77">N112+N114</f>
        <v>0</v>
      </c>
      <c r="O117" s="186">
        <f t="shared" si="77"/>
        <v>0</v>
      </c>
      <c r="P117" s="186">
        <f t="shared" si="77"/>
        <v>0</v>
      </c>
      <c r="Q117" s="186">
        <f t="shared" si="77"/>
        <v>0</v>
      </c>
      <c r="R117" s="186">
        <f t="shared" si="77"/>
        <v>0</v>
      </c>
      <c r="S117" s="186">
        <f t="shared" si="77"/>
        <v>0</v>
      </c>
      <c r="T117" s="186">
        <f t="shared" si="77"/>
        <v>0</v>
      </c>
      <c r="U117" s="186">
        <f t="shared" si="77"/>
        <v>0</v>
      </c>
      <c r="V117" s="187">
        <f t="shared" si="77"/>
        <v>0</v>
      </c>
      <c r="W117" s="485"/>
      <c r="X117" s="488"/>
      <c r="Y117" s="496" t="s">
        <v>315</v>
      </c>
    </row>
    <row r="118" spans="1:25" ht="12" customHeight="1">
      <c r="A118" s="486"/>
      <c r="B118" s="211"/>
      <c r="C118" s="204" t="s">
        <v>351</v>
      </c>
      <c r="D118" s="205"/>
      <c r="E118" s="205"/>
      <c r="F118" s="205"/>
      <c r="G118" s="205"/>
      <c r="H118" s="205"/>
      <c r="I118" s="205"/>
      <c r="J118" s="354"/>
      <c r="K118" s="354"/>
      <c r="L118" s="358" t="s">
        <v>290</v>
      </c>
      <c r="M118" s="359">
        <f>M110+M117</f>
        <v>0</v>
      </c>
      <c r="N118" s="359">
        <f t="shared" ref="N118:V118" si="78">N110+N117</f>
        <v>0</v>
      </c>
      <c r="O118" s="359">
        <f t="shared" si="78"/>
        <v>0</v>
      </c>
      <c r="P118" s="359">
        <f t="shared" si="78"/>
        <v>0</v>
      </c>
      <c r="Q118" s="359">
        <f t="shared" si="78"/>
        <v>0</v>
      </c>
      <c r="R118" s="359">
        <f t="shared" si="78"/>
        <v>0</v>
      </c>
      <c r="S118" s="359">
        <f t="shared" si="78"/>
        <v>0</v>
      </c>
      <c r="T118" s="359">
        <f t="shared" si="78"/>
        <v>0</v>
      </c>
      <c r="U118" s="359">
        <f t="shared" si="78"/>
        <v>0</v>
      </c>
      <c r="V118" s="360">
        <f t="shared" si="78"/>
        <v>0</v>
      </c>
      <c r="W118" s="485"/>
      <c r="X118" s="488"/>
      <c r="Y118" s="496" t="s">
        <v>315</v>
      </c>
    </row>
    <row r="119" spans="1:25" ht="12" customHeight="1">
      <c r="A119" s="486"/>
      <c r="B119" s="211" t="s">
        <v>295</v>
      </c>
      <c r="C119" s="364"/>
      <c r="D119" s="188" t="s">
        <v>313</v>
      </c>
      <c r="E119" s="189"/>
      <c r="F119" s="189"/>
      <c r="G119" s="189"/>
      <c r="H119" s="189"/>
      <c r="I119" s="189"/>
      <c r="J119" s="229"/>
      <c r="K119" s="230"/>
      <c r="L119" s="197" t="s">
        <v>290</v>
      </c>
      <c r="M119" s="231"/>
      <c r="N119" s="231"/>
      <c r="O119" s="231"/>
      <c r="P119" s="231"/>
      <c r="Q119" s="231"/>
      <c r="R119" s="231"/>
      <c r="S119" s="231"/>
      <c r="T119" s="231"/>
      <c r="U119" s="231"/>
      <c r="V119" s="232"/>
      <c r="W119" s="485"/>
      <c r="X119" s="488"/>
      <c r="Y119" s="496" t="s">
        <v>315</v>
      </c>
    </row>
    <row r="120" spans="1:25" ht="12" customHeight="1">
      <c r="A120" s="486"/>
      <c r="B120" s="211"/>
      <c r="C120" s="365"/>
      <c r="D120" s="178"/>
      <c r="E120" s="253" t="s">
        <v>298</v>
      </c>
      <c r="F120" s="254"/>
      <c r="G120" s="254"/>
      <c r="H120" s="254"/>
      <c r="I120" s="254"/>
      <c r="J120" s="467"/>
      <c r="K120" s="468"/>
      <c r="L120" s="256" t="s">
        <v>290</v>
      </c>
      <c r="M120" s="464"/>
      <c r="N120" s="465"/>
      <c r="O120" s="465"/>
      <c r="P120" s="465"/>
      <c r="Q120" s="465"/>
      <c r="R120" s="465"/>
      <c r="S120" s="465"/>
      <c r="T120" s="465"/>
      <c r="U120" s="465"/>
      <c r="V120" s="466"/>
      <c r="W120" s="485"/>
      <c r="X120" s="488"/>
      <c r="Y120" s="496" t="s">
        <v>315</v>
      </c>
    </row>
    <row r="121" spans="1:25" ht="12" customHeight="1">
      <c r="A121" s="486"/>
      <c r="B121" s="211"/>
      <c r="C121" s="365"/>
      <c r="D121" s="182"/>
      <c r="E121" s="271" t="s">
        <v>375</v>
      </c>
      <c r="F121" s="272"/>
      <c r="G121" s="272"/>
      <c r="H121" s="272"/>
      <c r="I121" s="272"/>
      <c r="J121" s="318"/>
      <c r="K121" s="319"/>
      <c r="L121" s="275" t="s">
        <v>290</v>
      </c>
      <c r="M121" s="320"/>
      <c r="N121" s="320"/>
      <c r="O121" s="320"/>
      <c r="P121" s="320"/>
      <c r="Q121" s="320"/>
      <c r="R121" s="320"/>
      <c r="S121" s="320"/>
      <c r="T121" s="320"/>
      <c r="U121" s="320"/>
      <c r="V121" s="321"/>
      <c r="W121" s="485"/>
      <c r="X121" s="488"/>
      <c r="Y121" s="496" t="s">
        <v>315</v>
      </c>
    </row>
    <row r="122" spans="1:25" ht="12" customHeight="1">
      <c r="A122" s="486"/>
      <c r="B122" s="211"/>
      <c r="C122" s="365"/>
      <c r="D122" s="182"/>
      <c r="E122" s="271" t="s">
        <v>386</v>
      </c>
      <c r="F122" s="272"/>
      <c r="G122" s="272"/>
      <c r="H122" s="272"/>
      <c r="I122" s="272"/>
      <c r="J122" s="467"/>
      <c r="K122" s="468"/>
      <c r="L122" s="275" t="s">
        <v>290</v>
      </c>
      <c r="M122" s="464"/>
      <c r="N122" s="465"/>
      <c r="O122" s="465"/>
      <c r="P122" s="465"/>
      <c r="Q122" s="465"/>
      <c r="R122" s="465"/>
      <c r="S122" s="465"/>
      <c r="T122" s="465"/>
      <c r="U122" s="465"/>
      <c r="V122" s="466"/>
      <c r="W122" s="485"/>
      <c r="X122" s="488"/>
      <c r="Y122" s="496" t="s">
        <v>315</v>
      </c>
    </row>
    <row r="123" spans="1:25" ht="12" customHeight="1">
      <c r="A123" s="486"/>
      <c r="B123" s="211"/>
      <c r="C123" s="365"/>
      <c r="D123" s="182"/>
      <c r="E123" s="271" t="s">
        <v>385</v>
      </c>
      <c r="F123" s="272"/>
      <c r="G123" s="272"/>
      <c r="H123" s="272"/>
      <c r="I123" s="272"/>
      <c r="J123" s="467"/>
      <c r="K123" s="468"/>
      <c r="L123" s="275" t="s">
        <v>290</v>
      </c>
      <c r="M123" s="464"/>
      <c r="N123" s="465"/>
      <c r="O123" s="465"/>
      <c r="P123" s="465"/>
      <c r="Q123" s="465"/>
      <c r="R123" s="465"/>
      <c r="S123" s="465"/>
      <c r="T123" s="465"/>
      <c r="U123" s="465"/>
      <c r="V123" s="466"/>
      <c r="W123" s="485"/>
      <c r="X123" s="488"/>
      <c r="Y123" s="496" t="s">
        <v>315</v>
      </c>
    </row>
    <row r="124" spans="1:25" ht="12" customHeight="1">
      <c r="A124" s="486"/>
      <c r="B124" s="211"/>
      <c r="C124" s="365"/>
      <c r="D124" s="182"/>
      <c r="E124" s="451" t="s">
        <v>379</v>
      </c>
      <c r="F124" s="452"/>
      <c r="G124" s="452"/>
      <c r="H124" s="452"/>
      <c r="I124" s="452"/>
      <c r="J124" s="453"/>
      <c r="K124" s="454"/>
      <c r="L124" s="275" t="s">
        <v>290</v>
      </c>
      <c r="M124" s="455"/>
      <c r="N124" s="455"/>
      <c r="O124" s="455"/>
      <c r="P124" s="455"/>
      <c r="Q124" s="455"/>
      <c r="R124" s="455"/>
      <c r="S124" s="455"/>
      <c r="T124" s="455"/>
      <c r="U124" s="455"/>
      <c r="V124" s="456"/>
      <c r="W124" s="485"/>
      <c r="X124" s="488"/>
      <c r="Y124" s="496" t="s">
        <v>315</v>
      </c>
    </row>
    <row r="125" spans="1:25" ht="12" customHeight="1">
      <c r="A125" s="486"/>
      <c r="B125" s="211"/>
      <c r="C125" s="365"/>
      <c r="D125" s="182"/>
      <c r="E125" s="260" t="s">
        <v>299</v>
      </c>
      <c r="F125" s="261"/>
      <c r="G125" s="261"/>
      <c r="H125" s="261"/>
      <c r="I125" s="261"/>
      <c r="J125" s="467"/>
      <c r="K125" s="468"/>
      <c r="L125" s="263" t="s">
        <v>290</v>
      </c>
      <c r="M125" s="464"/>
      <c r="N125" s="465"/>
      <c r="O125" s="465"/>
      <c r="P125" s="465"/>
      <c r="Q125" s="465"/>
      <c r="R125" s="465"/>
      <c r="S125" s="465"/>
      <c r="T125" s="465"/>
      <c r="U125" s="465"/>
      <c r="V125" s="466"/>
      <c r="W125" s="485"/>
      <c r="X125" s="488"/>
      <c r="Y125" s="496" t="s">
        <v>315</v>
      </c>
    </row>
    <row r="126" spans="1:25" ht="12" customHeight="1">
      <c r="A126" s="486"/>
      <c r="B126" s="211"/>
      <c r="C126" s="365"/>
      <c r="D126" s="184" t="s">
        <v>297</v>
      </c>
      <c r="E126" s="185"/>
      <c r="F126" s="185"/>
      <c r="G126" s="185"/>
      <c r="H126" s="185"/>
      <c r="I126" s="185"/>
      <c r="J126" s="199"/>
      <c r="K126" s="199"/>
      <c r="L126" s="198" t="s">
        <v>290</v>
      </c>
      <c r="M126" s="186">
        <f>M121+M124</f>
        <v>0</v>
      </c>
      <c r="N126" s="186">
        <f t="shared" ref="N126:V126" si="79">N121+N124</f>
        <v>0</v>
      </c>
      <c r="O126" s="186">
        <f t="shared" si="79"/>
        <v>0</v>
      </c>
      <c r="P126" s="186">
        <f t="shared" si="79"/>
        <v>0</v>
      </c>
      <c r="Q126" s="186">
        <f t="shared" si="79"/>
        <v>0</v>
      </c>
      <c r="R126" s="186">
        <f t="shared" si="79"/>
        <v>0</v>
      </c>
      <c r="S126" s="186">
        <f t="shared" si="79"/>
        <v>0</v>
      </c>
      <c r="T126" s="186">
        <f t="shared" si="79"/>
        <v>0</v>
      </c>
      <c r="U126" s="186">
        <f t="shared" si="79"/>
        <v>0</v>
      </c>
      <c r="V126" s="187">
        <f t="shared" si="79"/>
        <v>0</v>
      </c>
      <c r="W126" s="485"/>
      <c r="X126" s="488"/>
      <c r="Y126" s="496" t="s">
        <v>315</v>
      </c>
    </row>
    <row r="127" spans="1:25" ht="12" customHeight="1">
      <c r="A127" s="486"/>
      <c r="B127" s="211"/>
      <c r="C127" s="204" t="s">
        <v>352</v>
      </c>
      <c r="D127" s="205"/>
      <c r="E127" s="205"/>
      <c r="F127" s="205"/>
      <c r="G127" s="205"/>
      <c r="H127" s="205"/>
      <c r="I127" s="205"/>
      <c r="J127" s="354"/>
      <c r="K127" s="354"/>
      <c r="L127" s="358" t="s">
        <v>290</v>
      </c>
      <c r="M127" s="359">
        <f>M119+M126</f>
        <v>0</v>
      </c>
      <c r="N127" s="359">
        <f t="shared" ref="N127:V127" si="80">N119+N126</f>
        <v>0</v>
      </c>
      <c r="O127" s="359">
        <f t="shared" si="80"/>
        <v>0</v>
      </c>
      <c r="P127" s="359">
        <f t="shared" si="80"/>
        <v>0</v>
      </c>
      <c r="Q127" s="359">
        <f t="shared" si="80"/>
        <v>0</v>
      </c>
      <c r="R127" s="359">
        <f t="shared" si="80"/>
        <v>0</v>
      </c>
      <c r="S127" s="359">
        <f t="shared" si="80"/>
        <v>0</v>
      </c>
      <c r="T127" s="359">
        <f t="shared" si="80"/>
        <v>0</v>
      </c>
      <c r="U127" s="359">
        <f t="shared" si="80"/>
        <v>0</v>
      </c>
      <c r="V127" s="360">
        <f t="shared" si="80"/>
        <v>0</v>
      </c>
      <c r="W127" s="485"/>
      <c r="X127" s="488"/>
      <c r="Y127" s="496" t="s">
        <v>315</v>
      </c>
    </row>
    <row r="128" spans="1:25" ht="12" customHeight="1">
      <c r="A128" s="486"/>
      <c r="B128" s="211"/>
      <c r="C128" s="364"/>
      <c r="D128" s="188" t="s">
        <v>314</v>
      </c>
      <c r="E128" s="189"/>
      <c r="F128" s="189"/>
      <c r="G128" s="189"/>
      <c r="H128" s="189"/>
      <c r="I128" s="189"/>
      <c r="J128" s="229"/>
      <c r="K128" s="230"/>
      <c r="L128" s="197" t="s">
        <v>290</v>
      </c>
      <c r="M128" s="231"/>
      <c r="N128" s="231"/>
      <c r="O128" s="231"/>
      <c r="P128" s="231"/>
      <c r="Q128" s="231"/>
      <c r="R128" s="231"/>
      <c r="S128" s="231"/>
      <c r="T128" s="231"/>
      <c r="U128" s="231"/>
      <c r="V128" s="232"/>
      <c r="W128" s="485"/>
      <c r="X128" s="488"/>
      <c r="Y128" s="496" t="s">
        <v>315</v>
      </c>
    </row>
    <row r="129" spans="1:25" ht="12" customHeight="1">
      <c r="A129" s="486"/>
      <c r="B129" s="211"/>
      <c r="C129" s="365"/>
      <c r="D129" s="182"/>
      <c r="E129" s="253" t="s">
        <v>298</v>
      </c>
      <c r="F129" s="254"/>
      <c r="G129" s="254"/>
      <c r="H129" s="254"/>
      <c r="I129" s="254"/>
      <c r="J129" s="313"/>
      <c r="K129" s="314"/>
      <c r="L129" s="256" t="s">
        <v>290</v>
      </c>
      <c r="M129" s="305"/>
      <c r="N129" s="305"/>
      <c r="O129" s="305"/>
      <c r="P129" s="305"/>
      <c r="Q129" s="305"/>
      <c r="R129" s="305"/>
      <c r="S129" s="305"/>
      <c r="T129" s="305"/>
      <c r="U129" s="305"/>
      <c r="V129" s="306"/>
      <c r="W129" s="485"/>
      <c r="X129" s="488"/>
      <c r="Y129" s="496" t="s">
        <v>315</v>
      </c>
    </row>
    <row r="130" spans="1:25" ht="12" customHeight="1">
      <c r="A130" s="486"/>
      <c r="B130" s="211"/>
      <c r="C130" s="365"/>
      <c r="D130" s="182"/>
      <c r="E130" s="271" t="s">
        <v>375</v>
      </c>
      <c r="F130" s="272"/>
      <c r="G130" s="272"/>
      <c r="H130" s="272"/>
      <c r="I130" s="272"/>
      <c r="J130" s="318"/>
      <c r="K130" s="319"/>
      <c r="L130" s="275" t="s">
        <v>290</v>
      </c>
      <c r="M130" s="320"/>
      <c r="N130" s="320"/>
      <c r="O130" s="320"/>
      <c r="P130" s="320"/>
      <c r="Q130" s="320"/>
      <c r="R130" s="320"/>
      <c r="S130" s="320"/>
      <c r="T130" s="320"/>
      <c r="U130" s="320"/>
      <c r="V130" s="321"/>
      <c r="W130" s="485"/>
      <c r="X130" s="488"/>
      <c r="Y130" s="496" t="s">
        <v>315</v>
      </c>
    </row>
    <row r="131" spans="1:25" ht="12" customHeight="1">
      <c r="A131" s="486"/>
      <c r="B131" s="211"/>
      <c r="C131" s="365"/>
      <c r="D131" s="182"/>
      <c r="E131" s="271" t="s">
        <v>386</v>
      </c>
      <c r="F131" s="272"/>
      <c r="G131" s="272"/>
      <c r="H131" s="272"/>
      <c r="I131" s="272"/>
      <c r="J131" s="318"/>
      <c r="K131" s="319"/>
      <c r="L131" s="275" t="s">
        <v>290</v>
      </c>
      <c r="M131" s="320"/>
      <c r="N131" s="320"/>
      <c r="O131" s="320"/>
      <c r="P131" s="320"/>
      <c r="Q131" s="320"/>
      <c r="R131" s="320"/>
      <c r="S131" s="320"/>
      <c r="T131" s="320"/>
      <c r="U131" s="320"/>
      <c r="V131" s="321"/>
      <c r="W131" s="485"/>
      <c r="X131" s="488"/>
      <c r="Y131" s="496" t="s">
        <v>315</v>
      </c>
    </row>
    <row r="132" spans="1:25" ht="12" customHeight="1">
      <c r="A132" s="486"/>
      <c r="B132" s="211"/>
      <c r="C132" s="365"/>
      <c r="D132" s="182"/>
      <c r="E132" s="271" t="s">
        <v>385</v>
      </c>
      <c r="F132" s="272"/>
      <c r="G132" s="272"/>
      <c r="H132" s="272"/>
      <c r="I132" s="272"/>
      <c r="J132" s="444"/>
      <c r="K132" s="445"/>
      <c r="L132" s="275" t="s">
        <v>290</v>
      </c>
      <c r="M132" s="446"/>
      <c r="N132" s="447"/>
      <c r="O132" s="447"/>
      <c r="P132" s="447"/>
      <c r="Q132" s="447"/>
      <c r="R132" s="447"/>
      <c r="S132" s="447"/>
      <c r="T132" s="447"/>
      <c r="U132" s="447"/>
      <c r="V132" s="448"/>
      <c r="W132" s="485"/>
      <c r="X132" s="488"/>
      <c r="Y132" s="496" t="s">
        <v>315</v>
      </c>
    </row>
    <row r="133" spans="1:25" ht="12" customHeight="1">
      <c r="A133" s="486"/>
      <c r="B133" s="211"/>
      <c r="C133" s="365"/>
      <c r="D133" s="182"/>
      <c r="E133" s="451" t="s">
        <v>379</v>
      </c>
      <c r="F133" s="452"/>
      <c r="G133" s="452"/>
      <c r="H133" s="452"/>
      <c r="I133" s="452"/>
      <c r="J133" s="444"/>
      <c r="K133" s="445"/>
      <c r="L133" s="275" t="s">
        <v>290</v>
      </c>
      <c r="M133" s="446"/>
      <c r="N133" s="447"/>
      <c r="O133" s="447"/>
      <c r="P133" s="447"/>
      <c r="Q133" s="447"/>
      <c r="R133" s="447"/>
      <c r="S133" s="447"/>
      <c r="T133" s="447"/>
      <c r="U133" s="447"/>
      <c r="V133" s="448"/>
      <c r="W133" s="485"/>
      <c r="X133" s="488"/>
      <c r="Y133" s="496" t="s">
        <v>315</v>
      </c>
    </row>
    <row r="134" spans="1:25" ht="12" customHeight="1">
      <c r="A134" s="486"/>
      <c r="B134" s="211"/>
      <c r="C134" s="365"/>
      <c r="D134" s="182"/>
      <c r="E134" s="260" t="s">
        <v>299</v>
      </c>
      <c r="F134" s="261"/>
      <c r="G134" s="261"/>
      <c r="H134" s="261"/>
      <c r="I134" s="261"/>
      <c r="J134" s="325"/>
      <c r="K134" s="326"/>
      <c r="L134" s="263" t="s">
        <v>290</v>
      </c>
      <c r="M134" s="308"/>
      <c r="N134" s="308"/>
      <c r="O134" s="308"/>
      <c r="P134" s="308"/>
      <c r="Q134" s="308"/>
      <c r="R134" s="308"/>
      <c r="S134" s="308"/>
      <c r="T134" s="308"/>
      <c r="U134" s="308"/>
      <c r="V134" s="309"/>
      <c r="W134" s="485"/>
      <c r="X134" s="488"/>
      <c r="Y134" s="496" t="s">
        <v>315</v>
      </c>
    </row>
    <row r="135" spans="1:25" ht="12" customHeight="1">
      <c r="A135" s="486"/>
      <c r="B135" s="211"/>
      <c r="C135" s="365"/>
      <c r="D135" s="184" t="s">
        <v>297</v>
      </c>
      <c r="E135" s="185"/>
      <c r="F135" s="185"/>
      <c r="G135" s="185"/>
      <c r="H135" s="185"/>
      <c r="I135" s="185"/>
      <c r="J135" s="199"/>
      <c r="K135" s="199"/>
      <c r="L135" s="198" t="s">
        <v>290</v>
      </c>
      <c r="M135" s="186">
        <f>SUM(M129:M131)+M134</f>
        <v>0</v>
      </c>
      <c r="N135" s="186">
        <f t="shared" ref="N135:V135" si="81">SUM(N129:N131)+N134</f>
        <v>0</v>
      </c>
      <c r="O135" s="186">
        <f t="shared" si="81"/>
        <v>0</v>
      </c>
      <c r="P135" s="186">
        <f t="shared" si="81"/>
        <v>0</v>
      </c>
      <c r="Q135" s="186">
        <f t="shared" si="81"/>
        <v>0</v>
      </c>
      <c r="R135" s="186">
        <f t="shared" si="81"/>
        <v>0</v>
      </c>
      <c r="S135" s="186">
        <f t="shared" si="81"/>
        <v>0</v>
      </c>
      <c r="T135" s="186">
        <f t="shared" si="81"/>
        <v>0</v>
      </c>
      <c r="U135" s="186">
        <f t="shared" si="81"/>
        <v>0</v>
      </c>
      <c r="V135" s="187">
        <f t="shared" si="81"/>
        <v>0</v>
      </c>
      <c r="W135" s="485"/>
      <c r="X135" s="488"/>
      <c r="Y135" s="496" t="s">
        <v>315</v>
      </c>
    </row>
    <row r="136" spans="1:25" ht="12" customHeight="1">
      <c r="A136" s="486"/>
      <c r="B136" s="211"/>
      <c r="C136" s="204" t="s">
        <v>310</v>
      </c>
      <c r="D136" s="205"/>
      <c r="E136" s="205"/>
      <c r="F136" s="205"/>
      <c r="G136" s="205"/>
      <c r="H136" s="205"/>
      <c r="I136" s="205"/>
      <c r="J136" s="354"/>
      <c r="K136" s="354"/>
      <c r="L136" s="358" t="s">
        <v>290</v>
      </c>
      <c r="M136" s="359">
        <f>M128+M135</f>
        <v>0</v>
      </c>
      <c r="N136" s="359">
        <f t="shared" ref="N136:V136" si="82">N128+N135</f>
        <v>0</v>
      </c>
      <c r="O136" s="359">
        <f t="shared" si="82"/>
        <v>0</v>
      </c>
      <c r="P136" s="359">
        <f t="shared" si="82"/>
        <v>0</v>
      </c>
      <c r="Q136" s="359">
        <f t="shared" si="82"/>
        <v>0</v>
      </c>
      <c r="R136" s="359">
        <f t="shared" si="82"/>
        <v>0</v>
      </c>
      <c r="S136" s="359">
        <f t="shared" si="82"/>
        <v>0</v>
      </c>
      <c r="T136" s="359">
        <f t="shared" si="82"/>
        <v>0</v>
      </c>
      <c r="U136" s="359">
        <f t="shared" si="82"/>
        <v>0</v>
      </c>
      <c r="V136" s="360">
        <f t="shared" si="82"/>
        <v>0</v>
      </c>
      <c r="W136" s="485"/>
      <c r="X136" s="488"/>
      <c r="Y136" s="496" t="s">
        <v>315</v>
      </c>
    </row>
    <row r="137" spans="1:25" ht="12" customHeight="1">
      <c r="A137" s="486"/>
      <c r="B137" s="208" t="s">
        <v>356</v>
      </c>
      <c r="C137" s="209"/>
      <c r="D137" s="209"/>
      <c r="E137" s="209"/>
      <c r="F137" s="209"/>
      <c r="G137" s="209"/>
      <c r="H137" s="209"/>
      <c r="I137" s="209"/>
      <c r="J137" s="213"/>
      <c r="K137" s="213"/>
      <c r="L137" s="212" t="s">
        <v>290</v>
      </c>
      <c r="M137" s="214">
        <f>M109+M118+M127+M136</f>
        <v>0</v>
      </c>
      <c r="N137" s="214">
        <f t="shared" ref="N137:V137" si="83">N109+N118+N127+N136</f>
        <v>0</v>
      </c>
      <c r="O137" s="214">
        <f t="shared" si="83"/>
        <v>0</v>
      </c>
      <c r="P137" s="214">
        <f t="shared" si="83"/>
        <v>0</v>
      </c>
      <c r="Q137" s="214">
        <f t="shared" si="83"/>
        <v>0</v>
      </c>
      <c r="R137" s="214">
        <f t="shared" si="83"/>
        <v>0</v>
      </c>
      <c r="S137" s="214">
        <f t="shared" si="83"/>
        <v>0</v>
      </c>
      <c r="T137" s="214">
        <f t="shared" si="83"/>
        <v>0</v>
      </c>
      <c r="U137" s="214">
        <f t="shared" si="83"/>
        <v>0</v>
      </c>
      <c r="V137" s="215">
        <f t="shared" si="83"/>
        <v>0</v>
      </c>
      <c r="W137" s="485"/>
      <c r="X137" s="488"/>
      <c r="Y137" s="496" t="s">
        <v>315</v>
      </c>
    </row>
    <row r="138" spans="1:25" ht="12" customHeight="1">
      <c r="A138" s="486"/>
      <c r="B138" s="210"/>
      <c r="C138" s="349" t="s">
        <v>357</v>
      </c>
      <c r="D138" s="353"/>
      <c r="E138" s="353"/>
      <c r="F138" s="353"/>
      <c r="G138" s="353"/>
      <c r="H138" s="353"/>
      <c r="I138" s="353"/>
      <c r="J138" s="354"/>
      <c r="K138" s="354"/>
      <c r="L138" s="355" t="s">
        <v>316</v>
      </c>
      <c r="M138" s="338">
        <v>0.434</v>
      </c>
      <c r="N138" s="338">
        <v>0.434</v>
      </c>
      <c r="O138" s="338">
        <v>0.434</v>
      </c>
      <c r="P138" s="338">
        <v>0.434</v>
      </c>
      <c r="Q138" s="338">
        <v>0.434</v>
      </c>
      <c r="R138" s="338">
        <v>0.434</v>
      </c>
      <c r="S138" s="338">
        <v>0.434</v>
      </c>
      <c r="T138" s="338">
        <v>0.434</v>
      </c>
      <c r="U138" s="338">
        <v>0.434</v>
      </c>
      <c r="V138" s="339">
        <v>0.434</v>
      </c>
      <c r="W138" s="485"/>
      <c r="X138" s="488"/>
      <c r="Y138" s="496" t="s">
        <v>315</v>
      </c>
    </row>
    <row r="139" spans="1:25" ht="12" customHeight="1">
      <c r="A139" s="486"/>
      <c r="B139" s="211"/>
      <c r="C139" s="350"/>
      <c r="D139" s="253" t="s">
        <v>394</v>
      </c>
      <c r="E139" s="254"/>
      <c r="F139" s="254"/>
      <c r="G139" s="254"/>
      <c r="H139" s="254"/>
      <c r="I139" s="267"/>
      <c r="J139" s="255"/>
      <c r="K139" s="255"/>
      <c r="L139" s="256" t="s">
        <v>312</v>
      </c>
      <c r="M139" s="305"/>
      <c r="N139" s="305"/>
      <c r="O139" s="305"/>
      <c r="P139" s="305"/>
      <c r="Q139" s="305"/>
      <c r="R139" s="305"/>
      <c r="S139" s="305"/>
      <c r="T139" s="305"/>
      <c r="U139" s="305"/>
      <c r="V139" s="306"/>
      <c r="W139" s="485"/>
      <c r="X139" s="488"/>
      <c r="Y139" s="496" t="s">
        <v>315</v>
      </c>
    </row>
    <row r="140" spans="1:25" ht="12" customHeight="1">
      <c r="A140" s="486"/>
      <c r="B140" s="211"/>
      <c r="C140" s="351"/>
      <c r="D140" s="271" t="s">
        <v>395</v>
      </c>
      <c r="E140" s="272"/>
      <c r="F140" s="272"/>
      <c r="G140" s="272"/>
      <c r="H140" s="272"/>
      <c r="I140" s="273"/>
      <c r="J140" s="274"/>
      <c r="K140" s="274"/>
      <c r="L140" s="275" t="s">
        <v>312</v>
      </c>
      <c r="M140" s="320"/>
      <c r="N140" s="320"/>
      <c r="O140" s="320"/>
      <c r="P140" s="320"/>
      <c r="Q140" s="320"/>
      <c r="R140" s="320"/>
      <c r="S140" s="320"/>
      <c r="T140" s="320"/>
      <c r="U140" s="320"/>
      <c r="V140" s="321"/>
      <c r="W140" s="485"/>
      <c r="X140" s="488"/>
      <c r="Y140" s="496" t="s">
        <v>315</v>
      </c>
    </row>
    <row r="141" spans="1:25" ht="12" customHeight="1">
      <c r="A141" s="486"/>
      <c r="B141" s="211"/>
      <c r="C141" s="351"/>
      <c r="D141" s="271" t="s">
        <v>396</v>
      </c>
      <c r="E141" s="272"/>
      <c r="F141" s="272"/>
      <c r="G141" s="272"/>
      <c r="H141" s="272"/>
      <c r="I141" s="273"/>
      <c r="J141" s="274"/>
      <c r="K141" s="274"/>
      <c r="L141" s="275" t="s">
        <v>312</v>
      </c>
      <c r="M141" s="320"/>
      <c r="N141" s="320"/>
      <c r="O141" s="320"/>
      <c r="P141" s="320"/>
      <c r="Q141" s="320"/>
      <c r="R141" s="320"/>
      <c r="S141" s="320"/>
      <c r="T141" s="320"/>
      <c r="U141" s="320"/>
      <c r="V141" s="321"/>
      <c r="W141" s="485"/>
      <c r="X141" s="488"/>
      <c r="Y141" s="496" t="s">
        <v>315</v>
      </c>
    </row>
    <row r="142" spans="1:25" ht="12" customHeight="1">
      <c r="A142" s="486"/>
      <c r="B142" s="211"/>
      <c r="C142" s="351"/>
      <c r="D142" s="260" t="s">
        <v>412</v>
      </c>
      <c r="E142" s="261"/>
      <c r="F142" s="261"/>
      <c r="G142" s="261"/>
      <c r="H142" s="261"/>
      <c r="I142" s="279"/>
      <c r="J142" s="262"/>
      <c r="K142" s="262"/>
      <c r="L142" s="263" t="s">
        <v>312</v>
      </c>
      <c r="M142" s="308"/>
      <c r="N142" s="308"/>
      <c r="O142" s="308"/>
      <c r="P142" s="308"/>
      <c r="Q142" s="308"/>
      <c r="R142" s="308"/>
      <c r="S142" s="308"/>
      <c r="T142" s="308"/>
      <c r="U142" s="308"/>
      <c r="V142" s="309"/>
      <c r="W142" s="485"/>
      <c r="X142" s="488"/>
      <c r="Y142" s="496" t="s">
        <v>315</v>
      </c>
    </row>
    <row r="143" spans="1:25" ht="12" customHeight="1">
      <c r="A143" s="486"/>
      <c r="B143" s="211"/>
      <c r="C143" s="352" t="s">
        <v>358</v>
      </c>
      <c r="D143" s="205"/>
      <c r="E143" s="205"/>
      <c r="F143" s="205"/>
      <c r="G143" s="205"/>
      <c r="H143" s="205"/>
      <c r="I143" s="356"/>
      <c r="J143" s="357"/>
      <c r="K143" s="357"/>
      <c r="L143" s="358" t="s">
        <v>316</v>
      </c>
      <c r="M143" s="361"/>
      <c r="N143" s="362"/>
      <c r="O143" s="362"/>
      <c r="P143" s="362"/>
      <c r="Q143" s="362"/>
      <c r="R143" s="362"/>
      <c r="S143" s="362"/>
      <c r="T143" s="362"/>
      <c r="U143" s="362"/>
      <c r="V143" s="363"/>
      <c r="W143" s="485"/>
      <c r="X143" s="488"/>
      <c r="Y143" s="496" t="s">
        <v>315</v>
      </c>
    </row>
    <row r="144" spans="1:25" ht="12" customHeight="1">
      <c r="A144" s="486"/>
      <c r="B144" s="208" t="s">
        <v>327</v>
      </c>
      <c r="C144" s="209"/>
      <c r="D144" s="209"/>
      <c r="E144" s="209"/>
      <c r="F144" s="209"/>
      <c r="G144" s="209"/>
      <c r="H144" s="209"/>
      <c r="I144" s="209"/>
      <c r="J144" s="213"/>
      <c r="K144" s="213"/>
      <c r="L144" s="212" t="s">
        <v>316</v>
      </c>
      <c r="M144" s="340"/>
      <c r="N144" s="341"/>
      <c r="O144" s="341"/>
      <c r="P144" s="341"/>
      <c r="Q144" s="341"/>
      <c r="R144" s="341"/>
      <c r="S144" s="341"/>
      <c r="T144" s="341"/>
      <c r="U144" s="341"/>
      <c r="V144" s="342"/>
      <c r="W144" s="485"/>
      <c r="X144" s="488"/>
      <c r="Y144" s="496" t="s">
        <v>315</v>
      </c>
    </row>
    <row r="145" spans="1:26" ht="12" customHeight="1">
      <c r="A145" s="486"/>
      <c r="B145" s="489"/>
      <c r="C145" s="489"/>
      <c r="D145" s="489"/>
      <c r="E145" s="489"/>
      <c r="F145" s="489"/>
      <c r="G145" s="489"/>
      <c r="H145" s="489"/>
      <c r="I145" s="489"/>
      <c r="J145" s="490"/>
      <c r="K145" s="490"/>
      <c r="L145" s="490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X145" s="488"/>
      <c r="Y145" s="496" t="s">
        <v>315</v>
      </c>
    </row>
    <row r="146" spans="1:26" ht="12" customHeight="1">
      <c r="A146" s="486"/>
      <c r="B146" s="489"/>
      <c r="C146" s="489"/>
      <c r="D146" s="489"/>
      <c r="E146" s="489"/>
      <c r="F146" s="489"/>
      <c r="G146" s="489"/>
      <c r="H146" s="489"/>
      <c r="I146" s="489"/>
      <c r="J146" s="490"/>
      <c r="K146" s="490"/>
      <c r="L146" s="490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X146" s="488"/>
      <c r="Y146" s="496" t="s">
        <v>315</v>
      </c>
    </row>
    <row r="147" spans="1:26" ht="12" customHeight="1">
      <c r="A147" s="486"/>
      <c r="B147" s="574" t="s">
        <v>347</v>
      </c>
      <c r="C147" s="183"/>
      <c r="D147" s="183"/>
      <c r="E147" s="183"/>
      <c r="F147" s="183"/>
      <c r="G147" s="183"/>
      <c r="H147" s="183"/>
      <c r="I147" s="183"/>
      <c r="J147" s="487"/>
      <c r="K147" s="487"/>
      <c r="L147" s="487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X147" s="488"/>
      <c r="Y147" s="496" t="s">
        <v>315</v>
      </c>
    </row>
    <row r="148" spans="1:26" ht="12" customHeight="1">
      <c r="A148" s="486"/>
      <c r="B148" s="217" t="s">
        <v>138</v>
      </c>
      <c r="C148" s="218"/>
      <c r="D148" s="218"/>
      <c r="E148" s="218"/>
      <c r="F148" s="218"/>
      <c r="G148" s="218"/>
      <c r="H148" s="218"/>
      <c r="I148" s="218"/>
      <c r="J148" s="347"/>
      <c r="K148" s="220"/>
      <c r="L148" s="219" t="s">
        <v>317</v>
      </c>
      <c r="M148" s="221" t="s">
        <v>343</v>
      </c>
      <c r="N148" s="222"/>
      <c r="O148" s="222"/>
      <c r="P148" s="222"/>
      <c r="Q148" s="222"/>
      <c r="R148" s="222"/>
      <c r="S148" s="222"/>
      <c r="T148" s="222"/>
      <c r="U148" s="222"/>
      <c r="V148" s="223"/>
      <c r="W148" s="345"/>
      <c r="X148" s="488"/>
      <c r="Y148" s="496" t="s">
        <v>315</v>
      </c>
    </row>
    <row r="149" spans="1:26" ht="12" customHeight="1">
      <c r="A149" s="486"/>
      <c r="B149" s="206"/>
      <c r="C149" s="207"/>
      <c r="D149" s="207"/>
      <c r="E149" s="207"/>
      <c r="F149" s="207"/>
      <c r="G149" s="207"/>
      <c r="H149" s="207"/>
      <c r="I149" s="207"/>
      <c r="J149" s="348"/>
      <c r="K149" s="225"/>
      <c r="L149" s="224"/>
      <c r="M149" s="226" t="s">
        <v>278</v>
      </c>
      <c r="N149" s="227" t="s">
        <v>279</v>
      </c>
      <c r="O149" s="227" t="s">
        <v>280</v>
      </c>
      <c r="P149" s="227" t="s">
        <v>281</v>
      </c>
      <c r="Q149" s="227" t="s">
        <v>282</v>
      </c>
      <c r="R149" s="227" t="s">
        <v>283</v>
      </c>
      <c r="S149" s="227" t="s">
        <v>284</v>
      </c>
      <c r="T149" s="227" t="s">
        <v>285</v>
      </c>
      <c r="U149" s="227" t="s">
        <v>286</v>
      </c>
      <c r="V149" s="228" t="s">
        <v>287</v>
      </c>
      <c r="W149" s="346" t="s">
        <v>270</v>
      </c>
      <c r="X149" s="488"/>
      <c r="Y149" s="496" t="s">
        <v>315</v>
      </c>
    </row>
    <row r="150" spans="1:26" ht="12" customHeight="1">
      <c r="A150" s="486"/>
      <c r="B150" s="393" t="s">
        <v>353</v>
      </c>
      <c r="C150" s="396" t="s">
        <v>409</v>
      </c>
      <c r="D150" s="396"/>
      <c r="E150" s="396"/>
      <c r="F150" s="396"/>
      <c r="G150" s="396"/>
      <c r="H150" s="396"/>
      <c r="I150" s="396"/>
      <c r="J150" s="397"/>
      <c r="K150" s="397"/>
      <c r="L150" s="398" t="s">
        <v>325</v>
      </c>
      <c r="M150" s="396">
        <f>M151+M156</f>
        <v>0</v>
      </c>
      <c r="N150" s="396">
        <f t="shared" ref="N150:V150" si="84">N151+N156</f>
        <v>0</v>
      </c>
      <c r="O150" s="396">
        <f t="shared" si="84"/>
        <v>0</v>
      </c>
      <c r="P150" s="396">
        <f t="shared" si="84"/>
        <v>0</v>
      </c>
      <c r="Q150" s="396">
        <f t="shared" si="84"/>
        <v>0</v>
      </c>
      <c r="R150" s="396">
        <f t="shared" si="84"/>
        <v>0</v>
      </c>
      <c r="S150" s="396">
        <f t="shared" si="84"/>
        <v>0</v>
      </c>
      <c r="T150" s="396">
        <f t="shared" si="84"/>
        <v>0</v>
      </c>
      <c r="U150" s="396">
        <f t="shared" si="84"/>
        <v>0</v>
      </c>
      <c r="V150" s="399">
        <f t="shared" si="84"/>
        <v>0</v>
      </c>
      <c r="W150" s="399">
        <f>SUM(M150:V150)</f>
        <v>0</v>
      </c>
      <c r="X150" s="488"/>
      <c r="Y150" s="496" t="s">
        <v>315</v>
      </c>
    </row>
    <row r="151" spans="1:26" ht="12" customHeight="1">
      <c r="A151" s="486"/>
      <c r="B151" s="394"/>
      <c r="C151" s="383" t="s">
        <v>326</v>
      </c>
      <c r="D151" s="386"/>
      <c r="E151" s="386"/>
      <c r="F151" s="386"/>
      <c r="G151" s="386"/>
      <c r="H151" s="386"/>
      <c r="I151" s="386"/>
      <c r="J151" s="387"/>
      <c r="K151" s="387"/>
      <c r="L151" s="388" t="s">
        <v>325</v>
      </c>
      <c r="M151" s="386">
        <f>SUM(M152:M155)</f>
        <v>0</v>
      </c>
      <c r="N151" s="386">
        <f t="shared" ref="N151:V151" si="85">SUM(N152:N155)</f>
        <v>0</v>
      </c>
      <c r="O151" s="386">
        <f t="shared" si="85"/>
        <v>0</v>
      </c>
      <c r="P151" s="386">
        <f t="shared" si="85"/>
        <v>0</v>
      </c>
      <c r="Q151" s="386">
        <f t="shared" si="85"/>
        <v>0</v>
      </c>
      <c r="R151" s="386">
        <f t="shared" si="85"/>
        <v>0</v>
      </c>
      <c r="S151" s="386">
        <f t="shared" si="85"/>
        <v>0</v>
      </c>
      <c r="T151" s="386">
        <f t="shared" si="85"/>
        <v>0</v>
      </c>
      <c r="U151" s="386">
        <f t="shared" si="85"/>
        <v>0</v>
      </c>
      <c r="V151" s="392">
        <f t="shared" si="85"/>
        <v>0</v>
      </c>
      <c r="W151" s="392">
        <f t="shared" ref="W151:W154" si="86">SUM(M151:V151)</f>
        <v>0</v>
      </c>
      <c r="X151" s="488"/>
      <c r="Y151" s="496" t="s">
        <v>315</v>
      </c>
    </row>
    <row r="152" spans="1:26" ht="12" customHeight="1">
      <c r="A152" s="486"/>
      <c r="B152" s="394"/>
      <c r="C152" s="384"/>
      <c r="D152" s="369" t="s">
        <v>328</v>
      </c>
      <c r="E152" s="327"/>
      <c r="F152" s="327"/>
      <c r="G152" s="327"/>
      <c r="H152" s="327"/>
      <c r="I152" s="327"/>
      <c r="J152" s="370"/>
      <c r="K152" s="370"/>
      <c r="L152" s="376" t="s">
        <v>325</v>
      </c>
      <c r="M152" s="327">
        <f>M6*(M138-M139)</f>
        <v>0</v>
      </c>
      <c r="N152" s="327">
        <f t="shared" ref="N152:V152" si="87">N6*(N138-N139)</f>
        <v>0</v>
      </c>
      <c r="O152" s="327">
        <f t="shared" si="87"/>
        <v>0</v>
      </c>
      <c r="P152" s="327">
        <f t="shared" si="87"/>
        <v>0</v>
      </c>
      <c r="Q152" s="327">
        <f t="shared" si="87"/>
        <v>0</v>
      </c>
      <c r="R152" s="327">
        <f t="shared" si="87"/>
        <v>0</v>
      </c>
      <c r="S152" s="327">
        <f t="shared" si="87"/>
        <v>0</v>
      </c>
      <c r="T152" s="327">
        <f t="shared" si="87"/>
        <v>0</v>
      </c>
      <c r="U152" s="327">
        <f t="shared" si="87"/>
        <v>0</v>
      </c>
      <c r="V152" s="328">
        <f t="shared" si="87"/>
        <v>0</v>
      </c>
      <c r="W152" s="328">
        <f t="shared" si="86"/>
        <v>0</v>
      </c>
      <c r="X152" s="488"/>
      <c r="Y152" s="496" t="s">
        <v>315</v>
      </c>
    </row>
    <row r="153" spans="1:26" ht="12" customHeight="1">
      <c r="A153" s="486"/>
      <c r="B153" s="394"/>
      <c r="C153" s="384"/>
      <c r="D153" s="371" t="s">
        <v>387</v>
      </c>
      <c r="E153" s="330"/>
      <c r="F153" s="330"/>
      <c r="G153" s="330"/>
      <c r="H153" s="330"/>
      <c r="I153" s="330"/>
      <c r="J153" s="368"/>
      <c r="K153" s="368"/>
      <c r="L153" s="377" t="s">
        <v>325</v>
      </c>
      <c r="M153" s="330">
        <f>SUM(M9)*(M138-M140)</f>
        <v>0</v>
      </c>
      <c r="N153" s="330">
        <f t="shared" ref="N153:V153" si="88">SUM(N9)*(N138-N140)</f>
        <v>0</v>
      </c>
      <c r="O153" s="330">
        <f t="shared" si="88"/>
        <v>0</v>
      </c>
      <c r="P153" s="330">
        <f t="shared" si="88"/>
        <v>0</v>
      </c>
      <c r="Q153" s="330">
        <f t="shared" si="88"/>
        <v>0</v>
      </c>
      <c r="R153" s="330">
        <f t="shared" si="88"/>
        <v>0</v>
      </c>
      <c r="S153" s="330">
        <f t="shared" si="88"/>
        <v>0</v>
      </c>
      <c r="T153" s="330">
        <f t="shared" si="88"/>
        <v>0</v>
      </c>
      <c r="U153" s="330">
        <f t="shared" si="88"/>
        <v>0</v>
      </c>
      <c r="V153" s="331">
        <f t="shared" si="88"/>
        <v>0</v>
      </c>
      <c r="W153" s="331">
        <f t="shared" si="86"/>
        <v>0</v>
      </c>
      <c r="X153" s="488"/>
      <c r="Y153" s="496" t="s">
        <v>315</v>
      </c>
    </row>
    <row r="154" spans="1:26" ht="12" customHeight="1">
      <c r="A154" s="486"/>
      <c r="B154" s="394"/>
      <c r="C154" s="384"/>
      <c r="D154" s="371" t="s">
        <v>388</v>
      </c>
      <c r="E154" s="330"/>
      <c r="F154" s="330"/>
      <c r="G154" s="330"/>
      <c r="H154" s="330"/>
      <c r="I154" s="330"/>
      <c r="J154" s="368"/>
      <c r="K154" s="368"/>
      <c r="L154" s="377" t="s">
        <v>325</v>
      </c>
      <c r="M154" s="330">
        <f>M14*(M138-M141)</f>
        <v>0</v>
      </c>
      <c r="N154" s="330">
        <f t="shared" ref="N154:V154" si="89">N14*(N138-N141)</f>
        <v>0</v>
      </c>
      <c r="O154" s="330">
        <f t="shared" si="89"/>
        <v>0</v>
      </c>
      <c r="P154" s="330">
        <f t="shared" si="89"/>
        <v>0</v>
      </c>
      <c r="Q154" s="330">
        <f t="shared" si="89"/>
        <v>0</v>
      </c>
      <c r="R154" s="330">
        <f t="shared" si="89"/>
        <v>0</v>
      </c>
      <c r="S154" s="330">
        <f t="shared" si="89"/>
        <v>0</v>
      </c>
      <c r="T154" s="330">
        <f t="shared" si="89"/>
        <v>0</v>
      </c>
      <c r="U154" s="330">
        <f t="shared" si="89"/>
        <v>0</v>
      </c>
      <c r="V154" s="331">
        <f t="shared" si="89"/>
        <v>0</v>
      </c>
      <c r="W154" s="331">
        <f t="shared" si="86"/>
        <v>0</v>
      </c>
      <c r="X154" s="488"/>
      <c r="Y154" s="496" t="s">
        <v>315</v>
      </c>
    </row>
    <row r="155" spans="1:26" ht="12" customHeight="1">
      <c r="A155" s="486"/>
      <c r="B155" s="394"/>
      <c r="C155" s="385"/>
      <c r="D155" s="372" t="s">
        <v>413</v>
      </c>
      <c r="E155" s="333"/>
      <c r="F155" s="333"/>
      <c r="G155" s="333"/>
      <c r="H155" s="333"/>
      <c r="I155" s="333"/>
      <c r="J155" s="373"/>
      <c r="K155" s="373"/>
      <c r="L155" s="378" t="s">
        <v>325</v>
      </c>
      <c r="M155" s="374"/>
      <c r="N155" s="374"/>
      <c r="O155" s="374"/>
      <c r="P155" s="374"/>
      <c r="Q155" s="374"/>
      <c r="R155" s="374"/>
      <c r="S155" s="374"/>
      <c r="T155" s="374"/>
      <c r="U155" s="374"/>
      <c r="V155" s="375"/>
      <c r="W155" s="375"/>
      <c r="X155" s="488"/>
      <c r="Y155" s="496" t="s">
        <v>315</v>
      </c>
    </row>
    <row r="156" spans="1:26" ht="12" customHeight="1">
      <c r="A156" s="486"/>
      <c r="B156" s="394"/>
      <c r="C156" s="383" t="s">
        <v>408</v>
      </c>
      <c r="D156" s="386"/>
      <c r="E156" s="386"/>
      <c r="F156" s="386"/>
      <c r="G156" s="386"/>
      <c r="H156" s="386"/>
      <c r="I156" s="386"/>
      <c r="J156" s="387"/>
      <c r="K156" s="387"/>
      <c r="L156" s="388" t="s">
        <v>325</v>
      </c>
      <c r="M156" s="386">
        <f>SUM(M157:M160)</f>
        <v>0</v>
      </c>
      <c r="N156" s="386">
        <f t="shared" ref="N156:V156" si="90">SUM(N157:N160)</f>
        <v>0</v>
      </c>
      <c r="O156" s="386">
        <f t="shared" si="90"/>
        <v>0</v>
      </c>
      <c r="P156" s="386">
        <f t="shared" si="90"/>
        <v>0</v>
      </c>
      <c r="Q156" s="386">
        <f t="shared" si="90"/>
        <v>0</v>
      </c>
      <c r="R156" s="386">
        <f t="shared" si="90"/>
        <v>0</v>
      </c>
      <c r="S156" s="386">
        <f t="shared" si="90"/>
        <v>0</v>
      </c>
      <c r="T156" s="386">
        <f t="shared" si="90"/>
        <v>0</v>
      </c>
      <c r="U156" s="386">
        <f t="shared" si="90"/>
        <v>0</v>
      </c>
      <c r="V156" s="392">
        <f t="shared" si="90"/>
        <v>0</v>
      </c>
      <c r="W156" s="392"/>
      <c r="X156" s="488"/>
      <c r="Y156" s="496" t="s">
        <v>315</v>
      </c>
      <c r="Z156" s="569"/>
    </row>
    <row r="157" spans="1:26" ht="12" customHeight="1">
      <c r="A157" s="486"/>
      <c r="B157" s="394"/>
      <c r="C157" s="384"/>
      <c r="D157" s="369" t="s">
        <v>328</v>
      </c>
      <c r="E157" s="327"/>
      <c r="F157" s="327"/>
      <c r="G157" s="327"/>
      <c r="H157" s="327"/>
      <c r="I157" s="327"/>
      <c r="J157" s="370"/>
      <c r="K157" s="370"/>
      <c r="L157" s="376" t="s">
        <v>325</v>
      </c>
      <c r="M157" s="379"/>
      <c r="N157" s="380"/>
      <c r="O157" s="380"/>
      <c r="P157" s="380"/>
      <c r="Q157" s="380"/>
      <c r="R157" s="380"/>
      <c r="S157" s="380"/>
      <c r="T157" s="380"/>
      <c r="U157" s="380"/>
      <c r="V157" s="381"/>
      <c r="W157" s="381"/>
      <c r="X157" s="488"/>
      <c r="Y157" s="496" t="s">
        <v>315</v>
      </c>
    </row>
    <row r="158" spans="1:26" ht="12" customHeight="1">
      <c r="A158" s="486"/>
      <c r="B158" s="394"/>
      <c r="C158" s="384"/>
      <c r="D158" s="371" t="s">
        <v>389</v>
      </c>
      <c r="E158" s="330"/>
      <c r="F158" s="330"/>
      <c r="G158" s="330"/>
      <c r="H158" s="330"/>
      <c r="I158" s="330"/>
      <c r="J158" s="368"/>
      <c r="K158" s="368"/>
      <c r="L158" s="377" t="s">
        <v>325</v>
      </c>
      <c r="M158" s="330">
        <f>M10*(M138-M140)</f>
        <v>0</v>
      </c>
      <c r="N158" s="330">
        <f t="shared" ref="N158:V158" si="91">N10*(N138-N140)</f>
        <v>0</v>
      </c>
      <c r="O158" s="330">
        <f t="shared" si="91"/>
        <v>0</v>
      </c>
      <c r="P158" s="330">
        <f t="shared" si="91"/>
        <v>0</v>
      </c>
      <c r="Q158" s="330">
        <f t="shared" si="91"/>
        <v>0</v>
      </c>
      <c r="R158" s="330">
        <f t="shared" si="91"/>
        <v>0</v>
      </c>
      <c r="S158" s="330">
        <f t="shared" si="91"/>
        <v>0</v>
      </c>
      <c r="T158" s="330">
        <f t="shared" si="91"/>
        <v>0</v>
      </c>
      <c r="U158" s="330">
        <f t="shared" si="91"/>
        <v>0</v>
      </c>
      <c r="V158" s="331">
        <f t="shared" si="91"/>
        <v>0</v>
      </c>
      <c r="W158" s="331">
        <f t="shared" ref="W158:W160" si="92">SUM(M158:V158)</f>
        <v>0</v>
      </c>
      <c r="X158" s="488"/>
      <c r="Y158" s="496" t="s">
        <v>315</v>
      </c>
    </row>
    <row r="159" spans="1:26" ht="12" customHeight="1">
      <c r="A159" s="486"/>
      <c r="B159" s="394"/>
      <c r="C159" s="384"/>
      <c r="D159" s="371" t="s">
        <v>388</v>
      </c>
      <c r="E159" s="330"/>
      <c r="F159" s="330"/>
      <c r="G159" s="330"/>
      <c r="H159" s="330"/>
      <c r="I159" s="330"/>
      <c r="J159" s="368"/>
      <c r="K159" s="368"/>
      <c r="L159" s="377" t="s">
        <v>325</v>
      </c>
      <c r="M159" s="330">
        <f>M15*(M138-M141)</f>
        <v>0</v>
      </c>
      <c r="N159" s="330">
        <f t="shared" ref="N159:V159" si="93">N15*(N138-N141)</f>
        <v>0</v>
      </c>
      <c r="O159" s="330">
        <f t="shared" si="93"/>
        <v>0</v>
      </c>
      <c r="P159" s="330">
        <f t="shared" si="93"/>
        <v>0</v>
      </c>
      <c r="Q159" s="330">
        <f t="shared" si="93"/>
        <v>0</v>
      </c>
      <c r="R159" s="330">
        <f t="shared" si="93"/>
        <v>0</v>
      </c>
      <c r="S159" s="330">
        <f t="shared" si="93"/>
        <v>0</v>
      </c>
      <c r="T159" s="330">
        <f t="shared" si="93"/>
        <v>0</v>
      </c>
      <c r="U159" s="330">
        <f t="shared" si="93"/>
        <v>0</v>
      </c>
      <c r="V159" s="331">
        <f t="shared" si="93"/>
        <v>0</v>
      </c>
      <c r="W159" s="331">
        <f t="shared" si="92"/>
        <v>0</v>
      </c>
      <c r="X159" s="488"/>
      <c r="Y159" s="496" t="s">
        <v>315</v>
      </c>
    </row>
    <row r="160" spans="1:26" ht="12" customHeight="1">
      <c r="A160" s="486"/>
      <c r="B160" s="395"/>
      <c r="C160" s="385"/>
      <c r="D160" s="372" t="s">
        <v>414</v>
      </c>
      <c r="E160" s="333"/>
      <c r="F160" s="333"/>
      <c r="G160" s="333"/>
      <c r="H160" s="333"/>
      <c r="I160" s="333"/>
      <c r="J160" s="373"/>
      <c r="K160" s="373"/>
      <c r="L160" s="378" t="s">
        <v>325</v>
      </c>
      <c r="M160" s="333">
        <f>(M17+M20+M22+M23)*(M138-M142)</f>
        <v>0</v>
      </c>
      <c r="N160" s="333">
        <f t="shared" ref="N160:V160" si="94">(N17+N20+N22+N23)*(N138-N142)</f>
        <v>0</v>
      </c>
      <c r="O160" s="333">
        <f t="shared" si="94"/>
        <v>0</v>
      </c>
      <c r="P160" s="333">
        <f t="shared" si="94"/>
        <v>0</v>
      </c>
      <c r="Q160" s="333">
        <f t="shared" si="94"/>
        <v>0</v>
      </c>
      <c r="R160" s="333">
        <f t="shared" si="94"/>
        <v>0</v>
      </c>
      <c r="S160" s="333">
        <f t="shared" si="94"/>
        <v>0</v>
      </c>
      <c r="T160" s="333">
        <f t="shared" si="94"/>
        <v>0</v>
      </c>
      <c r="U160" s="333">
        <f t="shared" si="94"/>
        <v>0</v>
      </c>
      <c r="V160" s="334">
        <f t="shared" si="94"/>
        <v>0</v>
      </c>
      <c r="W160" s="334">
        <f t="shared" si="92"/>
        <v>0</v>
      </c>
      <c r="X160" s="488"/>
      <c r="Y160" s="496" t="s">
        <v>315</v>
      </c>
      <c r="Z160" s="569"/>
    </row>
    <row r="161" spans="1:26" s="344" customFormat="1" ht="12" customHeight="1">
      <c r="A161" s="491"/>
      <c r="B161" s="343"/>
      <c r="C161" s="343"/>
      <c r="D161" s="343"/>
      <c r="E161" s="343"/>
      <c r="F161" s="343"/>
      <c r="G161" s="343"/>
      <c r="H161" s="343"/>
      <c r="I161" s="343"/>
      <c r="J161" s="431"/>
      <c r="K161" s="431"/>
      <c r="L161" s="431"/>
      <c r="M161" s="343"/>
      <c r="N161" s="343"/>
      <c r="O161" s="343"/>
      <c r="P161" s="343"/>
      <c r="Q161" s="343"/>
      <c r="R161" s="343"/>
      <c r="S161" s="343"/>
      <c r="T161" s="343"/>
      <c r="U161" s="343"/>
      <c r="V161" s="343"/>
      <c r="W161" s="343"/>
      <c r="X161" s="492"/>
      <c r="Y161" s="496" t="s">
        <v>315</v>
      </c>
    </row>
    <row r="162" spans="1:26" s="344" customFormat="1" ht="12" customHeight="1">
      <c r="A162" s="491"/>
      <c r="B162" s="217" t="s">
        <v>138</v>
      </c>
      <c r="C162" s="218"/>
      <c r="D162" s="218"/>
      <c r="E162" s="218"/>
      <c r="F162" s="218"/>
      <c r="G162" s="218"/>
      <c r="H162" s="218"/>
      <c r="I162" s="218"/>
      <c r="J162" s="347"/>
      <c r="K162" s="220"/>
      <c r="L162" s="219" t="s">
        <v>317</v>
      </c>
      <c r="M162" s="221" t="s">
        <v>343</v>
      </c>
      <c r="N162" s="222"/>
      <c r="O162" s="222"/>
      <c r="P162" s="222"/>
      <c r="Q162" s="222"/>
      <c r="R162" s="222"/>
      <c r="S162" s="222"/>
      <c r="T162" s="222"/>
      <c r="U162" s="222"/>
      <c r="V162" s="223"/>
      <c r="W162" s="345"/>
      <c r="X162" s="492"/>
      <c r="Y162" s="496" t="s">
        <v>315</v>
      </c>
    </row>
    <row r="163" spans="1:26" ht="12" customHeight="1">
      <c r="A163" s="486"/>
      <c r="B163" s="206"/>
      <c r="C163" s="207"/>
      <c r="D163" s="207"/>
      <c r="E163" s="207"/>
      <c r="F163" s="207"/>
      <c r="G163" s="207"/>
      <c r="H163" s="207"/>
      <c r="I163" s="207"/>
      <c r="J163" s="348"/>
      <c r="K163" s="225"/>
      <c r="L163" s="224"/>
      <c r="M163" s="226" t="s">
        <v>278</v>
      </c>
      <c r="N163" s="227" t="s">
        <v>279</v>
      </c>
      <c r="O163" s="227" t="s">
        <v>280</v>
      </c>
      <c r="P163" s="227" t="s">
        <v>281</v>
      </c>
      <c r="Q163" s="227" t="s">
        <v>282</v>
      </c>
      <c r="R163" s="227" t="s">
        <v>283</v>
      </c>
      <c r="S163" s="227" t="s">
        <v>284</v>
      </c>
      <c r="T163" s="227" t="s">
        <v>285</v>
      </c>
      <c r="U163" s="227" t="s">
        <v>286</v>
      </c>
      <c r="V163" s="228" t="s">
        <v>287</v>
      </c>
      <c r="W163" s="346" t="s">
        <v>270</v>
      </c>
      <c r="X163" s="488"/>
      <c r="Y163" s="496" t="s">
        <v>315</v>
      </c>
    </row>
    <row r="164" spans="1:26" ht="12" customHeight="1">
      <c r="A164" s="486"/>
      <c r="B164" s="393" t="s">
        <v>335</v>
      </c>
      <c r="C164" s="396" t="s">
        <v>359</v>
      </c>
      <c r="D164" s="396"/>
      <c r="E164" s="396"/>
      <c r="F164" s="396"/>
      <c r="G164" s="396"/>
      <c r="H164" s="396"/>
      <c r="I164" s="397"/>
      <c r="J164" s="397"/>
      <c r="K164" s="397"/>
      <c r="L164" s="398" t="s">
        <v>277</v>
      </c>
      <c r="M164" s="400">
        <f>SUM(M165:M168)</f>
        <v>0</v>
      </c>
      <c r="N164" s="401">
        <f t="shared" ref="N164:V164" si="95">SUM(N165:N168)</f>
        <v>0</v>
      </c>
      <c r="O164" s="401">
        <f t="shared" si="95"/>
        <v>0</v>
      </c>
      <c r="P164" s="401">
        <f t="shared" si="95"/>
        <v>0</v>
      </c>
      <c r="Q164" s="401">
        <f t="shared" si="95"/>
        <v>0</v>
      </c>
      <c r="R164" s="401">
        <f t="shared" si="95"/>
        <v>0</v>
      </c>
      <c r="S164" s="401">
        <f t="shared" si="95"/>
        <v>0</v>
      </c>
      <c r="T164" s="401">
        <f t="shared" si="95"/>
        <v>0</v>
      </c>
      <c r="U164" s="401">
        <f t="shared" si="95"/>
        <v>0</v>
      </c>
      <c r="V164" s="402">
        <f t="shared" si="95"/>
        <v>0</v>
      </c>
      <c r="W164" s="402">
        <f>SUM(M164:V164)</f>
        <v>0</v>
      </c>
      <c r="X164" s="488"/>
      <c r="Y164" s="496" t="s">
        <v>315</v>
      </c>
    </row>
    <row r="165" spans="1:26" ht="12" customHeight="1">
      <c r="A165" s="486"/>
      <c r="B165" s="394"/>
      <c r="C165" s="369" t="s">
        <v>330</v>
      </c>
      <c r="D165" s="327"/>
      <c r="E165" s="327"/>
      <c r="F165" s="327"/>
      <c r="G165" s="327"/>
      <c r="H165" s="327"/>
      <c r="I165" s="370"/>
      <c r="J165" s="370"/>
      <c r="K165" s="370"/>
      <c r="L165" s="376" t="s">
        <v>321</v>
      </c>
      <c r="M165" s="382">
        <f>M28+M102+M111+M120+M129</f>
        <v>0</v>
      </c>
      <c r="N165" s="327">
        <f t="shared" ref="N165:V165" si="96">N28+N102+N111+N120+N129</f>
        <v>0</v>
      </c>
      <c r="O165" s="327">
        <f t="shared" si="96"/>
        <v>0</v>
      </c>
      <c r="P165" s="327">
        <f t="shared" si="96"/>
        <v>0</v>
      </c>
      <c r="Q165" s="327">
        <f t="shared" si="96"/>
        <v>0</v>
      </c>
      <c r="R165" s="327">
        <f t="shared" si="96"/>
        <v>0</v>
      </c>
      <c r="S165" s="327">
        <f t="shared" si="96"/>
        <v>0</v>
      </c>
      <c r="T165" s="327">
        <f t="shared" si="96"/>
        <v>0</v>
      </c>
      <c r="U165" s="327">
        <f t="shared" si="96"/>
        <v>0</v>
      </c>
      <c r="V165" s="328">
        <f t="shared" si="96"/>
        <v>0</v>
      </c>
      <c r="W165" s="328">
        <f t="shared" ref="W165:W168" si="97">SUM(M165:V165)</f>
        <v>0</v>
      </c>
      <c r="X165" s="488"/>
      <c r="Y165" s="496" t="s">
        <v>315</v>
      </c>
    </row>
    <row r="166" spans="1:26" ht="12" customHeight="1">
      <c r="A166" s="486"/>
      <c r="B166" s="394"/>
      <c r="C166" s="371" t="s">
        <v>331</v>
      </c>
      <c r="D166" s="330"/>
      <c r="E166" s="330"/>
      <c r="F166" s="330"/>
      <c r="G166" s="330"/>
      <c r="H166" s="330"/>
      <c r="I166" s="368"/>
      <c r="J166" s="368"/>
      <c r="K166" s="368"/>
      <c r="L166" s="377" t="s">
        <v>321</v>
      </c>
      <c r="M166" s="566">
        <f>(M40+M47+M52+M57)+(M103+M112+M121+M130)</f>
        <v>0</v>
      </c>
      <c r="N166" s="330">
        <f t="shared" ref="N166:V166" si="98">(N40+N47+N52+N57)+(N103+N112+N121+N130)</f>
        <v>0</v>
      </c>
      <c r="O166" s="330">
        <f t="shared" si="98"/>
        <v>0</v>
      </c>
      <c r="P166" s="330">
        <f t="shared" si="98"/>
        <v>0</v>
      </c>
      <c r="Q166" s="330">
        <f t="shared" si="98"/>
        <v>0</v>
      </c>
      <c r="R166" s="330">
        <f t="shared" si="98"/>
        <v>0</v>
      </c>
      <c r="S166" s="330">
        <f t="shared" si="98"/>
        <v>0</v>
      </c>
      <c r="T166" s="330">
        <f t="shared" si="98"/>
        <v>0</v>
      </c>
      <c r="U166" s="330">
        <f t="shared" si="98"/>
        <v>0</v>
      </c>
      <c r="V166" s="331">
        <f t="shared" si="98"/>
        <v>0</v>
      </c>
      <c r="W166" s="331">
        <f t="shared" si="97"/>
        <v>0</v>
      </c>
      <c r="X166" s="488"/>
      <c r="Y166" s="496" t="s">
        <v>315</v>
      </c>
    </row>
    <row r="167" spans="1:26" ht="12" customHeight="1">
      <c r="A167" s="486"/>
      <c r="B167" s="394"/>
      <c r="C167" s="371" t="s">
        <v>390</v>
      </c>
      <c r="D167" s="330"/>
      <c r="E167" s="330"/>
      <c r="F167" s="330"/>
      <c r="G167" s="330"/>
      <c r="H167" s="330"/>
      <c r="I167" s="368"/>
      <c r="J167" s="368"/>
      <c r="K167" s="368"/>
      <c r="L167" s="377" t="s">
        <v>321</v>
      </c>
      <c r="M167" s="371">
        <f>M71+M76+M81</f>
        <v>0</v>
      </c>
      <c r="N167" s="330">
        <f t="shared" ref="N167:V167" si="99">N71+N76+N81</f>
        <v>0</v>
      </c>
      <c r="O167" s="330">
        <f t="shared" si="99"/>
        <v>0</v>
      </c>
      <c r="P167" s="330">
        <f t="shared" si="99"/>
        <v>0</v>
      </c>
      <c r="Q167" s="330">
        <f t="shared" si="99"/>
        <v>0</v>
      </c>
      <c r="R167" s="330">
        <f t="shared" si="99"/>
        <v>0</v>
      </c>
      <c r="S167" s="330">
        <f t="shared" si="99"/>
        <v>0</v>
      </c>
      <c r="T167" s="330">
        <f t="shared" si="99"/>
        <v>0</v>
      </c>
      <c r="U167" s="330">
        <f t="shared" si="99"/>
        <v>0</v>
      </c>
      <c r="V167" s="331">
        <f t="shared" si="99"/>
        <v>0</v>
      </c>
      <c r="W167" s="331">
        <f t="shared" si="97"/>
        <v>0</v>
      </c>
      <c r="X167" s="488"/>
      <c r="Y167" s="496" t="s">
        <v>315</v>
      </c>
    </row>
    <row r="168" spans="1:26" ht="12" customHeight="1">
      <c r="A168" s="486"/>
      <c r="B168" s="395"/>
      <c r="C168" s="372" t="s">
        <v>415</v>
      </c>
      <c r="D168" s="333"/>
      <c r="E168" s="333"/>
      <c r="F168" s="333"/>
      <c r="G168" s="333"/>
      <c r="H168" s="333"/>
      <c r="I168" s="373"/>
      <c r="J168" s="373"/>
      <c r="K168" s="373"/>
      <c r="L168" s="378" t="s">
        <v>321</v>
      </c>
      <c r="M168" s="372">
        <f>M101+SUM(M104:M107)+M110+SUM(M113:M116)+M119+SUM(M122:M125)+M128+SUM(M131:M134)</f>
        <v>0</v>
      </c>
      <c r="N168" s="333">
        <f t="shared" ref="N168:V168" si="100">N101+SUM(N104:N107)+N110+SUM(N113:N116)+N119+SUM(N122:N125)+N128+SUM(N131:N134)</f>
        <v>0</v>
      </c>
      <c r="O168" s="333">
        <f t="shared" si="100"/>
        <v>0</v>
      </c>
      <c r="P168" s="333">
        <f t="shared" si="100"/>
        <v>0</v>
      </c>
      <c r="Q168" s="333">
        <f t="shared" si="100"/>
        <v>0</v>
      </c>
      <c r="R168" s="333">
        <f t="shared" si="100"/>
        <v>0</v>
      </c>
      <c r="S168" s="333">
        <f t="shared" si="100"/>
        <v>0</v>
      </c>
      <c r="T168" s="333">
        <f t="shared" si="100"/>
        <v>0</v>
      </c>
      <c r="U168" s="333">
        <f t="shared" si="100"/>
        <v>0</v>
      </c>
      <c r="V168" s="334">
        <f t="shared" si="100"/>
        <v>0</v>
      </c>
      <c r="W168" s="334">
        <f t="shared" si="97"/>
        <v>0</v>
      </c>
      <c r="X168" s="488"/>
      <c r="Y168" s="496" t="s">
        <v>315</v>
      </c>
      <c r="Z168" s="429"/>
    </row>
    <row r="169" spans="1:26" s="344" customFormat="1" ht="12" customHeight="1">
      <c r="A169" s="491"/>
      <c r="B169" s="343"/>
      <c r="C169" s="343"/>
      <c r="D169" s="343"/>
      <c r="E169" s="343"/>
      <c r="F169" s="343"/>
      <c r="G169" s="343"/>
      <c r="H169" s="343"/>
      <c r="I169" s="431"/>
      <c r="J169" s="431"/>
      <c r="K169" s="431"/>
      <c r="L169" s="431"/>
      <c r="M169" s="343"/>
      <c r="N169" s="343"/>
      <c r="O169" s="343"/>
      <c r="P169" s="343"/>
      <c r="Q169" s="343"/>
      <c r="R169" s="343"/>
      <c r="S169" s="343"/>
      <c r="T169" s="343"/>
      <c r="U169" s="343"/>
      <c r="V169" s="343"/>
      <c r="W169" s="343"/>
      <c r="X169" s="492"/>
      <c r="Y169" s="496" t="s">
        <v>315</v>
      </c>
    </row>
    <row r="170" spans="1:26" s="344" customFormat="1" ht="12" customHeight="1">
      <c r="A170" s="491"/>
      <c r="B170" s="217" t="s">
        <v>138</v>
      </c>
      <c r="C170" s="218"/>
      <c r="D170" s="218"/>
      <c r="E170" s="218"/>
      <c r="F170" s="218"/>
      <c r="G170" s="218"/>
      <c r="H170" s="218"/>
      <c r="I170" s="218"/>
      <c r="J170" s="347"/>
      <c r="K170" s="220"/>
      <c r="L170" s="219" t="s">
        <v>317</v>
      </c>
      <c r="M170" s="221" t="s">
        <v>343</v>
      </c>
      <c r="N170" s="222"/>
      <c r="O170" s="222"/>
      <c r="P170" s="222"/>
      <c r="Q170" s="222"/>
      <c r="R170" s="222"/>
      <c r="S170" s="222"/>
      <c r="T170" s="222"/>
      <c r="U170" s="222"/>
      <c r="V170" s="223"/>
      <c r="W170" s="345"/>
      <c r="X170" s="492"/>
      <c r="Y170" s="496" t="s">
        <v>315</v>
      </c>
    </row>
    <row r="171" spans="1:26" ht="12" customHeight="1">
      <c r="A171" s="486"/>
      <c r="B171" s="206"/>
      <c r="C171" s="207"/>
      <c r="D171" s="207"/>
      <c r="E171" s="207"/>
      <c r="F171" s="207"/>
      <c r="G171" s="207"/>
      <c r="H171" s="207"/>
      <c r="I171" s="207"/>
      <c r="J171" s="348"/>
      <c r="K171" s="225"/>
      <c r="L171" s="224"/>
      <c r="M171" s="226" t="s">
        <v>278</v>
      </c>
      <c r="N171" s="227" t="s">
        <v>279</v>
      </c>
      <c r="O171" s="227" t="s">
        <v>280</v>
      </c>
      <c r="P171" s="227" t="s">
        <v>281</v>
      </c>
      <c r="Q171" s="227" t="s">
        <v>282</v>
      </c>
      <c r="R171" s="227" t="s">
        <v>283</v>
      </c>
      <c r="S171" s="227" t="s">
        <v>284</v>
      </c>
      <c r="T171" s="227" t="s">
        <v>285</v>
      </c>
      <c r="U171" s="227" t="s">
        <v>286</v>
      </c>
      <c r="V171" s="228" t="s">
        <v>287</v>
      </c>
      <c r="W171" s="346" t="s">
        <v>345</v>
      </c>
      <c r="X171" s="488"/>
      <c r="Y171" s="496" t="s">
        <v>315</v>
      </c>
    </row>
    <row r="172" spans="1:26" ht="12" customHeight="1">
      <c r="A172" s="486"/>
      <c r="B172" s="393" t="s">
        <v>334</v>
      </c>
      <c r="C172" s="396" t="s">
        <v>360</v>
      </c>
      <c r="D172" s="396"/>
      <c r="E172" s="396"/>
      <c r="F172" s="396"/>
      <c r="G172" s="396"/>
      <c r="H172" s="396"/>
      <c r="I172" s="396"/>
      <c r="J172" s="397"/>
      <c r="K172" s="397"/>
      <c r="L172" s="398" t="s">
        <v>329</v>
      </c>
      <c r="M172" s="396" t="e">
        <f t="shared" ref="M172:V172" si="101">M173/M174</f>
        <v>#DIV/0!</v>
      </c>
      <c r="N172" s="396" t="e">
        <f t="shared" si="101"/>
        <v>#DIV/0!</v>
      </c>
      <c r="O172" s="396" t="e">
        <f t="shared" si="101"/>
        <v>#DIV/0!</v>
      </c>
      <c r="P172" s="396" t="e">
        <f t="shared" si="101"/>
        <v>#DIV/0!</v>
      </c>
      <c r="Q172" s="396" t="e">
        <f t="shared" si="101"/>
        <v>#DIV/0!</v>
      </c>
      <c r="R172" s="396" t="e">
        <f t="shared" si="101"/>
        <v>#DIV/0!</v>
      </c>
      <c r="S172" s="396" t="e">
        <f t="shared" si="101"/>
        <v>#DIV/0!</v>
      </c>
      <c r="T172" s="396" t="e">
        <f t="shared" si="101"/>
        <v>#DIV/0!</v>
      </c>
      <c r="U172" s="396" t="e">
        <f t="shared" si="101"/>
        <v>#DIV/0!</v>
      </c>
      <c r="V172" s="399" t="e">
        <f t="shared" si="101"/>
        <v>#DIV/0!</v>
      </c>
      <c r="W172" s="399" t="e">
        <f t="shared" ref="W172:W178" si="102">AVERAGE(M172:V172)</f>
        <v>#DIV/0!</v>
      </c>
      <c r="X172" s="488"/>
      <c r="Y172" s="496" t="s">
        <v>315</v>
      </c>
    </row>
    <row r="173" spans="1:26" ht="12" customHeight="1">
      <c r="A173" s="486"/>
      <c r="B173" s="394"/>
      <c r="C173" s="383" t="s">
        <v>359</v>
      </c>
      <c r="D173" s="386"/>
      <c r="E173" s="386"/>
      <c r="F173" s="386"/>
      <c r="G173" s="386"/>
      <c r="H173" s="386"/>
      <c r="I173" s="386"/>
      <c r="J173" s="387"/>
      <c r="K173" s="387" t="s">
        <v>336</v>
      </c>
      <c r="L173" s="388" t="s">
        <v>321</v>
      </c>
      <c r="M173" s="386">
        <f>M164</f>
        <v>0</v>
      </c>
      <c r="N173" s="386">
        <f t="shared" ref="N173:V173" si="103">N164</f>
        <v>0</v>
      </c>
      <c r="O173" s="386">
        <f t="shared" si="103"/>
        <v>0</v>
      </c>
      <c r="P173" s="386">
        <f t="shared" si="103"/>
        <v>0</v>
      </c>
      <c r="Q173" s="386">
        <f t="shared" si="103"/>
        <v>0</v>
      </c>
      <c r="R173" s="386">
        <f t="shared" si="103"/>
        <v>0</v>
      </c>
      <c r="S173" s="386">
        <f t="shared" si="103"/>
        <v>0</v>
      </c>
      <c r="T173" s="386">
        <f t="shared" si="103"/>
        <v>0</v>
      </c>
      <c r="U173" s="386">
        <f t="shared" si="103"/>
        <v>0</v>
      </c>
      <c r="V173" s="392">
        <f t="shared" si="103"/>
        <v>0</v>
      </c>
      <c r="W173" s="392">
        <f t="shared" si="102"/>
        <v>0</v>
      </c>
      <c r="X173" s="488"/>
      <c r="Y173" s="496" t="s">
        <v>315</v>
      </c>
    </row>
    <row r="174" spans="1:26" ht="12" customHeight="1">
      <c r="A174" s="486"/>
      <c r="B174" s="394"/>
      <c r="C174" s="383" t="s">
        <v>361</v>
      </c>
      <c r="D174" s="386"/>
      <c r="E174" s="386"/>
      <c r="F174" s="386"/>
      <c r="G174" s="386"/>
      <c r="H174" s="386"/>
      <c r="I174" s="386"/>
      <c r="J174" s="387"/>
      <c r="K174" s="387"/>
      <c r="L174" s="388" t="s">
        <v>321</v>
      </c>
      <c r="M174" s="389">
        <f>SUM(M175:M178)</f>
        <v>0</v>
      </c>
      <c r="N174" s="390">
        <f t="shared" ref="N174" si="104">SUM(N175:N178)</f>
        <v>0</v>
      </c>
      <c r="O174" s="390">
        <f t="shared" ref="O174" si="105">SUM(O175:O178)</f>
        <v>0</v>
      </c>
      <c r="P174" s="390">
        <f t="shared" ref="P174" si="106">SUM(P175:P178)</f>
        <v>0</v>
      </c>
      <c r="Q174" s="390">
        <f t="shared" ref="Q174" si="107">SUM(Q175:Q178)</f>
        <v>0</v>
      </c>
      <c r="R174" s="390">
        <f t="shared" ref="R174" si="108">SUM(R175:R178)</f>
        <v>0</v>
      </c>
      <c r="S174" s="390">
        <f t="shared" ref="S174" si="109">SUM(S175:S178)</f>
        <v>0</v>
      </c>
      <c r="T174" s="390">
        <f t="shared" ref="T174" si="110">SUM(T175:T178)</f>
        <v>0</v>
      </c>
      <c r="U174" s="390">
        <f t="shared" ref="U174" si="111">SUM(U175:U178)</f>
        <v>0</v>
      </c>
      <c r="V174" s="391">
        <f t="shared" ref="V174" si="112">SUM(V175:V178)</f>
        <v>0</v>
      </c>
      <c r="W174" s="391">
        <f t="shared" si="102"/>
        <v>0</v>
      </c>
      <c r="X174" s="488"/>
      <c r="Y174" s="496" t="s">
        <v>315</v>
      </c>
    </row>
    <row r="175" spans="1:26" ht="12" customHeight="1">
      <c r="A175" s="486"/>
      <c r="B175" s="394"/>
      <c r="C175" s="384"/>
      <c r="D175" s="369" t="s">
        <v>332</v>
      </c>
      <c r="E175" s="327"/>
      <c r="F175" s="327"/>
      <c r="G175" s="327"/>
      <c r="H175" s="327"/>
      <c r="I175" s="327"/>
      <c r="J175" s="370"/>
      <c r="K175" s="370"/>
      <c r="L175" s="376" t="s">
        <v>321</v>
      </c>
      <c r="M175" s="382">
        <f>M8</f>
        <v>0</v>
      </c>
      <c r="N175" s="327">
        <f t="shared" ref="N175:V175" si="113">N8</f>
        <v>0</v>
      </c>
      <c r="O175" s="327">
        <f t="shared" si="113"/>
        <v>0</v>
      </c>
      <c r="P175" s="327">
        <f t="shared" si="113"/>
        <v>0</v>
      </c>
      <c r="Q175" s="327">
        <f t="shared" si="113"/>
        <v>0</v>
      </c>
      <c r="R175" s="327">
        <f t="shared" si="113"/>
        <v>0</v>
      </c>
      <c r="S175" s="327">
        <f t="shared" si="113"/>
        <v>0</v>
      </c>
      <c r="T175" s="327">
        <f t="shared" si="113"/>
        <v>0</v>
      </c>
      <c r="U175" s="327">
        <f t="shared" si="113"/>
        <v>0</v>
      </c>
      <c r="V175" s="328">
        <f t="shared" si="113"/>
        <v>0</v>
      </c>
      <c r="W175" s="328">
        <f t="shared" si="102"/>
        <v>0</v>
      </c>
      <c r="X175" s="488"/>
      <c r="Y175" s="496" t="s">
        <v>315</v>
      </c>
    </row>
    <row r="176" spans="1:26" ht="12" customHeight="1">
      <c r="A176" s="486"/>
      <c r="B176" s="394"/>
      <c r="C176" s="384"/>
      <c r="D176" s="371" t="s">
        <v>333</v>
      </c>
      <c r="E176" s="330"/>
      <c r="F176" s="330"/>
      <c r="G176" s="330"/>
      <c r="H176" s="330"/>
      <c r="I176" s="330"/>
      <c r="J176" s="368"/>
      <c r="K176" s="368"/>
      <c r="L176" s="377" t="s">
        <v>321</v>
      </c>
      <c r="M176" s="371">
        <f>M13</f>
        <v>0</v>
      </c>
      <c r="N176" s="330">
        <f t="shared" ref="N176:V176" si="114">N13</f>
        <v>0</v>
      </c>
      <c r="O176" s="330">
        <f t="shared" si="114"/>
        <v>0</v>
      </c>
      <c r="P176" s="330">
        <f t="shared" si="114"/>
        <v>0</v>
      </c>
      <c r="Q176" s="330">
        <f t="shared" si="114"/>
        <v>0</v>
      </c>
      <c r="R176" s="330">
        <f t="shared" si="114"/>
        <v>0</v>
      </c>
      <c r="S176" s="330">
        <f t="shared" si="114"/>
        <v>0</v>
      </c>
      <c r="T176" s="330">
        <f t="shared" si="114"/>
        <v>0</v>
      </c>
      <c r="U176" s="330">
        <f t="shared" si="114"/>
        <v>0</v>
      </c>
      <c r="V176" s="331">
        <f t="shared" si="114"/>
        <v>0</v>
      </c>
      <c r="W176" s="331">
        <f t="shared" si="102"/>
        <v>0</v>
      </c>
      <c r="X176" s="488"/>
      <c r="Y176" s="496" t="s">
        <v>315</v>
      </c>
    </row>
    <row r="177" spans="1:26" ht="12" customHeight="1">
      <c r="A177" s="486"/>
      <c r="B177" s="394"/>
      <c r="C177" s="384"/>
      <c r="D177" s="371" t="s">
        <v>391</v>
      </c>
      <c r="E177" s="330"/>
      <c r="F177" s="330"/>
      <c r="G177" s="330"/>
      <c r="H177" s="330"/>
      <c r="I177" s="330"/>
      <c r="J177" s="368"/>
      <c r="K177" s="368"/>
      <c r="L177" s="377" t="s">
        <v>321</v>
      </c>
      <c r="M177" s="371">
        <f>M16</f>
        <v>0</v>
      </c>
      <c r="N177" s="330">
        <f t="shared" ref="N177:V177" si="115">N16</f>
        <v>0</v>
      </c>
      <c r="O177" s="330">
        <f t="shared" si="115"/>
        <v>0</v>
      </c>
      <c r="P177" s="330">
        <f t="shared" si="115"/>
        <v>0</v>
      </c>
      <c r="Q177" s="330">
        <f t="shared" si="115"/>
        <v>0</v>
      </c>
      <c r="R177" s="330">
        <f t="shared" si="115"/>
        <v>0</v>
      </c>
      <c r="S177" s="330">
        <f t="shared" si="115"/>
        <v>0</v>
      </c>
      <c r="T177" s="330">
        <f t="shared" si="115"/>
        <v>0</v>
      </c>
      <c r="U177" s="330">
        <f t="shared" si="115"/>
        <v>0</v>
      </c>
      <c r="V177" s="331">
        <f t="shared" si="115"/>
        <v>0</v>
      </c>
      <c r="W177" s="331">
        <f t="shared" si="102"/>
        <v>0</v>
      </c>
      <c r="X177" s="488"/>
      <c r="Y177" s="496" t="s">
        <v>315</v>
      </c>
    </row>
    <row r="178" spans="1:26" ht="12" customHeight="1">
      <c r="A178" s="486"/>
      <c r="B178" s="395"/>
      <c r="C178" s="385"/>
      <c r="D178" s="372" t="s">
        <v>416</v>
      </c>
      <c r="E178" s="333"/>
      <c r="F178" s="333"/>
      <c r="G178" s="333"/>
      <c r="H178" s="333"/>
      <c r="I178" s="333"/>
      <c r="J178" s="373"/>
      <c r="K178" s="373"/>
      <c r="L178" s="378" t="s">
        <v>321</v>
      </c>
      <c r="M178" s="372">
        <f>M26</f>
        <v>0</v>
      </c>
      <c r="N178" s="333">
        <f t="shared" ref="N178:V178" si="116">N26</f>
        <v>0</v>
      </c>
      <c r="O178" s="333">
        <f t="shared" si="116"/>
        <v>0</v>
      </c>
      <c r="P178" s="333">
        <f t="shared" si="116"/>
        <v>0</v>
      </c>
      <c r="Q178" s="333">
        <f t="shared" si="116"/>
        <v>0</v>
      </c>
      <c r="R178" s="333">
        <f t="shared" si="116"/>
        <v>0</v>
      </c>
      <c r="S178" s="333">
        <f t="shared" si="116"/>
        <v>0</v>
      </c>
      <c r="T178" s="333">
        <f t="shared" si="116"/>
        <v>0</v>
      </c>
      <c r="U178" s="333">
        <f t="shared" si="116"/>
        <v>0</v>
      </c>
      <c r="V178" s="334">
        <f t="shared" si="116"/>
        <v>0</v>
      </c>
      <c r="W178" s="334">
        <f t="shared" si="102"/>
        <v>0</v>
      </c>
      <c r="X178" s="488"/>
      <c r="Y178" s="496" t="s">
        <v>315</v>
      </c>
    </row>
    <row r="179" spans="1:26" s="344" customFormat="1" ht="12" customHeight="1">
      <c r="A179" s="491"/>
      <c r="B179" s="343"/>
      <c r="C179" s="343"/>
      <c r="D179" s="343"/>
      <c r="E179" s="343"/>
      <c r="F179" s="343"/>
      <c r="G179" s="343"/>
      <c r="H179" s="343"/>
      <c r="I179" s="343"/>
      <c r="J179" s="431"/>
      <c r="K179" s="431"/>
      <c r="L179" s="431"/>
      <c r="M179" s="343"/>
      <c r="N179" s="343"/>
      <c r="O179" s="343"/>
      <c r="P179" s="343"/>
      <c r="Q179" s="343"/>
      <c r="R179" s="343"/>
      <c r="S179" s="343"/>
      <c r="T179" s="343"/>
      <c r="U179" s="343"/>
      <c r="V179" s="343"/>
      <c r="W179" s="343"/>
      <c r="X179" s="492"/>
      <c r="Y179" s="496" t="s">
        <v>315</v>
      </c>
    </row>
    <row r="180" spans="1:26" s="344" customFormat="1" ht="12" customHeight="1">
      <c r="A180" s="491"/>
      <c r="B180" s="217" t="s">
        <v>138</v>
      </c>
      <c r="C180" s="218"/>
      <c r="D180" s="218"/>
      <c r="E180" s="218"/>
      <c r="F180" s="218"/>
      <c r="G180" s="218"/>
      <c r="H180" s="218"/>
      <c r="I180" s="218"/>
      <c r="J180" s="347"/>
      <c r="K180" s="220"/>
      <c r="L180" s="219" t="s">
        <v>317</v>
      </c>
      <c r="M180" s="221" t="s">
        <v>343</v>
      </c>
      <c r="N180" s="222"/>
      <c r="O180" s="222"/>
      <c r="P180" s="222"/>
      <c r="Q180" s="222"/>
      <c r="R180" s="222"/>
      <c r="S180" s="222"/>
      <c r="T180" s="222"/>
      <c r="U180" s="222"/>
      <c r="V180" s="223"/>
      <c r="W180" s="345"/>
      <c r="X180" s="492"/>
      <c r="Y180" s="496" t="s">
        <v>315</v>
      </c>
    </row>
    <row r="181" spans="1:26" ht="12" customHeight="1">
      <c r="A181" s="486"/>
      <c r="B181" s="206"/>
      <c r="C181" s="207"/>
      <c r="D181" s="207"/>
      <c r="E181" s="207"/>
      <c r="F181" s="207"/>
      <c r="G181" s="207"/>
      <c r="H181" s="207"/>
      <c r="I181" s="207"/>
      <c r="J181" s="348"/>
      <c r="K181" s="225"/>
      <c r="L181" s="224"/>
      <c r="M181" s="226" t="s">
        <v>278</v>
      </c>
      <c r="N181" s="227" t="s">
        <v>279</v>
      </c>
      <c r="O181" s="227" t="s">
        <v>280</v>
      </c>
      <c r="P181" s="227" t="s">
        <v>281</v>
      </c>
      <c r="Q181" s="227" t="s">
        <v>282</v>
      </c>
      <c r="R181" s="227" t="s">
        <v>283</v>
      </c>
      <c r="S181" s="227" t="s">
        <v>284</v>
      </c>
      <c r="T181" s="227" t="s">
        <v>285</v>
      </c>
      <c r="U181" s="227" t="s">
        <v>286</v>
      </c>
      <c r="V181" s="228" t="s">
        <v>287</v>
      </c>
      <c r="W181" s="346" t="s">
        <v>345</v>
      </c>
      <c r="X181" s="488"/>
      <c r="Y181" s="496" t="s">
        <v>315</v>
      </c>
    </row>
    <row r="182" spans="1:26" ht="12" customHeight="1">
      <c r="A182" s="486"/>
      <c r="B182" s="393" t="s">
        <v>337</v>
      </c>
      <c r="C182" s="396" t="s">
        <v>362</v>
      </c>
      <c r="D182" s="396"/>
      <c r="E182" s="396"/>
      <c r="F182" s="396"/>
      <c r="G182" s="396"/>
      <c r="H182" s="396"/>
      <c r="I182" s="396"/>
      <c r="J182" s="397"/>
      <c r="K182" s="397"/>
      <c r="L182" s="398" t="s">
        <v>329</v>
      </c>
      <c r="M182" s="396" t="e">
        <f>M183/M189</f>
        <v>#DIV/0!</v>
      </c>
      <c r="N182" s="396" t="e">
        <f t="shared" ref="N182:V182" si="117">N183/N189</f>
        <v>#DIV/0!</v>
      </c>
      <c r="O182" s="396" t="e">
        <f t="shared" si="117"/>
        <v>#DIV/0!</v>
      </c>
      <c r="P182" s="396" t="e">
        <f t="shared" si="117"/>
        <v>#DIV/0!</v>
      </c>
      <c r="Q182" s="396" t="e">
        <f t="shared" si="117"/>
        <v>#DIV/0!</v>
      </c>
      <c r="R182" s="396" t="e">
        <f t="shared" si="117"/>
        <v>#DIV/0!</v>
      </c>
      <c r="S182" s="396" t="e">
        <f t="shared" si="117"/>
        <v>#DIV/0!</v>
      </c>
      <c r="T182" s="396" t="e">
        <f t="shared" si="117"/>
        <v>#DIV/0!</v>
      </c>
      <c r="U182" s="396" t="e">
        <f t="shared" si="117"/>
        <v>#DIV/0!</v>
      </c>
      <c r="V182" s="399" t="e">
        <f t="shared" si="117"/>
        <v>#DIV/0!</v>
      </c>
      <c r="W182" s="399" t="e">
        <f t="shared" ref="W182:W189" si="118">AVERAGE(M182:V182)</f>
        <v>#DIV/0!</v>
      </c>
      <c r="X182" s="488"/>
      <c r="Y182" s="496" t="s">
        <v>315</v>
      </c>
    </row>
    <row r="183" spans="1:26" ht="12" customHeight="1">
      <c r="A183" s="486"/>
      <c r="B183" s="394"/>
      <c r="C183" s="383" t="s">
        <v>363</v>
      </c>
      <c r="D183" s="386"/>
      <c r="E183" s="386"/>
      <c r="F183" s="386"/>
      <c r="G183" s="386"/>
      <c r="H183" s="386"/>
      <c r="I183" s="386"/>
      <c r="J183" s="387"/>
      <c r="K183" s="387"/>
      <c r="L183" s="388" t="s">
        <v>321</v>
      </c>
      <c r="M183" s="386">
        <f>SUM(M184:M188)</f>
        <v>0</v>
      </c>
      <c r="N183" s="386">
        <f t="shared" ref="N183:V183" si="119">SUM(N184:N188)</f>
        <v>0</v>
      </c>
      <c r="O183" s="386">
        <f t="shared" si="119"/>
        <v>0</v>
      </c>
      <c r="P183" s="386">
        <f t="shared" si="119"/>
        <v>0</v>
      </c>
      <c r="Q183" s="386">
        <f t="shared" si="119"/>
        <v>0</v>
      </c>
      <c r="R183" s="386">
        <f t="shared" si="119"/>
        <v>0</v>
      </c>
      <c r="S183" s="386">
        <f t="shared" si="119"/>
        <v>0</v>
      </c>
      <c r="T183" s="386">
        <f t="shared" si="119"/>
        <v>0</v>
      </c>
      <c r="U183" s="386">
        <f t="shared" si="119"/>
        <v>0</v>
      </c>
      <c r="V183" s="392">
        <f t="shared" si="119"/>
        <v>0</v>
      </c>
      <c r="W183" s="392">
        <f t="shared" si="118"/>
        <v>0</v>
      </c>
      <c r="X183" s="488"/>
      <c r="Y183" s="496" t="s">
        <v>315</v>
      </c>
    </row>
    <row r="184" spans="1:26" ht="12" customHeight="1">
      <c r="A184" s="486"/>
      <c r="B184" s="394"/>
      <c r="C184" s="384"/>
      <c r="D184" s="369" t="s">
        <v>348</v>
      </c>
      <c r="E184" s="327"/>
      <c r="F184" s="327"/>
      <c r="G184" s="327"/>
      <c r="H184" s="327"/>
      <c r="I184" s="327"/>
      <c r="J184" s="370"/>
      <c r="K184" s="370"/>
      <c r="L184" s="376" t="s">
        <v>321</v>
      </c>
      <c r="M184" s="567">
        <f>SUM(M28:M29)+M102+M120+M129</f>
        <v>0</v>
      </c>
      <c r="N184" s="327">
        <f t="shared" ref="N184:V184" si="120">SUM(N28:N29)+N102+N120+N129</f>
        <v>0</v>
      </c>
      <c r="O184" s="327">
        <f t="shared" si="120"/>
        <v>0</v>
      </c>
      <c r="P184" s="327">
        <f t="shared" si="120"/>
        <v>0</v>
      </c>
      <c r="Q184" s="327">
        <f t="shared" si="120"/>
        <v>0</v>
      </c>
      <c r="R184" s="327">
        <f t="shared" si="120"/>
        <v>0</v>
      </c>
      <c r="S184" s="327">
        <f t="shared" si="120"/>
        <v>0</v>
      </c>
      <c r="T184" s="327">
        <f t="shared" si="120"/>
        <v>0</v>
      </c>
      <c r="U184" s="327">
        <f t="shared" si="120"/>
        <v>0</v>
      </c>
      <c r="V184" s="328">
        <f t="shared" si="120"/>
        <v>0</v>
      </c>
      <c r="W184" s="328">
        <f t="shared" si="118"/>
        <v>0</v>
      </c>
      <c r="X184" s="488"/>
      <c r="Y184" s="496" t="s">
        <v>315</v>
      </c>
    </row>
    <row r="185" spans="1:26" ht="12" customHeight="1">
      <c r="A185" s="486"/>
      <c r="B185" s="394"/>
      <c r="C185" s="384"/>
      <c r="D185" s="371" t="s">
        <v>349</v>
      </c>
      <c r="E185" s="330"/>
      <c r="F185" s="330"/>
      <c r="G185" s="330"/>
      <c r="H185" s="330"/>
      <c r="I185" s="330"/>
      <c r="J185" s="368"/>
      <c r="K185" s="368"/>
      <c r="L185" s="377" t="s">
        <v>321</v>
      </c>
      <c r="M185" s="568">
        <f>SUM(M40:M41)++SUM(M48:M51)+SUM(M53:M56)+M103+M121+M130</f>
        <v>0</v>
      </c>
      <c r="N185" s="330">
        <f t="shared" ref="N185:V185" si="121">SUM(N40:N41)++SUM(N48:N51)+SUM(N53:N56)+N103+N121+N130</f>
        <v>0</v>
      </c>
      <c r="O185" s="330">
        <f t="shared" si="121"/>
        <v>0</v>
      </c>
      <c r="P185" s="330">
        <f t="shared" si="121"/>
        <v>0</v>
      </c>
      <c r="Q185" s="330">
        <f t="shared" si="121"/>
        <v>0</v>
      </c>
      <c r="R185" s="330">
        <f t="shared" si="121"/>
        <v>0</v>
      </c>
      <c r="S185" s="330">
        <f t="shared" si="121"/>
        <v>0</v>
      </c>
      <c r="T185" s="330">
        <f t="shared" si="121"/>
        <v>0</v>
      </c>
      <c r="U185" s="330">
        <f t="shared" si="121"/>
        <v>0</v>
      </c>
      <c r="V185" s="331">
        <f t="shared" si="121"/>
        <v>0</v>
      </c>
      <c r="W185" s="331">
        <f t="shared" si="118"/>
        <v>0</v>
      </c>
      <c r="X185" s="488"/>
      <c r="Y185" s="496" t="s">
        <v>315</v>
      </c>
    </row>
    <row r="186" spans="1:26" ht="12" customHeight="1">
      <c r="A186" s="486"/>
      <c r="B186" s="394"/>
      <c r="C186" s="384"/>
      <c r="D186" s="371" t="s">
        <v>392</v>
      </c>
      <c r="E186" s="330"/>
      <c r="F186" s="330"/>
      <c r="G186" s="330"/>
      <c r="H186" s="330"/>
      <c r="I186" s="330"/>
      <c r="J186" s="368"/>
      <c r="K186" s="368"/>
      <c r="L186" s="377" t="s">
        <v>321</v>
      </c>
      <c r="M186" s="330">
        <f>SUM(M72:M75)+SUM(M77:M80)</f>
        <v>0</v>
      </c>
      <c r="N186" s="330">
        <f t="shared" ref="N186:V186" si="122">SUM(N72:N75)+SUM(N77:N80)</f>
        <v>0</v>
      </c>
      <c r="O186" s="330">
        <f t="shared" si="122"/>
        <v>0</v>
      </c>
      <c r="P186" s="330">
        <f t="shared" si="122"/>
        <v>0</v>
      </c>
      <c r="Q186" s="330">
        <f t="shared" si="122"/>
        <v>0</v>
      </c>
      <c r="R186" s="330">
        <f t="shared" si="122"/>
        <v>0</v>
      </c>
      <c r="S186" s="330">
        <f t="shared" si="122"/>
        <v>0</v>
      </c>
      <c r="T186" s="330">
        <f t="shared" si="122"/>
        <v>0</v>
      </c>
      <c r="U186" s="330">
        <f t="shared" si="122"/>
        <v>0</v>
      </c>
      <c r="V186" s="331">
        <f t="shared" si="122"/>
        <v>0</v>
      </c>
      <c r="W186" s="331">
        <f t="shared" si="118"/>
        <v>0</v>
      </c>
      <c r="X186" s="488"/>
      <c r="Y186" s="496" t="s">
        <v>315</v>
      </c>
    </row>
    <row r="187" spans="1:26" ht="12" customHeight="1">
      <c r="A187" s="486"/>
      <c r="B187" s="394"/>
      <c r="C187" s="384"/>
      <c r="D187" s="371" t="s">
        <v>417</v>
      </c>
      <c r="E187" s="330"/>
      <c r="F187" s="330"/>
      <c r="G187" s="330"/>
      <c r="H187" s="330"/>
      <c r="I187" s="330"/>
      <c r="J187" s="368"/>
      <c r="K187" s="368"/>
      <c r="L187" s="377" t="s">
        <v>321</v>
      </c>
      <c r="M187" s="330">
        <f>(M101+M104+M106+M107)+(M110)+(M119+M122+M124+M125)+(M128+M131++M133+M134)</f>
        <v>0</v>
      </c>
      <c r="N187" s="330">
        <f t="shared" ref="N187:V187" si="123">(N101+N104+N106+N107)+(N110)+(N119+N122+N124+N125)+(N128+N131++N133+N134)</f>
        <v>0</v>
      </c>
      <c r="O187" s="330">
        <f t="shared" si="123"/>
        <v>0</v>
      </c>
      <c r="P187" s="330">
        <f t="shared" si="123"/>
        <v>0</v>
      </c>
      <c r="Q187" s="330">
        <f t="shared" si="123"/>
        <v>0</v>
      </c>
      <c r="R187" s="330">
        <f t="shared" si="123"/>
        <v>0</v>
      </c>
      <c r="S187" s="330">
        <f t="shared" si="123"/>
        <v>0</v>
      </c>
      <c r="T187" s="330">
        <f t="shared" si="123"/>
        <v>0</v>
      </c>
      <c r="U187" s="330">
        <f t="shared" si="123"/>
        <v>0</v>
      </c>
      <c r="V187" s="331">
        <f t="shared" si="123"/>
        <v>0</v>
      </c>
      <c r="W187" s="331">
        <f t="shared" si="118"/>
        <v>0</v>
      </c>
      <c r="X187" s="488"/>
      <c r="Y187" s="496" t="s">
        <v>315</v>
      </c>
    </row>
    <row r="188" spans="1:26" ht="12" customHeight="1">
      <c r="A188" s="486"/>
      <c r="B188" s="394"/>
      <c r="C188" s="385"/>
      <c r="D188" s="372" t="s">
        <v>350</v>
      </c>
      <c r="E188" s="333"/>
      <c r="F188" s="333"/>
      <c r="G188" s="333"/>
      <c r="H188" s="333"/>
      <c r="I188" s="333"/>
      <c r="J188" s="373"/>
      <c r="K188" s="373"/>
      <c r="L188" s="378" t="s">
        <v>321</v>
      </c>
      <c r="M188" s="333">
        <f>M99</f>
        <v>0</v>
      </c>
      <c r="N188" s="333">
        <f t="shared" ref="N188:V188" si="124">N99</f>
        <v>0</v>
      </c>
      <c r="O188" s="333">
        <f t="shared" si="124"/>
        <v>0</v>
      </c>
      <c r="P188" s="333">
        <f t="shared" si="124"/>
        <v>0</v>
      </c>
      <c r="Q188" s="333">
        <f t="shared" si="124"/>
        <v>0</v>
      </c>
      <c r="R188" s="333">
        <f t="shared" si="124"/>
        <v>0</v>
      </c>
      <c r="S188" s="333">
        <f t="shared" si="124"/>
        <v>0</v>
      </c>
      <c r="T188" s="333">
        <f t="shared" si="124"/>
        <v>0</v>
      </c>
      <c r="U188" s="333">
        <f t="shared" si="124"/>
        <v>0</v>
      </c>
      <c r="V188" s="334">
        <f t="shared" si="124"/>
        <v>0</v>
      </c>
      <c r="W188" s="334">
        <f t="shared" si="118"/>
        <v>0</v>
      </c>
      <c r="X188" s="488"/>
      <c r="Y188" s="496" t="s">
        <v>315</v>
      </c>
      <c r="Z188" s="443"/>
    </row>
    <row r="189" spans="1:26" ht="12" customHeight="1">
      <c r="A189" s="486"/>
      <c r="B189" s="395"/>
      <c r="C189" s="389" t="s">
        <v>361</v>
      </c>
      <c r="D189" s="390"/>
      <c r="E189" s="390"/>
      <c r="F189" s="390"/>
      <c r="G189" s="390"/>
      <c r="H189" s="390"/>
      <c r="I189" s="390"/>
      <c r="J189" s="403"/>
      <c r="K189" s="403"/>
      <c r="L189" s="404" t="s">
        <v>321</v>
      </c>
      <c r="M189" s="389">
        <f>M174</f>
        <v>0</v>
      </c>
      <c r="N189" s="390">
        <f t="shared" ref="N189:V189" si="125">N174</f>
        <v>0</v>
      </c>
      <c r="O189" s="390">
        <f t="shared" si="125"/>
        <v>0</v>
      </c>
      <c r="P189" s="390">
        <f t="shared" si="125"/>
        <v>0</v>
      </c>
      <c r="Q189" s="390">
        <f t="shared" si="125"/>
        <v>0</v>
      </c>
      <c r="R189" s="390">
        <f t="shared" si="125"/>
        <v>0</v>
      </c>
      <c r="S189" s="390">
        <f t="shared" si="125"/>
        <v>0</v>
      </c>
      <c r="T189" s="390">
        <f t="shared" si="125"/>
        <v>0</v>
      </c>
      <c r="U189" s="390">
        <f t="shared" si="125"/>
        <v>0</v>
      </c>
      <c r="V189" s="391">
        <f t="shared" si="125"/>
        <v>0</v>
      </c>
      <c r="W189" s="391">
        <f t="shared" si="118"/>
        <v>0</v>
      </c>
      <c r="X189" s="488"/>
      <c r="Y189" s="496" t="s">
        <v>315</v>
      </c>
    </row>
    <row r="190" spans="1:26" s="344" customFormat="1" ht="12" customHeight="1">
      <c r="A190" s="491"/>
      <c r="B190" s="343"/>
      <c r="C190" s="343"/>
      <c r="D190" s="343"/>
      <c r="E190" s="343"/>
      <c r="F190" s="343"/>
      <c r="G190" s="343"/>
      <c r="H190" s="343"/>
      <c r="I190" s="343"/>
      <c r="J190" s="431"/>
      <c r="K190" s="431"/>
      <c r="L190" s="431"/>
      <c r="M190" s="343"/>
      <c r="N190" s="343"/>
      <c r="O190" s="343"/>
      <c r="P190" s="343"/>
      <c r="Q190" s="343"/>
      <c r="R190" s="343"/>
      <c r="S190" s="343"/>
      <c r="T190" s="343"/>
      <c r="U190" s="343"/>
      <c r="V190" s="343"/>
      <c r="W190" s="343"/>
      <c r="X190" s="492"/>
      <c r="Y190" s="496" t="s">
        <v>315</v>
      </c>
    </row>
    <row r="191" spans="1:26" s="344" customFormat="1" ht="12" customHeight="1">
      <c r="A191" s="491"/>
      <c r="B191" s="217" t="s">
        <v>138</v>
      </c>
      <c r="C191" s="218"/>
      <c r="D191" s="218"/>
      <c r="E191" s="218"/>
      <c r="F191" s="218"/>
      <c r="G191" s="218"/>
      <c r="H191" s="218"/>
      <c r="I191" s="218"/>
      <c r="J191" s="347"/>
      <c r="K191" s="220"/>
      <c r="L191" s="219" t="s">
        <v>317</v>
      </c>
      <c r="M191" s="221" t="s">
        <v>343</v>
      </c>
      <c r="N191" s="222"/>
      <c r="O191" s="222"/>
      <c r="P191" s="222"/>
      <c r="Q191" s="222"/>
      <c r="R191" s="222"/>
      <c r="S191" s="222"/>
      <c r="T191" s="222"/>
      <c r="U191" s="222"/>
      <c r="V191" s="223"/>
      <c r="W191" s="345"/>
      <c r="X191" s="492"/>
      <c r="Y191" s="496" t="s">
        <v>315</v>
      </c>
    </row>
    <row r="192" spans="1:26" ht="12" customHeight="1">
      <c r="A192" s="486"/>
      <c r="B192" s="206"/>
      <c r="C192" s="207"/>
      <c r="D192" s="207"/>
      <c r="E192" s="207"/>
      <c r="F192" s="207"/>
      <c r="G192" s="207"/>
      <c r="H192" s="207"/>
      <c r="I192" s="207"/>
      <c r="J192" s="348"/>
      <c r="K192" s="225"/>
      <c r="L192" s="224"/>
      <c r="M192" s="226" t="s">
        <v>278</v>
      </c>
      <c r="N192" s="227" t="s">
        <v>279</v>
      </c>
      <c r="O192" s="227" t="s">
        <v>280</v>
      </c>
      <c r="P192" s="227" t="s">
        <v>281</v>
      </c>
      <c r="Q192" s="227" t="s">
        <v>282</v>
      </c>
      <c r="R192" s="227" t="s">
        <v>283</v>
      </c>
      <c r="S192" s="227" t="s">
        <v>284</v>
      </c>
      <c r="T192" s="227" t="s">
        <v>285</v>
      </c>
      <c r="U192" s="227" t="s">
        <v>286</v>
      </c>
      <c r="V192" s="228" t="s">
        <v>287</v>
      </c>
      <c r="W192" s="438" t="s">
        <v>345</v>
      </c>
      <c r="X192" s="488"/>
      <c r="Y192" s="496" t="s">
        <v>315</v>
      </c>
    </row>
    <row r="193" spans="1:25" ht="12" customHeight="1">
      <c r="A193" s="486"/>
      <c r="B193" s="393" t="s">
        <v>340</v>
      </c>
      <c r="C193" s="396" t="s">
        <v>399</v>
      </c>
      <c r="D193" s="396"/>
      <c r="E193" s="396"/>
      <c r="F193" s="396"/>
      <c r="G193" s="396"/>
      <c r="H193" s="396"/>
      <c r="I193" s="396"/>
      <c r="J193" s="397"/>
      <c r="K193" s="397"/>
      <c r="L193" s="398" t="s">
        <v>329</v>
      </c>
      <c r="M193" s="405" t="e">
        <f>M194/M199</f>
        <v>#DIV/0!</v>
      </c>
      <c r="N193" s="397" t="e">
        <f t="shared" ref="N193:V193" si="126">N194/N199</f>
        <v>#DIV/0!</v>
      </c>
      <c r="O193" s="397" t="e">
        <f t="shared" si="126"/>
        <v>#DIV/0!</v>
      </c>
      <c r="P193" s="397" t="e">
        <f t="shared" si="126"/>
        <v>#DIV/0!</v>
      </c>
      <c r="Q193" s="397" t="e">
        <f t="shared" si="126"/>
        <v>#DIV/0!</v>
      </c>
      <c r="R193" s="397" t="e">
        <f t="shared" si="126"/>
        <v>#DIV/0!</v>
      </c>
      <c r="S193" s="397" t="e">
        <f t="shared" si="126"/>
        <v>#DIV/0!</v>
      </c>
      <c r="T193" s="397" t="e">
        <f t="shared" si="126"/>
        <v>#DIV/0!</v>
      </c>
      <c r="U193" s="397" t="e">
        <f t="shared" si="126"/>
        <v>#DIV/0!</v>
      </c>
      <c r="V193" s="406" t="e">
        <f t="shared" si="126"/>
        <v>#DIV/0!</v>
      </c>
      <c r="W193" s="406" t="e">
        <f>AVERAGE(M193:V193)</f>
        <v>#DIV/0!</v>
      </c>
      <c r="X193" s="488"/>
      <c r="Y193" s="496" t="s">
        <v>315</v>
      </c>
    </row>
    <row r="194" spans="1:25" ht="12" customHeight="1">
      <c r="A194" s="486"/>
      <c r="B194" s="394"/>
      <c r="C194" s="383" t="s">
        <v>425</v>
      </c>
      <c r="D194" s="386"/>
      <c r="E194" s="386"/>
      <c r="F194" s="386"/>
      <c r="G194" s="386"/>
      <c r="H194" s="386"/>
      <c r="I194" s="386"/>
      <c r="J194" s="387"/>
      <c r="K194" s="387"/>
      <c r="L194" s="388" t="s">
        <v>277</v>
      </c>
      <c r="M194" s="407">
        <f>SUM(M195:M198)</f>
        <v>0</v>
      </c>
      <c r="N194" s="408">
        <f t="shared" ref="N194:V194" si="127">SUM(N195:N198)</f>
        <v>0</v>
      </c>
      <c r="O194" s="408">
        <f t="shared" si="127"/>
        <v>0</v>
      </c>
      <c r="P194" s="408">
        <f t="shared" si="127"/>
        <v>0</v>
      </c>
      <c r="Q194" s="408">
        <f t="shared" si="127"/>
        <v>0</v>
      </c>
      <c r="R194" s="408">
        <f t="shared" si="127"/>
        <v>0</v>
      </c>
      <c r="S194" s="408">
        <f t="shared" si="127"/>
        <v>0</v>
      </c>
      <c r="T194" s="408">
        <f t="shared" si="127"/>
        <v>0</v>
      </c>
      <c r="U194" s="408">
        <f t="shared" si="127"/>
        <v>0</v>
      </c>
      <c r="V194" s="409">
        <f t="shared" si="127"/>
        <v>0</v>
      </c>
      <c r="W194" s="409">
        <f t="shared" ref="W194:W199" si="128">AVERAGE(M194:V194)</f>
        <v>0</v>
      </c>
      <c r="X194" s="488"/>
      <c r="Y194" s="496" t="s">
        <v>315</v>
      </c>
    </row>
    <row r="195" spans="1:25" ht="12" customHeight="1">
      <c r="A195" s="486"/>
      <c r="B195" s="394"/>
      <c r="C195" s="384"/>
      <c r="D195" s="369" t="s">
        <v>338</v>
      </c>
      <c r="E195" s="327"/>
      <c r="F195" s="327"/>
      <c r="G195" s="327"/>
      <c r="H195" s="327"/>
      <c r="I195" s="327"/>
      <c r="J195" s="370"/>
      <c r="K195" s="370"/>
      <c r="L195" s="376" t="s">
        <v>277</v>
      </c>
      <c r="M195" s="417">
        <f>SUMIF(J$28:J$29,"川崎市内",M28:M29)</f>
        <v>0</v>
      </c>
      <c r="N195" s="418">
        <f t="shared" ref="N195:V195" si="129">SUMIF(K$28:K$29,"川崎市内",N28:N29)</f>
        <v>0</v>
      </c>
      <c r="O195" s="418">
        <f t="shared" si="129"/>
        <v>0</v>
      </c>
      <c r="P195" s="418">
        <f t="shared" si="129"/>
        <v>0</v>
      </c>
      <c r="Q195" s="418">
        <f t="shared" si="129"/>
        <v>0</v>
      </c>
      <c r="R195" s="418">
        <f t="shared" si="129"/>
        <v>0</v>
      </c>
      <c r="S195" s="418">
        <f t="shared" si="129"/>
        <v>0</v>
      </c>
      <c r="T195" s="418">
        <f t="shared" si="129"/>
        <v>0</v>
      </c>
      <c r="U195" s="418">
        <f t="shared" si="129"/>
        <v>0</v>
      </c>
      <c r="V195" s="419">
        <f t="shared" si="129"/>
        <v>0</v>
      </c>
      <c r="W195" s="419">
        <f t="shared" si="128"/>
        <v>0</v>
      </c>
      <c r="X195" s="488"/>
      <c r="Y195" s="496" t="s">
        <v>315</v>
      </c>
    </row>
    <row r="196" spans="1:25" ht="12" customHeight="1">
      <c r="A196" s="486"/>
      <c r="B196" s="394"/>
      <c r="C196" s="384"/>
      <c r="D196" s="371" t="s">
        <v>339</v>
      </c>
      <c r="E196" s="330"/>
      <c r="F196" s="330"/>
      <c r="G196" s="330"/>
      <c r="H196" s="330"/>
      <c r="I196" s="330"/>
      <c r="J196" s="368"/>
      <c r="K196" s="368"/>
      <c r="L196" s="377" t="s">
        <v>277</v>
      </c>
      <c r="M196" s="420">
        <f>SUMIF($J40:$J41,"川崎市内",M40:M41)+SUMIF($J43:$J46,"川崎市内",M43:M46)+SUMIF(J48:J51,"川崎市内",M48:M51)+SUMIF($J53:$J56,"川崎市内",M53:M56)+SUMIF($J58:$J61,"川崎市内",M58:M61)</f>
        <v>0</v>
      </c>
      <c r="N196" s="421">
        <f t="shared" ref="N196:V196" si="130">SUMIF($J40:$J41,"川崎市内",N40:N41)+SUMIF($J43:$J46,"川崎市内",N43:N46)+SUMIF(K48:K51,"川崎市内",N48:N51)+SUMIF($J53:$J56,"川崎市内",N53:N56)+SUMIF($J58:$J61,"川崎市内",N58:N61)</f>
        <v>0</v>
      </c>
      <c r="O196" s="421">
        <f t="shared" si="130"/>
        <v>0</v>
      </c>
      <c r="P196" s="421">
        <f t="shared" si="130"/>
        <v>0</v>
      </c>
      <c r="Q196" s="421">
        <f t="shared" si="130"/>
        <v>0</v>
      </c>
      <c r="R196" s="421">
        <f t="shared" si="130"/>
        <v>0</v>
      </c>
      <c r="S196" s="421">
        <f t="shared" si="130"/>
        <v>0</v>
      </c>
      <c r="T196" s="421">
        <f t="shared" si="130"/>
        <v>0</v>
      </c>
      <c r="U196" s="421">
        <f t="shared" si="130"/>
        <v>0</v>
      </c>
      <c r="V196" s="422">
        <f t="shared" si="130"/>
        <v>0</v>
      </c>
      <c r="W196" s="422">
        <f t="shared" si="128"/>
        <v>0</v>
      </c>
      <c r="X196" s="488"/>
      <c r="Y196" s="496" t="s">
        <v>315</v>
      </c>
    </row>
    <row r="197" spans="1:25" ht="12" customHeight="1">
      <c r="A197" s="486"/>
      <c r="B197" s="394"/>
      <c r="C197" s="384"/>
      <c r="D197" s="371" t="s">
        <v>393</v>
      </c>
      <c r="E197" s="330"/>
      <c r="F197" s="330"/>
      <c r="G197" s="330"/>
      <c r="H197" s="330"/>
      <c r="I197" s="330"/>
      <c r="J197" s="368"/>
      <c r="K197" s="368"/>
      <c r="L197" s="377" t="s">
        <v>277</v>
      </c>
      <c r="M197" s="420">
        <f>SUMIF($J67:$J70,"川崎市内",M67:M70)+SUMIF(J72:J75,"川崎市内",M72:M75)+SUMIF($J77:$J80,"川崎市内",M77:M80)+SUMIF($J82:$J85,"川崎市内",M82:M85)</f>
        <v>0</v>
      </c>
      <c r="N197" s="421">
        <f t="shared" ref="N197:V197" si="131">SUMIF($J67:$J70,"川崎市内",N67:N70)+SUMIF(K72:K75,"川崎市内",N72:N75)+SUMIF($J77:$J80,"川崎市内",N77:N80)+SUMIF($J82:$J85,"川崎市内",N82:N85)</f>
        <v>0</v>
      </c>
      <c r="O197" s="421">
        <f t="shared" si="131"/>
        <v>0</v>
      </c>
      <c r="P197" s="421">
        <f t="shared" si="131"/>
        <v>0</v>
      </c>
      <c r="Q197" s="421">
        <f t="shared" si="131"/>
        <v>0</v>
      </c>
      <c r="R197" s="421">
        <f t="shared" si="131"/>
        <v>0</v>
      </c>
      <c r="S197" s="421">
        <f t="shared" si="131"/>
        <v>0</v>
      </c>
      <c r="T197" s="421">
        <f t="shared" si="131"/>
        <v>0</v>
      </c>
      <c r="U197" s="421">
        <f t="shared" si="131"/>
        <v>0</v>
      </c>
      <c r="V197" s="422">
        <f t="shared" si="131"/>
        <v>0</v>
      </c>
      <c r="W197" s="422">
        <f t="shared" si="128"/>
        <v>0</v>
      </c>
      <c r="X197" s="488"/>
      <c r="Y197" s="496" t="s">
        <v>315</v>
      </c>
    </row>
    <row r="198" spans="1:25" ht="12" customHeight="1">
      <c r="A198" s="486"/>
      <c r="B198" s="394"/>
      <c r="C198" s="385"/>
      <c r="D198" s="372" t="s">
        <v>418</v>
      </c>
      <c r="E198" s="333"/>
      <c r="F198" s="333"/>
      <c r="G198" s="333"/>
      <c r="H198" s="333"/>
      <c r="I198" s="333"/>
      <c r="J198" s="373"/>
      <c r="K198" s="373"/>
      <c r="L198" s="378" t="s">
        <v>277</v>
      </c>
      <c r="M198" s="423">
        <f>SUMIF($J101:$J107,"川崎市内",M101:M107)+SUMIF($J110:$J116,"川崎市内",M110:M116)+SUMIF(J119:J125,"川崎市内",M119:M125)+SUMIF($J128:$J134,"川崎市内",M128:M134)</f>
        <v>0</v>
      </c>
      <c r="N198" s="424">
        <f t="shared" ref="N198:V198" si="132">SUMIF($J101:$J107,"川崎市内",N101:N107)+SUMIF($J110:$J116,"川崎市内",N110:N116)+SUMIF(K119:K125,"川崎市内",N119:N125)+SUMIF($J128:$J134,"川崎市内",N128:N134)</f>
        <v>0</v>
      </c>
      <c r="O198" s="424">
        <f t="shared" si="132"/>
        <v>0</v>
      </c>
      <c r="P198" s="424">
        <f t="shared" si="132"/>
        <v>0</v>
      </c>
      <c r="Q198" s="424">
        <f t="shared" si="132"/>
        <v>0</v>
      </c>
      <c r="R198" s="424">
        <f t="shared" si="132"/>
        <v>0</v>
      </c>
      <c r="S198" s="424">
        <f t="shared" si="132"/>
        <v>0</v>
      </c>
      <c r="T198" s="424">
        <f t="shared" si="132"/>
        <v>0</v>
      </c>
      <c r="U198" s="424">
        <f t="shared" si="132"/>
        <v>0</v>
      </c>
      <c r="V198" s="425">
        <f t="shared" si="132"/>
        <v>0</v>
      </c>
      <c r="W198" s="425">
        <f t="shared" si="128"/>
        <v>0</v>
      </c>
      <c r="X198" s="488"/>
      <c r="Y198" s="496" t="s">
        <v>315</v>
      </c>
    </row>
    <row r="199" spans="1:25" ht="12" customHeight="1">
      <c r="A199" s="486"/>
      <c r="B199" s="395"/>
      <c r="C199" s="389" t="s">
        <v>400</v>
      </c>
      <c r="D199" s="390"/>
      <c r="E199" s="390"/>
      <c r="F199" s="390"/>
      <c r="G199" s="390"/>
      <c r="H199" s="390"/>
      <c r="I199" s="390"/>
      <c r="J199" s="403"/>
      <c r="K199" s="403"/>
      <c r="L199" s="404" t="s">
        <v>277</v>
      </c>
      <c r="M199" s="414">
        <f>M100</f>
        <v>0</v>
      </c>
      <c r="N199" s="415">
        <f t="shared" ref="N199:V199" si="133">N100</f>
        <v>0</v>
      </c>
      <c r="O199" s="415">
        <f t="shared" si="133"/>
        <v>0</v>
      </c>
      <c r="P199" s="415">
        <f t="shared" si="133"/>
        <v>0</v>
      </c>
      <c r="Q199" s="415">
        <f t="shared" si="133"/>
        <v>0</v>
      </c>
      <c r="R199" s="415">
        <f t="shared" si="133"/>
        <v>0</v>
      </c>
      <c r="S199" s="415">
        <f t="shared" si="133"/>
        <v>0</v>
      </c>
      <c r="T199" s="415">
        <f t="shared" si="133"/>
        <v>0</v>
      </c>
      <c r="U199" s="415">
        <f t="shared" si="133"/>
        <v>0</v>
      </c>
      <c r="V199" s="416">
        <f t="shared" si="133"/>
        <v>0</v>
      </c>
      <c r="W199" s="416">
        <f t="shared" si="128"/>
        <v>0</v>
      </c>
      <c r="X199" s="488"/>
      <c r="Y199" s="496" t="s">
        <v>315</v>
      </c>
    </row>
    <row r="200" spans="1:25" s="344" customFormat="1" ht="12" customHeight="1">
      <c r="A200" s="491"/>
      <c r="B200" s="343"/>
      <c r="C200" s="343"/>
      <c r="D200" s="343"/>
      <c r="E200" s="343"/>
      <c r="F200" s="343"/>
      <c r="G200" s="343"/>
      <c r="H200" s="343"/>
      <c r="I200" s="343"/>
      <c r="J200" s="431"/>
      <c r="K200" s="431"/>
      <c r="L200" s="431"/>
      <c r="M200" s="432"/>
      <c r="N200" s="432"/>
      <c r="O200" s="432"/>
      <c r="P200" s="432"/>
      <c r="Q200" s="432"/>
      <c r="R200" s="432"/>
      <c r="S200" s="432"/>
      <c r="T200" s="432"/>
      <c r="U200" s="432"/>
      <c r="V200" s="432"/>
      <c r="W200" s="343"/>
      <c r="X200" s="492"/>
      <c r="Y200" s="496" t="s">
        <v>315</v>
      </c>
    </row>
    <row r="201" spans="1:25" s="344" customFormat="1" ht="12" customHeight="1">
      <c r="A201" s="491"/>
      <c r="B201" s="217" t="s">
        <v>138</v>
      </c>
      <c r="C201" s="218"/>
      <c r="D201" s="218"/>
      <c r="E201" s="218"/>
      <c r="F201" s="218"/>
      <c r="G201" s="218"/>
      <c r="H201" s="218"/>
      <c r="I201" s="218"/>
      <c r="J201" s="347"/>
      <c r="K201" s="220"/>
      <c r="L201" s="219" t="s">
        <v>317</v>
      </c>
      <c r="M201" s="221" t="s">
        <v>343</v>
      </c>
      <c r="N201" s="222"/>
      <c r="O201" s="222"/>
      <c r="P201" s="222"/>
      <c r="Q201" s="222"/>
      <c r="R201" s="222"/>
      <c r="S201" s="222"/>
      <c r="T201" s="222"/>
      <c r="U201" s="222"/>
      <c r="V201" s="223"/>
      <c r="W201" s="345"/>
      <c r="X201" s="492"/>
      <c r="Y201" s="496" t="s">
        <v>315</v>
      </c>
    </row>
    <row r="202" spans="1:25" s="344" customFormat="1" ht="12" customHeight="1">
      <c r="A202" s="491"/>
      <c r="B202" s="206"/>
      <c r="C202" s="207"/>
      <c r="D202" s="207"/>
      <c r="E202" s="207"/>
      <c r="F202" s="207"/>
      <c r="G202" s="207"/>
      <c r="H202" s="207"/>
      <c r="I202" s="207"/>
      <c r="J202" s="348"/>
      <c r="K202" s="225"/>
      <c r="L202" s="224"/>
      <c r="M202" s="226" t="s">
        <v>278</v>
      </c>
      <c r="N202" s="227" t="s">
        <v>279</v>
      </c>
      <c r="O202" s="227" t="s">
        <v>280</v>
      </c>
      <c r="P202" s="227" t="s">
        <v>281</v>
      </c>
      <c r="Q202" s="227" t="s">
        <v>282</v>
      </c>
      <c r="R202" s="227" t="s">
        <v>283</v>
      </c>
      <c r="S202" s="227" t="s">
        <v>284</v>
      </c>
      <c r="T202" s="227" t="s">
        <v>285</v>
      </c>
      <c r="U202" s="227" t="s">
        <v>286</v>
      </c>
      <c r="V202" s="228" t="s">
        <v>287</v>
      </c>
      <c r="W202" s="346" t="s">
        <v>270</v>
      </c>
      <c r="X202" s="492"/>
      <c r="Y202" s="496" t="s">
        <v>315</v>
      </c>
    </row>
    <row r="203" spans="1:25" s="344" customFormat="1" ht="12" customHeight="1">
      <c r="A203" s="491"/>
      <c r="B203" s="400" t="s">
        <v>341</v>
      </c>
      <c r="C203" s="401" t="s">
        <v>376</v>
      </c>
      <c r="D203" s="401"/>
      <c r="E203" s="401"/>
      <c r="F203" s="401"/>
      <c r="G203" s="401"/>
      <c r="H203" s="401"/>
      <c r="I203" s="401"/>
      <c r="J203" s="433"/>
      <c r="K203" s="433"/>
      <c r="L203" s="436" t="s">
        <v>342</v>
      </c>
      <c r="M203" s="449">
        <f>'様式3-12_事業効果オ'!N468</f>
        <v>0</v>
      </c>
      <c r="N203" s="450">
        <f>'様式3-12_事業効果オ'!O468</f>
        <v>0</v>
      </c>
      <c r="O203" s="450">
        <f>'様式3-12_事業効果オ'!P468</f>
        <v>0</v>
      </c>
      <c r="P203" s="450">
        <f>'様式3-12_事業効果オ'!Q468</f>
        <v>0</v>
      </c>
      <c r="Q203" s="450">
        <f>'様式3-12_事業効果オ'!R468</f>
        <v>0</v>
      </c>
      <c r="R203" s="450">
        <f>'様式3-12_事業効果オ'!S468</f>
        <v>0</v>
      </c>
      <c r="S203" s="450">
        <f>'様式3-12_事業効果オ'!T468</f>
        <v>0</v>
      </c>
      <c r="T203" s="450">
        <f>'様式3-12_事業効果オ'!U468</f>
        <v>0</v>
      </c>
      <c r="U203" s="450">
        <f>'様式3-12_事業効果オ'!V468</f>
        <v>0</v>
      </c>
      <c r="V203" s="450">
        <f>'様式3-12_事業効果オ'!W468</f>
        <v>0</v>
      </c>
      <c r="W203" s="435">
        <f>SUM(M203:V203)</f>
        <v>0</v>
      </c>
      <c r="X203" s="492"/>
      <c r="Y203" s="496" t="s">
        <v>315</v>
      </c>
    </row>
    <row r="204" spans="1:25" s="344" customFormat="1" ht="12" customHeight="1">
      <c r="A204" s="491"/>
      <c r="B204" s="343" t="s">
        <v>377</v>
      </c>
      <c r="C204" s="343"/>
      <c r="D204" s="343"/>
      <c r="E204" s="343"/>
      <c r="F204" s="343"/>
      <c r="G204" s="343"/>
      <c r="H204" s="343"/>
      <c r="I204" s="343"/>
      <c r="J204" s="431"/>
      <c r="K204" s="431"/>
      <c r="L204" s="431"/>
      <c r="M204" s="432"/>
      <c r="N204" s="432"/>
      <c r="O204" s="432"/>
      <c r="P204" s="432"/>
      <c r="Q204" s="432"/>
      <c r="R204" s="432"/>
      <c r="S204" s="432"/>
      <c r="T204" s="432"/>
      <c r="U204" s="432"/>
      <c r="V204" s="432"/>
      <c r="W204" s="343"/>
      <c r="X204" s="492"/>
      <c r="Y204" s="496" t="s">
        <v>315</v>
      </c>
    </row>
    <row r="205" spans="1:25" s="344" customFormat="1" ht="12" customHeight="1">
      <c r="A205" s="491"/>
      <c r="B205" s="217" t="s">
        <v>138</v>
      </c>
      <c r="C205" s="218"/>
      <c r="D205" s="218"/>
      <c r="E205" s="218"/>
      <c r="F205" s="218"/>
      <c r="G205" s="218"/>
      <c r="H205" s="218"/>
      <c r="I205" s="218"/>
      <c r="J205" s="347"/>
      <c r="K205" s="220"/>
      <c r="L205" s="219" t="s">
        <v>317</v>
      </c>
      <c r="M205" s="221" t="s">
        <v>343</v>
      </c>
      <c r="N205" s="222"/>
      <c r="O205" s="222"/>
      <c r="P205" s="222"/>
      <c r="Q205" s="222"/>
      <c r="R205" s="222"/>
      <c r="S205" s="222"/>
      <c r="T205" s="222"/>
      <c r="U205" s="222"/>
      <c r="V205" s="223"/>
      <c r="W205" s="345"/>
      <c r="X205" s="492"/>
      <c r="Y205" s="496" t="s">
        <v>315</v>
      </c>
    </row>
    <row r="206" spans="1:25" ht="12" customHeight="1">
      <c r="A206" s="486"/>
      <c r="B206" s="206"/>
      <c r="C206" s="207"/>
      <c r="D206" s="207"/>
      <c r="E206" s="207"/>
      <c r="F206" s="207"/>
      <c r="G206" s="207"/>
      <c r="H206" s="207"/>
      <c r="I206" s="207"/>
      <c r="J206" s="348"/>
      <c r="K206" s="225"/>
      <c r="L206" s="224"/>
      <c r="M206" s="226" t="s">
        <v>278</v>
      </c>
      <c r="N206" s="227" t="s">
        <v>279</v>
      </c>
      <c r="O206" s="227" t="s">
        <v>280</v>
      </c>
      <c r="P206" s="227" t="s">
        <v>281</v>
      </c>
      <c r="Q206" s="227" t="s">
        <v>282</v>
      </c>
      <c r="R206" s="227" t="s">
        <v>283</v>
      </c>
      <c r="S206" s="227" t="s">
        <v>284</v>
      </c>
      <c r="T206" s="227" t="s">
        <v>285</v>
      </c>
      <c r="U206" s="227" t="s">
        <v>286</v>
      </c>
      <c r="V206" s="228" t="s">
        <v>287</v>
      </c>
      <c r="W206" s="346" t="s">
        <v>270</v>
      </c>
      <c r="X206" s="488"/>
      <c r="Y206" s="496" t="s">
        <v>315</v>
      </c>
    </row>
    <row r="207" spans="1:25" ht="12" customHeight="1">
      <c r="A207" s="486"/>
      <c r="B207" s="400" t="s">
        <v>344</v>
      </c>
      <c r="C207" s="401" t="s">
        <v>346</v>
      </c>
      <c r="D207" s="401"/>
      <c r="E207" s="401"/>
      <c r="F207" s="401"/>
      <c r="G207" s="401"/>
      <c r="H207" s="401"/>
      <c r="I207" s="401"/>
      <c r="J207" s="433"/>
      <c r="K207" s="433"/>
      <c r="L207" s="436" t="s">
        <v>342</v>
      </c>
      <c r="M207" s="434">
        <f>'様式3-13_損益計算書、事業効果カ'!G72</f>
        <v>0</v>
      </c>
      <c r="N207" s="434">
        <f>'様式3-13_損益計算書、事業効果カ'!H72</f>
        <v>0</v>
      </c>
      <c r="O207" s="434">
        <f>'様式3-13_損益計算書、事業効果カ'!I72</f>
        <v>0</v>
      </c>
      <c r="P207" s="434">
        <f>'様式3-13_損益計算書、事業効果カ'!J72</f>
        <v>0</v>
      </c>
      <c r="Q207" s="434">
        <f>'様式3-13_損益計算書、事業効果カ'!K72</f>
        <v>0</v>
      </c>
      <c r="R207" s="434">
        <f>'様式3-13_損益計算書、事業効果カ'!L72</f>
        <v>0</v>
      </c>
      <c r="S207" s="434">
        <f>'様式3-13_損益計算書、事業効果カ'!M72</f>
        <v>0</v>
      </c>
      <c r="T207" s="434">
        <f>'様式3-13_損益計算書、事業効果カ'!N72</f>
        <v>0</v>
      </c>
      <c r="U207" s="434">
        <f>'様式3-13_損益計算書、事業効果カ'!O72</f>
        <v>0</v>
      </c>
      <c r="V207" s="435">
        <f>'様式3-13_損益計算書、事業効果カ'!P72</f>
        <v>0</v>
      </c>
      <c r="W207" s="437">
        <f>SUM(M207:V207)</f>
        <v>0</v>
      </c>
      <c r="X207" s="488"/>
      <c r="Y207" s="496" t="s">
        <v>315</v>
      </c>
    </row>
    <row r="208" spans="1:25" s="344" customFormat="1" ht="12" customHeight="1">
      <c r="A208" s="491"/>
      <c r="B208" s="343"/>
      <c r="C208" s="343"/>
      <c r="D208" s="343"/>
      <c r="E208" s="343"/>
      <c r="F208" s="343"/>
      <c r="G208" s="343"/>
      <c r="H208" s="343"/>
      <c r="I208" s="343"/>
      <c r="J208" s="431"/>
      <c r="K208" s="431"/>
      <c r="L208" s="431"/>
      <c r="M208" s="343"/>
      <c r="N208" s="430"/>
      <c r="O208" s="430"/>
      <c r="P208" s="430"/>
      <c r="Q208" s="430"/>
      <c r="R208" s="430"/>
      <c r="S208" s="430"/>
      <c r="T208" s="430"/>
      <c r="U208" s="430"/>
      <c r="V208" s="430"/>
      <c r="W208" s="430"/>
      <c r="X208" s="492"/>
      <c r="Y208" s="496" t="s">
        <v>315</v>
      </c>
    </row>
    <row r="209" spans="1:25" ht="12" customHeight="1">
      <c r="A209" s="486"/>
      <c r="B209" s="581"/>
      <c r="C209" s="581"/>
      <c r="D209" s="581"/>
      <c r="E209" s="581"/>
      <c r="F209" s="581"/>
      <c r="G209" s="581"/>
      <c r="H209" s="581"/>
      <c r="I209" s="581"/>
      <c r="J209" s="582"/>
      <c r="K209" s="582"/>
      <c r="L209" s="582"/>
      <c r="M209" s="583"/>
      <c r="N209" s="583"/>
      <c r="O209" s="583"/>
      <c r="P209" s="583"/>
      <c r="Q209" s="583"/>
      <c r="R209" s="583"/>
      <c r="S209" s="583"/>
      <c r="T209" s="583"/>
      <c r="U209" s="583"/>
      <c r="V209" s="583"/>
      <c r="W209" s="583"/>
      <c r="X209" s="488"/>
      <c r="Y209" s="496" t="s">
        <v>315</v>
      </c>
    </row>
    <row r="210" spans="1:25" ht="12" customHeight="1">
      <c r="A210" s="486"/>
      <c r="B210" s="581"/>
      <c r="C210" s="581"/>
      <c r="D210" s="581"/>
      <c r="E210" s="581"/>
      <c r="F210" s="581"/>
      <c r="G210" s="581"/>
      <c r="H210" s="581"/>
      <c r="I210" s="581"/>
      <c r="J210" s="582"/>
      <c r="K210" s="582"/>
      <c r="L210" s="582"/>
      <c r="M210" s="584"/>
      <c r="N210" s="584"/>
      <c r="O210" s="584"/>
      <c r="P210" s="584"/>
      <c r="Q210" s="584"/>
      <c r="R210" s="584"/>
      <c r="S210" s="584"/>
      <c r="T210" s="584"/>
      <c r="U210" s="584"/>
      <c r="V210" s="584"/>
      <c r="W210" s="585"/>
      <c r="X210" s="488"/>
      <c r="Y210" s="496" t="s">
        <v>315</v>
      </c>
    </row>
    <row r="211" spans="1:25" ht="12" customHeight="1">
      <c r="A211" s="486"/>
      <c r="B211" s="343"/>
      <c r="C211" s="343"/>
      <c r="D211" s="343"/>
      <c r="E211" s="343"/>
      <c r="F211" s="343"/>
      <c r="G211" s="343"/>
      <c r="H211" s="343"/>
      <c r="I211" s="343"/>
      <c r="J211" s="431"/>
      <c r="K211" s="431"/>
      <c r="L211" s="431"/>
      <c r="M211" s="586"/>
      <c r="N211" s="586"/>
      <c r="O211" s="586"/>
      <c r="P211" s="586"/>
      <c r="Q211" s="586"/>
      <c r="R211" s="586"/>
      <c r="S211" s="343"/>
      <c r="T211" s="586"/>
      <c r="U211" s="586"/>
      <c r="V211" s="586"/>
      <c r="W211" s="586"/>
      <c r="X211" s="488"/>
      <c r="Y211" s="496" t="s">
        <v>315</v>
      </c>
    </row>
    <row r="212" spans="1:25" ht="12" customHeight="1">
      <c r="A212" s="486"/>
      <c r="B212" s="343"/>
      <c r="C212" s="343"/>
      <c r="D212" s="343"/>
      <c r="E212" s="343"/>
      <c r="F212" s="343"/>
      <c r="G212" s="343"/>
      <c r="H212" s="343"/>
      <c r="I212" s="343"/>
      <c r="J212" s="431"/>
      <c r="K212" s="431"/>
      <c r="L212" s="431"/>
      <c r="M212" s="587"/>
      <c r="N212" s="587"/>
      <c r="O212" s="587"/>
      <c r="P212" s="587"/>
      <c r="Q212" s="587"/>
      <c r="R212" s="587"/>
      <c r="S212" s="343"/>
      <c r="T212" s="587"/>
      <c r="U212" s="587"/>
      <c r="V212" s="587"/>
      <c r="W212" s="587"/>
      <c r="X212" s="488"/>
      <c r="Y212" s="496" t="s">
        <v>315</v>
      </c>
    </row>
    <row r="213" spans="1:25" ht="12" customHeight="1">
      <c r="A213" s="486"/>
      <c r="B213" s="343"/>
      <c r="C213" s="343"/>
      <c r="D213" s="343"/>
      <c r="E213" s="343"/>
      <c r="F213" s="343"/>
      <c r="G213" s="343"/>
      <c r="H213" s="343"/>
      <c r="I213" s="343"/>
      <c r="J213" s="431"/>
      <c r="K213" s="431"/>
      <c r="L213" s="431"/>
      <c r="M213" s="587"/>
      <c r="N213" s="587"/>
      <c r="O213" s="587"/>
      <c r="P213" s="587"/>
      <c r="Q213" s="587"/>
      <c r="R213" s="587"/>
      <c r="S213" s="343"/>
      <c r="T213" s="587"/>
      <c r="U213" s="587"/>
      <c r="V213" s="587"/>
      <c r="W213" s="587"/>
      <c r="X213" s="488"/>
      <c r="Y213" s="496" t="s">
        <v>315</v>
      </c>
    </row>
    <row r="214" spans="1:25" ht="12" customHeight="1">
      <c r="A214" s="493"/>
      <c r="B214" s="186"/>
      <c r="C214" s="186"/>
      <c r="D214" s="186"/>
      <c r="E214" s="186"/>
      <c r="F214" s="186"/>
      <c r="G214" s="186"/>
      <c r="H214" s="186"/>
      <c r="I214" s="186"/>
      <c r="J214" s="495"/>
      <c r="K214" s="495"/>
      <c r="L214" s="495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249"/>
      <c r="X214" s="187"/>
      <c r="Y214" s="496" t="s">
        <v>315</v>
      </c>
    </row>
    <row r="215" spans="1:25" ht="12" customHeight="1">
      <c r="A215" s="183" t="s">
        <v>365</v>
      </c>
      <c r="B215" s="183"/>
      <c r="D215" s="183"/>
      <c r="E215" s="183"/>
      <c r="F215" s="183"/>
      <c r="G215" s="183"/>
      <c r="H215" s="183"/>
      <c r="I215" s="183"/>
      <c r="J215" s="487"/>
      <c r="K215" s="487"/>
      <c r="L215" s="487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X215" s="488"/>
      <c r="Y215" s="496" t="s">
        <v>315</v>
      </c>
    </row>
    <row r="216" spans="1:25" ht="12" customHeight="1">
      <c r="A216" s="183" t="s">
        <v>364</v>
      </c>
      <c r="B216" s="183"/>
      <c r="D216" s="183"/>
      <c r="E216" s="183"/>
      <c r="F216" s="183"/>
      <c r="G216" s="183"/>
      <c r="H216" s="183"/>
      <c r="I216" s="183"/>
      <c r="J216" s="487"/>
      <c r="K216" s="487"/>
      <c r="L216" s="487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X216" s="488"/>
      <c r="Y216" s="496" t="s">
        <v>315</v>
      </c>
    </row>
    <row r="217" spans="1:25" ht="12" customHeight="1">
      <c r="A217" s="183" t="s">
        <v>366</v>
      </c>
      <c r="B217" s="183"/>
      <c r="D217" s="183"/>
      <c r="E217" s="183"/>
      <c r="F217" s="183"/>
      <c r="G217" s="183"/>
      <c r="H217" s="183"/>
      <c r="I217" s="183"/>
      <c r="J217" s="487"/>
      <c r="K217" s="487"/>
      <c r="L217" s="487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X217" s="488"/>
      <c r="Y217" s="496" t="s">
        <v>315</v>
      </c>
    </row>
    <row r="218" spans="1:25" ht="12" customHeight="1">
      <c r="A218" s="183" t="s">
        <v>367</v>
      </c>
      <c r="B218" s="183"/>
      <c r="D218" s="183"/>
      <c r="E218" s="183"/>
      <c r="F218" s="183"/>
      <c r="G218" s="183"/>
      <c r="H218" s="183"/>
      <c r="I218" s="183"/>
      <c r="J218" s="487"/>
      <c r="K218" s="487"/>
      <c r="L218" s="487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X218" s="488"/>
      <c r="Y218" s="496" t="s">
        <v>315</v>
      </c>
    </row>
    <row r="219" spans="1:25" ht="12" customHeight="1">
      <c r="A219" s="183" t="s">
        <v>368</v>
      </c>
      <c r="B219" s="183"/>
      <c r="D219" s="183"/>
      <c r="E219" s="183"/>
      <c r="F219" s="183"/>
      <c r="G219" s="183"/>
      <c r="H219" s="183"/>
      <c r="I219" s="183"/>
      <c r="J219" s="487"/>
      <c r="K219" s="487"/>
      <c r="L219" s="487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X219" s="488"/>
      <c r="Y219" s="496" t="s">
        <v>315</v>
      </c>
    </row>
    <row r="220" spans="1:25" ht="12" customHeight="1">
      <c r="A220" s="183" t="s">
        <v>370</v>
      </c>
      <c r="B220" s="183"/>
      <c r="D220" s="183"/>
      <c r="E220" s="183"/>
      <c r="F220" s="183"/>
      <c r="G220" s="183"/>
      <c r="H220" s="183"/>
      <c r="I220" s="183"/>
      <c r="J220" s="487"/>
      <c r="K220" s="487"/>
      <c r="L220" s="487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X220" s="488"/>
      <c r="Y220" s="496" t="s">
        <v>315</v>
      </c>
    </row>
    <row r="221" spans="1:25" ht="12" customHeight="1">
      <c r="A221" s="493"/>
      <c r="B221" s="494"/>
      <c r="C221" s="186"/>
      <c r="D221" s="186"/>
      <c r="E221" s="186"/>
      <c r="F221" s="186"/>
      <c r="G221" s="186"/>
      <c r="H221" s="186"/>
      <c r="I221" s="186"/>
      <c r="J221" s="495"/>
      <c r="K221" s="495"/>
      <c r="L221" s="495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249"/>
      <c r="X221" s="187"/>
      <c r="Y221" s="496" t="s">
        <v>315</v>
      </c>
    </row>
    <row r="222" spans="1:25" ht="12" customHeight="1">
      <c r="A222" s="496" t="s">
        <v>315</v>
      </c>
      <c r="B222" s="496" t="s">
        <v>315</v>
      </c>
      <c r="C222" s="496" t="s">
        <v>315</v>
      </c>
      <c r="D222" s="496" t="s">
        <v>315</v>
      </c>
      <c r="E222" s="496" t="s">
        <v>315</v>
      </c>
      <c r="F222" s="496" t="s">
        <v>315</v>
      </c>
      <c r="G222" s="496" t="s">
        <v>315</v>
      </c>
      <c r="H222" s="496" t="s">
        <v>315</v>
      </c>
      <c r="I222" s="496" t="s">
        <v>315</v>
      </c>
      <c r="J222" s="496" t="s">
        <v>315</v>
      </c>
      <c r="K222" s="496" t="s">
        <v>315</v>
      </c>
      <c r="L222" s="496" t="s">
        <v>315</v>
      </c>
      <c r="M222" s="496" t="s">
        <v>315</v>
      </c>
      <c r="N222" s="496" t="s">
        <v>315</v>
      </c>
      <c r="O222" s="496" t="s">
        <v>315</v>
      </c>
      <c r="P222" s="496" t="s">
        <v>315</v>
      </c>
      <c r="Q222" s="496" t="s">
        <v>315</v>
      </c>
      <c r="R222" s="496" t="s">
        <v>315</v>
      </c>
      <c r="S222" s="496" t="s">
        <v>315</v>
      </c>
      <c r="T222" s="496" t="s">
        <v>315</v>
      </c>
      <c r="U222" s="496" t="s">
        <v>315</v>
      </c>
      <c r="V222" s="496" t="s">
        <v>315</v>
      </c>
      <c r="W222" s="496" t="s">
        <v>315</v>
      </c>
      <c r="X222" s="496" t="s">
        <v>315</v>
      </c>
      <c r="Y222" s="496" t="s">
        <v>315</v>
      </c>
    </row>
  </sheetData>
  <mergeCells count="1">
    <mergeCell ref="B1:U1"/>
  </mergeCells>
  <phoneticPr fontId="2"/>
  <printOptions horizontalCentered="1" verticalCentered="1"/>
  <pageMargins left="0.25" right="0.25" top="0.75" bottom="0.75" header="0.3" footer="0.3"/>
  <pageSetup paperSize="8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リスト!$C$3:$C$7</xm:f>
          </x14:formula1>
          <xm:sqref>K40:K61 K28:K29 K101:K107 K110:K116 K91:K96 K67:K87 K128:K134 K119:K125</xm:sqref>
        </x14:dataValidation>
        <x14:dataValidation type="list" allowBlank="1" showInputMessage="1" showErrorMessage="1">
          <x14:formula1>
            <xm:f>リスト!$B$3:$B$4</xm:f>
          </x14:formula1>
          <xm:sqref>J28:J29 J110:J116 J101:J107 J91:J96 J128:J134 J40:J41 J119:J125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3:F12"/>
  <sheetViews>
    <sheetView workbookViewId="0"/>
  </sheetViews>
  <sheetFormatPr defaultRowHeight="12"/>
  <cols>
    <col min="1" max="1" width="3.7109375" customWidth="1"/>
  </cols>
  <sheetData>
    <row r="3" spans="2:6">
      <c r="B3" s="177" t="s">
        <v>318</v>
      </c>
      <c r="C3" s="177" t="s">
        <v>156</v>
      </c>
      <c r="D3" s="177"/>
      <c r="E3" s="177"/>
      <c r="F3" s="177">
        <v>2024</v>
      </c>
    </row>
    <row r="4" spans="2:6">
      <c r="B4" s="177" t="s">
        <v>319</v>
      </c>
      <c r="C4" s="177" t="s">
        <v>157</v>
      </c>
      <c r="D4" s="177"/>
      <c r="E4" s="177"/>
      <c r="F4" s="177">
        <v>2025</v>
      </c>
    </row>
    <row r="5" spans="2:6">
      <c r="B5" s="177"/>
      <c r="C5" s="177" t="s">
        <v>158</v>
      </c>
      <c r="D5" s="177"/>
      <c r="E5" s="177"/>
      <c r="F5" s="177">
        <v>2026</v>
      </c>
    </row>
    <row r="6" spans="2:6">
      <c r="B6" s="177"/>
      <c r="C6" s="177" t="s">
        <v>160</v>
      </c>
      <c r="D6" s="177"/>
      <c r="E6" s="177"/>
      <c r="F6" s="177">
        <v>2027</v>
      </c>
    </row>
    <row r="7" spans="2:6">
      <c r="B7" s="177"/>
      <c r="C7" s="177" t="s">
        <v>161</v>
      </c>
      <c r="D7" s="177"/>
      <c r="E7" s="177"/>
      <c r="F7" s="177">
        <v>2028</v>
      </c>
    </row>
    <row r="8" spans="2:6">
      <c r="B8" s="177"/>
      <c r="C8" s="177"/>
      <c r="D8" s="177"/>
      <c r="E8" s="177"/>
      <c r="F8" s="177">
        <v>2029</v>
      </c>
    </row>
    <row r="9" spans="2:6">
      <c r="B9" s="177"/>
      <c r="C9" s="177"/>
      <c r="D9" s="177"/>
      <c r="E9" s="177"/>
      <c r="F9" s="177">
        <v>2030</v>
      </c>
    </row>
    <row r="10" spans="2:6">
      <c r="B10" s="177"/>
      <c r="C10" s="177"/>
      <c r="D10" s="177"/>
      <c r="E10" s="177"/>
      <c r="F10" s="177">
        <v>2031</v>
      </c>
    </row>
    <row r="11" spans="2:6">
      <c r="B11" s="177"/>
      <c r="C11" s="177"/>
      <c r="D11" s="177"/>
      <c r="E11" s="177"/>
      <c r="F11" s="177">
        <v>2032</v>
      </c>
    </row>
    <row r="12" spans="2:6">
      <c r="B12" s="177"/>
      <c r="C12" s="177"/>
      <c r="D12" s="177"/>
      <c r="E12" s="177"/>
      <c r="F12" s="177">
        <v>2033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478"/>
  <sheetViews>
    <sheetView showGridLines="0" view="pageBreakPreview" zoomScale="115" zoomScaleNormal="70" zoomScaleSheetLayoutView="115" zoomScalePageLayoutView="55" workbookViewId="0">
      <selection activeCell="W2" sqref="W2"/>
    </sheetView>
  </sheetViews>
  <sheetFormatPr defaultColWidth="1.85546875" defaultRowHeight="12"/>
  <cols>
    <col min="1" max="1" width="4.140625" style="5" customWidth="1"/>
    <col min="2" max="2" width="6.85546875" style="5" customWidth="1"/>
    <col min="3" max="3" width="34" style="5" customWidth="1"/>
    <col min="4" max="5" width="12.5703125" style="5" bestFit="1" customWidth="1"/>
    <col min="6" max="6" width="13" style="5" bestFit="1" customWidth="1"/>
    <col min="7" max="7" width="11" style="5" bestFit="1" customWidth="1"/>
    <col min="8" max="9" width="11" style="5" customWidth="1"/>
    <col min="10" max="10" width="11" style="5" bestFit="1" customWidth="1"/>
    <col min="11" max="11" width="9.7109375" style="5" bestFit="1" customWidth="1"/>
    <col min="12" max="12" width="11.85546875" style="5" customWidth="1"/>
    <col min="13" max="13" width="13.5703125" style="5" customWidth="1"/>
    <col min="14" max="23" width="14" style="5" customWidth="1"/>
    <col min="24" max="24" width="4.140625" style="5" customWidth="1"/>
    <col min="25" max="16384" width="1.85546875" style="5"/>
  </cols>
  <sheetData>
    <row r="1" spans="1:26" ht="29.25" customHeight="1">
      <c r="A1" s="99"/>
      <c r="B1" s="588" t="str">
        <f ca="1">RIGHT(CELL("filename",A1),LEN(CELL("filename",A1))-FIND("]",CELL("filename",A1)))</f>
        <v>様式3-12_事業効果オ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154"/>
      <c r="W1" s="123"/>
      <c r="X1" s="21"/>
      <c r="Z1" s="570" t="s">
        <v>426</v>
      </c>
    </row>
    <row r="2" spans="1:26">
      <c r="A2" s="10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X2" s="9"/>
      <c r="Z2" s="570" t="s">
        <v>426</v>
      </c>
    </row>
    <row r="3" spans="1:26">
      <c r="A3" s="10"/>
      <c r="B3" s="8" t="s">
        <v>233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3"/>
      <c r="X3" s="9"/>
      <c r="Z3" s="570" t="s">
        <v>426</v>
      </c>
    </row>
    <row r="4" spans="1:26" ht="28.35" customHeight="1">
      <c r="A4" s="10"/>
      <c r="B4" s="71" t="s">
        <v>189</v>
      </c>
      <c r="C4" s="72"/>
      <c r="D4" s="72"/>
      <c r="E4" s="72"/>
      <c r="F4" s="73"/>
      <c r="G4" s="68" t="s">
        <v>132</v>
      </c>
      <c r="H4" s="69"/>
      <c r="I4" s="69"/>
      <c r="J4" s="69"/>
      <c r="K4" s="69"/>
      <c r="L4" s="69"/>
      <c r="M4" s="70"/>
      <c r="N4" s="594" t="s">
        <v>140</v>
      </c>
      <c r="O4" s="595"/>
      <c r="P4" s="595"/>
      <c r="Q4" s="595"/>
      <c r="R4" s="595"/>
      <c r="S4" s="595"/>
      <c r="T4" s="595"/>
      <c r="U4" s="595"/>
      <c r="V4" s="595"/>
      <c r="W4" s="596"/>
      <c r="X4" s="9"/>
      <c r="Z4" s="570" t="s">
        <v>426</v>
      </c>
    </row>
    <row r="5" spans="1:26" s="15" customFormat="1" ht="36">
      <c r="A5" s="57"/>
      <c r="B5" s="65" t="s">
        <v>110</v>
      </c>
      <c r="C5" s="65" t="s">
        <v>123</v>
      </c>
      <c r="D5" s="66" t="s">
        <v>223</v>
      </c>
      <c r="E5" s="67" t="s">
        <v>134</v>
      </c>
      <c r="F5" s="67" t="s">
        <v>125</v>
      </c>
      <c r="G5" s="61" t="s">
        <v>131</v>
      </c>
      <c r="H5" s="61" t="s">
        <v>133</v>
      </c>
      <c r="I5" s="61" t="s">
        <v>130</v>
      </c>
      <c r="J5" s="62" t="s">
        <v>128</v>
      </c>
      <c r="K5" s="62" t="s">
        <v>127</v>
      </c>
      <c r="L5" s="62" t="s">
        <v>126</v>
      </c>
      <c r="M5" s="61" t="s">
        <v>129</v>
      </c>
      <c r="N5" s="132" t="s">
        <v>200</v>
      </c>
      <c r="O5" s="132" t="s">
        <v>201</v>
      </c>
      <c r="P5" s="132" t="s">
        <v>202</v>
      </c>
      <c r="Q5" s="132" t="s">
        <v>203</v>
      </c>
      <c r="R5" s="132" t="s">
        <v>204</v>
      </c>
      <c r="S5" s="132" t="s">
        <v>205</v>
      </c>
      <c r="T5" s="132" t="s">
        <v>206</v>
      </c>
      <c r="U5" s="132" t="s">
        <v>207</v>
      </c>
      <c r="V5" s="132" t="s">
        <v>208</v>
      </c>
      <c r="W5" s="132" t="s">
        <v>209</v>
      </c>
      <c r="X5" s="104"/>
      <c r="Z5" s="570" t="s">
        <v>426</v>
      </c>
    </row>
    <row r="6" spans="1:26">
      <c r="A6" s="10"/>
      <c r="B6" s="26">
        <v>1</v>
      </c>
      <c r="C6" s="562"/>
      <c r="D6" s="98"/>
      <c r="E6" s="98"/>
      <c r="F6" s="98"/>
      <c r="G6" s="562"/>
      <c r="H6" s="98"/>
      <c r="I6" s="563"/>
      <c r="J6" s="563"/>
      <c r="K6" s="98"/>
      <c r="L6" s="98"/>
      <c r="M6" s="27">
        <f>F6-L6</f>
        <v>0</v>
      </c>
      <c r="N6" s="88" t="str">
        <f>IF($G6="","-",IF($G6&lt;=N$5,$M6,0))</f>
        <v>-</v>
      </c>
      <c r="O6" s="88" t="str">
        <f>IF($G6="","-",IF($G6&lt;=O$5,$M6,0))</f>
        <v>-</v>
      </c>
      <c r="P6" s="88" t="str">
        <f>IF($G6="","-",IF($G6&lt;=P$5,$M6,0))</f>
        <v>-</v>
      </c>
      <c r="Q6" s="88" t="str">
        <f t="shared" ref="N6:W27" si="0">IF($G6="","-",IF($G6&lt;=Q$5,$M6,0))</f>
        <v>-</v>
      </c>
      <c r="R6" s="88" t="str">
        <f t="shared" si="0"/>
        <v>-</v>
      </c>
      <c r="S6" s="88" t="str">
        <f t="shared" si="0"/>
        <v>-</v>
      </c>
      <c r="T6" s="88" t="str">
        <f t="shared" si="0"/>
        <v>-</v>
      </c>
      <c r="U6" s="88" t="str">
        <f t="shared" si="0"/>
        <v>-</v>
      </c>
      <c r="V6" s="88" t="str">
        <f t="shared" si="0"/>
        <v>-</v>
      </c>
      <c r="W6" s="88" t="str">
        <f t="shared" si="0"/>
        <v>-</v>
      </c>
      <c r="X6" s="9"/>
      <c r="Z6" s="570" t="s">
        <v>426</v>
      </c>
    </row>
    <row r="7" spans="1:26">
      <c r="A7" s="10"/>
      <c r="B7" s="26">
        <v>2</v>
      </c>
      <c r="C7" s="562"/>
      <c r="D7" s="98"/>
      <c r="E7" s="98"/>
      <c r="F7" s="98"/>
      <c r="G7" s="562"/>
      <c r="H7" s="98"/>
      <c r="I7" s="563"/>
      <c r="J7" s="563"/>
      <c r="K7" s="98"/>
      <c r="L7" s="98"/>
      <c r="M7" s="27">
        <f t="shared" ref="M7:M67" si="1">F7-L7</f>
        <v>0</v>
      </c>
      <c r="N7" s="89" t="str">
        <f t="shared" si="0"/>
        <v>-</v>
      </c>
      <c r="O7" s="89" t="str">
        <f t="shared" si="0"/>
        <v>-</v>
      </c>
      <c r="P7" s="88" t="str">
        <f t="shared" si="0"/>
        <v>-</v>
      </c>
      <c r="Q7" s="88" t="str">
        <f t="shared" si="0"/>
        <v>-</v>
      </c>
      <c r="R7" s="88" t="str">
        <f t="shared" si="0"/>
        <v>-</v>
      </c>
      <c r="S7" s="88" t="str">
        <f t="shared" si="0"/>
        <v>-</v>
      </c>
      <c r="T7" s="88" t="str">
        <f t="shared" si="0"/>
        <v>-</v>
      </c>
      <c r="U7" s="88" t="str">
        <f t="shared" si="0"/>
        <v>-</v>
      </c>
      <c r="V7" s="88" t="str">
        <f t="shared" si="0"/>
        <v>-</v>
      </c>
      <c r="W7" s="88" t="str">
        <f t="shared" si="0"/>
        <v>-</v>
      </c>
      <c r="X7" s="9"/>
      <c r="Z7" s="570" t="s">
        <v>426</v>
      </c>
    </row>
    <row r="8" spans="1:26" s="80" customFormat="1">
      <c r="A8" s="79"/>
      <c r="B8" s="26">
        <v>3</v>
      </c>
      <c r="C8" s="562"/>
      <c r="D8" s="98"/>
      <c r="E8" s="98"/>
      <c r="F8" s="98"/>
      <c r="G8" s="562"/>
      <c r="H8" s="98"/>
      <c r="I8" s="563"/>
      <c r="J8" s="563"/>
      <c r="K8" s="98"/>
      <c r="L8" s="98"/>
      <c r="M8" s="27">
        <f t="shared" si="1"/>
        <v>0</v>
      </c>
      <c r="N8" s="90" t="str">
        <f t="shared" si="0"/>
        <v>-</v>
      </c>
      <c r="O8" s="90" t="str">
        <f t="shared" si="0"/>
        <v>-</v>
      </c>
      <c r="P8" s="91" t="str">
        <f t="shared" si="0"/>
        <v>-</v>
      </c>
      <c r="Q8" s="91" t="str">
        <f t="shared" si="0"/>
        <v>-</v>
      </c>
      <c r="R8" s="91" t="str">
        <f t="shared" si="0"/>
        <v>-</v>
      </c>
      <c r="S8" s="91" t="str">
        <f t="shared" si="0"/>
        <v>-</v>
      </c>
      <c r="T8" s="91" t="str">
        <f t="shared" si="0"/>
        <v>-</v>
      </c>
      <c r="U8" s="91" t="str">
        <f t="shared" si="0"/>
        <v>-</v>
      </c>
      <c r="V8" s="91" t="str">
        <f t="shared" si="0"/>
        <v>-</v>
      </c>
      <c r="W8" s="91" t="str">
        <f t="shared" si="0"/>
        <v>-</v>
      </c>
      <c r="X8" s="105"/>
      <c r="Z8" s="570" t="s">
        <v>426</v>
      </c>
    </row>
    <row r="9" spans="1:26" s="80" customFormat="1">
      <c r="A9" s="79"/>
      <c r="B9" s="26">
        <v>4</v>
      </c>
      <c r="C9" s="562"/>
      <c r="D9" s="98"/>
      <c r="E9" s="98"/>
      <c r="F9" s="98"/>
      <c r="G9" s="562"/>
      <c r="H9" s="98"/>
      <c r="I9" s="563"/>
      <c r="J9" s="563"/>
      <c r="K9" s="98"/>
      <c r="L9" s="98"/>
      <c r="M9" s="27">
        <f t="shared" si="1"/>
        <v>0</v>
      </c>
      <c r="N9" s="90" t="str">
        <f t="shared" si="0"/>
        <v>-</v>
      </c>
      <c r="O9" s="90" t="str">
        <f t="shared" si="0"/>
        <v>-</v>
      </c>
      <c r="P9" s="91" t="str">
        <f t="shared" si="0"/>
        <v>-</v>
      </c>
      <c r="Q9" s="91" t="str">
        <f t="shared" si="0"/>
        <v>-</v>
      </c>
      <c r="R9" s="91" t="str">
        <f t="shared" si="0"/>
        <v>-</v>
      </c>
      <c r="S9" s="91" t="str">
        <f t="shared" si="0"/>
        <v>-</v>
      </c>
      <c r="T9" s="91" t="str">
        <f t="shared" si="0"/>
        <v>-</v>
      </c>
      <c r="U9" s="91" t="str">
        <f t="shared" si="0"/>
        <v>-</v>
      </c>
      <c r="V9" s="91" t="str">
        <f t="shared" si="0"/>
        <v>-</v>
      </c>
      <c r="W9" s="91" t="str">
        <f t="shared" si="0"/>
        <v>-</v>
      </c>
      <c r="X9" s="105"/>
      <c r="Z9" s="570" t="s">
        <v>426</v>
      </c>
    </row>
    <row r="10" spans="1:26" s="80" customFormat="1">
      <c r="A10" s="79"/>
      <c r="B10" s="26">
        <v>5</v>
      </c>
      <c r="C10" s="562"/>
      <c r="D10" s="98"/>
      <c r="E10" s="98"/>
      <c r="F10" s="98"/>
      <c r="G10" s="562"/>
      <c r="H10" s="98"/>
      <c r="I10" s="563"/>
      <c r="J10" s="563"/>
      <c r="K10" s="98"/>
      <c r="L10" s="98"/>
      <c r="M10" s="27">
        <f t="shared" si="1"/>
        <v>0</v>
      </c>
      <c r="N10" s="90" t="str">
        <f t="shared" si="0"/>
        <v>-</v>
      </c>
      <c r="O10" s="90" t="str">
        <f t="shared" si="0"/>
        <v>-</v>
      </c>
      <c r="P10" s="91" t="str">
        <f t="shared" si="0"/>
        <v>-</v>
      </c>
      <c r="Q10" s="91" t="str">
        <f t="shared" si="0"/>
        <v>-</v>
      </c>
      <c r="R10" s="91" t="str">
        <f t="shared" si="0"/>
        <v>-</v>
      </c>
      <c r="S10" s="91" t="str">
        <f t="shared" si="0"/>
        <v>-</v>
      </c>
      <c r="T10" s="91" t="str">
        <f t="shared" si="0"/>
        <v>-</v>
      </c>
      <c r="U10" s="91" t="str">
        <f t="shared" si="0"/>
        <v>-</v>
      </c>
      <c r="V10" s="91" t="str">
        <f t="shared" si="0"/>
        <v>-</v>
      </c>
      <c r="W10" s="91" t="str">
        <f t="shared" si="0"/>
        <v>-</v>
      </c>
      <c r="X10" s="105"/>
      <c r="Z10" s="570" t="s">
        <v>426</v>
      </c>
    </row>
    <row r="11" spans="1:26">
      <c r="A11" s="10"/>
      <c r="B11" s="26">
        <v>6</v>
      </c>
      <c r="C11" s="562"/>
      <c r="D11" s="98"/>
      <c r="E11" s="98"/>
      <c r="F11" s="98"/>
      <c r="G11" s="562"/>
      <c r="H11" s="98"/>
      <c r="I11" s="563"/>
      <c r="J11" s="563"/>
      <c r="K11" s="98"/>
      <c r="L11" s="98"/>
      <c r="M11" s="27">
        <f t="shared" si="1"/>
        <v>0</v>
      </c>
      <c r="N11" s="89" t="str">
        <f t="shared" si="0"/>
        <v>-</v>
      </c>
      <c r="O11" s="89" t="str">
        <f t="shared" si="0"/>
        <v>-</v>
      </c>
      <c r="P11" s="88" t="str">
        <f t="shared" si="0"/>
        <v>-</v>
      </c>
      <c r="Q11" s="88" t="str">
        <f t="shared" si="0"/>
        <v>-</v>
      </c>
      <c r="R11" s="88" t="str">
        <f t="shared" si="0"/>
        <v>-</v>
      </c>
      <c r="S11" s="88" t="str">
        <f t="shared" si="0"/>
        <v>-</v>
      </c>
      <c r="T11" s="88" t="str">
        <f t="shared" si="0"/>
        <v>-</v>
      </c>
      <c r="U11" s="88" t="str">
        <f t="shared" si="0"/>
        <v>-</v>
      </c>
      <c r="V11" s="88" t="str">
        <f t="shared" si="0"/>
        <v>-</v>
      </c>
      <c r="W11" s="88" t="str">
        <f t="shared" si="0"/>
        <v>-</v>
      </c>
      <c r="X11" s="9"/>
      <c r="Z11" s="570" t="s">
        <v>426</v>
      </c>
    </row>
    <row r="12" spans="1:26">
      <c r="A12" s="10"/>
      <c r="B12" s="26">
        <v>7</v>
      </c>
      <c r="C12" s="562"/>
      <c r="D12" s="98"/>
      <c r="E12" s="98"/>
      <c r="F12" s="98"/>
      <c r="G12" s="562"/>
      <c r="H12" s="98"/>
      <c r="I12" s="563"/>
      <c r="J12" s="563"/>
      <c r="K12" s="98"/>
      <c r="L12" s="98"/>
      <c r="M12" s="27">
        <f t="shared" si="1"/>
        <v>0</v>
      </c>
      <c r="N12" s="89" t="str">
        <f t="shared" si="0"/>
        <v>-</v>
      </c>
      <c r="O12" s="89" t="str">
        <f t="shared" si="0"/>
        <v>-</v>
      </c>
      <c r="P12" s="88" t="str">
        <f t="shared" si="0"/>
        <v>-</v>
      </c>
      <c r="Q12" s="88" t="str">
        <f t="shared" si="0"/>
        <v>-</v>
      </c>
      <c r="R12" s="88" t="str">
        <f t="shared" si="0"/>
        <v>-</v>
      </c>
      <c r="S12" s="88" t="str">
        <f t="shared" si="0"/>
        <v>-</v>
      </c>
      <c r="T12" s="88" t="str">
        <f t="shared" si="0"/>
        <v>-</v>
      </c>
      <c r="U12" s="88" t="str">
        <f t="shared" si="0"/>
        <v>-</v>
      </c>
      <c r="V12" s="88" t="str">
        <f t="shared" si="0"/>
        <v>-</v>
      </c>
      <c r="W12" s="88" t="str">
        <f t="shared" si="0"/>
        <v>-</v>
      </c>
      <c r="X12" s="9"/>
      <c r="Z12" s="570" t="s">
        <v>426</v>
      </c>
    </row>
    <row r="13" spans="1:26">
      <c r="A13" s="10"/>
      <c r="B13" s="26">
        <v>8</v>
      </c>
      <c r="C13" s="562"/>
      <c r="D13" s="98"/>
      <c r="E13" s="98"/>
      <c r="F13" s="98"/>
      <c r="G13" s="562"/>
      <c r="H13" s="98"/>
      <c r="I13" s="563"/>
      <c r="J13" s="563"/>
      <c r="K13" s="98"/>
      <c r="L13" s="98"/>
      <c r="M13" s="27">
        <f t="shared" si="1"/>
        <v>0</v>
      </c>
      <c r="N13" s="89" t="str">
        <f t="shared" si="0"/>
        <v>-</v>
      </c>
      <c r="O13" s="89" t="str">
        <f t="shared" si="0"/>
        <v>-</v>
      </c>
      <c r="P13" s="88" t="str">
        <f t="shared" si="0"/>
        <v>-</v>
      </c>
      <c r="Q13" s="88" t="str">
        <f t="shared" si="0"/>
        <v>-</v>
      </c>
      <c r="R13" s="88" t="str">
        <f t="shared" si="0"/>
        <v>-</v>
      </c>
      <c r="S13" s="88" t="str">
        <f t="shared" si="0"/>
        <v>-</v>
      </c>
      <c r="T13" s="88" t="str">
        <f t="shared" si="0"/>
        <v>-</v>
      </c>
      <c r="U13" s="88" t="str">
        <f t="shared" si="0"/>
        <v>-</v>
      </c>
      <c r="V13" s="88" t="str">
        <f t="shared" si="0"/>
        <v>-</v>
      </c>
      <c r="W13" s="88" t="str">
        <f t="shared" si="0"/>
        <v>-</v>
      </c>
      <c r="X13" s="9"/>
      <c r="Z13" s="570" t="s">
        <v>426</v>
      </c>
    </row>
    <row r="14" spans="1:26">
      <c r="A14" s="10"/>
      <c r="B14" s="26">
        <v>9</v>
      </c>
      <c r="C14" s="562"/>
      <c r="D14" s="98"/>
      <c r="E14" s="98"/>
      <c r="F14" s="98"/>
      <c r="G14" s="562"/>
      <c r="H14" s="98"/>
      <c r="I14" s="563"/>
      <c r="J14" s="563"/>
      <c r="K14" s="98"/>
      <c r="L14" s="98"/>
      <c r="M14" s="27">
        <f t="shared" si="1"/>
        <v>0</v>
      </c>
      <c r="N14" s="89" t="str">
        <f t="shared" si="0"/>
        <v>-</v>
      </c>
      <c r="O14" s="89" t="str">
        <f t="shared" si="0"/>
        <v>-</v>
      </c>
      <c r="P14" s="88" t="str">
        <f t="shared" si="0"/>
        <v>-</v>
      </c>
      <c r="Q14" s="88" t="str">
        <f t="shared" si="0"/>
        <v>-</v>
      </c>
      <c r="R14" s="88" t="str">
        <f t="shared" si="0"/>
        <v>-</v>
      </c>
      <c r="S14" s="88" t="str">
        <f t="shared" si="0"/>
        <v>-</v>
      </c>
      <c r="T14" s="88" t="str">
        <f t="shared" si="0"/>
        <v>-</v>
      </c>
      <c r="U14" s="88" t="str">
        <f t="shared" si="0"/>
        <v>-</v>
      </c>
      <c r="V14" s="88" t="str">
        <f t="shared" si="0"/>
        <v>-</v>
      </c>
      <c r="W14" s="88" t="str">
        <f t="shared" si="0"/>
        <v>-</v>
      </c>
      <c r="X14" s="9"/>
      <c r="Z14" s="570" t="s">
        <v>426</v>
      </c>
    </row>
    <row r="15" spans="1:26">
      <c r="A15" s="10"/>
      <c r="B15" s="26">
        <v>10</v>
      </c>
      <c r="C15" s="562"/>
      <c r="D15" s="98"/>
      <c r="E15" s="98"/>
      <c r="F15" s="98"/>
      <c r="G15" s="562"/>
      <c r="H15" s="98"/>
      <c r="I15" s="563"/>
      <c r="J15" s="563"/>
      <c r="K15" s="98"/>
      <c r="L15" s="98"/>
      <c r="M15" s="27">
        <f t="shared" si="1"/>
        <v>0</v>
      </c>
      <c r="N15" s="89" t="str">
        <f t="shared" si="0"/>
        <v>-</v>
      </c>
      <c r="O15" s="89" t="str">
        <f t="shared" si="0"/>
        <v>-</v>
      </c>
      <c r="P15" s="88" t="str">
        <f t="shared" si="0"/>
        <v>-</v>
      </c>
      <c r="Q15" s="88" t="str">
        <f t="shared" si="0"/>
        <v>-</v>
      </c>
      <c r="R15" s="88" t="str">
        <f t="shared" si="0"/>
        <v>-</v>
      </c>
      <c r="S15" s="88" t="str">
        <f t="shared" si="0"/>
        <v>-</v>
      </c>
      <c r="T15" s="88" t="str">
        <f t="shared" si="0"/>
        <v>-</v>
      </c>
      <c r="U15" s="88" t="str">
        <f t="shared" si="0"/>
        <v>-</v>
      </c>
      <c r="V15" s="88" t="str">
        <f t="shared" si="0"/>
        <v>-</v>
      </c>
      <c r="W15" s="88" t="str">
        <f t="shared" si="0"/>
        <v>-</v>
      </c>
      <c r="X15" s="9"/>
      <c r="Z15" s="570" t="s">
        <v>426</v>
      </c>
    </row>
    <row r="16" spans="1:26">
      <c r="A16" s="10"/>
      <c r="B16" s="26">
        <v>11</v>
      </c>
      <c r="C16" s="562"/>
      <c r="D16" s="98"/>
      <c r="E16" s="98"/>
      <c r="F16" s="98"/>
      <c r="G16" s="562"/>
      <c r="H16" s="98"/>
      <c r="I16" s="563"/>
      <c r="J16" s="563"/>
      <c r="K16" s="98"/>
      <c r="L16" s="98"/>
      <c r="M16" s="27">
        <f t="shared" si="1"/>
        <v>0</v>
      </c>
      <c r="N16" s="89" t="str">
        <f t="shared" si="0"/>
        <v>-</v>
      </c>
      <c r="O16" s="89" t="str">
        <f t="shared" si="0"/>
        <v>-</v>
      </c>
      <c r="P16" s="88" t="str">
        <f t="shared" si="0"/>
        <v>-</v>
      </c>
      <c r="Q16" s="88" t="str">
        <f t="shared" si="0"/>
        <v>-</v>
      </c>
      <c r="R16" s="88" t="str">
        <f t="shared" si="0"/>
        <v>-</v>
      </c>
      <c r="S16" s="88" t="str">
        <f t="shared" si="0"/>
        <v>-</v>
      </c>
      <c r="T16" s="88" t="str">
        <f t="shared" si="0"/>
        <v>-</v>
      </c>
      <c r="U16" s="88" t="str">
        <f t="shared" si="0"/>
        <v>-</v>
      </c>
      <c r="V16" s="88" t="str">
        <f t="shared" si="0"/>
        <v>-</v>
      </c>
      <c r="W16" s="88" t="str">
        <f t="shared" si="0"/>
        <v>-</v>
      </c>
      <c r="X16" s="9"/>
      <c r="Z16" s="570" t="s">
        <v>426</v>
      </c>
    </row>
    <row r="17" spans="1:26">
      <c r="A17" s="10"/>
      <c r="B17" s="26">
        <v>12</v>
      </c>
      <c r="C17" s="562"/>
      <c r="D17" s="98"/>
      <c r="E17" s="98"/>
      <c r="F17" s="98"/>
      <c r="G17" s="562"/>
      <c r="H17" s="98"/>
      <c r="I17" s="563"/>
      <c r="J17" s="563"/>
      <c r="K17" s="98"/>
      <c r="L17" s="98"/>
      <c r="M17" s="27">
        <f t="shared" si="1"/>
        <v>0</v>
      </c>
      <c r="N17" s="89" t="str">
        <f t="shared" si="0"/>
        <v>-</v>
      </c>
      <c r="O17" s="89" t="str">
        <f t="shared" si="0"/>
        <v>-</v>
      </c>
      <c r="P17" s="88" t="str">
        <f t="shared" si="0"/>
        <v>-</v>
      </c>
      <c r="Q17" s="88" t="str">
        <f t="shared" si="0"/>
        <v>-</v>
      </c>
      <c r="R17" s="88" t="str">
        <f t="shared" si="0"/>
        <v>-</v>
      </c>
      <c r="S17" s="88" t="str">
        <f t="shared" si="0"/>
        <v>-</v>
      </c>
      <c r="T17" s="88" t="str">
        <f t="shared" si="0"/>
        <v>-</v>
      </c>
      <c r="U17" s="88" t="str">
        <f t="shared" si="0"/>
        <v>-</v>
      </c>
      <c r="V17" s="88" t="str">
        <f t="shared" si="0"/>
        <v>-</v>
      </c>
      <c r="W17" s="88" t="str">
        <f t="shared" si="0"/>
        <v>-</v>
      </c>
      <c r="X17" s="9"/>
      <c r="Z17" s="570" t="s">
        <v>426</v>
      </c>
    </row>
    <row r="18" spans="1:26">
      <c r="A18" s="10"/>
      <c r="B18" s="26">
        <v>13</v>
      </c>
      <c r="C18" s="562"/>
      <c r="D18" s="98"/>
      <c r="E18" s="98"/>
      <c r="F18" s="98"/>
      <c r="G18" s="562"/>
      <c r="H18" s="98"/>
      <c r="I18" s="563"/>
      <c r="J18" s="563"/>
      <c r="K18" s="98"/>
      <c r="L18" s="98"/>
      <c r="M18" s="27">
        <f t="shared" si="1"/>
        <v>0</v>
      </c>
      <c r="N18" s="89" t="str">
        <f t="shared" si="0"/>
        <v>-</v>
      </c>
      <c r="O18" s="89" t="str">
        <f t="shared" si="0"/>
        <v>-</v>
      </c>
      <c r="P18" s="88" t="str">
        <f t="shared" si="0"/>
        <v>-</v>
      </c>
      <c r="Q18" s="88" t="str">
        <f t="shared" si="0"/>
        <v>-</v>
      </c>
      <c r="R18" s="88" t="str">
        <f t="shared" si="0"/>
        <v>-</v>
      </c>
      <c r="S18" s="88" t="str">
        <f t="shared" si="0"/>
        <v>-</v>
      </c>
      <c r="T18" s="88" t="str">
        <f t="shared" si="0"/>
        <v>-</v>
      </c>
      <c r="U18" s="88" t="str">
        <f t="shared" si="0"/>
        <v>-</v>
      </c>
      <c r="V18" s="88" t="str">
        <f t="shared" si="0"/>
        <v>-</v>
      </c>
      <c r="W18" s="88" t="str">
        <f t="shared" si="0"/>
        <v>-</v>
      </c>
      <c r="X18" s="9"/>
      <c r="Z18" s="570" t="s">
        <v>426</v>
      </c>
    </row>
    <row r="19" spans="1:26">
      <c r="A19" s="10"/>
      <c r="B19" s="26">
        <v>14</v>
      </c>
      <c r="C19" s="562"/>
      <c r="D19" s="98"/>
      <c r="E19" s="98"/>
      <c r="F19" s="98"/>
      <c r="G19" s="562"/>
      <c r="H19" s="98"/>
      <c r="I19" s="563"/>
      <c r="J19" s="563"/>
      <c r="K19" s="98"/>
      <c r="L19" s="98"/>
      <c r="M19" s="27">
        <f t="shared" si="1"/>
        <v>0</v>
      </c>
      <c r="N19" s="89" t="str">
        <f t="shared" si="0"/>
        <v>-</v>
      </c>
      <c r="O19" s="89" t="str">
        <f t="shared" si="0"/>
        <v>-</v>
      </c>
      <c r="P19" s="88" t="str">
        <f t="shared" si="0"/>
        <v>-</v>
      </c>
      <c r="Q19" s="88" t="str">
        <f t="shared" si="0"/>
        <v>-</v>
      </c>
      <c r="R19" s="88" t="str">
        <f t="shared" si="0"/>
        <v>-</v>
      </c>
      <c r="S19" s="88" t="str">
        <f t="shared" si="0"/>
        <v>-</v>
      </c>
      <c r="T19" s="88" t="str">
        <f t="shared" si="0"/>
        <v>-</v>
      </c>
      <c r="U19" s="88" t="str">
        <f t="shared" si="0"/>
        <v>-</v>
      </c>
      <c r="V19" s="88" t="str">
        <f t="shared" si="0"/>
        <v>-</v>
      </c>
      <c r="W19" s="88" t="str">
        <f t="shared" si="0"/>
        <v>-</v>
      </c>
      <c r="X19" s="9"/>
      <c r="Z19" s="570" t="s">
        <v>426</v>
      </c>
    </row>
    <row r="20" spans="1:26">
      <c r="A20" s="10"/>
      <c r="B20" s="26">
        <v>15</v>
      </c>
      <c r="C20" s="562"/>
      <c r="D20" s="98"/>
      <c r="E20" s="98"/>
      <c r="F20" s="98"/>
      <c r="G20" s="562"/>
      <c r="H20" s="98"/>
      <c r="I20" s="563"/>
      <c r="J20" s="563"/>
      <c r="K20" s="98"/>
      <c r="L20" s="98"/>
      <c r="M20" s="27">
        <f t="shared" si="1"/>
        <v>0</v>
      </c>
      <c r="N20" s="89" t="str">
        <f t="shared" si="0"/>
        <v>-</v>
      </c>
      <c r="O20" s="89" t="str">
        <f t="shared" si="0"/>
        <v>-</v>
      </c>
      <c r="P20" s="88" t="str">
        <f t="shared" si="0"/>
        <v>-</v>
      </c>
      <c r="Q20" s="88" t="str">
        <f t="shared" si="0"/>
        <v>-</v>
      </c>
      <c r="R20" s="88" t="str">
        <f t="shared" si="0"/>
        <v>-</v>
      </c>
      <c r="S20" s="88" t="str">
        <f t="shared" si="0"/>
        <v>-</v>
      </c>
      <c r="T20" s="88" t="str">
        <f t="shared" si="0"/>
        <v>-</v>
      </c>
      <c r="U20" s="88" t="str">
        <f t="shared" si="0"/>
        <v>-</v>
      </c>
      <c r="V20" s="88" t="str">
        <f t="shared" si="0"/>
        <v>-</v>
      </c>
      <c r="W20" s="88" t="str">
        <f t="shared" si="0"/>
        <v>-</v>
      </c>
      <c r="X20" s="9"/>
      <c r="Z20" s="570" t="s">
        <v>426</v>
      </c>
    </row>
    <row r="21" spans="1:26">
      <c r="A21" s="10"/>
      <c r="B21" s="26">
        <v>16</v>
      </c>
      <c r="C21" s="562"/>
      <c r="D21" s="98"/>
      <c r="E21" s="98"/>
      <c r="F21" s="98"/>
      <c r="G21" s="562"/>
      <c r="H21" s="98"/>
      <c r="I21" s="563"/>
      <c r="J21" s="563"/>
      <c r="K21" s="98"/>
      <c r="L21" s="98"/>
      <c r="M21" s="27">
        <f t="shared" si="1"/>
        <v>0</v>
      </c>
      <c r="N21" s="89" t="str">
        <f t="shared" si="0"/>
        <v>-</v>
      </c>
      <c r="O21" s="89" t="str">
        <f t="shared" si="0"/>
        <v>-</v>
      </c>
      <c r="P21" s="88" t="str">
        <f t="shared" si="0"/>
        <v>-</v>
      </c>
      <c r="Q21" s="88" t="str">
        <f t="shared" si="0"/>
        <v>-</v>
      </c>
      <c r="R21" s="88" t="str">
        <f t="shared" si="0"/>
        <v>-</v>
      </c>
      <c r="S21" s="88" t="str">
        <f t="shared" si="0"/>
        <v>-</v>
      </c>
      <c r="T21" s="88" t="str">
        <f t="shared" si="0"/>
        <v>-</v>
      </c>
      <c r="U21" s="88" t="str">
        <f t="shared" si="0"/>
        <v>-</v>
      </c>
      <c r="V21" s="88" t="str">
        <f t="shared" si="0"/>
        <v>-</v>
      </c>
      <c r="W21" s="88" t="str">
        <f t="shared" si="0"/>
        <v>-</v>
      </c>
      <c r="X21" s="9"/>
      <c r="Z21" s="570" t="s">
        <v>426</v>
      </c>
    </row>
    <row r="22" spans="1:26">
      <c r="A22" s="10"/>
      <c r="B22" s="26">
        <v>17</v>
      </c>
      <c r="C22" s="562"/>
      <c r="D22" s="98"/>
      <c r="E22" s="98"/>
      <c r="F22" s="98"/>
      <c r="G22" s="562"/>
      <c r="H22" s="98"/>
      <c r="I22" s="563"/>
      <c r="J22" s="563"/>
      <c r="K22" s="98"/>
      <c r="L22" s="98"/>
      <c r="M22" s="27">
        <f t="shared" si="1"/>
        <v>0</v>
      </c>
      <c r="N22" s="89" t="str">
        <f t="shared" si="0"/>
        <v>-</v>
      </c>
      <c r="O22" s="89" t="str">
        <f t="shared" si="0"/>
        <v>-</v>
      </c>
      <c r="P22" s="88" t="str">
        <f t="shared" si="0"/>
        <v>-</v>
      </c>
      <c r="Q22" s="88" t="str">
        <f t="shared" si="0"/>
        <v>-</v>
      </c>
      <c r="R22" s="88" t="str">
        <f t="shared" si="0"/>
        <v>-</v>
      </c>
      <c r="S22" s="88" t="str">
        <f t="shared" si="0"/>
        <v>-</v>
      </c>
      <c r="T22" s="88" t="str">
        <f t="shared" si="0"/>
        <v>-</v>
      </c>
      <c r="U22" s="88" t="str">
        <f t="shared" si="0"/>
        <v>-</v>
      </c>
      <c r="V22" s="88" t="str">
        <f t="shared" si="0"/>
        <v>-</v>
      </c>
      <c r="W22" s="88" t="str">
        <f t="shared" si="0"/>
        <v>-</v>
      </c>
      <c r="X22" s="9"/>
      <c r="Z22" s="570" t="s">
        <v>426</v>
      </c>
    </row>
    <row r="23" spans="1:26">
      <c r="A23" s="10"/>
      <c r="B23" s="26">
        <v>18</v>
      </c>
      <c r="C23" s="562"/>
      <c r="D23" s="98"/>
      <c r="E23" s="98"/>
      <c r="F23" s="98"/>
      <c r="G23" s="562"/>
      <c r="H23" s="98"/>
      <c r="I23" s="563"/>
      <c r="J23" s="563"/>
      <c r="K23" s="98"/>
      <c r="L23" s="98"/>
      <c r="M23" s="27">
        <f t="shared" si="1"/>
        <v>0</v>
      </c>
      <c r="N23" s="89" t="str">
        <f t="shared" si="0"/>
        <v>-</v>
      </c>
      <c r="O23" s="89" t="str">
        <f t="shared" si="0"/>
        <v>-</v>
      </c>
      <c r="P23" s="88" t="str">
        <f t="shared" si="0"/>
        <v>-</v>
      </c>
      <c r="Q23" s="88" t="str">
        <f t="shared" si="0"/>
        <v>-</v>
      </c>
      <c r="R23" s="88" t="str">
        <f t="shared" si="0"/>
        <v>-</v>
      </c>
      <c r="S23" s="88" t="str">
        <f t="shared" si="0"/>
        <v>-</v>
      </c>
      <c r="T23" s="88" t="str">
        <f t="shared" si="0"/>
        <v>-</v>
      </c>
      <c r="U23" s="88" t="str">
        <f t="shared" si="0"/>
        <v>-</v>
      </c>
      <c r="V23" s="88" t="str">
        <f t="shared" si="0"/>
        <v>-</v>
      </c>
      <c r="W23" s="88" t="str">
        <f t="shared" si="0"/>
        <v>-</v>
      </c>
      <c r="X23" s="9"/>
      <c r="Z23" s="570" t="s">
        <v>426</v>
      </c>
    </row>
    <row r="24" spans="1:26">
      <c r="A24" s="10"/>
      <c r="B24" s="26">
        <v>19</v>
      </c>
      <c r="C24" s="562"/>
      <c r="D24" s="98"/>
      <c r="E24" s="98"/>
      <c r="F24" s="98"/>
      <c r="G24" s="562"/>
      <c r="H24" s="98"/>
      <c r="I24" s="563"/>
      <c r="J24" s="563"/>
      <c r="K24" s="98"/>
      <c r="L24" s="98"/>
      <c r="M24" s="27">
        <f t="shared" si="1"/>
        <v>0</v>
      </c>
      <c r="N24" s="89" t="str">
        <f t="shared" si="0"/>
        <v>-</v>
      </c>
      <c r="O24" s="89" t="str">
        <f t="shared" si="0"/>
        <v>-</v>
      </c>
      <c r="P24" s="88" t="str">
        <f t="shared" si="0"/>
        <v>-</v>
      </c>
      <c r="Q24" s="88" t="str">
        <f t="shared" si="0"/>
        <v>-</v>
      </c>
      <c r="R24" s="88" t="str">
        <f t="shared" si="0"/>
        <v>-</v>
      </c>
      <c r="S24" s="88" t="str">
        <f t="shared" si="0"/>
        <v>-</v>
      </c>
      <c r="T24" s="88" t="str">
        <f t="shared" si="0"/>
        <v>-</v>
      </c>
      <c r="U24" s="88" t="str">
        <f t="shared" si="0"/>
        <v>-</v>
      </c>
      <c r="V24" s="88" t="str">
        <f t="shared" si="0"/>
        <v>-</v>
      </c>
      <c r="W24" s="88" t="str">
        <f t="shared" si="0"/>
        <v>-</v>
      </c>
      <c r="X24" s="9"/>
      <c r="Z24" s="570" t="s">
        <v>426</v>
      </c>
    </row>
    <row r="25" spans="1:26">
      <c r="A25" s="10"/>
      <c r="B25" s="26">
        <v>20</v>
      </c>
      <c r="C25" s="562"/>
      <c r="D25" s="98"/>
      <c r="E25" s="98"/>
      <c r="F25" s="98"/>
      <c r="G25" s="562"/>
      <c r="H25" s="98"/>
      <c r="I25" s="563"/>
      <c r="J25" s="563"/>
      <c r="K25" s="98"/>
      <c r="L25" s="98"/>
      <c r="M25" s="27">
        <f t="shared" si="1"/>
        <v>0</v>
      </c>
      <c r="N25" s="89" t="str">
        <f t="shared" si="0"/>
        <v>-</v>
      </c>
      <c r="O25" s="89" t="str">
        <f t="shared" si="0"/>
        <v>-</v>
      </c>
      <c r="P25" s="88" t="str">
        <f t="shared" si="0"/>
        <v>-</v>
      </c>
      <c r="Q25" s="88" t="str">
        <f t="shared" si="0"/>
        <v>-</v>
      </c>
      <c r="R25" s="88" t="str">
        <f t="shared" si="0"/>
        <v>-</v>
      </c>
      <c r="S25" s="88" t="str">
        <f t="shared" si="0"/>
        <v>-</v>
      </c>
      <c r="T25" s="88" t="str">
        <f t="shared" si="0"/>
        <v>-</v>
      </c>
      <c r="U25" s="88" t="str">
        <f t="shared" si="0"/>
        <v>-</v>
      </c>
      <c r="V25" s="88" t="str">
        <f t="shared" si="0"/>
        <v>-</v>
      </c>
      <c r="W25" s="88" t="str">
        <f t="shared" si="0"/>
        <v>-</v>
      </c>
      <c r="X25" s="9"/>
      <c r="Z25" s="570" t="s">
        <v>426</v>
      </c>
    </row>
    <row r="26" spans="1:26">
      <c r="A26" s="10"/>
      <c r="B26" s="26">
        <v>21</v>
      </c>
      <c r="C26" s="562"/>
      <c r="D26" s="98"/>
      <c r="E26" s="98"/>
      <c r="F26" s="98"/>
      <c r="G26" s="562"/>
      <c r="H26" s="98"/>
      <c r="I26" s="563"/>
      <c r="J26" s="563"/>
      <c r="K26" s="98"/>
      <c r="L26" s="98"/>
      <c r="M26" s="27">
        <f t="shared" si="1"/>
        <v>0</v>
      </c>
      <c r="N26" s="89" t="str">
        <f t="shared" si="0"/>
        <v>-</v>
      </c>
      <c r="O26" s="89" t="str">
        <f t="shared" si="0"/>
        <v>-</v>
      </c>
      <c r="P26" s="88" t="str">
        <f t="shared" si="0"/>
        <v>-</v>
      </c>
      <c r="Q26" s="88" t="str">
        <f t="shared" si="0"/>
        <v>-</v>
      </c>
      <c r="R26" s="88" t="str">
        <f t="shared" si="0"/>
        <v>-</v>
      </c>
      <c r="S26" s="88" t="str">
        <f t="shared" si="0"/>
        <v>-</v>
      </c>
      <c r="T26" s="88" t="str">
        <f t="shared" si="0"/>
        <v>-</v>
      </c>
      <c r="U26" s="88" t="str">
        <f t="shared" si="0"/>
        <v>-</v>
      </c>
      <c r="V26" s="88" t="str">
        <f t="shared" si="0"/>
        <v>-</v>
      </c>
      <c r="W26" s="88" t="str">
        <f t="shared" si="0"/>
        <v>-</v>
      </c>
      <c r="X26" s="9"/>
      <c r="Z26" s="570" t="s">
        <v>426</v>
      </c>
    </row>
    <row r="27" spans="1:26">
      <c r="A27" s="10"/>
      <c r="B27" s="26">
        <v>22</v>
      </c>
      <c r="C27" s="562"/>
      <c r="D27" s="98"/>
      <c r="E27" s="98"/>
      <c r="F27" s="98"/>
      <c r="G27" s="562"/>
      <c r="H27" s="98"/>
      <c r="I27" s="563"/>
      <c r="J27" s="563"/>
      <c r="K27" s="98"/>
      <c r="L27" s="98"/>
      <c r="M27" s="27">
        <f t="shared" si="1"/>
        <v>0</v>
      </c>
      <c r="N27" s="89" t="str">
        <f t="shared" si="0"/>
        <v>-</v>
      </c>
      <c r="O27" s="89" t="str">
        <f t="shared" si="0"/>
        <v>-</v>
      </c>
      <c r="P27" s="88" t="str">
        <f t="shared" si="0"/>
        <v>-</v>
      </c>
      <c r="Q27" s="88" t="str">
        <f t="shared" si="0"/>
        <v>-</v>
      </c>
      <c r="R27" s="88" t="str">
        <f t="shared" si="0"/>
        <v>-</v>
      </c>
      <c r="S27" s="88" t="str">
        <f t="shared" si="0"/>
        <v>-</v>
      </c>
      <c r="T27" s="88" t="str">
        <f>IF($G27="","-",IF($G27&lt;=T$5,$M27,0))</f>
        <v>-</v>
      </c>
      <c r="U27" s="88" t="str">
        <f>IF($G27="","-",IF($G27&lt;=U$5,$M27,0))</f>
        <v>-</v>
      </c>
      <c r="V27" s="88" t="str">
        <f>IF($G27="","-",IF($G27&lt;=V$5,$M27,0))</f>
        <v>-</v>
      </c>
      <c r="W27" s="88" t="str">
        <f>IF($G27="","-",IF($G27&lt;=W$5,$M27,0))</f>
        <v>-</v>
      </c>
      <c r="X27" s="9"/>
      <c r="Z27" s="570" t="s">
        <v>426</v>
      </c>
    </row>
    <row r="28" spans="1:26">
      <c r="A28" s="10"/>
      <c r="B28" s="26">
        <v>23</v>
      </c>
      <c r="C28" s="562"/>
      <c r="D28" s="98"/>
      <c r="E28" s="98"/>
      <c r="F28" s="98"/>
      <c r="G28" s="562"/>
      <c r="H28" s="98"/>
      <c r="I28" s="563"/>
      <c r="J28" s="563"/>
      <c r="K28" s="98"/>
      <c r="L28" s="98"/>
      <c r="M28" s="27">
        <f t="shared" si="1"/>
        <v>0</v>
      </c>
      <c r="N28" s="89" t="str">
        <f t="shared" ref="N28:W49" si="2">IF($G28="","-",IF($G28&lt;=N$5,$M28,0))</f>
        <v>-</v>
      </c>
      <c r="O28" s="89" t="str">
        <f t="shared" si="2"/>
        <v>-</v>
      </c>
      <c r="P28" s="88" t="str">
        <f t="shared" si="2"/>
        <v>-</v>
      </c>
      <c r="Q28" s="88" t="str">
        <f t="shared" si="2"/>
        <v>-</v>
      </c>
      <c r="R28" s="88" t="str">
        <f t="shared" si="2"/>
        <v>-</v>
      </c>
      <c r="S28" s="88" t="str">
        <f t="shared" si="2"/>
        <v>-</v>
      </c>
      <c r="T28" s="88" t="str">
        <f t="shared" si="2"/>
        <v>-</v>
      </c>
      <c r="U28" s="88" t="str">
        <f t="shared" si="2"/>
        <v>-</v>
      </c>
      <c r="V28" s="88" t="str">
        <f t="shared" si="2"/>
        <v>-</v>
      </c>
      <c r="W28" s="88" t="str">
        <f t="shared" si="2"/>
        <v>-</v>
      </c>
      <c r="X28" s="9"/>
      <c r="Z28" s="570" t="s">
        <v>426</v>
      </c>
    </row>
    <row r="29" spans="1:26">
      <c r="A29" s="10"/>
      <c r="B29" s="26">
        <v>24</v>
      </c>
      <c r="C29" s="562"/>
      <c r="D29" s="98"/>
      <c r="E29" s="98"/>
      <c r="F29" s="98"/>
      <c r="G29" s="562"/>
      <c r="H29" s="98"/>
      <c r="I29" s="563"/>
      <c r="J29" s="563"/>
      <c r="K29" s="98"/>
      <c r="L29" s="98"/>
      <c r="M29" s="27">
        <f t="shared" si="1"/>
        <v>0</v>
      </c>
      <c r="N29" s="89" t="str">
        <f t="shared" si="2"/>
        <v>-</v>
      </c>
      <c r="O29" s="89" t="str">
        <f t="shared" si="2"/>
        <v>-</v>
      </c>
      <c r="P29" s="88" t="str">
        <f t="shared" si="2"/>
        <v>-</v>
      </c>
      <c r="Q29" s="88" t="str">
        <f t="shared" si="2"/>
        <v>-</v>
      </c>
      <c r="R29" s="88" t="str">
        <f t="shared" si="2"/>
        <v>-</v>
      </c>
      <c r="S29" s="88" t="str">
        <f t="shared" si="2"/>
        <v>-</v>
      </c>
      <c r="T29" s="88" t="str">
        <f t="shared" si="2"/>
        <v>-</v>
      </c>
      <c r="U29" s="88" t="str">
        <f t="shared" si="2"/>
        <v>-</v>
      </c>
      <c r="V29" s="88" t="str">
        <f t="shared" si="2"/>
        <v>-</v>
      </c>
      <c r="W29" s="88" t="str">
        <f t="shared" si="2"/>
        <v>-</v>
      </c>
      <c r="X29" s="9"/>
      <c r="Z29" s="570" t="s">
        <v>426</v>
      </c>
    </row>
    <row r="30" spans="1:26">
      <c r="A30" s="10"/>
      <c r="B30" s="26">
        <v>25</v>
      </c>
      <c r="C30" s="562"/>
      <c r="D30" s="98"/>
      <c r="E30" s="98"/>
      <c r="F30" s="98"/>
      <c r="G30" s="562"/>
      <c r="H30" s="98"/>
      <c r="I30" s="563"/>
      <c r="J30" s="563"/>
      <c r="K30" s="98"/>
      <c r="L30" s="98"/>
      <c r="M30" s="27">
        <f t="shared" si="1"/>
        <v>0</v>
      </c>
      <c r="N30" s="89" t="str">
        <f t="shared" si="2"/>
        <v>-</v>
      </c>
      <c r="O30" s="89" t="str">
        <f t="shared" si="2"/>
        <v>-</v>
      </c>
      <c r="P30" s="88" t="str">
        <f t="shared" si="2"/>
        <v>-</v>
      </c>
      <c r="Q30" s="88" t="str">
        <f t="shared" si="2"/>
        <v>-</v>
      </c>
      <c r="R30" s="88" t="str">
        <f t="shared" si="2"/>
        <v>-</v>
      </c>
      <c r="S30" s="88" t="str">
        <f t="shared" si="2"/>
        <v>-</v>
      </c>
      <c r="T30" s="88" t="str">
        <f t="shared" si="2"/>
        <v>-</v>
      </c>
      <c r="U30" s="88" t="str">
        <f t="shared" si="2"/>
        <v>-</v>
      </c>
      <c r="V30" s="88" t="str">
        <f t="shared" si="2"/>
        <v>-</v>
      </c>
      <c r="W30" s="88" t="str">
        <f t="shared" si="2"/>
        <v>-</v>
      </c>
      <c r="X30" s="9"/>
      <c r="Z30" s="570" t="s">
        <v>426</v>
      </c>
    </row>
    <row r="31" spans="1:26">
      <c r="A31" s="10"/>
      <c r="B31" s="26">
        <v>26</v>
      </c>
      <c r="C31" s="562"/>
      <c r="D31" s="98"/>
      <c r="E31" s="98"/>
      <c r="F31" s="98"/>
      <c r="G31" s="562"/>
      <c r="H31" s="98"/>
      <c r="I31" s="563"/>
      <c r="J31" s="563"/>
      <c r="K31" s="98"/>
      <c r="L31" s="98"/>
      <c r="M31" s="27">
        <f t="shared" si="1"/>
        <v>0</v>
      </c>
      <c r="N31" s="89" t="str">
        <f t="shared" si="2"/>
        <v>-</v>
      </c>
      <c r="O31" s="89" t="str">
        <f t="shared" si="2"/>
        <v>-</v>
      </c>
      <c r="P31" s="88" t="str">
        <f t="shared" si="2"/>
        <v>-</v>
      </c>
      <c r="Q31" s="88" t="str">
        <f t="shared" si="2"/>
        <v>-</v>
      </c>
      <c r="R31" s="88" t="str">
        <f t="shared" si="2"/>
        <v>-</v>
      </c>
      <c r="S31" s="88" t="str">
        <f t="shared" si="2"/>
        <v>-</v>
      </c>
      <c r="T31" s="88" t="str">
        <f t="shared" si="2"/>
        <v>-</v>
      </c>
      <c r="U31" s="88" t="str">
        <f t="shared" si="2"/>
        <v>-</v>
      </c>
      <c r="V31" s="88" t="str">
        <f t="shared" si="2"/>
        <v>-</v>
      </c>
      <c r="W31" s="88" t="str">
        <f t="shared" si="2"/>
        <v>-</v>
      </c>
      <c r="X31" s="9"/>
      <c r="Z31" s="570" t="s">
        <v>426</v>
      </c>
    </row>
    <row r="32" spans="1:26">
      <c r="A32" s="10"/>
      <c r="B32" s="26">
        <v>27</v>
      </c>
      <c r="C32" s="562"/>
      <c r="D32" s="98"/>
      <c r="E32" s="98"/>
      <c r="F32" s="98"/>
      <c r="G32" s="562"/>
      <c r="H32" s="98"/>
      <c r="I32" s="563"/>
      <c r="J32" s="563"/>
      <c r="K32" s="98"/>
      <c r="L32" s="98"/>
      <c r="M32" s="27">
        <f t="shared" si="1"/>
        <v>0</v>
      </c>
      <c r="N32" s="89" t="str">
        <f t="shared" si="2"/>
        <v>-</v>
      </c>
      <c r="O32" s="89" t="str">
        <f t="shared" si="2"/>
        <v>-</v>
      </c>
      <c r="P32" s="88" t="str">
        <f t="shared" si="2"/>
        <v>-</v>
      </c>
      <c r="Q32" s="88" t="str">
        <f t="shared" si="2"/>
        <v>-</v>
      </c>
      <c r="R32" s="88" t="str">
        <f t="shared" si="2"/>
        <v>-</v>
      </c>
      <c r="S32" s="88" t="str">
        <f t="shared" si="2"/>
        <v>-</v>
      </c>
      <c r="T32" s="88" t="str">
        <f t="shared" si="2"/>
        <v>-</v>
      </c>
      <c r="U32" s="88" t="str">
        <f t="shared" si="2"/>
        <v>-</v>
      </c>
      <c r="V32" s="88" t="str">
        <f t="shared" si="2"/>
        <v>-</v>
      </c>
      <c r="W32" s="88" t="str">
        <f t="shared" si="2"/>
        <v>-</v>
      </c>
      <c r="X32" s="9"/>
      <c r="Z32" s="570" t="s">
        <v>426</v>
      </c>
    </row>
    <row r="33" spans="1:26">
      <c r="A33" s="10"/>
      <c r="B33" s="26">
        <v>28</v>
      </c>
      <c r="C33" s="562"/>
      <c r="D33" s="98"/>
      <c r="E33" s="98"/>
      <c r="F33" s="98"/>
      <c r="G33" s="562"/>
      <c r="H33" s="98"/>
      <c r="I33" s="563"/>
      <c r="J33" s="563"/>
      <c r="K33" s="98"/>
      <c r="L33" s="98"/>
      <c r="M33" s="27">
        <f t="shared" si="1"/>
        <v>0</v>
      </c>
      <c r="N33" s="89" t="str">
        <f t="shared" si="2"/>
        <v>-</v>
      </c>
      <c r="O33" s="89" t="str">
        <f t="shared" si="2"/>
        <v>-</v>
      </c>
      <c r="P33" s="88" t="str">
        <f t="shared" si="2"/>
        <v>-</v>
      </c>
      <c r="Q33" s="88" t="str">
        <f t="shared" si="2"/>
        <v>-</v>
      </c>
      <c r="R33" s="88" t="str">
        <f t="shared" si="2"/>
        <v>-</v>
      </c>
      <c r="S33" s="88" t="str">
        <f t="shared" si="2"/>
        <v>-</v>
      </c>
      <c r="T33" s="88" t="str">
        <f t="shared" si="2"/>
        <v>-</v>
      </c>
      <c r="U33" s="88" t="str">
        <f t="shared" si="2"/>
        <v>-</v>
      </c>
      <c r="V33" s="88" t="str">
        <f t="shared" si="2"/>
        <v>-</v>
      </c>
      <c r="W33" s="88" t="str">
        <f t="shared" si="2"/>
        <v>-</v>
      </c>
      <c r="X33" s="9"/>
      <c r="Z33" s="570" t="s">
        <v>426</v>
      </c>
    </row>
    <row r="34" spans="1:26">
      <c r="A34" s="10"/>
      <c r="B34" s="26">
        <v>29</v>
      </c>
      <c r="C34" s="562"/>
      <c r="D34" s="98"/>
      <c r="E34" s="98"/>
      <c r="F34" s="98"/>
      <c r="G34" s="562"/>
      <c r="H34" s="98"/>
      <c r="I34" s="563"/>
      <c r="J34" s="563"/>
      <c r="K34" s="98"/>
      <c r="L34" s="98"/>
      <c r="M34" s="27">
        <f t="shared" si="1"/>
        <v>0</v>
      </c>
      <c r="N34" s="89" t="str">
        <f t="shared" si="2"/>
        <v>-</v>
      </c>
      <c r="O34" s="89" t="str">
        <f t="shared" si="2"/>
        <v>-</v>
      </c>
      <c r="P34" s="88" t="str">
        <f t="shared" si="2"/>
        <v>-</v>
      </c>
      <c r="Q34" s="88" t="str">
        <f t="shared" si="2"/>
        <v>-</v>
      </c>
      <c r="R34" s="88" t="str">
        <f t="shared" si="2"/>
        <v>-</v>
      </c>
      <c r="S34" s="88" t="str">
        <f t="shared" si="2"/>
        <v>-</v>
      </c>
      <c r="T34" s="88" t="str">
        <f t="shared" si="2"/>
        <v>-</v>
      </c>
      <c r="U34" s="88" t="str">
        <f t="shared" si="2"/>
        <v>-</v>
      </c>
      <c r="V34" s="88" t="str">
        <f t="shared" si="2"/>
        <v>-</v>
      </c>
      <c r="W34" s="88" t="str">
        <f t="shared" si="2"/>
        <v>-</v>
      </c>
      <c r="X34" s="9"/>
      <c r="Z34" s="570" t="s">
        <v>426</v>
      </c>
    </row>
    <row r="35" spans="1:26">
      <c r="A35" s="10"/>
      <c r="B35" s="26">
        <v>30</v>
      </c>
      <c r="C35" s="562"/>
      <c r="D35" s="98"/>
      <c r="E35" s="98"/>
      <c r="F35" s="98"/>
      <c r="G35" s="562"/>
      <c r="H35" s="98"/>
      <c r="I35" s="563"/>
      <c r="J35" s="563"/>
      <c r="K35" s="98"/>
      <c r="L35" s="98"/>
      <c r="M35" s="27">
        <f t="shared" si="1"/>
        <v>0</v>
      </c>
      <c r="N35" s="89" t="str">
        <f t="shared" si="2"/>
        <v>-</v>
      </c>
      <c r="O35" s="89" t="str">
        <f t="shared" si="2"/>
        <v>-</v>
      </c>
      <c r="P35" s="88" t="str">
        <f t="shared" si="2"/>
        <v>-</v>
      </c>
      <c r="Q35" s="88" t="str">
        <f t="shared" si="2"/>
        <v>-</v>
      </c>
      <c r="R35" s="88" t="str">
        <f t="shared" si="2"/>
        <v>-</v>
      </c>
      <c r="S35" s="88" t="str">
        <f t="shared" si="2"/>
        <v>-</v>
      </c>
      <c r="T35" s="88" t="str">
        <f t="shared" si="2"/>
        <v>-</v>
      </c>
      <c r="U35" s="88" t="str">
        <f t="shared" si="2"/>
        <v>-</v>
      </c>
      <c r="V35" s="88" t="str">
        <f t="shared" si="2"/>
        <v>-</v>
      </c>
      <c r="W35" s="88" t="str">
        <f t="shared" si="2"/>
        <v>-</v>
      </c>
      <c r="X35" s="9"/>
      <c r="Z35" s="570" t="s">
        <v>426</v>
      </c>
    </row>
    <row r="36" spans="1:26">
      <c r="A36" s="10"/>
      <c r="B36" s="26">
        <v>31</v>
      </c>
      <c r="C36" s="562"/>
      <c r="D36" s="98"/>
      <c r="E36" s="98"/>
      <c r="F36" s="98"/>
      <c r="G36" s="562"/>
      <c r="H36" s="98"/>
      <c r="I36" s="563"/>
      <c r="J36" s="563"/>
      <c r="K36" s="98"/>
      <c r="L36" s="98"/>
      <c r="M36" s="27">
        <f t="shared" si="1"/>
        <v>0</v>
      </c>
      <c r="N36" s="89" t="str">
        <f t="shared" si="2"/>
        <v>-</v>
      </c>
      <c r="O36" s="89" t="str">
        <f t="shared" si="2"/>
        <v>-</v>
      </c>
      <c r="P36" s="88" t="str">
        <f t="shared" si="2"/>
        <v>-</v>
      </c>
      <c r="Q36" s="88" t="str">
        <f t="shared" si="2"/>
        <v>-</v>
      </c>
      <c r="R36" s="88" t="str">
        <f t="shared" si="2"/>
        <v>-</v>
      </c>
      <c r="S36" s="88" t="str">
        <f t="shared" si="2"/>
        <v>-</v>
      </c>
      <c r="T36" s="88" t="str">
        <f t="shared" si="2"/>
        <v>-</v>
      </c>
      <c r="U36" s="88" t="str">
        <f t="shared" si="2"/>
        <v>-</v>
      </c>
      <c r="V36" s="88" t="str">
        <f t="shared" si="2"/>
        <v>-</v>
      </c>
      <c r="W36" s="88" t="str">
        <f t="shared" si="2"/>
        <v>-</v>
      </c>
      <c r="X36" s="9"/>
      <c r="Z36" s="570" t="s">
        <v>426</v>
      </c>
    </row>
    <row r="37" spans="1:26">
      <c r="A37" s="10"/>
      <c r="B37" s="26">
        <v>32</v>
      </c>
      <c r="C37" s="562"/>
      <c r="D37" s="98"/>
      <c r="E37" s="98"/>
      <c r="F37" s="98"/>
      <c r="G37" s="562"/>
      <c r="H37" s="98"/>
      <c r="I37" s="563"/>
      <c r="J37" s="563"/>
      <c r="K37" s="98"/>
      <c r="L37" s="98"/>
      <c r="M37" s="27">
        <f t="shared" si="1"/>
        <v>0</v>
      </c>
      <c r="N37" s="89" t="str">
        <f t="shared" si="2"/>
        <v>-</v>
      </c>
      <c r="O37" s="89" t="str">
        <f t="shared" si="2"/>
        <v>-</v>
      </c>
      <c r="P37" s="88" t="str">
        <f t="shared" si="2"/>
        <v>-</v>
      </c>
      <c r="Q37" s="88" t="str">
        <f t="shared" si="2"/>
        <v>-</v>
      </c>
      <c r="R37" s="88" t="str">
        <f t="shared" si="2"/>
        <v>-</v>
      </c>
      <c r="S37" s="88" t="str">
        <f t="shared" si="2"/>
        <v>-</v>
      </c>
      <c r="T37" s="88" t="str">
        <f t="shared" si="2"/>
        <v>-</v>
      </c>
      <c r="U37" s="88" t="str">
        <f t="shared" si="2"/>
        <v>-</v>
      </c>
      <c r="V37" s="88" t="str">
        <f t="shared" si="2"/>
        <v>-</v>
      </c>
      <c r="W37" s="88" t="str">
        <f t="shared" si="2"/>
        <v>-</v>
      </c>
      <c r="X37" s="9"/>
      <c r="Z37" s="570" t="s">
        <v>426</v>
      </c>
    </row>
    <row r="38" spans="1:26">
      <c r="A38" s="10"/>
      <c r="B38" s="26">
        <v>33</v>
      </c>
      <c r="C38" s="562"/>
      <c r="D38" s="98"/>
      <c r="E38" s="98"/>
      <c r="F38" s="98"/>
      <c r="G38" s="562"/>
      <c r="H38" s="98"/>
      <c r="I38" s="563"/>
      <c r="J38" s="563"/>
      <c r="K38" s="98"/>
      <c r="L38" s="98"/>
      <c r="M38" s="27">
        <f t="shared" si="1"/>
        <v>0</v>
      </c>
      <c r="N38" s="89" t="str">
        <f t="shared" si="2"/>
        <v>-</v>
      </c>
      <c r="O38" s="89" t="str">
        <f t="shared" si="2"/>
        <v>-</v>
      </c>
      <c r="P38" s="88" t="str">
        <f t="shared" si="2"/>
        <v>-</v>
      </c>
      <c r="Q38" s="88" t="str">
        <f t="shared" si="2"/>
        <v>-</v>
      </c>
      <c r="R38" s="88" t="str">
        <f t="shared" si="2"/>
        <v>-</v>
      </c>
      <c r="S38" s="88" t="str">
        <f t="shared" si="2"/>
        <v>-</v>
      </c>
      <c r="T38" s="88" t="str">
        <f t="shared" si="2"/>
        <v>-</v>
      </c>
      <c r="U38" s="88" t="str">
        <f t="shared" si="2"/>
        <v>-</v>
      </c>
      <c r="V38" s="88" t="str">
        <f t="shared" si="2"/>
        <v>-</v>
      </c>
      <c r="W38" s="88" t="str">
        <f t="shared" si="2"/>
        <v>-</v>
      </c>
      <c r="X38" s="9"/>
      <c r="Z38" s="570" t="s">
        <v>426</v>
      </c>
    </row>
    <row r="39" spans="1:26">
      <c r="A39" s="10"/>
      <c r="B39" s="26">
        <v>34</v>
      </c>
      <c r="C39" s="562"/>
      <c r="D39" s="98"/>
      <c r="E39" s="98"/>
      <c r="F39" s="98"/>
      <c r="G39" s="562"/>
      <c r="H39" s="98"/>
      <c r="I39" s="563"/>
      <c r="J39" s="563"/>
      <c r="K39" s="98"/>
      <c r="L39" s="98"/>
      <c r="M39" s="27">
        <f t="shared" si="1"/>
        <v>0</v>
      </c>
      <c r="N39" s="89" t="str">
        <f t="shared" si="2"/>
        <v>-</v>
      </c>
      <c r="O39" s="89" t="str">
        <f t="shared" si="2"/>
        <v>-</v>
      </c>
      <c r="P39" s="88" t="str">
        <f t="shared" si="2"/>
        <v>-</v>
      </c>
      <c r="Q39" s="88" t="str">
        <f t="shared" si="2"/>
        <v>-</v>
      </c>
      <c r="R39" s="88" t="str">
        <f t="shared" si="2"/>
        <v>-</v>
      </c>
      <c r="S39" s="88" t="str">
        <f t="shared" si="2"/>
        <v>-</v>
      </c>
      <c r="T39" s="88" t="str">
        <f t="shared" si="2"/>
        <v>-</v>
      </c>
      <c r="U39" s="88" t="str">
        <f t="shared" si="2"/>
        <v>-</v>
      </c>
      <c r="V39" s="88" t="str">
        <f t="shared" si="2"/>
        <v>-</v>
      </c>
      <c r="W39" s="88" t="str">
        <f t="shared" si="2"/>
        <v>-</v>
      </c>
      <c r="X39" s="9"/>
      <c r="Z39" s="570" t="s">
        <v>426</v>
      </c>
    </row>
    <row r="40" spans="1:26">
      <c r="A40" s="10"/>
      <c r="B40" s="26">
        <v>35</v>
      </c>
      <c r="C40" s="562"/>
      <c r="D40" s="98"/>
      <c r="E40" s="98"/>
      <c r="F40" s="98"/>
      <c r="G40" s="562"/>
      <c r="H40" s="98"/>
      <c r="I40" s="563"/>
      <c r="J40" s="563"/>
      <c r="K40" s="98"/>
      <c r="L40" s="98"/>
      <c r="M40" s="27">
        <f t="shared" si="1"/>
        <v>0</v>
      </c>
      <c r="N40" s="89" t="str">
        <f t="shared" si="2"/>
        <v>-</v>
      </c>
      <c r="O40" s="89" t="str">
        <f t="shared" si="2"/>
        <v>-</v>
      </c>
      <c r="P40" s="88" t="str">
        <f t="shared" si="2"/>
        <v>-</v>
      </c>
      <c r="Q40" s="88" t="str">
        <f t="shared" si="2"/>
        <v>-</v>
      </c>
      <c r="R40" s="88" t="str">
        <f t="shared" si="2"/>
        <v>-</v>
      </c>
      <c r="S40" s="88" t="str">
        <f t="shared" si="2"/>
        <v>-</v>
      </c>
      <c r="T40" s="88" t="str">
        <f t="shared" si="2"/>
        <v>-</v>
      </c>
      <c r="U40" s="88" t="str">
        <f t="shared" si="2"/>
        <v>-</v>
      </c>
      <c r="V40" s="88" t="str">
        <f t="shared" si="2"/>
        <v>-</v>
      </c>
      <c r="W40" s="88" t="str">
        <f t="shared" si="2"/>
        <v>-</v>
      </c>
      <c r="X40" s="9"/>
      <c r="Z40" s="570" t="s">
        <v>426</v>
      </c>
    </row>
    <row r="41" spans="1:26">
      <c r="A41" s="10"/>
      <c r="B41" s="26">
        <v>36</v>
      </c>
      <c r="C41" s="562"/>
      <c r="D41" s="98"/>
      <c r="E41" s="98"/>
      <c r="F41" s="98"/>
      <c r="G41" s="562"/>
      <c r="H41" s="98"/>
      <c r="I41" s="563"/>
      <c r="J41" s="563"/>
      <c r="K41" s="98"/>
      <c r="L41" s="98"/>
      <c r="M41" s="27">
        <f t="shared" si="1"/>
        <v>0</v>
      </c>
      <c r="N41" s="89" t="str">
        <f t="shared" si="2"/>
        <v>-</v>
      </c>
      <c r="O41" s="89" t="str">
        <f t="shared" si="2"/>
        <v>-</v>
      </c>
      <c r="P41" s="88" t="str">
        <f t="shared" si="2"/>
        <v>-</v>
      </c>
      <c r="Q41" s="88" t="str">
        <f t="shared" si="2"/>
        <v>-</v>
      </c>
      <c r="R41" s="88" t="str">
        <f t="shared" si="2"/>
        <v>-</v>
      </c>
      <c r="S41" s="88" t="str">
        <f t="shared" si="2"/>
        <v>-</v>
      </c>
      <c r="T41" s="88" t="str">
        <f t="shared" si="2"/>
        <v>-</v>
      </c>
      <c r="U41" s="88" t="str">
        <f t="shared" si="2"/>
        <v>-</v>
      </c>
      <c r="V41" s="88" t="str">
        <f t="shared" si="2"/>
        <v>-</v>
      </c>
      <c r="W41" s="88" t="str">
        <f t="shared" si="2"/>
        <v>-</v>
      </c>
      <c r="X41" s="9"/>
      <c r="Z41" s="570" t="s">
        <v>426</v>
      </c>
    </row>
    <row r="42" spans="1:26">
      <c r="A42" s="10"/>
      <c r="B42" s="26">
        <v>37</v>
      </c>
      <c r="C42" s="562"/>
      <c r="D42" s="98"/>
      <c r="E42" s="98"/>
      <c r="F42" s="98"/>
      <c r="G42" s="562"/>
      <c r="H42" s="98"/>
      <c r="I42" s="563"/>
      <c r="J42" s="563"/>
      <c r="K42" s="98"/>
      <c r="L42" s="98"/>
      <c r="M42" s="27">
        <f t="shared" si="1"/>
        <v>0</v>
      </c>
      <c r="N42" s="89" t="str">
        <f t="shared" si="2"/>
        <v>-</v>
      </c>
      <c r="O42" s="89" t="str">
        <f t="shared" si="2"/>
        <v>-</v>
      </c>
      <c r="P42" s="88" t="str">
        <f t="shared" si="2"/>
        <v>-</v>
      </c>
      <c r="Q42" s="88" t="str">
        <f t="shared" si="2"/>
        <v>-</v>
      </c>
      <c r="R42" s="88" t="str">
        <f t="shared" si="2"/>
        <v>-</v>
      </c>
      <c r="S42" s="88" t="str">
        <f t="shared" si="2"/>
        <v>-</v>
      </c>
      <c r="T42" s="88" t="str">
        <f t="shared" si="2"/>
        <v>-</v>
      </c>
      <c r="U42" s="88" t="str">
        <f t="shared" si="2"/>
        <v>-</v>
      </c>
      <c r="V42" s="88" t="str">
        <f t="shared" si="2"/>
        <v>-</v>
      </c>
      <c r="W42" s="88" t="str">
        <f t="shared" si="2"/>
        <v>-</v>
      </c>
      <c r="X42" s="9"/>
      <c r="Z42" s="570" t="s">
        <v>426</v>
      </c>
    </row>
    <row r="43" spans="1:26">
      <c r="A43" s="10"/>
      <c r="B43" s="26">
        <v>38</v>
      </c>
      <c r="C43" s="562"/>
      <c r="D43" s="98"/>
      <c r="E43" s="98"/>
      <c r="F43" s="98"/>
      <c r="G43" s="562"/>
      <c r="H43" s="98"/>
      <c r="I43" s="563"/>
      <c r="J43" s="563"/>
      <c r="K43" s="98"/>
      <c r="L43" s="98"/>
      <c r="M43" s="27">
        <f t="shared" si="1"/>
        <v>0</v>
      </c>
      <c r="N43" s="89" t="str">
        <f t="shared" si="2"/>
        <v>-</v>
      </c>
      <c r="O43" s="89" t="str">
        <f t="shared" si="2"/>
        <v>-</v>
      </c>
      <c r="P43" s="88" t="str">
        <f t="shared" si="2"/>
        <v>-</v>
      </c>
      <c r="Q43" s="88" t="str">
        <f t="shared" si="2"/>
        <v>-</v>
      </c>
      <c r="R43" s="88" t="str">
        <f t="shared" si="2"/>
        <v>-</v>
      </c>
      <c r="S43" s="88" t="str">
        <f t="shared" si="2"/>
        <v>-</v>
      </c>
      <c r="T43" s="88" t="str">
        <f t="shared" si="2"/>
        <v>-</v>
      </c>
      <c r="U43" s="88" t="str">
        <f t="shared" si="2"/>
        <v>-</v>
      </c>
      <c r="V43" s="88" t="str">
        <f t="shared" si="2"/>
        <v>-</v>
      </c>
      <c r="W43" s="88" t="str">
        <f t="shared" si="2"/>
        <v>-</v>
      </c>
      <c r="X43" s="9"/>
      <c r="Z43" s="570" t="s">
        <v>426</v>
      </c>
    </row>
    <row r="44" spans="1:26">
      <c r="A44" s="10"/>
      <c r="B44" s="26">
        <v>39</v>
      </c>
      <c r="C44" s="562"/>
      <c r="D44" s="98"/>
      <c r="E44" s="98"/>
      <c r="F44" s="98"/>
      <c r="G44" s="562"/>
      <c r="H44" s="98"/>
      <c r="I44" s="563"/>
      <c r="J44" s="563"/>
      <c r="K44" s="98"/>
      <c r="L44" s="98"/>
      <c r="M44" s="27">
        <f t="shared" si="1"/>
        <v>0</v>
      </c>
      <c r="N44" s="89" t="str">
        <f t="shared" si="2"/>
        <v>-</v>
      </c>
      <c r="O44" s="89" t="str">
        <f t="shared" si="2"/>
        <v>-</v>
      </c>
      <c r="P44" s="88" t="str">
        <f t="shared" si="2"/>
        <v>-</v>
      </c>
      <c r="Q44" s="88" t="str">
        <f t="shared" si="2"/>
        <v>-</v>
      </c>
      <c r="R44" s="88" t="str">
        <f t="shared" si="2"/>
        <v>-</v>
      </c>
      <c r="S44" s="88" t="str">
        <f t="shared" si="2"/>
        <v>-</v>
      </c>
      <c r="T44" s="88" t="str">
        <f t="shared" si="2"/>
        <v>-</v>
      </c>
      <c r="U44" s="88" t="str">
        <f t="shared" si="2"/>
        <v>-</v>
      </c>
      <c r="V44" s="88" t="str">
        <f t="shared" si="2"/>
        <v>-</v>
      </c>
      <c r="W44" s="88" t="str">
        <f t="shared" si="2"/>
        <v>-</v>
      </c>
      <c r="X44" s="9"/>
      <c r="Z44" s="570" t="s">
        <v>426</v>
      </c>
    </row>
    <row r="45" spans="1:26">
      <c r="A45" s="10"/>
      <c r="B45" s="26">
        <v>40</v>
      </c>
      <c r="C45" s="562"/>
      <c r="D45" s="98"/>
      <c r="E45" s="98"/>
      <c r="F45" s="98"/>
      <c r="G45" s="562"/>
      <c r="H45" s="98"/>
      <c r="I45" s="563"/>
      <c r="J45" s="563"/>
      <c r="K45" s="98"/>
      <c r="L45" s="98"/>
      <c r="M45" s="27">
        <f t="shared" si="1"/>
        <v>0</v>
      </c>
      <c r="N45" s="89" t="str">
        <f t="shared" si="2"/>
        <v>-</v>
      </c>
      <c r="O45" s="89" t="str">
        <f t="shared" si="2"/>
        <v>-</v>
      </c>
      <c r="P45" s="88" t="str">
        <f t="shared" si="2"/>
        <v>-</v>
      </c>
      <c r="Q45" s="88" t="str">
        <f t="shared" si="2"/>
        <v>-</v>
      </c>
      <c r="R45" s="88" t="str">
        <f t="shared" si="2"/>
        <v>-</v>
      </c>
      <c r="S45" s="88" t="str">
        <f t="shared" si="2"/>
        <v>-</v>
      </c>
      <c r="T45" s="88" t="str">
        <f t="shared" si="2"/>
        <v>-</v>
      </c>
      <c r="U45" s="88" t="str">
        <f t="shared" si="2"/>
        <v>-</v>
      </c>
      <c r="V45" s="88" t="str">
        <f t="shared" si="2"/>
        <v>-</v>
      </c>
      <c r="W45" s="88" t="str">
        <f t="shared" si="2"/>
        <v>-</v>
      </c>
      <c r="X45" s="9"/>
      <c r="Z45" s="570" t="s">
        <v>426</v>
      </c>
    </row>
    <row r="46" spans="1:26">
      <c r="A46" s="10"/>
      <c r="B46" s="26">
        <v>41</v>
      </c>
      <c r="C46" s="562"/>
      <c r="D46" s="98"/>
      <c r="E46" s="98"/>
      <c r="F46" s="98"/>
      <c r="G46" s="562"/>
      <c r="H46" s="98"/>
      <c r="I46" s="563"/>
      <c r="J46" s="563"/>
      <c r="K46" s="98"/>
      <c r="L46" s="98"/>
      <c r="M46" s="27">
        <f t="shared" si="1"/>
        <v>0</v>
      </c>
      <c r="N46" s="89" t="str">
        <f t="shared" si="2"/>
        <v>-</v>
      </c>
      <c r="O46" s="89" t="str">
        <f t="shared" si="2"/>
        <v>-</v>
      </c>
      <c r="P46" s="88" t="str">
        <f t="shared" si="2"/>
        <v>-</v>
      </c>
      <c r="Q46" s="88" t="str">
        <f t="shared" si="2"/>
        <v>-</v>
      </c>
      <c r="R46" s="88" t="str">
        <f t="shared" si="2"/>
        <v>-</v>
      </c>
      <c r="S46" s="88" t="str">
        <f t="shared" si="2"/>
        <v>-</v>
      </c>
      <c r="T46" s="88" t="str">
        <f t="shared" si="2"/>
        <v>-</v>
      </c>
      <c r="U46" s="88" t="str">
        <f t="shared" si="2"/>
        <v>-</v>
      </c>
      <c r="V46" s="88" t="str">
        <f t="shared" si="2"/>
        <v>-</v>
      </c>
      <c r="W46" s="88" t="str">
        <f t="shared" si="2"/>
        <v>-</v>
      </c>
      <c r="X46" s="9"/>
      <c r="Z46" s="570" t="s">
        <v>426</v>
      </c>
    </row>
    <row r="47" spans="1:26">
      <c r="A47" s="10"/>
      <c r="B47" s="26">
        <v>42</v>
      </c>
      <c r="C47" s="562"/>
      <c r="D47" s="98"/>
      <c r="E47" s="98"/>
      <c r="F47" s="98"/>
      <c r="G47" s="562"/>
      <c r="H47" s="98"/>
      <c r="I47" s="563"/>
      <c r="J47" s="563"/>
      <c r="K47" s="98"/>
      <c r="L47" s="98"/>
      <c r="M47" s="27">
        <f t="shared" si="1"/>
        <v>0</v>
      </c>
      <c r="N47" s="89" t="str">
        <f t="shared" si="2"/>
        <v>-</v>
      </c>
      <c r="O47" s="89" t="str">
        <f t="shared" si="2"/>
        <v>-</v>
      </c>
      <c r="P47" s="88" t="str">
        <f t="shared" si="2"/>
        <v>-</v>
      </c>
      <c r="Q47" s="88" t="str">
        <f t="shared" si="2"/>
        <v>-</v>
      </c>
      <c r="R47" s="88" t="str">
        <f t="shared" si="2"/>
        <v>-</v>
      </c>
      <c r="S47" s="88" t="str">
        <f t="shared" si="2"/>
        <v>-</v>
      </c>
      <c r="T47" s="88" t="str">
        <f t="shared" si="2"/>
        <v>-</v>
      </c>
      <c r="U47" s="88" t="str">
        <f t="shared" si="2"/>
        <v>-</v>
      </c>
      <c r="V47" s="88" t="str">
        <f t="shared" si="2"/>
        <v>-</v>
      </c>
      <c r="W47" s="88" t="str">
        <f t="shared" si="2"/>
        <v>-</v>
      </c>
      <c r="X47" s="9"/>
      <c r="Z47" s="570" t="s">
        <v>426</v>
      </c>
    </row>
    <row r="48" spans="1:26">
      <c r="A48" s="10"/>
      <c r="B48" s="26">
        <v>43</v>
      </c>
      <c r="C48" s="562"/>
      <c r="D48" s="98"/>
      <c r="E48" s="98"/>
      <c r="F48" s="98"/>
      <c r="G48" s="562"/>
      <c r="H48" s="98"/>
      <c r="I48" s="563"/>
      <c r="J48" s="563"/>
      <c r="K48" s="98"/>
      <c r="L48" s="98"/>
      <c r="M48" s="27">
        <f t="shared" si="1"/>
        <v>0</v>
      </c>
      <c r="N48" s="89" t="str">
        <f t="shared" si="2"/>
        <v>-</v>
      </c>
      <c r="O48" s="89" t="str">
        <f t="shared" si="2"/>
        <v>-</v>
      </c>
      <c r="P48" s="88" t="str">
        <f t="shared" si="2"/>
        <v>-</v>
      </c>
      <c r="Q48" s="88" t="str">
        <f t="shared" si="2"/>
        <v>-</v>
      </c>
      <c r="R48" s="88" t="str">
        <f t="shared" si="2"/>
        <v>-</v>
      </c>
      <c r="S48" s="88" t="str">
        <f t="shared" si="2"/>
        <v>-</v>
      </c>
      <c r="T48" s="88" t="str">
        <f t="shared" si="2"/>
        <v>-</v>
      </c>
      <c r="U48" s="88" t="str">
        <f t="shared" si="2"/>
        <v>-</v>
      </c>
      <c r="V48" s="88" t="str">
        <f t="shared" si="2"/>
        <v>-</v>
      </c>
      <c r="W48" s="88" t="str">
        <f t="shared" si="2"/>
        <v>-</v>
      </c>
      <c r="X48" s="9"/>
      <c r="Z48" s="570" t="s">
        <v>426</v>
      </c>
    </row>
    <row r="49" spans="1:26">
      <c r="A49" s="10"/>
      <c r="B49" s="26">
        <v>44</v>
      </c>
      <c r="C49" s="562"/>
      <c r="D49" s="98"/>
      <c r="E49" s="98"/>
      <c r="F49" s="98"/>
      <c r="G49" s="562"/>
      <c r="H49" s="98"/>
      <c r="I49" s="563"/>
      <c r="J49" s="563"/>
      <c r="K49" s="98"/>
      <c r="L49" s="98"/>
      <c r="M49" s="27">
        <f t="shared" si="1"/>
        <v>0</v>
      </c>
      <c r="N49" s="89" t="str">
        <f t="shared" si="2"/>
        <v>-</v>
      </c>
      <c r="O49" s="89" t="str">
        <f t="shared" si="2"/>
        <v>-</v>
      </c>
      <c r="P49" s="88" t="str">
        <f t="shared" si="2"/>
        <v>-</v>
      </c>
      <c r="Q49" s="88" t="str">
        <f t="shared" ref="Q49:W49" si="3">IF($G49="","-",IF($G49&lt;=Q$5,$M49,0))</f>
        <v>-</v>
      </c>
      <c r="R49" s="88" t="str">
        <f t="shared" si="3"/>
        <v>-</v>
      </c>
      <c r="S49" s="88" t="str">
        <f t="shared" si="3"/>
        <v>-</v>
      </c>
      <c r="T49" s="88" t="str">
        <f t="shared" si="3"/>
        <v>-</v>
      </c>
      <c r="U49" s="88" t="str">
        <f t="shared" si="3"/>
        <v>-</v>
      </c>
      <c r="V49" s="88" t="str">
        <f t="shared" si="3"/>
        <v>-</v>
      </c>
      <c r="W49" s="88" t="str">
        <f t="shared" si="3"/>
        <v>-</v>
      </c>
      <c r="X49" s="9"/>
      <c r="Z49" s="570" t="s">
        <v>426</v>
      </c>
    </row>
    <row r="50" spans="1:26">
      <c r="A50" s="10"/>
      <c r="B50" s="26">
        <v>45</v>
      </c>
      <c r="C50" s="562"/>
      <c r="D50" s="98"/>
      <c r="E50" s="98"/>
      <c r="F50" s="98"/>
      <c r="G50" s="562"/>
      <c r="H50" s="98"/>
      <c r="I50" s="563"/>
      <c r="J50" s="563"/>
      <c r="K50" s="98"/>
      <c r="L50" s="98"/>
      <c r="M50" s="27">
        <f t="shared" si="1"/>
        <v>0</v>
      </c>
      <c r="N50" s="89" t="str">
        <f t="shared" ref="N50:W65" si="4">IF($G50="","-",IF($G50&lt;=N$5,$M50,0))</f>
        <v>-</v>
      </c>
      <c r="O50" s="89" t="str">
        <f t="shared" si="4"/>
        <v>-</v>
      </c>
      <c r="P50" s="88" t="str">
        <f t="shared" si="4"/>
        <v>-</v>
      </c>
      <c r="Q50" s="88" t="str">
        <f t="shared" si="4"/>
        <v>-</v>
      </c>
      <c r="R50" s="88" t="str">
        <f t="shared" si="4"/>
        <v>-</v>
      </c>
      <c r="S50" s="88" t="str">
        <f t="shared" si="4"/>
        <v>-</v>
      </c>
      <c r="T50" s="88" t="str">
        <f t="shared" si="4"/>
        <v>-</v>
      </c>
      <c r="U50" s="88" t="str">
        <f t="shared" si="4"/>
        <v>-</v>
      </c>
      <c r="V50" s="88" t="str">
        <f t="shared" si="4"/>
        <v>-</v>
      </c>
      <c r="W50" s="88" t="str">
        <f t="shared" si="4"/>
        <v>-</v>
      </c>
      <c r="X50" s="9"/>
      <c r="Z50" s="570" t="s">
        <v>426</v>
      </c>
    </row>
    <row r="51" spans="1:26">
      <c r="A51" s="10"/>
      <c r="B51" s="26">
        <v>46</v>
      </c>
      <c r="C51" s="562"/>
      <c r="D51" s="98"/>
      <c r="E51" s="98"/>
      <c r="F51" s="98"/>
      <c r="G51" s="562"/>
      <c r="H51" s="98"/>
      <c r="I51" s="563"/>
      <c r="J51" s="563"/>
      <c r="K51" s="98"/>
      <c r="L51" s="98"/>
      <c r="M51" s="27">
        <f t="shared" si="1"/>
        <v>0</v>
      </c>
      <c r="N51" s="89" t="str">
        <f t="shared" si="4"/>
        <v>-</v>
      </c>
      <c r="O51" s="89" t="str">
        <f t="shared" si="4"/>
        <v>-</v>
      </c>
      <c r="P51" s="88" t="str">
        <f t="shared" si="4"/>
        <v>-</v>
      </c>
      <c r="Q51" s="88" t="str">
        <f t="shared" si="4"/>
        <v>-</v>
      </c>
      <c r="R51" s="88" t="str">
        <f t="shared" si="4"/>
        <v>-</v>
      </c>
      <c r="S51" s="88" t="str">
        <f t="shared" si="4"/>
        <v>-</v>
      </c>
      <c r="T51" s="88" t="str">
        <f t="shared" si="4"/>
        <v>-</v>
      </c>
      <c r="U51" s="88" t="str">
        <f t="shared" si="4"/>
        <v>-</v>
      </c>
      <c r="V51" s="88" t="str">
        <f t="shared" si="4"/>
        <v>-</v>
      </c>
      <c r="W51" s="88" t="str">
        <f t="shared" si="4"/>
        <v>-</v>
      </c>
      <c r="X51" s="9"/>
      <c r="Z51" s="570" t="s">
        <v>426</v>
      </c>
    </row>
    <row r="52" spans="1:26">
      <c r="A52" s="10"/>
      <c r="B52" s="26">
        <v>47</v>
      </c>
      <c r="C52" s="562"/>
      <c r="D52" s="98"/>
      <c r="E52" s="98"/>
      <c r="F52" s="98"/>
      <c r="G52" s="562"/>
      <c r="H52" s="98"/>
      <c r="I52" s="563"/>
      <c r="J52" s="563"/>
      <c r="K52" s="98"/>
      <c r="L52" s="98"/>
      <c r="M52" s="27">
        <f t="shared" si="1"/>
        <v>0</v>
      </c>
      <c r="N52" s="89" t="str">
        <f t="shared" si="4"/>
        <v>-</v>
      </c>
      <c r="O52" s="89" t="str">
        <f t="shared" si="4"/>
        <v>-</v>
      </c>
      <c r="P52" s="88" t="str">
        <f t="shared" si="4"/>
        <v>-</v>
      </c>
      <c r="Q52" s="88" t="str">
        <f t="shared" si="4"/>
        <v>-</v>
      </c>
      <c r="R52" s="88" t="str">
        <f t="shared" si="4"/>
        <v>-</v>
      </c>
      <c r="S52" s="88" t="str">
        <f t="shared" si="4"/>
        <v>-</v>
      </c>
      <c r="T52" s="88" t="str">
        <f t="shared" si="4"/>
        <v>-</v>
      </c>
      <c r="U52" s="88" t="str">
        <f t="shared" si="4"/>
        <v>-</v>
      </c>
      <c r="V52" s="88" t="str">
        <f t="shared" si="4"/>
        <v>-</v>
      </c>
      <c r="W52" s="88" t="str">
        <f t="shared" si="4"/>
        <v>-</v>
      </c>
      <c r="X52" s="9"/>
      <c r="Z52" s="570" t="s">
        <v>426</v>
      </c>
    </row>
    <row r="53" spans="1:26">
      <c r="A53" s="10"/>
      <c r="B53" s="26">
        <v>48</v>
      </c>
      <c r="C53" s="562"/>
      <c r="D53" s="98"/>
      <c r="E53" s="98"/>
      <c r="F53" s="98"/>
      <c r="G53" s="562"/>
      <c r="H53" s="98"/>
      <c r="I53" s="563"/>
      <c r="J53" s="563"/>
      <c r="K53" s="98"/>
      <c r="L53" s="98"/>
      <c r="M53" s="27">
        <f t="shared" si="1"/>
        <v>0</v>
      </c>
      <c r="N53" s="89" t="str">
        <f t="shared" si="4"/>
        <v>-</v>
      </c>
      <c r="O53" s="89" t="str">
        <f t="shared" si="4"/>
        <v>-</v>
      </c>
      <c r="P53" s="88" t="str">
        <f t="shared" si="4"/>
        <v>-</v>
      </c>
      <c r="Q53" s="88" t="str">
        <f t="shared" si="4"/>
        <v>-</v>
      </c>
      <c r="R53" s="88" t="str">
        <f t="shared" si="4"/>
        <v>-</v>
      </c>
      <c r="S53" s="88" t="str">
        <f t="shared" si="4"/>
        <v>-</v>
      </c>
      <c r="T53" s="88" t="str">
        <f t="shared" si="4"/>
        <v>-</v>
      </c>
      <c r="U53" s="88" t="str">
        <f t="shared" si="4"/>
        <v>-</v>
      </c>
      <c r="V53" s="88" t="str">
        <f t="shared" si="4"/>
        <v>-</v>
      </c>
      <c r="W53" s="88" t="str">
        <f t="shared" si="4"/>
        <v>-</v>
      </c>
      <c r="X53" s="9"/>
      <c r="Z53" s="570" t="s">
        <v>426</v>
      </c>
    </row>
    <row r="54" spans="1:26">
      <c r="A54" s="10"/>
      <c r="B54" s="26">
        <v>49</v>
      </c>
      <c r="C54" s="562"/>
      <c r="D54" s="98"/>
      <c r="E54" s="98"/>
      <c r="F54" s="98"/>
      <c r="G54" s="562"/>
      <c r="H54" s="98"/>
      <c r="I54" s="563"/>
      <c r="J54" s="563"/>
      <c r="K54" s="98"/>
      <c r="L54" s="98"/>
      <c r="M54" s="27">
        <f t="shared" si="1"/>
        <v>0</v>
      </c>
      <c r="N54" s="89" t="str">
        <f t="shared" si="4"/>
        <v>-</v>
      </c>
      <c r="O54" s="89" t="str">
        <f t="shared" si="4"/>
        <v>-</v>
      </c>
      <c r="P54" s="88" t="str">
        <f t="shared" si="4"/>
        <v>-</v>
      </c>
      <c r="Q54" s="88" t="str">
        <f t="shared" si="4"/>
        <v>-</v>
      </c>
      <c r="R54" s="88" t="str">
        <f t="shared" si="4"/>
        <v>-</v>
      </c>
      <c r="S54" s="88" t="str">
        <f t="shared" si="4"/>
        <v>-</v>
      </c>
      <c r="T54" s="88" t="str">
        <f t="shared" si="4"/>
        <v>-</v>
      </c>
      <c r="U54" s="88" t="str">
        <f t="shared" si="4"/>
        <v>-</v>
      </c>
      <c r="V54" s="88" t="str">
        <f t="shared" si="4"/>
        <v>-</v>
      </c>
      <c r="W54" s="88" t="str">
        <f t="shared" si="4"/>
        <v>-</v>
      </c>
      <c r="X54" s="9"/>
      <c r="Z54" s="570" t="s">
        <v>426</v>
      </c>
    </row>
    <row r="55" spans="1:26">
      <c r="A55" s="10"/>
      <c r="B55" s="26">
        <v>50</v>
      </c>
      <c r="C55" s="562"/>
      <c r="D55" s="98"/>
      <c r="E55" s="98"/>
      <c r="F55" s="98"/>
      <c r="G55" s="562"/>
      <c r="H55" s="98"/>
      <c r="I55" s="563"/>
      <c r="J55" s="563"/>
      <c r="K55" s="98"/>
      <c r="L55" s="98"/>
      <c r="M55" s="27">
        <f t="shared" si="1"/>
        <v>0</v>
      </c>
      <c r="N55" s="89" t="str">
        <f t="shared" si="4"/>
        <v>-</v>
      </c>
      <c r="O55" s="89" t="str">
        <f t="shared" si="4"/>
        <v>-</v>
      </c>
      <c r="P55" s="88" t="str">
        <f t="shared" si="4"/>
        <v>-</v>
      </c>
      <c r="Q55" s="88" t="str">
        <f t="shared" si="4"/>
        <v>-</v>
      </c>
      <c r="R55" s="88" t="str">
        <f t="shared" si="4"/>
        <v>-</v>
      </c>
      <c r="S55" s="88" t="str">
        <f t="shared" si="4"/>
        <v>-</v>
      </c>
      <c r="T55" s="88" t="str">
        <f t="shared" si="4"/>
        <v>-</v>
      </c>
      <c r="U55" s="88" t="str">
        <f t="shared" si="4"/>
        <v>-</v>
      </c>
      <c r="V55" s="88" t="str">
        <f t="shared" si="4"/>
        <v>-</v>
      </c>
      <c r="W55" s="88" t="str">
        <f t="shared" si="4"/>
        <v>-</v>
      </c>
      <c r="X55" s="9"/>
      <c r="Z55" s="570" t="s">
        <v>426</v>
      </c>
    </row>
    <row r="56" spans="1:26">
      <c r="A56" s="10"/>
      <c r="B56" s="26">
        <v>51</v>
      </c>
      <c r="C56" s="562"/>
      <c r="D56" s="98"/>
      <c r="E56" s="98"/>
      <c r="F56" s="98"/>
      <c r="G56" s="562"/>
      <c r="H56" s="98"/>
      <c r="I56" s="563"/>
      <c r="J56" s="563"/>
      <c r="K56" s="98"/>
      <c r="L56" s="98"/>
      <c r="M56" s="27">
        <f t="shared" si="1"/>
        <v>0</v>
      </c>
      <c r="N56" s="89" t="str">
        <f t="shared" si="4"/>
        <v>-</v>
      </c>
      <c r="O56" s="89" t="str">
        <f t="shared" si="4"/>
        <v>-</v>
      </c>
      <c r="P56" s="88" t="str">
        <f t="shared" si="4"/>
        <v>-</v>
      </c>
      <c r="Q56" s="88" t="str">
        <f t="shared" si="4"/>
        <v>-</v>
      </c>
      <c r="R56" s="88" t="str">
        <f t="shared" si="4"/>
        <v>-</v>
      </c>
      <c r="S56" s="88" t="str">
        <f t="shared" si="4"/>
        <v>-</v>
      </c>
      <c r="T56" s="88" t="str">
        <f t="shared" si="4"/>
        <v>-</v>
      </c>
      <c r="U56" s="88" t="str">
        <f t="shared" si="4"/>
        <v>-</v>
      </c>
      <c r="V56" s="88" t="str">
        <f t="shared" si="4"/>
        <v>-</v>
      </c>
      <c r="W56" s="88" t="str">
        <f t="shared" si="4"/>
        <v>-</v>
      </c>
      <c r="X56" s="9"/>
      <c r="Z56" s="570" t="s">
        <v>426</v>
      </c>
    </row>
    <row r="57" spans="1:26">
      <c r="A57" s="22"/>
      <c r="B57" s="26">
        <v>52</v>
      </c>
      <c r="C57" s="562"/>
      <c r="D57" s="98"/>
      <c r="E57" s="98"/>
      <c r="F57" s="98"/>
      <c r="G57" s="562"/>
      <c r="H57" s="98"/>
      <c r="I57" s="563"/>
      <c r="J57" s="563"/>
      <c r="K57" s="98"/>
      <c r="L57" s="98"/>
      <c r="M57" s="27">
        <f t="shared" si="1"/>
        <v>0</v>
      </c>
      <c r="N57" s="89" t="str">
        <f t="shared" si="4"/>
        <v>-</v>
      </c>
      <c r="O57" s="89" t="str">
        <f t="shared" si="4"/>
        <v>-</v>
      </c>
      <c r="P57" s="88" t="str">
        <f t="shared" si="4"/>
        <v>-</v>
      </c>
      <c r="Q57" s="88" t="str">
        <f t="shared" si="4"/>
        <v>-</v>
      </c>
      <c r="R57" s="88" t="str">
        <f t="shared" si="4"/>
        <v>-</v>
      </c>
      <c r="S57" s="88" t="str">
        <f t="shared" si="4"/>
        <v>-</v>
      </c>
      <c r="T57" s="88" t="str">
        <f t="shared" si="4"/>
        <v>-</v>
      </c>
      <c r="U57" s="88" t="str">
        <f t="shared" si="4"/>
        <v>-</v>
      </c>
      <c r="V57" s="88" t="str">
        <f t="shared" si="4"/>
        <v>-</v>
      </c>
      <c r="W57" s="88" t="str">
        <f t="shared" si="4"/>
        <v>-</v>
      </c>
      <c r="X57" s="9"/>
      <c r="Z57" s="570" t="s">
        <v>426</v>
      </c>
    </row>
    <row r="58" spans="1:26">
      <c r="A58" s="10"/>
      <c r="B58" s="26">
        <v>53</v>
      </c>
      <c r="C58" s="562"/>
      <c r="D58" s="98"/>
      <c r="E58" s="98"/>
      <c r="F58" s="98"/>
      <c r="G58" s="562"/>
      <c r="H58" s="98"/>
      <c r="I58" s="563"/>
      <c r="J58" s="563"/>
      <c r="K58" s="98"/>
      <c r="L58" s="98"/>
      <c r="M58" s="27">
        <f t="shared" si="1"/>
        <v>0</v>
      </c>
      <c r="N58" s="89" t="str">
        <f t="shared" si="4"/>
        <v>-</v>
      </c>
      <c r="O58" s="89" t="str">
        <f t="shared" si="4"/>
        <v>-</v>
      </c>
      <c r="P58" s="88" t="str">
        <f t="shared" si="4"/>
        <v>-</v>
      </c>
      <c r="Q58" s="88" t="str">
        <f t="shared" si="4"/>
        <v>-</v>
      </c>
      <c r="R58" s="88" t="str">
        <f t="shared" si="4"/>
        <v>-</v>
      </c>
      <c r="S58" s="88" t="str">
        <f t="shared" si="4"/>
        <v>-</v>
      </c>
      <c r="T58" s="88" t="str">
        <f t="shared" si="4"/>
        <v>-</v>
      </c>
      <c r="U58" s="88" t="str">
        <f t="shared" si="4"/>
        <v>-</v>
      </c>
      <c r="V58" s="88" t="str">
        <f t="shared" si="4"/>
        <v>-</v>
      </c>
      <c r="W58" s="88" t="str">
        <f t="shared" si="4"/>
        <v>-</v>
      </c>
      <c r="X58" s="9"/>
      <c r="Z58" s="570" t="s">
        <v>426</v>
      </c>
    </row>
    <row r="59" spans="1:26">
      <c r="A59" s="10"/>
      <c r="B59" s="26">
        <v>54</v>
      </c>
      <c r="C59" s="562"/>
      <c r="D59" s="98"/>
      <c r="E59" s="98"/>
      <c r="F59" s="98"/>
      <c r="G59" s="562"/>
      <c r="H59" s="98"/>
      <c r="I59" s="563"/>
      <c r="J59" s="563"/>
      <c r="K59" s="98"/>
      <c r="L59" s="98"/>
      <c r="M59" s="27">
        <f t="shared" si="1"/>
        <v>0</v>
      </c>
      <c r="N59" s="89" t="str">
        <f t="shared" si="4"/>
        <v>-</v>
      </c>
      <c r="O59" s="89" t="str">
        <f t="shared" si="4"/>
        <v>-</v>
      </c>
      <c r="P59" s="88" t="str">
        <f t="shared" si="4"/>
        <v>-</v>
      </c>
      <c r="Q59" s="88" t="str">
        <f t="shared" si="4"/>
        <v>-</v>
      </c>
      <c r="R59" s="88" t="str">
        <f t="shared" si="4"/>
        <v>-</v>
      </c>
      <c r="S59" s="88" t="str">
        <f t="shared" si="4"/>
        <v>-</v>
      </c>
      <c r="T59" s="88" t="str">
        <f t="shared" si="4"/>
        <v>-</v>
      </c>
      <c r="U59" s="88" t="str">
        <f t="shared" si="4"/>
        <v>-</v>
      </c>
      <c r="V59" s="88" t="str">
        <f t="shared" si="4"/>
        <v>-</v>
      </c>
      <c r="W59" s="88" t="str">
        <f t="shared" si="4"/>
        <v>-</v>
      </c>
      <c r="X59" s="9"/>
      <c r="Z59" s="570" t="s">
        <v>426</v>
      </c>
    </row>
    <row r="60" spans="1:26">
      <c r="A60" s="10"/>
      <c r="B60" s="26">
        <v>55</v>
      </c>
      <c r="C60" s="562"/>
      <c r="D60" s="98"/>
      <c r="E60" s="98"/>
      <c r="F60" s="98"/>
      <c r="G60" s="562"/>
      <c r="H60" s="98"/>
      <c r="I60" s="563"/>
      <c r="J60" s="563"/>
      <c r="K60" s="98"/>
      <c r="L60" s="98"/>
      <c r="M60" s="27">
        <f t="shared" si="1"/>
        <v>0</v>
      </c>
      <c r="N60" s="89" t="str">
        <f t="shared" si="4"/>
        <v>-</v>
      </c>
      <c r="O60" s="89" t="str">
        <f t="shared" si="4"/>
        <v>-</v>
      </c>
      <c r="P60" s="88" t="str">
        <f t="shared" si="4"/>
        <v>-</v>
      </c>
      <c r="Q60" s="88" t="str">
        <f t="shared" si="4"/>
        <v>-</v>
      </c>
      <c r="R60" s="88" t="str">
        <f t="shared" si="4"/>
        <v>-</v>
      </c>
      <c r="S60" s="88" t="str">
        <f t="shared" si="4"/>
        <v>-</v>
      </c>
      <c r="T60" s="88" t="str">
        <f t="shared" si="4"/>
        <v>-</v>
      </c>
      <c r="U60" s="88" t="str">
        <f t="shared" si="4"/>
        <v>-</v>
      </c>
      <c r="V60" s="88" t="str">
        <f t="shared" si="4"/>
        <v>-</v>
      </c>
      <c r="W60" s="88" t="str">
        <f t="shared" si="4"/>
        <v>-</v>
      </c>
      <c r="X60" s="9"/>
      <c r="Z60" s="570" t="s">
        <v>426</v>
      </c>
    </row>
    <row r="61" spans="1:26">
      <c r="A61" s="10"/>
      <c r="B61" s="26">
        <v>56</v>
      </c>
      <c r="C61" s="562"/>
      <c r="D61" s="98"/>
      <c r="E61" s="98"/>
      <c r="F61" s="98"/>
      <c r="G61" s="562"/>
      <c r="H61" s="98"/>
      <c r="I61" s="563"/>
      <c r="J61" s="563"/>
      <c r="K61" s="98"/>
      <c r="L61" s="98"/>
      <c r="M61" s="27">
        <f t="shared" si="1"/>
        <v>0</v>
      </c>
      <c r="N61" s="89" t="str">
        <f t="shared" si="4"/>
        <v>-</v>
      </c>
      <c r="O61" s="89" t="str">
        <f t="shared" si="4"/>
        <v>-</v>
      </c>
      <c r="P61" s="88" t="str">
        <f t="shared" si="4"/>
        <v>-</v>
      </c>
      <c r="Q61" s="88" t="str">
        <f t="shared" si="4"/>
        <v>-</v>
      </c>
      <c r="R61" s="88" t="str">
        <f t="shared" si="4"/>
        <v>-</v>
      </c>
      <c r="S61" s="88" t="str">
        <f t="shared" si="4"/>
        <v>-</v>
      </c>
      <c r="T61" s="88" t="str">
        <f t="shared" si="4"/>
        <v>-</v>
      </c>
      <c r="U61" s="88" t="str">
        <f t="shared" si="4"/>
        <v>-</v>
      </c>
      <c r="V61" s="88" t="str">
        <f t="shared" si="4"/>
        <v>-</v>
      </c>
      <c r="W61" s="88" t="str">
        <f t="shared" si="4"/>
        <v>-</v>
      </c>
      <c r="X61" s="9"/>
      <c r="Z61" s="570" t="s">
        <v>426</v>
      </c>
    </row>
    <row r="62" spans="1:26">
      <c r="A62" s="10"/>
      <c r="B62" s="26">
        <v>57</v>
      </c>
      <c r="C62" s="562"/>
      <c r="D62" s="98"/>
      <c r="E62" s="98"/>
      <c r="F62" s="98"/>
      <c r="G62" s="562"/>
      <c r="H62" s="98"/>
      <c r="I62" s="563"/>
      <c r="J62" s="563"/>
      <c r="K62" s="98"/>
      <c r="L62" s="98"/>
      <c r="M62" s="27">
        <f t="shared" si="1"/>
        <v>0</v>
      </c>
      <c r="N62" s="89" t="str">
        <f t="shared" si="4"/>
        <v>-</v>
      </c>
      <c r="O62" s="89" t="str">
        <f t="shared" si="4"/>
        <v>-</v>
      </c>
      <c r="P62" s="88" t="str">
        <f t="shared" si="4"/>
        <v>-</v>
      </c>
      <c r="Q62" s="88" t="str">
        <f t="shared" si="4"/>
        <v>-</v>
      </c>
      <c r="R62" s="88" t="str">
        <f t="shared" si="4"/>
        <v>-</v>
      </c>
      <c r="S62" s="88" t="str">
        <f t="shared" si="4"/>
        <v>-</v>
      </c>
      <c r="T62" s="88" t="str">
        <f t="shared" si="4"/>
        <v>-</v>
      </c>
      <c r="U62" s="88" t="str">
        <f t="shared" si="4"/>
        <v>-</v>
      </c>
      <c r="V62" s="88" t="str">
        <f t="shared" si="4"/>
        <v>-</v>
      </c>
      <c r="W62" s="88" t="str">
        <f t="shared" si="4"/>
        <v>-</v>
      </c>
      <c r="X62" s="9"/>
      <c r="Z62" s="570" t="s">
        <v>426</v>
      </c>
    </row>
    <row r="63" spans="1:26">
      <c r="A63" s="74"/>
      <c r="B63" s="26">
        <v>58</v>
      </c>
      <c r="C63" s="562"/>
      <c r="D63" s="98"/>
      <c r="E63" s="98"/>
      <c r="F63" s="98"/>
      <c r="G63" s="562"/>
      <c r="H63" s="98"/>
      <c r="I63" s="563"/>
      <c r="J63" s="563"/>
      <c r="K63" s="98"/>
      <c r="L63" s="98"/>
      <c r="M63" s="27">
        <f t="shared" si="1"/>
        <v>0</v>
      </c>
      <c r="N63" s="89" t="str">
        <f t="shared" si="4"/>
        <v>-</v>
      </c>
      <c r="O63" s="89" t="str">
        <f t="shared" si="4"/>
        <v>-</v>
      </c>
      <c r="P63" s="88" t="str">
        <f t="shared" si="4"/>
        <v>-</v>
      </c>
      <c r="Q63" s="88" t="str">
        <f t="shared" si="4"/>
        <v>-</v>
      </c>
      <c r="R63" s="88" t="str">
        <f t="shared" si="4"/>
        <v>-</v>
      </c>
      <c r="S63" s="88" t="str">
        <f t="shared" si="4"/>
        <v>-</v>
      </c>
      <c r="T63" s="88" t="str">
        <f t="shared" si="4"/>
        <v>-</v>
      </c>
      <c r="U63" s="88" t="str">
        <f t="shared" si="4"/>
        <v>-</v>
      </c>
      <c r="V63" s="88" t="str">
        <f t="shared" si="4"/>
        <v>-</v>
      </c>
      <c r="W63" s="88" t="str">
        <f t="shared" si="4"/>
        <v>-</v>
      </c>
      <c r="X63" s="9"/>
      <c r="Z63" s="570" t="s">
        <v>426</v>
      </c>
    </row>
    <row r="64" spans="1:26">
      <c r="A64" s="74"/>
      <c r="B64" s="26">
        <v>59</v>
      </c>
      <c r="C64" s="562"/>
      <c r="D64" s="98"/>
      <c r="E64" s="98"/>
      <c r="F64" s="98"/>
      <c r="G64" s="562"/>
      <c r="H64" s="98"/>
      <c r="I64" s="563"/>
      <c r="J64" s="563"/>
      <c r="K64" s="98"/>
      <c r="L64" s="98"/>
      <c r="M64" s="27">
        <f t="shared" si="1"/>
        <v>0</v>
      </c>
      <c r="N64" s="89" t="str">
        <f t="shared" si="4"/>
        <v>-</v>
      </c>
      <c r="O64" s="89" t="str">
        <f t="shared" si="4"/>
        <v>-</v>
      </c>
      <c r="P64" s="88" t="str">
        <f t="shared" si="4"/>
        <v>-</v>
      </c>
      <c r="Q64" s="88" t="str">
        <f t="shared" si="4"/>
        <v>-</v>
      </c>
      <c r="R64" s="88" t="str">
        <f t="shared" si="4"/>
        <v>-</v>
      </c>
      <c r="S64" s="88" t="str">
        <f t="shared" si="4"/>
        <v>-</v>
      </c>
      <c r="T64" s="88" t="str">
        <f t="shared" si="4"/>
        <v>-</v>
      </c>
      <c r="U64" s="88" t="str">
        <f t="shared" si="4"/>
        <v>-</v>
      </c>
      <c r="V64" s="88" t="str">
        <f t="shared" si="4"/>
        <v>-</v>
      </c>
      <c r="W64" s="88" t="str">
        <f t="shared" si="4"/>
        <v>-</v>
      </c>
      <c r="X64" s="9"/>
      <c r="Z64" s="570" t="s">
        <v>426</v>
      </c>
    </row>
    <row r="65" spans="1:26">
      <c r="A65" s="10"/>
      <c r="B65" s="26">
        <v>60</v>
      </c>
      <c r="C65" s="562"/>
      <c r="D65" s="98"/>
      <c r="E65" s="98"/>
      <c r="F65" s="98"/>
      <c r="G65" s="562"/>
      <c r="H65" s="98"/>
      <c r="I65" s="563"/>
      <c r="J65" s="563"/>
      <c r="K65" s="98"/>
      <c r="L65" s="98"/>
      <c r="M65" s="27">
        <f t="shared" si="1"/>
        <v>0</v>
      </c>
      <c r="N65" s="89" t="str">
        <f t="shared" si="4"/>
        <v>-</v>
      </c>
      <c r="O65" s="89" t="str">
        <f t="shared" si="4"/>
        <v>-</v>
      </c>
      <c r="P65" s="88" t="str">
        <f t="shared" si="4"/>
        <v>-</v>
      </c>
      <c r="Q65" s="88" t="str">
        <f t="shared" si="4"/>
        <v>-</v>
      </c>
      <c r="R65" s="88" t="str">
        <f t="shared" si="4"/>
        <v>-</v>
      </c>
      <c r="S65" s="88" t="str">
        <f t="shared" si="4"/>
        <v>-</v>
      </c>
      <c r="T65" s="88" t="str">
        <f t="shared" si="4"/>
        <v>-</v>
      </c>
      <c r="U65" s="88" t="str">
        <f t="shared" si="4"/>
        <v>-</v>
      </c>
      <c r="V65" s="88" t="str">
        <f t="shared" si="4"/>
        <v>-</v>
      </c>
      <c r="W65" s="88" t="str">
        <f t="shared" si="4"/>
        <v>-</v>
      </c>
      <c r="X65" s="9"/>
      <c r="Z65" s="570" t="s">
        <v>426</v>
      </c>
    </row>
    <row r="66" spans="1:26" s="8" customFormat="1">
      <c r="A66" s="76"/>
      <c r="B66" s="26">
        <v>61</v>
      </c>
      <c r="C66" s="562"/>
      <c r="D66" s="98"/>
      <c r="E66" s="98"/>
      <c r="F66" s="98"/>
      <c r="G66" s="562"/>
      <c r="H66" s="98"/>
      <c r="I66" s="563"/>
      <c r="J66" s="563"/>
      <c r="K66" s="98"/>
      <c r="L66" s="98"/>
      <c r="M66" s="27">
        <f t="shared" si="1"/>
        <v>0</v>
      </c>
      <c r="N66" s="89" t="str">
        <f t="shared" ref="N66:W81" si="5">IF($G66="","-",IF($G66&lt;=N$5,$M66,0))</f>
        <v>-</v>
      </c>
      <c r="O66" s="89" t="str">
        <f t="shared" si="5"/>
        <v>-</v>
      </c>
      <c r="P66" s="88" t="str">
        <f t="shared" si="5"/>
        <v>-</v>
      </c>
      <c r="Q66" s="88" t="str">
        <f t="shared" si="5"/>
        <v>-</v>
      </c>
      <c r="R66" s="88" t="str">
        <f t="shared" si="5"/>
        <v>-</v>
      </c>
      <c r="S66" s="88" t="str">
        <f t="shared" si="5"/>
        <v>-</v>
      </c>
      <c r="T66" s="88" t="str">
        <f t="shared" si="5"/>
        <v>-</v>
      </c>
      <c r="U66" s="88" t="str">
        <f t="shared" si="5"/>
        <v>-</v>
      </c>
      <c r="V66" s="88" t="str">
        <f t="shared" si="5"/>
        <v>-</v>
      </c>
      <c r="W66" s="88" t="str">
        <f t="shared" si="5"/>
        <v>-</v>
      </c>
      <c r="X66" s="9"/>
      <c r="Z66" s="570" t="s">
        <v>426</v>
      </c>
    </row>
    <row r="67" spans="1:26">
      <c r="A67" s="22"/>
      <c r="B67" s="26">
        <v>62</v>
      </c>
      <c r="C67" s="562"/>
      <c r="D67" s="98"/>
      <c r="E67" s="98"/>
      <c r="F67" s="98"/>
      <c r="G67" s="562"/>
      <c r="H67" s="98"/>
      <c r="I67" s="563"/>
      <c r="J67" s="563"/>
      <c r="K67" s="98"/>
      <c r="L67" s="98"/>
      <c r="M67" s="27">
        <f t="shared" si="1"/>
        <v>0</v>
      </c>
      <c r="N67" s="89" t="str">
        <f t="shared" si="5"/>
        <v>-</v>
      </c>
      <c r="O67" s="89" t="str">
        <f t="shared" si="5"/>
        <v>-</v>
      </c>
      <c r="P67" s="88" t="str">
        <f t="shared" si="5"/>
        <v>-</v>
      </c>
      <c r="Q67" s="88" t="str">
        <f t="shared" si="5"/>
        <v>-</v>
      </c>
      <c r="R67" s="88" t="str">
        <f t="shared" si="5"/>
        <v>-</v>
      </c>
      <c r="S67" s="88" t="str">
        <f t="shared" si="5"/>
        <v>-</v>
      </c>
      <c r="T67" s="88" t="str">
        <f t="shared" si="5"/>
        <v>-</v>
      </c>
      <c r="U67" s="88" t="str">
        <f t="shared" si="5"/>
        <v>-</v>
      </c>
      <c r="V67" s="88" t="str">
        <f t="shared" si="5"/>
        <v>-</v>
      </c>
      <c r="W67" s="88" t="str">
        <f t="shared" si="5"/>
        <v>-</v>
      </c>
      <c r="X67" s="9"/>
      <c r="Z67" s="570" t="s">
        <v>426</v>
      </c>
    </row>
    <row r="68" spans="1:26">
      <c r="A68" s="10"/>
      <c r="B68" s="26">
        <v>63</v>
      </c>
      <c r="C68" s="562"/>
      <c r="D68" s="98"/>
      <c r="E68" s="98"/>
      <c r="F68" s="98"/>
      <c r="G68" s="562"/>
      <c r="H68" s="98"/>
      <c r="I68" s="563"/>
      <c r="J68" s="563"/>
      <c r="K68" s="98"/>
      <c r="L68" s="98"/>
      <c r="M68" s="27">
        <f>F68-L68</f>
        <v>0</v>
      </c>
      <c r="N68" s="88" t="str">
        <f>IF($G68="","-",IF($G68&lt;=N$5,$M68,0))</f>
        <v>-</v>
      </c>
      <c r="O68" s="88" t="str">
        <f>IF($G68="","-",IF($G68&lt;=O$5,$M68,0))</f>
        <v>-</v>
      </c>
      <c r="P68" s="88" t="str">
        <f>IF($G68="","-",IF($G68&lt;=P$5,$M68,0))</f>
        <v>-</v>
      </c>
      <c r="Q68" s="88" t="str">
        <f t="shared" si="5"/>
        <v>-</v>
      </c>
      <c r="R68" s="88" t="str">
        <f t="shared" si="5"/>
        <v>-</v>
      </c>
      <c r="S68" s="88" t="str">
        <f t="shared" si="5"/>
        <v>-</v>
      </c>
      <c r="T68" s="88" t="str">
        <f t="shared" si="5"/>
        <v>-</v>
      </c>
      <c r="U68" s="88" t="str">
        <f t="shared" si="5"/>
        <v>-</v>
      </c>
      <c r="V68" s="88" t="str">
        <f t="shared" si="5"/>
        <v>-</v>
      </c>
      <c r="W68" s="88" t="str">
        <f t="shared" si="5"/>
        <v>-</v>
      </c>
      <c r="X68" s="9"/>
      <c r="Z68" s="570" t="s">
        <v>426</v>
      </c>
    </row>
    <row r="69" spans="1:26">
      <c r="A69" s="10"/>
      <c r="B69" s="26">
        <v>64</v>
      </c>
      <c r="C69" s="562"/>
      <c r="D69" s="98"/>
      <c r="E69" s="98"/>
      <c r="F69" s="98"/>
      <c r="G69" s="562"/>
      <c r="H69" s="98"/>
      <c r="I69" s="563"/>
      <c r="J69" s="563"/>
      <c r="K69" s="98"/>
      <c r="L69" s="98"/>
      <c r="M69" s="27">
        <f t="shared" ref="M69:M129" si="6">F69-L69</f>
        <v>0</v>
      </c>
      <c r="N69" s="89" t="str">
        <f t="shared" si="5"/>
        <v>-</v>
      </c>
      <c r="O69" s="89" t="str">
        <f t="shared" si="5"/>
        <v>-</v>
      </c>
      <c r="P69" s="88" t="str">
        <f t="shared" si="5"/>
        <v>-</v>
      </c>
      <c r="Q69" s="88" t="str">
        <f t="shared" si="5"/>
        <v>-</v>
      </c>
      <c r="R69" s="88" t="str">
        <f t="shared" si="5"/>
        <v>-</v>
      </c>
      <c r="S69" s="88" t="str">
        <f t="shared" si="5"/>
        <v>-</v>
      </c>
      <c r="T69" s="88" t="str">
        <f t="shared" si="5"/>
        <v>-</v>
      </c>
      <c r="U69" s="88" t="str">
        <f t="shared" si="5"/>
        <v>-</v>
      </c>
      <c r="V69" s="88" t="str">
        <f t="shared" si="5"/>
        <v>-</v>
      </c>
      <c r="W69" s="88" t="str">
        <f t="shared" si="5"/>
        <v>-</v>
      </c>
      <c r="X69" s="9"/>
      <c r="Z69" s="570" t="s">
        <v>426</v>
      </c>
    </row>
    <row r="70" spans="1:26" s="80" customFormat="1">
      <c r="A70" s="79"/>
      <c r="B70" s="26">
        <v>65</v>
      </c>
      <c r="C70" s="562"/>
      <c r="D70" s="98"/>
      <c r="E70" s="98"/>
      <c r="F70" s="98"/>
      <c r="G70" s="562"/>
      <c r="H70" s="98"/>
      <c r="I70" s="563"/>
      <c r="J70" s="563"/>
      <c r="K70" s="98"/>
      <c r="L70" s="98"/>
      <c r="M70" s="27">
        <f t="shared" si="6"/>
        <v>0</v>
      </c>
      <c r="N70" s="90" t="str">
        <f t="shared" si="5"/>
        <v>-</v>
      </c>
      <c r="O70" s="90" t="str">
        <f t="shared" si="5"/>
        <v>-</v>
      </c>
      <c r="P70" s="91" t="str">
        <f t="shared" si="5"/>
        <v>-</v>
      </c>
      <c r="Q70" s="91" t="str">
        <f t="shared" si="5"/>
        <v>-</v>
      </c>
      <c r="R70" s="91" t="str">
        <f t="shared" si="5"/>
        <v>-</v>
      </c>
      <c r="S70" s="91" t="str">
        <f t="shared" si="5"/>
        <v>-</v>
      </c>
      <c r="T70" s="91" t="str">
        <f t="shared" si="5"/>
        <v>-</v>
      </c>
      <c r="U70" s="91" t="str">
        <f t="shared" si="5"/>
        <v>-</v>
      </c>
      <c r="V70" s="91" t="str">
        <f t="shared" si="5"/>
        <v>-</v>
      </c>
      <c r="W70" s="91" t="str">
        <f t="shared" si="5"/>
        <v>-</v>
      </c>
      <c r="X70" s="105"/>
      <c r="Z70" s="570" t="s">
        <v>426</v>
      </c>
    </row>
    <row r="71" spans="1:26" s="80" customFormat="1">
      <c r="A71" s="79"/>
      <c r="B71" s="26">
        <v>66</v>
      </c>
      <c r="C71" s="562"/>
      <c r="D71" s="98"/>
      <c r="E71" s="98"/>
      <c r="F71" s="98"/>
      <c r="G71" s="562"/>
      <c r="H71" s="98"/>
      <c r="I71" s="563"/>
      <c r="J71" s="563"/>
      <c r="K71" s="98"/>
      <c r="L71" s="98"/>
      <c r="M71" s="27">
        <f t="shared" si="6"/>
        <v>0</v>
      </c>
      <c r="N71" s="90" t="str">
        <f t="shared" si="5"/>
        <v>-</v>
      </c>
      <c r="O71" s="90" t="str">
        <f t="shared" si="5"/>
        <v>-</v>
      </c>
      <c r="P71" s="91" t="str">
        <f t="shared" si="5"/>
        <v>-</v>
      </c>
      <c r="Q71" s="91" t="str">
        <f t="shared" si="5"/>
        <v>-</v>
      </c>
      <c r="R71" s="91" t="str">
        <f t="shared" si="5"/>
        <v>-</v>
      </c>
      <c r="S71" s="91" t="str">
        <f t="shared" si="5"/>
        <v>-</v>
      </c>
      <c r="T71" s="91" t="str">
        <f t="shared" si="5"/>
        <v>-</v>
      </c>
      <c r="U71" s="91" t="str">
        <f t="shared" si="5"/>
        <v>-</v>
      </c>
      <c r="V71" s="91" t="str">
        <f t="shared" si="5"/>
        <v>-</v>
      </c>
      <c r="W71" s="91" t="str">
        <f t="shared" si="5"/>
        <v>-</v>
      </c>
      <c r="X71" s="105"/>
      <c r="Z71" s="570" t="s">
        <v>426</v>
      </c>
    </row>
    <row r="72" spans="1:26" s="80" customFormat="1">
      <c r="A72" s="79"/>
      <c r="B72" s="26">
        <v>67</v>
      </c>
      <c r="C72" s="562"/>
      <c r="D72" s="98"/>
      <c r="E72" s="98"/>
      <c r="F72" s="98"/>
      <c r="G72" s="562"/>
      <c r="H72" s="98"/>
      <c r="I72" s="563"/>
      <c r="J72" s="563"/>
      <c r="K72" s="98"/>
      <c r="L72" s="98"/>
      <c r="M72" s="27">
        <f t="shared" si="6"/>
        <v>0</v>
      </c>
      <c r="N72" s="90" t="str">
        <f t="shared" si="5"/>
        <v>-</v>
      </c>
      <c r="O72" s="90" t="str">
        <f t="shared" si="5"/>
        <v>-</v>
      </c>
      <c r="P72" s="91" t="str">
        <f t="shared" si="5"/>
        <v>-</v>
      </c>
      <c r="Q72" s="91" t="str">
        <f t="shared" si="5"/>
        <v>-</v>
      </c>
      <c r="R72" s="91" t="str">
        <f t="shared" si="5"/>
        <v>-</v>
      </c>
      <c r="S72" s="91" t="str">
        <f t="shared" si="5"/>
        <v>-</v>
      </c>
      <c r="T72" s="91" t="str">
        <f t="shared" si="5"/>
        <v>-</v>
      </c>
      <c r="U72" s="91" t="str">
        <f t="shared" si="5"/>
        <v>-</v>
      </c>
      <c r="V72" s="91" t="str">
        <f t="shared" si="5"/>
        <v>-</v>
      </c>
      <c r="W72" s="91" t="str">
        <f t="shared" si="5"/>
        <v>-</v>
      </c>
      <c r="X72" s="105"/>
      <c r="Z72" s="570" t="s">
        <v>426</v>
      </c>
    </row>
    <row r="73" spans="1:26">
      <c r="A73" s="10"/>
      <c r="B73" s="26">
        <v>68</v>
      </c>
      <c r="C73" s="562"/>
      <c r="D73" s="98"/>
      <c r="E73" s="98"/>
      <c r="F73" s="98"/>
      <c r="G73" s="562"/>
      <c r="H73" s="98"/>
      <c r="I73" s="563"/>
      <c r="J73" s="563"/>
      <c r="K73" s="98"/>
      <c r="L73" s="98"/>
      <c r="M73" s="27">
        <f t="shared" si="6"/>
        <v>0</v>
      </c>
      <c r="N73" s="89" t="str">
        <f t="shared" si="5"/>
        <v>-</v>
      </c>
      <c r="O73" s="89" t="str">
        <f t="shared" si="5"/>
        <v>-</v>
      </c>
      <c r="P73" s="88" t="str">
        <f t="shared" si="5"/>
        <v>-</v>
      </c>
      <c r="Q73" s="88" t="str">
        <f t="shared" si="5"/>
        <v>-</v>
      </c>
      <c r="R73" s="88" t="str">
        <f t="shared" si="5"/>
        <v>-</v>
      </c>
      <c r="S73" s="88" t="str">
        <f t="shared" si="5"/>
        <v>-</v>
      </c>
      <c r="T73" s="88" t="str">
        <f t="shared" si="5"/>
        <v>-</v>
      </c>
      <c r="U73" s="88" t="str">
        <f t="shared" si="5"/>
        <v>-</v>
      </c>
      <c r="V73" s="88" t="str">
        <f t="shared" si="5"/>
        <v>-</v>
      </c>
      <c r="W73" s="88" t="str">
        <f t="shared" si="5"/>
        <v>-</v>
      </c>
      <c r="X73" s="9"/>
      <c r="Z73" s="570" t="s">
        <v>426</v>
      </c>
    </row>
    <row r="74" spans="1:26">
      <c r="A74" s="10"/>
      <c r="B74" s="26">
        <v>69</v>
      </c>
      <c r="C74" s="562"/>
      <c r="D74" s="98"/>
      <c r="E74" s="98"/>
      <c r="F74" s="98"/>
      <c r="G74" s="562"/>
      <c r="H74" s="98"/>
      <c r="I74" s="563"/>
      <c r="J74" s="563"/>
      <c r="K74" s="98"/>
      <c r="L74" s="98"/>
      <c r="M74" s="27">
        <f t="shared" si="6"/>
        <v>0</v>
      </c>
      <c r="N74" s="89" t="str">
        <f t="shared" si="5"/>
        <v>-</v>
      </c>
      <c r="O74" s="89" t="str">
        <f t="shared" si="5"/>
        <v>-</v>
      </c>
      <c r="P74" s="88" t="str">
        <f t="shared" si="5"/>
        <v>-</v>
      </c>
      <c r="Q74" s="88" t="str">
        <f t="shared" si="5"/>
        <v>-</v>
      </c>
      <c r="R74" s="88" t="str">
        <f t="shared" si="5"/>
        <v>-</v>
      </c>
      <c r="S74" s="88" t="str">
        <f t="shared" si="5"/>
        <v>-</v>
      </c>
      <c r="T74" s="88" t="str">
        <f t="shared" si="5"/>
        <v>-</v>
      </c>
      <c r="U74" s="88" t="str">
        <f t="shared" si="5"/>
        <v>-</v>
      </c>
      <c r="V74" s="88" t="str">
        <f t="shared" si="5"/>
        <v>-</v>
      </c>
      <c r="W74" s="88" t="str">
        <f t="shared" si="5"/>
        <v>-</v>
      </c>
      <c r="X74" s="9"/>
      <c r="Z74" s="570" t="s">
        <v>426</v>
      </c>
    </row>
    <row r="75" spans="1:26">
      <c r="A75" s="10"/>
      <c r="B75" s="26">
        <v>70</v>
      </c>
      <c r="C75" s="562"/>
      <c r="D75" s="98"/>
      <c r="E75" s="98"/>
      <c r="F75" s="98"/>
      <c r="G75" s="562"/>
      <c r="H75" s="98"/>
      <c r="I75" s="563"/>
      <c r="J75" s="563"/>
      <c r="K75" s="98"/>
      <c r="L75" s="98"/>
      <c r="M75" s="27">
        <f t="shared" si="6"/>
        <v>0</v>
      </c>
      <c r="N75" s="89" t="str">
        <f t="shared" si="5"/>
        <v>-</v>
      </c>
      <c r="O75" s="89" t="str">
        <f t="shared" si="5"/>
        <v>-</v>
      </c>
      <c r="P75" s="88" t="str">
        <f t="shared" si="5"/>
        <v>-</v>
      </c>
      <c r="Q75" s="88" t="str">
        <f t="shared" si="5"/>
        <v>-</v>
      </c>
      <c r="R75" s="88" t="str">
        <f t="shared" si="5"/>
        <v>-</v>
      </c>
      <c r="S75" s="88" t="str">
        <f t="shared" si="5"/>
        <v>-</v>
      </c>
      <c r="T75" s="88" t="str">
        <f t="shared" si="5"/>
        <v>-</v>
      </c>
      <c r="U75" s="88" t="str">
        <f t="shared" si="5"/>
        <v>-</v>
      </c>
      <c r="V75" s="88" t="str">
        <f t="shared" si="5"/>
        <v>-</v>
      </c>
      <c r="W75" s="88" t="str">
        <f t="shared" si="5"/>
        <v>-</v>
      </c>
      <c r="X75" s="9"/>
      <c r="Z75" s="570" t="s">
        <v>426</v>
      </c>
    </row>
    <row r="76" spans="1:26">
      <c r="A76" s="10"/>
      <c r="B76" s="26">
        <v>71</v>
      </c>
      <c r="C76" s="562"/>
      <c r="D76" s="98"/>
      <c r="E76" s="98"/>
      <c r="F76" s="98"/>
      <c r="G76" s="562"/>
      <c r="H76" s="98"/>
      <c r="I76" s="563"/>
      <c r="J76" s="563"/>
      <c r="K76" s="98"/>
      <c r="L76" s="98"/>
      <c r="M76" s="27">
        <f t="shared" si="6"/>
        <v>0</v>
      </c>
      <c r="N76" s="89" t="str">
        <f t="shared" si="5"/>
        <v>-</v>
      </c>
      <c r="O76" s="89" t="str">
        <f t="shared" si="5"/>
        <v>-</v>
      </c>
      <c r="P76" s="88" t="str">
        <f t="shared" si="5"/>
        <v>-</v>
      </c>
      <c r="Q76" s="88" t="str">
        <f t="shared" si="5"/>
        <v>-</v>
      </c>
      <c r="R76" s="88" t="str">
        <f t="shared" si="5"/>
        <v>-</v>
      </c>
      <c r="S76" s="88" t="str">
        <f t="shared" si="5"/>
        <v>-</v>
      </c>
      <c r="T76" s="88" t="str">
        <f t="shared" si="5"/>
        <v>-</v>
      </c>
      <c r="U76" s="88" t="str">
        <f t="shared" si="5"/>
        <v>-</v>
      </c>
      <c r="V76" s="88" t="str">
        <f t="shared" si="5"/>
        <v>-</v>
      </c>
      <c r="W76" s="88" t="str">
        <f t="shared" si="5"/>
        <v>-</v>
      </c>
      <c r="X76" s="9"/>
      <c r="Z76" s="570" t="s">
        <v>426</v>
      </c>
    </row>
    <row r="77" spans="1:26">
      <c r="A77" s="10"/>
      <c r="B77" s="26">
        <v>72</v>
      </c>
      <c r="C77" s="562"/>
      <c r="D77" s="98"/>
      <c r="E77" s="98"/>
      <c r="F77" s="98"/>
      <c r="G77" s="562"/>
      <c r="H77" s="98"/>
      <c r="I77" s="563"/>
      <c r="J77" s="563"/>
      <c r="K77" s="98"/>
      <c r="L77" s="98"/>
      <c r="M77" s="27">
        <f t="shared" si="6"/>
        <v>0</v>
      </c>
      <c r="N77" s="89" t="str">
        <f t="shared" si="5"/>
        <v>-</v>
      </c>
      <c r="O77" s="89" t="str">
        <f t="shared" si="5"/>
        <v>-</v>
      </c>
      <c r="P77" s="88" t="str">
        <f t="shared" si="5"/>
        <v>-</v>
      </c>
      <c r="Q77" s="88" t="str">
        <f t="shared" si="5"/>
        <v>-</v>
      </c>
      <c r="R77" s="88" t="str">
        <f t="shared" si="5"/>
        <v>-</v>
      </c>
      <c r="S77" s="88" t="str">
        <f t="shared" si="5"/>
        <v>-</v>
      </c>
      <c r="T77" s="88" t="str">
        <f t="shared" si="5"/>
        <v>-</v>
      </c>
      <c r="U77" s="88" t="str">
        <f t="shared" si="5"/>
        <v>-</v>
      </c>
      <c r="V77" s="88" t="str">
        <f t="shared" si="5"/>
        <v>-</v>
      </c>
      <c r="W77" s="88" t="str">
        <f t="shared" si="5"/>
        <v>-</v>
      </c>
      <c r="X77" s="9"/>
      <c r="Z77" s="570" t="s">
        <v>426</v>
      </c>
    </row>
    <row r="78" spans="1:26">
      <c r="A78" s="10"/>
      <c r="B78" s="26">
        <v>73</v>
      </c>
      <c r="C78" s="562"/>
      <c r="D78" s="98"/>
      <c r="E78" s="98"/>
      <c r="F78" s="98"/>
      <c r="G78" s="562"/>
      <c r="H78" s="98"/>
      <c r="I78" s="563"/>
      <c r="J78" s="563"/>
      <c r="K78" s="98"/>
      <c r="L78" s="98"/>
      <c r="M78" s="27">
        <f t="shared" si="6"/>
        <v>0</v>
      </c>
      <c r="N78" s="89" t="str">
        <f t="shared" si="5"/>
        <v>-</v>
      </c>
      <c r="O78" s="89" t="str">
        <f t="shared" si="5"/>
        <v>-</v>
      </c>
      <c r="P78" s="88" t="str">
        <f t="shared" si="5"/>
        <v>-</v>
      </c>
      <c r="Q78" s="88" t="str">
        <f t="shared" si="5"/>
        <v>-</v>
      </c>
      <c r="R78" s="88" t="str">
        <f t="shared" si="5"/>
        <v>-</v>
      </c>
      <c r="S78" s="88" t="str">
        <f t="shared" si="5"/>
        <v>-</v>
      </c>
      <c r="T78" s="88" t="str">
        <f t="shared" si="5"/>
        <v>-</v>
      </c>
      <c r="U78" s="88" t="str">
        <f t="shared" si="5"/>
        <v>-</v>
      </c>
      <c r="V78" s="88" t="str">
        <f t="shared" si="5"/>
        <v>-</v>
      </c>
      <c r="W78" s="88" t="str">
        <f t="shared" si="5"/>
        <v>-</v>
      </c>
      <c r="X78" s="9"/>
      <c r="Z78" s="570" t="s">
        <v>426</v>
      </c>
    </row>
    <row r="79" spans="1:26">
      <c r="A79" s="10"/>
      <c r="B79" s="26">
        <v>74</v>
      </c>
      <c r="C79" s="562"/>
      <c r="D79" s="98"/>
      <c r="E79" s="98"/>
      <c r="F79" s="98"/>
      <c r="G79" s="562"/>
      <c r="H79" s="98"/>
      <c r="I79" s="563"/>
      <c r="J79" s="563"/>
      <c r="K79" s="98"/>
      <c r="L79" s="98"/>
      <c r="M79" s="27">
        <f t="shared" si="6"/>
        <v>0</v>
      </c>
      <c r="N79" s="89" t="str">
        <f t="shared" si="5"/>
        <v>-</v>
      </c>
      <c r="O79" s="89" t="str">
        <f t="shared" si="5"/>
        <v>-</v>
      </c>
      <c r="P79" s="88" t="str">
        <f t="shared" si="5"/>
        <v>-</v>
      </c>
      <c r="Q79" s="88" t="str">
        <f t="shared" si="5"/>
        <v>-</v>
      </c>
      <c r="R79" s="88" t="str">
        <f t="shared" si="5"/>
        <v>-</v>
      </c>
      <c r="S79" s="88" t="str">
        <f t="shared" si="5"/>
        <v>-</v>
      </c>
      <c r="T79" s="88" t="str">
        <f t="shared" si="5"/>
        <v>-</v>
      </c>
      <c r="U79" s="88" t="str">
        <f t="shared" si="5"/>
        <v>-</v>
      </c>
      <c r="V79" s="88" t="str">
        <f t="shared" si="5"/>
        <v>-</v>
      </c>
      <c r="W79" s="88" t="str">
        <f t="shared" si="5"/>
        <v>-</v>
      </c>
      <c r="X79" s="9"/>
      <c r="Z79" s="570" t="s">
        <v>426</v>
      </c>
    </row>
    <row r="80" spans="1:26">
      <c r="A80" s="10"/>
      <c r="B80" s="26">
        <v>75</v>
      </c>
      <c r="C80" s="562"/>
      <c r="D80" s="98"/>
      <c r="E80" s="98"/>
      <c r="F80" s="98"/>
      <c r="G80" s="562"/>
      <c r="H80" s="98"/>
      <c r="I80" s="563"/>
      <c r="J80" s="563"/>
      <c r="K80" s="98"/>
      <c r="L80" s="98"/>
      <c r="M80" s="27">
        <f t="shared" si="6"/>
        <v>0</v>
      </c>
      <c r="N80" s="89" t="str">
        <f t="shared" si="5"/>
        <v>-</v>
      </c>
      <c r="O80" s="89" t="str">
        <f t="shared" si="5"/>
        <v>-</v>
      </c>
      <c r="P80" s="88" t="str">
        <f t="shared" si="5"/>
        <v>-</v>
      </c>
      <c r="Q80" s="88" t="str">
        <f t="shared" si="5"/>
        <v>-</v>
      </c>
      <c r="R80" s="88" t="str">
        <f t="shared" si="5"/>
        <v>-</v>
      </c>
      <c r="S80" s="88" t="str">
        <f t="shared" si="5"/>
        <v>-</v>
      </c>
      <c r="T80" s="88" t="str">
        <f t="shared" si="5"/>
        <v>-</v>
      </c>
      <c r="U80" s="88" t="str">
        <f t="shared" si="5"/>
        <v>-</v>
      </c>
      <c r="V80" s="88" t="str">
        <f t="shared" si="5"/>
        <v>-</v>
      </c>
      <c r="W80" s="88" t="str">
        <f t="shared" si="5"/>
        <v>-</v>
      </c>
      <c r="X80" s="9"/>
      <c r="Z80" s="570" t="s">
        <v>426</v>
      </c>
    </row>
    <row r="81" spans="1:26">
      <c r="A81" s="10"/>
      <c r="B81" s="26">
        <v>76</v>
      </c>
      <c r="C81" s="562"/>
      <c r="D81" s="98"/>
      <c r="E81" s="98"/>
      <c r="F81" s="98"/>
      <c r="G81" s="562"/>
      <c r="H81" s="98"/>
      <c r="I81" s="563"/>
      <c r="J81" s="563"/>
      <c r="K81" s="98"/>
      <c r="L81" s="98"/>
      <c r="M81" s="27">
        <f t="shared" si="6"/>
        <v>0</v>
      </c>
      <c r="N81" s="89" t="str">
        <f t="shared" si="5"/>
        <v>-</v>
      </c>
      <c r="O81" s="89" t="str">
        <f t="shared" si="5"/>
        <v>-</v>
      </c>
      <c r="P81" s="88" t="str">
        <f t="shared" si="5"/>
        <v>-</v>
      </c>
      <c r="Q81" s="88" t="str">
        <f t="shared" si="5"/>
        <v>-</v>
      </c>
      <c r="R81" s="88" t="str">
        <f t="shared" si="5"/>
        <v>-</v>
      </c>
      <c r="S81" s="88" t="str">
        <f t="shared" si="5"/>
        <v>-</v>
      </c>
      <c r="T81" s="88" t="str">
        <f t="shared" si="5"/>
        <v>-</v>
      </c>
      <c r="U81" s="88" t="str">
        <f t="shared" si="5"/>
        <v>-</v>
      </c>
      <c r="V81" s="88" t="str">
        <f t="shared" si="5"/>
        <v>-</v>
      </c>
      <c r="W81" s="88" t="str">
        <f t="shared" si="5"/>
        <v>-</v>
      </c>
      <c r="X81" s="9"/>
      <c r="Z81" s="570" t="s">
        <v>426</v>
      </c>
    </row>
    <row r="82" spans="1:26">
      <c r="A82" s="10"/>
      <c r="B82" s="26">
        <v>77</v>
      </c>
      <c r="C82" s="562"/>
      <c r="D82" s="98"/>
      <c r="E82" s="98"/>
      <c r="F82" s="98"/>
      <c r="G82" s="562"/>
      <c r="H82" s="98"/>
      <c r="I82" s="563"/>
      <c r="J82" s="563"/>
      <c r="K82" s="98"/>
      <c r="L82" s="98"/>
      <c r="M82" s="27">
        <f t="shared" si="6"/>
        <v>0</v>
      </c>
      <c r="N82" s="89" t="str">
        <f t="shared" ref="N82:W97" si="7">IF($G82="","-",IF($G82&lt;=N$5,$M82,0))</f>
        <v>-</v>
      </c>
      <c r="O82" s="89" t="str">
        <f t="shared" si="7"/>
        <v>-</v>
      </c>
      <c r="P82" s="88" t="str">
        <f t="shared" si="7"/>
        <v>-</v>
      </c>
      <c r="Q82" s="88" t="str">
        <f t="shared" si="7"/>
        <v>-</v>
      </c>
      <c r="R82" s="88" t="str">
        <f t="shared" si="7"/>
        <v>-</v>
      </c>
      <c r="S82" s="88" t="str">
        <f t="shared" si="7"/>
        <v>-</v>
      </c>
      <c r="T82" s="88" t="str">
        <f t="shared" si="7"/>
        <v>-</v>
      </c>
      <c r="U82" s="88" t="str">
        <f t="shared" si="7"/>
        <v>-</v>
      </c>
      <c r="V82" s="88" t="str">
        <f t="shared" si="7"/>
        <v>-</v>
      </c>
      <c r="W82" s="88" t="str">
        <f t="shared" si="7"/>
        <v>-</v>
      </c>
      <c r="X82" s="9"/>
      <c r="Z82" s="570" t="s">
        <v>426</v>
      </c>
    </row>
    <row r="83" spans="1:26">
      <c r="A83" s="10"/>
      <c r="B83" s="26">
        <v>78</v>
      </c>
      <c r="C83" s="562"/>
      <c r="D83" s="98"/>
      <c r="E83" s="98"/>
      <c r="F83" s="98"/>
      <c r="G83" s="562"/>
      <c r="H83" s="98"/>
      <c r="I83" s="563"/>
      <c r="J83" s="563"/>
      <c r="K83" s="98"/>
      <c r="L83" s="98"/>
      <c r="M83" s="27">
        <f t="shared" si="6"/>
        <v>0</v>
      </c>
      <c r="N83" s="89" t="str">
        <f t="shared" si="7"/>
        <v>-</v>
      </c>
      <c r="O83" s="89" t="str">
        <f t="shared" si="7"/>
        <v>-</v>
      </c>
      <c r="P83" s="88" t="str">
        <f t="shared" si="7"/>
        <v>-</v>
      </c>
      <c r="Q83" s="88" t="str">
        <f t="shared" si="7"/>
        <v>-</v>
      </c>
      <c r="R83" s="88" t="str">
        <f t="shared" si="7"/>
        <v>-</v>
      </c>
      <c r="S83" s="88" t="str">
        <f t="shared" si="7"/>
        <v>-</v>
      </c>
      <c r="T83" s="88" t="str">
        <f t="shared" si="7"/>
        <v>-</v>
      </c>
      <c r="U83" s="88" t="str">
        <f t="shared" si="7"/>
        <v>-</v>
      </c>
      <c r="V83" s="88" t="str">
        <f t="shared" si="7"/>
        <v>-</v>
      </c>
      <c r="W83" s="88" t="str">
        <f t="shared" si="7"/>
        <v>-</v>
      </c>
      <c r="X83" s="9"/>
      <c r="Z83" s="570" t="s">
        <v>426</v>
      </c>
    </row>
    <row r="84" spans="1:26">
      <c r="A84" s="10"/>
      <c r="B84" s="26">
        <v>79</v>
      </c>
      <c r="C84" s="562"/>
      <c r="D84" s="98"/>
      <c r="E84" s="98"/>
      <c r="F84" s="98"/>
      <c r="G84" s="562"/>
      <c r="H84" s="98"/>
      <c r="I84" s="563"/>
      <c r="J84" s="563"/>
      <c r="K84" s="98"/>
      <c r="L84" s="98"/>
      <c r="M84" s="27">
        <f t="shared" si="6"/>
        <v>0</v>
      </c>
      <c r="N84" s="89" t="str">
        <f t="shared" si="7"/>
        <v>-</v>
      </c>
      <c r="O84" s="89" t="str">
        <f t="shared" si="7"/>
        <v>-</v>
      </c>
      <c r="P84" s="88" t="str">
        <f t="shared" si="7"/>
        <v>-</v>
      </c>
      <c r="Q84" s="88" t="str">
        <f t="shared" si="7"/>
        <v>-</v>
      </c>
      <c r="R84" s="88" t="str">
        <f t="shared" si="7"/>
        <v>-</v>
      </c>
      <c r="S84" s="88" t="str">
        <f t="shared" si="7"/>
        <v>-</v>
      </c>
      <c r="T84" s="88" t="str">
        <f t="shared" si="7"/>
        <v>-</v>
      </c>
      <c r="U84" s="88" t="str">
        <f t="shared" si="7"/>
        <v>-</v>
      </c>
      <c r="V84" s="88" t="str">
        <f t="shared" si="7"/>
        <v>-</v>
      </c>
      <c r="W84" s="88" t="str">
        <f t="shared" si="7"/>
        <v>-</v>
      </c>
      <c r="X84" s="9"/>
      <c r="Z84" s="570" t="s">
        <v>426</v>
      </c>
    </row>
    <row r="85" spans="1:26">
      <c r="A85" s="10"/>
      <c r="B85" s="26">
        <v>80</v>
      </c>
      <c r="C85" s="562"/>
      <c r="D85" s="98"/>
      <c r="E85" s="98"/>
      <c r="F85" s="98"/>
      <c r="G85" s="562"/>
      <c r="H85" s="98"/>
      <c r="I85" s="563"/>
      <c r="J85" s="563"/>
      <c r="K85" s="98"/>
      <c r="L85" s="98"/>
      <c r="M85" s="27">
        <f t="shared" si="6"/>
        <v>0</v>
      </c>
      <c r="N85" s="89" t="str">
        <f t="shared" si="7"/>
        <v>-</v>
      </c>
      <c r="O85" s="89" t="str">
        <f t="shared" si="7"/>
        <v>-</v>
      </c>
      <c r="P85" s="88" t="str">
        <f t="shared" si="7"/>
        <v>-</v>
      </c>
      <c r="Q85" s="88" t="str">
        <f t="shared" si="7"/>
        <v>-</v>
      </c>
      <c r="R85" s="88" t="str">
        <f t="shared" si="7"/>
        <v>-</v>
      </c>
      <c r="S85" s="88" t="str">
        <f t="shared" si="7"/>
        <v>-</v>
      </c>
      <c r="T85" s="88" t="str">
        <f t="shared" si="7"/>
        <v>-</v>
      </c>
      <c r="U85" s="88" t="str">
        <f t="shared" si="7"/>
        <v>-</v>
      </c>
      <c r="V85" s="88" t="str">
        <f t="shared" si="7"/>
        <v>-</v>
      </c>
      <c r="W85" s="88" t="str">
        <f t="shared" si="7"/>
        <v>-</v>
      </c>
      <c r="X85" s="9"/>
      <c r="Z85" s="570" t="s">
        <v>426</v>
      </c>
    </row>
    <row r="86" spans="1:26">
      <c r="A86" s="10"/>
      <c r="B86" s="26">
        <v>81</v>
      </c>
      <c r="C86" s="562"/>
      <c r="D86" s="98"/>
      <c r="E86" s="98"/>
      <c r="F86" s="98"/>
      <c r="G86" s="562"/>
      <c r="H86" s="98"/>
      <c r="I86" s="563"/>
      <c r="J86" s="563"/>
      <c r="K86" s="98"/>
      <c r="L86" s="98"/>
      <c r="M86" s="27">
        <f t="shared" si="6"/>
        <v>0</v>
      </c>
      <c r="N86" s="89" t="str">
        <f t="shared" si="7"/>
        <v>-</v>
      </c>
      <c r="O86" s="89" t="str">
        <f t="shared" si="7"/>
        <v>-</v>
      </c>
      <c r="P86" s="88" t="str">
        <f t="shared" si="7"/>
        <v>-</v>
      </c>
      <c r="Q86" s="88" t="str">
        <f t="shared" si="7"/>
        <v>-</v>
      </c>
      <c r="R86" s="88" t="str">
        <f t="shared" si="7"/>
        <v>-</v>
      </c>
      <c r="S86" s="88" t="str">
        <f t="shared" si="7"/>
        <v>-</v>
      </c>
      <c r="T86" s="88" t="str">
        <f t="shared" si="7"/>
        <v>-</v>
      </c>
      <c r="U86" s="88" t="str">
        <f t="shared" si="7"/>
        <v>-</v>
      </c>
      <c r="V86" s="88" t="str">
        <f t="shared" si="7"/>
        <v>-</v>
      </c>
      <c r="W86" s="88" t="str">
        <f t="shared" si="7"/>
        <v>-</v>
      </c>
      <c r="X86" s="9"/>
      <c r="Z86" s="570" t="s">
        <v>426</v>
      </c>
    </row>
    <row r="87" spans="1:26">
      <c r="A87" s="10"/>
      <c r="B87" s="26">
        <v>82</v>
      </c>
      <c r="C87" s="562"/>
      <c r="D87" s="98"/>
      <c r="E87" s="98"/>
      <c r="F87" s="98"/>
      <c r="G87" s="562"/>
      <c r="H87" s="98"/>
      <c r="I87" s="563"/>
      <c r="J87" s="563"/>
      <c r="K87" s="98"/>
      <c r="L87" s="98"/>
      <c r="M87" s="27">
        <f t="shared" si="6"/>
        <v>0</v>
      </c>
      <c r="N87" s="89" t="str">
        <f t="shared" si="7"/>
        <v>-</v>
      </c>
      <c r="O87" s="89" t="str">
        <f t="shared" si="7"/>
        <v>-</v>
      </c>
      <c r="P87" s="88" t="str">
        <f t="shared" si="7"/>
        <v>-</v>
      </c>
      <c r="Q87" s="88" t="str">
        <f t="shared" si="7"/>
        <v>-</v>
      </c>
      <c r="R87" s="88" t="str">
        <f t="shared" si="7"/>
        <v>-</v>
      </c>
      <c r="S87" s="88" t="str">
        <f t="shared" si="7"/>
        <v>-</v>
      </c>
      <c r="T87" s="88" t="str">
        <f t="shared" si="7"/>
        <v>-</v>
      </c>
      <c r="U87" s="88" t="str">
        <f t="shared" si="7"/>
        <v>-</v>
      </c>
      <c r="V87" s="88" t="str">
        <f t="shared" si="7"/>
        <v>-</v>
      </c>
      <c r="W87" s="88" t="str">
        <f t="shared" si="7"/>
        <v>-</v>
      </c>
      <c r="X87" s="9"/>
      <c r="Z87" s="570" t="s">
        <v>426</v>
      </c>
    </row>
    <row r="88" spans="1:26">
      <c r="A88" s="10"/>
      <c r="B88" s="26">
        <v>83</v>
      </c>
      <c r="C88" s="562"/>
      <c r="D88" s="98"/>
      <c r="E88" s="98"/>
      <c r="F88" s="98"/>
      <c r="G88" s="562"/>
      <c r="H88" s="98"/>
      <c r="I88" s="563"/>
      <c r="J88" s="563"/>
      <c r="K88" s="98"/>
      <c r="L88" s="98"/>
      <c r="M88" s="27">
        <f t="shared" si="6"/>
        <v>0</v>
      </c>
      <c r="N88" s="89" t="str">
        <f t="shared" si="7"/>
        <v>-</v>
      </c>
      <c r="O88" s="89" t="str">
        <f t="shared" si="7"/>
        <v>-</v>
      </c>
      <c r="P88" s="88" t="str">
        <f t="shared" si="7"/>
        <v>-</v>
      </c>
      <c r="Q88" s="88" t="str">
        <f t="shared" si="7"/>
        <v>-</v>
      </c>
      <c r="R88" s="88" t="str">
        <f t="shared" si="7"/>
        <v>-</v>
      </c>
      <c r="S88" s="88" t="str">
        <f t="shared" si="7"/>
        <v>-</v>
      </c>
      <c r="T88" s="88" t="str">
        <f t="shared" si="7"/>
        <v>-</v>
      </c>
      <c r="U88" s="88" t="str">
        <f t="shared" si="7"/>
        <v>-</v>
      </c>
      <c r="V88" s="88" t="str">
        <f t="shared" si="7"/>
        <v>-</v>
      </c>
      <c r="W88" s="88" t="str">
        <f t="shared" si="7"/>
        <v>-</v>
      </c>
      <c r="X88" s="9"/>
      <c r="Z88" s="570" t="s">
        <v>426</v>
      </c>
    </row>
    <row r="89" spans="1:26">
      <c r="A89" s="10"/>
      <c r="B89" s="26">
        <v>84</v>
      </c>
      <c r="C89" s="562"/>
      <c r="D89" s="98"/>
      <c r="E89" s="98"/>
      <c r="F89" s="98"/>
      <c r="G89" s="562"/>
      <c r="H89" s="98"/>
      <c r="I89" s="563"/>
      <c r="J89" s="563"/>
      <c r="K89" s="98"/>
      <c r="L89" s="98"/>
      <c r="M89" s="27">
        <f t="shared" si="6"/>
        <v>0</v>
      </c>
      <c r="N89" s="89" t="str">
        <f t="shared" si="7"/>
        <v>-</v>
      </c>
      <c r="O89" s="89" t="str">
        <f t="shared" si="7"/>
        <v>-</v>
      </c>
      <c r="P89" s="88" t="str">
        <f t="shared" si="7"/>
        <v>-</v>
      </c>
      <c r="Q89" s="88" t="str">
        <f t="shared" si="7"/>
        <v>-</v>
      </c>
      <c r="R89" s="88" t="str">
        <f t="shared" si="7"/>
        <v>-</v>
      </c>
      <c r="S89" s="88" t="str">
        <f t="shared" si="7"/>
        <v>-</v>
      </c>
      <c r="T89" s="88" t="str">
        <f t="shared" si="7"/>
        <v>-</v>
      </c>
      <c r="U89" s="88" t="str">
        <f t="shared" si="7"/>
        <v>-</v>
      </c>
      <c r="V89" s="88" t="str">
        <f t="shared" si="7"/>
        <v>-</v>
      </c>
      <c r="W89" s="88" t="str">
        <f t="shared" si="7"/>
        <v>-</v>
      </c>
      <c r="X89" s="9"/>
      <c r="Z89" s="570" t="s">
        <v>426</v>
      </c>
    </row>
    <row r="90" spans="1:26">
      <c r="A90" s="10"/>
      <c r="B90" s="26">
        <v>85</v>
      </c>
      <c r="C90" s="562"/>
      <c r="D90" s="98"/>
      <c r="E90" s="98"/>
      <c r="F90" s="98"/>
      <c r="G90" s="562"/>
      <c r="H90" s="98"/>
      <c r="I90" s="563"/>
      <c r="J90" s="563"/>
      <c r="K90" s="98"/>
      <c r="L90" s="98"/>
      <c r="M90" s="27">
        <f t="shared" si="6"/>
        <v>0</v>
      </c>
      <c r="N90" s="89" t="str">
        <f t="shared" si="7"/>
        <v>-</v>
      </c>
      <c r="O90" s="89" t="str">
        <f t="shared" si="7"/>
        <v>-</v>
      </c>
      <c r="P90" s="88" t="str">
        <f t="shared" si="7"/>
        <v>-</v>
      </c>
      <c r="Q90" s="88" t="str">
        <f t="shared" si="7"/>
        <v>-</v>
      </c>
      <c r="R90" s="88" t="str">
        <f t="shared" si="7"/>
        <v>-</v>
      </c>
      <c r="S90" s="88" t="str">
        <f t="shared" si="7"/>
        <v>-</v>
      </c>
      <c r="T90" s="88" t="str">
        <f t="shared" si="7"/>
        <v>-</v>
      </c>
      <c r="U90" s="88" t="str">
        <f t="shared" si="7"/>
        <v>-</v>
      </c>
      <c r="V90" s="88" t="str">
        <f t="shared" si="7"/>
        <v>-</v>
      </c>
      <c r="W90" s="88" t="str">
        <f t="shared" si="7"/>
        <v>-</v>
      </c>
      <c r="X90" s="9"/>
      <c r="Z90" s="570" t="s">
        <v>426</v>
      </c>
    </row>
    <row r="91" spans="1:26">
      <c r="A91" s="10"/>
      <c r="B91" s="26">
        <v>86</v>
      </c>
      <c r="C91" s="562"/>
      <c r="D91" s="98"/>
      <c r="E91" s="98"/>
      <c r="F91" s="98"/>
      <c r="G91" s="562"/>
      <c r="H91" s="98"/>
      <c r="I91" s="563"/>
      <c r="J91" s="563"/>
      <c r="K91" s="98"/>
      <c r="L91" s="98"/>
      <c r="M91" s="27">
        <f t="shared" si="6"/>
        <v>0</v>
      </c>
      <c r="N91" s="89" t="str">
        <f t="shared" si="7"/>
        <v>-</v>
      </c>
      <c r="O91" s="89" t="str">
        <f t="shared" si="7"/>
        <v>-</v>
      </c>
      <c r="P91" s="88" t="str">
        <f t="shared" si="7"/>
        <v>-</v>
      </c>
      <c r="Q91" s="88" t="str">
        <f t="shared" si="7"/>
        <v>-</v>
      </c>
      <c r="R91" s="88" t="str">
        <f t="shared" si="7"/>
        <v>-</v>
      </c>
      <c r="S91" s="88" t="str">
        <f t="shared" si="7"/>
        <v>-</v>
      </c>
      <c r="T91" s="88" t="str">
        <f t="shared" si="7"/>
        <v>-</v>
      </c>
      <c r="U91" s="88" t="str">
        <f t="shared" si="7"/>
        <v>-</v>
      </c>
      <c r="V91" s="88" t="str">
        <f t="shared" si="7"/>
        <v>-</v>
      </c>
      <c r="W91" s="88" t="str">
        <f t="shared" si="7"/>
        <v>-</v>
      </c>
      <c r="X91" s="9"/>
      <c r="Z91" s="570" t="s">
        <v>426</v>
      </c>
    </row>
    <row r="92" spans="1:26">
      <c r="A92" s="10"/>
      <c r="B92" s="26">
        <v>87</v>
      </c>
      <c r="C92" s="562"/>
      <c r="D92" s="98"/>
      <c r="E92" s="98"/>
      <c r="F92" s="98"/>
      <c r="G92" s="562"/>
      <c r="H92" s="98"/>
      <c r="I92" s="563"/>
      <c r="J92" s="563"/>
      <c r="K92" s="98"/>
      <c r="L92" s="98"/>
      <c r="M92" s="27">
        <f t="shared" si="6"/>
        <v>0</v>
      </c>
      <c r="N92" s="89" t="str">
        <f t="shared" si="7"/>
        <v>-</v>
      </c>
      <c r="O92" s="89" t="str">
        <f t="shared" si="7"/>
        <v>-</v>
      </c>
      <c r="P92" s="88" t="str">
        <f t="shared" si="7"/>
        <v>-</v>
      </c>
      <c r="Q92" s="88" t="str">
        <f t="shared" si="7"/>
        <v>-</v>
      </c>
      <c r="R92" s="88" t="str">
        <f t="shared" si="7"/>
        <v>-</v>
      </c>
      <c r="S92" s="88" t="str">
        <f t="shared" si="7"/>
        <v>-</v>
      </c>
      <c r="T92" s="88" t="str">
        <f t="shared" si="7"/>
        <v>-</v>
      </c>
      <c r="U92" s="88" t="str">
        <f t="shared" si="7"/>
        <v>-</v>
      </c>
      <c r="V92" s="88" t="str">
        <f t="shared" si="7"/>
        <v>-</v>
      </c>
      <c r="W92" s="88" t="str">
        <f t="shared" si="7"/>
        <v>-</v>
      </c>
      <c r="X92" s="9"/>
      <c r="Z92" s="570" t="s">
        <v>426</v>
      </c>
    </row>
    <row r="93" spans="1:26">
      <c r="A93" s="10"/>
      <c r="B93" s="26">
        <v>88</v>
      </c>
      <c r="C93" s="562"/>
      <c r="D93" s="98"/>
      <c r="E93" s="98"/>
      <c r="F93" s="98"/>
      <c r="G93" s="562"/>
      <c r="H93" s="98"/>
      <c r="I93" s="563"/>
      <c r="J93" s="563"/>
      <c r="K93" s="98"/>
      <c r="L93" s="98"/>
      <c r="M93" s="27">
        <f t="shared" si="6"/>
        <v>0</v>
      </c>
      <c r="N93" s="89" t="str">
        <f t="shared" si="7"/>
        <v>-</v>
      </c>
      <c r="O93" s="89" t="str">
        <f t="shared" si="7"/>
        <v>-</v>
      </c>
      <c r="P93" s="88" t="str">
        <f t="shared" si="7"/>
        <v>-</v>
      </c>
      <c r="Q93" s="88" t="str">
        <f t="shared" si="7"/>
        <v>-</v>
      </c>
      <c r="R93" s="88" t="str">
        <f t="shared" si="7"/>
        <v>-</v>
      </c>
      <c r="S93" s="88" t="str">
        <f t="shared" si="7"/>
        <v>-</v>
      </c>
      <c r="T93" s="88" t="str">
        <f t="shared" si="7"/>
        <v>-</v>
      </c>
      <c r="U93" s="88" t="str">
        <f t="shared" si="7"/>
        <v>-</v>
      </c>
      <c r="V93" s="88" t="str">
        <f t="shared" si="7"/>
        <v>-</v>
      </c>
      <c r="W93" s="88" t="str">
        <f t="shared" si="7"/>
        <v>-</v>
      </c>
      <c r="X93" s="9"/>
      <c r="Z93" s="570" t="s">
        <v>426</v>
      </c>
    </row>
    <row r="94" spans="1:26">
      <c r="A94" s="10"/>
      <c r="B94" s="26">
        <v>89</v>
      </c>
      <c r="C94" s="562"/>
      <c r="D94" s="98"/>
      <c r="E94" s="98"/>
      <c r="F94" s="98"/>
      <c r="G94" s="562"/>
      <c r="H94" s="98"/>
      <c r="I94" s="563"/>
      <c r="J94" s="563"/>
      <c r="K94" s="98"/>
      <c r="L94" s="98"/>
      <c r="M94" s="27">
        <f t="shared" si="6"/>
        <v>0</v>
      </c>
      <c r="N94" s="89" t="str">
        <f t="shared" si="7"/>
        <v>-</v>
      </c>
      <c r="O94" s="89" t="str">
        <f t="shared" si="7"/>
        <v>-</v>
      </c>
      <c r="P94" s="88" t="str">
        <f t="shared" si="7"/>
        <v>-</v>
      </c>
      <c r="Q94" s="88" t="str">
        <f t="shared" si="7"/>
        <v>-</v>
      </c>
      <c r="R94" s="88" t="str">
        <f t="shared" si="7"/>
        <v>-</v>
      </c>
      <c r="S94" s="88" t="str">
        <f t="shared" si="7"/>
        <v>-</v>
      </c>
      <c r="T94" s="88" t="str">
        <f t="shared" si="7"/>
        <v>-</v>
      </c>
      <c r="U94" s="88" t="str">
        <f t="shared" si="7"/>
        <v>-</v>
      </c>
      <c r="V94" s="88" t="str">
        <f t="shared" si="7"/>
        <v>-</v>
      </c>
      <c r="W94" s="88" t="str">
        <f t="shared" si="7"/>
        <v>-</v>
      </c>
      <c r="X94" s="9"/>
      <c r="Z94" s="570" t="s">
        <v>426</v>
      </c>
    </row>
    <row r="95" spans="1:26">
      <c r="A95" s="10"/>
      <c r="B95" s="26">
        <v>90</v>
      </c>
      <c r="C95" s="562"/>
      <c r="D95" s="98"/>
      <c r="E95" s="98"/>
      <c r="F95" s="98"/>
      <c r="G95" s="562"/>
      <c r="H95" s="98"/>
      <c r="I95" s="563"/>
      <c r="J95" s="563"/>
      <c r="K95" s="98"/>
      <c r="L95" s="98"/>
      <c r="M95" s="27">
        <f t="shared" si="6"/>
        <v>0</v>
      </c>
      <c r="N95" s="89" t="str">
        <f t="shared" si="7"/>
        <v>-</v>
      </c>
      <c r="O95" s="89" t="str">
        <f t="shared" si="7"/>
        <v>-</v>
      </c>
      <c r="P95" s="88" t="str">
        <f t="shared" si="7"/>
        <v>-</v>
      </c>
      <c r="Q95" s="88" t="str">
        <f t="shared" si="7"/>
        <v>-</v>
      </c>
      <c r="R95" s="88" t="str">
        <f t="shared" si="7"/>
        <v>-</v>
      </c>
      <c r="S95" s="88" t="str">
        <f t="shared" si="7"/>
        <v>-</v>
      </c>
      <c r="T95" s="88" t="str">
        <f t="shared" si="7"/>
        <v>-</v>
      </c>
      <c r="U95" s="88" t="str">
        <f t="shared" si="7"/>
        <v>-</v>
      </c>
      <c r="V95" s="88" t="str">
        <f t="shared" si="7"/>
        <v>-</v>
      </c>
      <c r="W95" s="88" t="str">
        <f t="shared" si="7"/>
        <v>-</v>
      </c>
      <c r="X95" s="9"/>
      <c r="Z95" s="570" t="s">
        <v>426</v>
      </c>
    </row>
    <row r="96" spans="1:26">
      <c r="A96" s="10"/>
      <c r="B96" s="26">
        <v>91</v>
      </c>
      <c r="C96" s="562"/>
      <c r="D96" s="98"/>
      <c r="E96" s="98"/>
      <c r="F96" s="98"/>
      <c r="G96" s="562"/>
      <c r="H96" s="98"/>
      <c r="I96" s="563"/>
      <c r="J96" s="563"/>
      <c r="K96" s="98"/>
      <c r="L96" s="98"/>
      <c r="M96" s="27">
        <f t="shared" si="6"/>
        <v>0</v>
      </c>
      <c r="N96" s="89" t="str">
        <f t="shared" si="7"/>
        <v>-</v>
      </c>
      <c r="O96" s="89" t="str">
        <f t="shared" si="7"/>
        <v>-</v>
      </c>
      <c r="P96" s="88" t="str">
        <f t="shared" si="7"/>
        <v>-</v>
      </c>
      <c r="Q96" s="88" t="str">
        <f t="shared" si="7"/>
        <v>-</v>
      </c>
      <c r="R96" s="88" t="str">
        <f t="shared" si="7"/>
        <v>-</v>
      </c>
      <c r="S96" s="88" t="str">
        <f t="shared" si="7"/>
        <v>-</v>
      </c>
      <c r="T96" s="88" t="str">
        <f t="shared" si="7"/>
        <v>-</v>
      </c>
      <c r="U96" s="88" t="str">
        <f t="shared" si="7"/>
        <v>-</v>
      </c>
      <c r="V96" s="88" t="str">
        <f t="shared" si="7"/>
        <v>-</v>
      </c>
      <c r="W96" s="88" t="str">
        <f t="shared" si="7"/>
        <v>-</v>
      </c>
      <c r="X96" s="9"/>
      <c r="Z96" s="570" t="s">
        <v>426</v>
      </c>
    </row>
    <row r="97" spans="1:26">
      <c r="A97" s="10"/>
      <c r="B97" s="26">
        <v>92</v>
      </c>
      <c r="C97" s="562"/>
      <c r="D97" s="98"/>
      <c r="E97" s="98"/>
      <c r="F97" s="98"/>
      <c r="G97" s="562"/>
      <c r="H97" s="98"/>
      <c r="I97" s="563"/>
      <c r="J97" s="563"/>
      <c r="K97" s="98"/>
      <c r="L97" s="98"/>
      <c r="M97" s="27">
        <f t="shared" si="6"/>
        <v>0</v>
      </c>
      <c r="N97" s="89" t="str">
        <f t="shared" si="7"/>
        <v>-</v>
      </c>
      <c r="O97" s="89" t="str">
        <f t="shared" si="7"/>
        <v>-</v>
      </c>
      <c r="P97" s="88" t="str">
        <f t="shared" si="7"/>
        <v>-</v>
      </c>
      <c r="Q97" s="88" t="str">
        <f t="shared" si="7"/>
        <v>-</v>
      </c>
      <c r="R97" s="88" t="str">
        <f t="shared" si="7"/>
        <v>-</v>
      </c>
      <c r="S97" s="88" t="str">
        <f t="shared" si="7"/>
        <v>-</v>
      </c>
      <c r="T97" s="88" t="str">
        <f t="shared" si="7"/>
        <v>-</v>
      </c>
      <c r="U97" s="88" t="str">
        <f t="shared" si="7"/>
        <v>-</v>
      </c>
      <c r="V97" s="88" t="str">
        <f t="shared" si="7"/>
        <v>-</v>
      </c>
      <c r="W97" s="88" t="str">
        <f t="shared" si="7"/>
        <v>-</v>
      </c>
      <c r="X97" s="9"/>
      <c r="Z97" s="570" t="s">
        <v>426</v>
      </c>
    </row>
    <row r="98" spans="1:26">
      <c r="A98" s="10"/>
      <c r="B98" s="26">
        <v>93</v>
      </c>
      <c r="C98" s="562"/>
      <c r="D98" s="98"/>
      <c r="E98" s="98"/>
      <c r="F98" s="98"/>
      <c r="G98" s="562"/>
      <c r="H98" s="98"/>
      <c r="I98" s="563"/>
      <c r="J98" s="563"/>
      <c r="K98" s="98"/>
      <c r="L98" s="98"/>
      <c r="M98" s="27">
        <f t="shared" si="6"/>
        <v>0</v>
      </c>
      <c r="N98" s="89" t="str">
        <f t="shared" ref="N98:W113" si="8">IF($G98="","-",IF($G98&lt;=N$5,$M98,0))</f>
        <v>-</v>
      </c>
      <c r="O98" s="89" t="str">
        <f t="shared" si="8"/>
        <v>-</v>
      </c>
      <c r="P98" s="88" t="str">
        <f t="shared" si="8"/>
        <v>-</v>
      </c>
      <c r="Q98" s="88" t="str">
        <f t="shared" si="8"/>
        <v>-</v>
      </c>
      <c r="R98" s="88" t="str">
        <f t="shared" si="8"/>
        <v>-</v>
      </c>
      <c r="S98" s="88" t="str">
        <f t="shared" si="8"/>
        <v>-</v>
      </c>
      <c r="T98" s="88" t="str">
        <f t="shared" si="8"/>
        <v>-</v>
      </c>
      <c r="U98" s="88" t="str">
        <f t="shared" si="8"/>
        <v>-</v>
      </c>
      <c r="V98" s="88" t="str">
        <f t="shared" si="8"/>
        <v>-</v>
      </c>
      <c r="W98" s="88" t="str">
        <f t="shared" si="8"/>
        <v>-</v>
      </c>
      <c r="X98" s="9"/>
      <c r="Z98" s="570" t="s">
        <v>426</v>
      </c>
    </row>
    <row r="99" spans="1:26">
      <c r="A99" s="10"/>
      <c r="B99" s="26">
        <v>94</v>
      </c>
      <c r="C99" s="562"/>
      <c r="D99" s="98"/>
      <c r="E99" s="98"/>
      <c r="F99" s="98"/>
      <c r="G99" s="562"/>
      <c r="H99" s="98"/>
      <c r="I99" s="563"/>
      <c r="J99" s="563"/>
      <c r="K99" s="98"/>
      <c r="L99" s="98"/>
      <c r="M99" s="27">
        <f t="shared" si="6"/>
        <v>0</v>
      </c>
      <c r="N99" s="89" t="str">
        <f t="shared" si="8"/>
        <v>-</v>
      </c>
      <c r="O99" s="89" t="str">
        <f t="shared" si="8"/>
        <v>-</v>
      </c>
      <c r="P99" s="88" t="str">
        <f t="shared" si="8"/>
        <v>-</v>
      </c>
      <c r="Q99" s="88" t="str">
        <f t="shared" si="8"/>
        <v>-</v>
      </c>
      <c r="R99" s="88" t="str">
        <f t="shared" si="8"/>
        <v>-</v>
      </c>
      <c r="S99" s="88" t="str">
        <f t="shared" si="8"/>
        <v>-</v>
      </c>
      <c r="T99" s="88" t="str">
        <f t="shared" si="8"/>
        <v>-</v>
      </c>
      <c r="U99" s="88" t="str">
        <f t="shared" si="8"/>
        <v>-</v>
      </c>
      <c r="V99" s="88" t="str">
        <f t="shared" si="8"/>
        <v>-</v>
      </c>
      <c r="W99" s="88" t="str">
        <f t="shared" si="8"/>
        <v>-</v>
      </c>
      <c r="X99" s="9"/>
      <c r="Z99" s="570" t="s">
        <v>426</v>
      </c>
    </row>
    <row r="100" spans="1:26">
      <c r="A100" s="10"/>
      <c r="B100" s="26">
        <v>95</v>
      </c>
      <c r="C100" s="562"/>
      <c r="D100" s="98"/>
      <c r="E100" s="98"/>
      <c r="F100" s="98"/>
      <c r="G100" s="562"/>
      <c r="H100" s="98"/>
      <c r="I100" s="563"/>
      <c r="J100" s="563"/>
      <c r="K100" s="98"/>
      <c r="L100" s="98"/>
      <c r="M100" s="27">
        <f t="shared" si="6"/>
        <v>0</v>
      </c>
      <c r="N100" s="89" t="str">
        <f t="shared" si="8"/>
        <v>-</v>
      </c>
      <c r="O100" s="89" t="str">
        <f t="shared" si="8"/>
        <v>-</v>
      </c>
      <c r="P100" s="88" t="str">
        <f t="shared" si="8"/>
        <v>-</v>
      </c>
      <c r="Q100" s="88" t="str">
        <f t="shared" si="8"/>
        <v>-</v>
      </c>
      <c r="R100" s="88" t="str">
        <f t="shared" si="8"/>
        <v>-</v>
      </c>
      <c r="S100" s="88" t="str">
        <f t="shared" si="8"/>
        <v>-</v>
      </c>
      <c r="T100" s="88" t="str">
        <f t="shared" si="8"/>
        <v>-</v>
      </c>
      <c r="U100" s="88" t="str">
        <f t="shared" si="8"/>
        <v>-</v>
      </c>
      <c r="V100" s="88" t="str">
        <f t="shared" si="8"/>
        <v>-</v>
      </c>
      <c r="W100" s="88" t="str">
        <f t="shared" si="8"/>
        <v>-</v>
      </c>
      <c r="X100" s="9"/>
      <c r="Z100" s="570" t="s">
        <v>426</v>
      </c>
    </row>
    <row r="101" spans="1:26">
      <c r="A101" s="10"/>
      <c r="B101" s="26">
        <v>96</v>
      </c>
      <c r="C101" s="562"/>
      <c r="D101" s="98"/>
      <c r="E101" s="98"/>
      <c r="F101" s="98"/>
      <c r="G101" s="562"/>
      <c r="H101" s="98"/>
      <c r="I101" s="563"/>
      <c r="J101" s="563"/>
      <c r="K101" s="98"/>
      <c r="L101" s="98"/>
      <c r="M101" s="27">
        <f t="shared" si="6"/>
        <v>0</v>
      </c>
      <c r="N101" s="89" t="str">
        <f t="shared" si="8"/>
        <v>-</v>
      </c>
      <c r="O101" s="89" t="str">
        <f t="shared" si="8"/>
        <v>-</v>
      </c>
      <c r="P101" s="88" t="str">
        <f t="shared" si="8"/>
        <v>-</v>
      </c>
      <c r="Q101" s="88" t="str">
        <f t="shared" si="8"/>
        <v>-</v>
      </c>
      <c r="R101" s="88" t="str">
        <f t="shared" si="8"/>
        <v>-</v>
      </c>
      <c r="S101" s="88" t="str">
        <f t="shared" si="8"/>
        <v>-</v>
      </c>
      <c r="T101" s="88" t="str">
        <f t="shared" si="8"/>
        <v>-</v>
      </c>
      <c r="U101" s="88" t="str">
        <f t="shared" si="8"/>
        <v>-</v>
      </c>
      <c r="V101" s="88" t="str">
        <f t="shared" si="8"/>
        <v>-</v>
      </c>
      <c r="W101" s="88" t="str">
        <f t="shared" si="8"/>
        <v>-</v>
      </c>
      <c r="X101" s="9"/>
      <c r="Z101" s="570" t="s">
        <v>426</v>
      </c>
    </row>
    <row r="102" spans="1:26">
      <c r="A102" s="10"/>
      <c r="B102" s="26">
        <v>97</v>
      </c>
      <c r="C102" s="562"/>
      <c r="D102" s="98"/>
      <c r="E102" s="98"/>
      <c r="F102" s="98"/>
      <c r="G102" s="562"/>
      <c r="H102" s="98"/>
      <c r="I102" s="563"/>
      <c r="J102" s="563"/>
      <c r="K102" s="98"/>
      <c r="L102" s="98"/>
      <c r="M102" s="27">
        <f t="shared" si="6"/>
        <v>0</v>
      </c>
      <c r="N102" s="89" t="str">
        <f t="shared" si="8"/>
        <v>-</v>
      </c>
      <c r="O102" s="89" t="str">
        <f t="shared" si="8"/>
        <v>-</v>
      </c>
      <c r="P102" s="88" t="str">
        <f t="shared" si="8"/>
        <v>-</v>
      </c>
      <c r="Q102" s="88" t="str">
        <f t="shared" si="8"/>
        <v>-</v>
      </c>
      <c r="R102" s="88" t="str">
        <f t="shared" si="8"/>
        <v>-</v>
      </c>
      <c r="S102" s="88" t="str">
        <f t="shared" si="8"/>
        <v>-</v>
      </c>
      <c r="T102" s="88" t="str">
        <f t="shared" si="8"/>
        <v>-</v>
      </c>
      <c r="U102" s="88" t="str">
        <f t="shared" si="8"/>
        <v>-</v>
      </c>
      <c r="V102" s="88" t="str">
        <f t="shared" si="8"/>
        <v>-</v>
      </c>
      <c r="W102" s="88" t="str">
        <f t="shared" si="8"/>
        <v>-</v>
      </c>
      <c r="X102" s="9"/>
      <c r="Z102" s="570" t="s">
        <v>426</v>
      </c>
    </row>
    <row r="103" spans="1:26">
      <c r="A103" s="10"/>
      <c r="B103" s="26">
        <v>98</v>
      </c>
      <c r="C103" s="562"/>
      <c r="D103" s="98"/>
      <c r="E103" s="98"/>
      <c r="F103" s="98"/>
      <c r="G103" s="562"/>
      <c r="H103" s="98"/>
      <c r="I103" s="563"/>
      <c r="J103" s="563"/>
      <c r="K103" s="98"/>
      <c r="L103" s="98"/>
      <c r="M103" s="27">
        <f t="shared" si="6"/>
        <v>0</v>
      </c>
      <c r="N103" s="89" t="str">
        <f t="shared" si="8"/>
        <v>-</v>
      </c>
      <c r="O103" s="89" t="str">
        <f t="shared" si="8"/>
        <v>-</v>
      </c>
      <c r="P103" s="88" t="str">
        <f t="shared" si="8"/>
        <v>-</v>
      </c>
      <c r="Q103" s="88" t="str">
        <f t="shared" si="8"/>
        <v>-</v>
      </c>
      <c r="R103" s="88" t="str">
        <f t="shared" si="8"/>
        <v>-</v>
      </c>
      <c r="S103" s="88" t="str">
        <f t="shared" si="8"/>
        <v>-</v>
      </c>
      <c r="T103" s="88" t="str">
        <f t="shared" si="8"/>
        <v>-</v>
      </c>
      <c r="U103" s="88" t="str">
        <f t="shared" si="8"/>
        <v>-</v>
      </c>
      <c r="V103" s="88" t="str">
        <f t="shared" si="8"/>
        <v>-</v>
      </c>
      <c r="W103" s="88" t="str">
        <f t="shared" si="8"/>
        <v>-</v>
      </c>
      <c r="X103" s="9"/>
      <c r="Z103" s="570" t="s">
        <v>426</v>
      </c>
    </row>
    <row r="104" spans="1:26">
      <c r="A104" s="10"/>
      <c r="B104" s="26">
        <v>99</v>
      </c>
      <c r="C104" s="562"/>
      <c r="D104" s="98"/>
      <c r="E104" s="98"/>
      <c r="F104" s="98"/>
      <c r="G104" s="562"/>
      <c r="H104" s="98"/>
      <c r="I104" s="563"/>
      <c r="J104" s="563"/>
      <c r="K104" s="98"/>
      <c r="L104" s="98"/>
      <c r="M104" s="27">
        <f t="shared" si="6"/>
        <v>0</v>
      </c>
      <c r="N104" s="89" t="str">
        <f t="shared" si="8"/>
        <v>-</v>
      </c>
      <c r="O104" s="89" t="str">
        <f t="shared" si="8"/>
        <v>-</v>
      </c>
      <c r="P104" s="88" t="str">
        <f t="shared" si="8"/>
        <v>-</v>
      </c>
      <c r="Q104" s="88" t="str">
        <f t="shared" si="8"/>
        <v>-</v>
      </c>
      <c r="R104" s="88" t="str">
        <f t="shared" si="8"/>
        <v>-</v>
      </c>
      <c r="S104" s="88" t="str">
        <f t="shared" si="8"/>
        <v>-</v>
      </c>
      <c r="T104" s="88" t="str">
        <f t="shared" si="8"/>
        <v>-</v>
      </c>
      <c r="U104" s="88" t="str">
        <f t="shared" si="8"/>
        <v>-</v>
      </c>
      <c r="V104" s="88" t="str">
        <f t="shared" si="8"/>
        <v>-</v>
      </c>
      <c r="W104" s="88" t="str">
        <f t="shared" si="8"/>
        <v>-</v>
      </c>
      <c r="X104" s="9"/>
      <c r="Z104" s="570" t="s">
        <v>426</v>
      </c>
    </row>
    <row r="105" spans="1:26">
      <c r="A105" s="10"/>
      <c r="B105" s="26">
        <v>100</v>
      </c>
      <c r="C105" s="562"/>
      <c r="D105" s="98"/>
      <c r="E105" s="98"/>
      <c r="F105" s="98"/>
      <c r="G105" s="562"/>
      <c r="H105" s="98"/>
      <c r="I105" s="563"/>
      <c r="J105" s="563"/>
      <c r="K105" s="98"/>
      <c r="L105" s="98"/>
      <c r="M105" s="27">
        <f t="shared" si="6"/>
        <v>0</v>
      </c>
      <c r="N105" s="89" t="str">
        <f t="shared" si="8"/>
        <v>-</v>
      </c>
      <c r="O105" s="89" t="str">
        <f t="shared" si="8"/>
        <v>-</v>
      </c>
      <c r="P105" s="88" t="str">
        <f t="shared" si="8"/>
        <v>-</v>
      </c>
      <c r="Q105" s="88" t="str">
        <f t="shared" si="8"/>
        <v>-</v>
      </c>
      <c r="R105" s="88" t="str">
        <f t="shared" si="8"/>
        <v>-</v>
      </c>
      <c r="S105" s="88" t="str">
        <f t="shared" si="8"/>
        <v>-</v>
      </c>
      <c r="T105" s="88" t="str">
        <f t="shared" si="8"/>
        <v>-</v>
      </c>
      <c r="U105" s="88" t="str">
        <f t="shared" si="8"/>
        <v>-</v>
      </c>
      <c r="V105" s="88" t="str">
        <f t="shared" si="8"/>
        <v>-</v>
      </c>
      <c r="W105" s="88" t="str">
        <f t="shared" si="8"/>
        <v>-</v>
      </c>
      <c r="X105" s="9"/>
      <c r="Z105" s="570" t="s">
        <v>426</v>
      </c>
    </row>
    <row r="106" spans="1:26">
      <c r="A106" s="10"/>
      <c r="B106" s="26">
        <v>101</v>
      </c>
      <c r="C106" s="562"/>
      <c r="D106" s="98"/>
      <c r="E106" s="98"/>
      <c r="F106" s="98"/>
      <c r="G106" s="562"/>
      <c r="H106" s="98"/>
      <c r="I106" s="563"/>
      <c r="J106" s="563"/>
      <c r="K106" s="98"/>
      <c r="L106" s="98"/>
      <c r="M106" s="27">
        <f t="shared" si="6"/>
        <v>0</v>
      </c>
      <c r="N106" s="89" t="str">
        <f t="shared" si="8"/>
        <v>-</v>
      </c>
      <c r="O106" s="89" t="str">
        <f t="shared" si="8"/>
        <v>-</v>
      </c>
      <c r="P106" s="88" t="str">
        <f t="shared" si="8"/>
        <v>-</v>
      </c>
      <c r="Q106" s="88" t="str">
        <f t="shared" si="8"/>
        <v>-</v>
      </c>
      <c r="R106" s="88" t="str">
        <f t="shared" si="8"/>
        <v>-</v>
      </c>
      <c r="S106" s="88" t="str">
        <f t="shared" si="8"/>
        <v>-</v>
      </c>
      <c r="T106" s="88" t="str">
        <f t="shared" si="8"/>
        <v>-</v>
      </c>
      <c r="U106" s="88" t="str">
        <f t="shared" si="8"/>
        <v>-</v>
      </c>
      <c r="V106" s="88" t="str">
        <f t="shared" si="8"/>
        <v>-</v>
      </c>
      <c r="W106" s="88" t="str">
        <f t="shared" si="8"/>
        <v>-</v>
      </c>
      <c r="X106" s="9"/>
      <c r="Z106" s="570" t="s">
        <v>426</v>
      </c>
    </row>
    <row r="107" spans="1:26">
      <c r="A107" s="10"/>
      <c r="B107" s="26">
        <v>102</v>
      </c>
      <c r="C107" s="562"/>
      <c r="D107" s="98"/>
      <c r="E107" s="98"/>
      <c r="F107" s="98"/>
      <c r="G107" s="562"/>
      <c r="H107" s="98"/>
      <c r="I107" s="563"/>
      <c r="J107" s="563"/>
      <c r="K107" s="98"/>
      <c r="L107" s="98"/>
      <c r="M107" s="27">
        <f t="shared" si="6"/>
        <v>0</v>
      </c>
      <c r="N107" s="89" t="str">
        <f t="shared" si="8"/>
        <v>-</v>
      </c>
      <c r="O107" s="89" t="str">
        <f t="shared" si="8"/>
        <v>-</v>
      </c>
      <c r="P107" s="88" t="str">
        <f t="shared" si="8"/>
        <v>-</v>
      </c>
      <c r="Q107" s="88" t="str">
        <f t="shared" si="8"/>
        <v>-</v>
      </c>
      <c r="R107" s="88" t="str">
        <f t="shared" si="8"/>
        <v>-</v>
      </c>
      <c r="S107" s="88" t="str">
        <f t="shared" si="8"/>
        <v>-</v>
      </c>
      <c r="T107" s="88" t="str">
        <f t="shared" si="8"/>
        <v>-</v>
      </c>
      <c r="U107" s="88" t="str">
        <f t="shared" si="8"/>
        <v>-</v>
      </c>
      <c r="V107" s="88" t="str">
        <f t="shared" si="8"/>
        <v>-</v>
      </c>
      <c r="W107" s="88" t="str">
        <f t="shared" si="8"/>
        <v>-</v>
      </c>
      <c r="X107" s="9"/>
      <c r="Z107" s="570" t="s">
        <v>426</v>
      </c>
    </row>
    <row r="108" spans="1:26">
      <c r="A108" s="10"/>
      <c r="B108" s="26">
        <v>103</v>
      </c>
      <c r="C108" s="562"/>
      <c r="D108" s="98"/>
      <c r="E108" s="98"/>
      <c r="F108" s="98"/>
      <c r="G108" s="562"/>
      <c r="H108" s="98"/>
      <c r="I108" s="563"/>
      <c r="J108" s="563"/>
      <c r="K108" s="98"/>
      <c r="L108" s="98"/>
      <c r="M108" s="27">
        <f t="shared" si="6"/>
        <v>0</v>
      </c>
      <c r="N108" s="89" t="str">
        <f t="shared" si="8"/>
        <v>-</v>
      </c>
      <c r="O108" s="89" t="str">
        <f t="shared" si="8"/>
        <v>-</v>
      </c>
      <c r="P108" s="88" t="str">
        <f t="shared" si="8"/>
        <v>-</v>
      </c>
      <c r="Q108" s="88" t="str">
        <f t="shared" si="8"/>
        <v>-</v>
      </c>
      <c r="R108" s="88" t="str">
        <f t="shared" si="8"/>
        <v>-</v>
      </c>
      <c r="S108" s="88" t="str">
        <f t="shared" si="8"/>
        <v>-</v>
      </c>
      <c r="T108" s="88" t="str">
        <f t="shared" si="8"/>
        <v>-</v>
      </c>
      <c r="U108" s="88" t="str">
        <f t="shared" si="8"/>
        <v>-</v>
      </c>
      <c r="V108" s="88" t="str">
        <f t="shared" si="8"/>
        <v>-</v>
      </c>
      <c r="W108" s="88" t="str">
        <f t="shared" si="8"/>
        <v>-</v>
      </c>
      <c r="X108" s="9"/>
      <c r="Z108" s="570" t="s">
        <v>426</v>
      </c>
    </row>
    <row r="109" spans="1:26">
      <c r="A109" s="10"/>
      <c r="B109" s="26">
        <v>104</v>
      </c>
      <c r="C109" s="562"/>
      <c r="D109" s="98"/>
      <c r="E109" s="98"/>
      <c r="F109" s="98"/>
      <c r="G109" s="562"/>
      <c r="H109" s="98"/>
      <c r="I109" s="563"/>
      <c r="J109" s="563"/>
      <c r="K109" s="98"/>
      <c r="L109" s="98"/>
      <c r="M109" s="27">
        <f t="shared" si="6"/>
        <v>0</v>
      </c>
      <c r="N109" s="89" t="str">
        <f t="shared" si="8"/>
        <v>-</v>
      </c>
      <c r="O109" s="89" t="str">
        <f t="shared" si="8"/>
        <v>-</v>
      </c>
      <c r="P109" s="88" t="str">
        <f t="shared" si="8"/>
        <v>-</v>
      </c>
      <c r="Q109" s="88" t="str">
        <f t="shared" si="8"/>
        <v>-</v>
      </c>
      <c r="R109" s="88" t="str">
        <f t="shared" si="8"/>
        <v>-</v>
      </c>
      <c r="S109" s="88" t="str">
        <f t="shared" si="8"/>
        <v>-</v>
      </c>
      <c r="T109" s="88" t="str">
        <f t="shared" si="8"/>
        <v>-</v>
      </c>
      <c r="U109" s="88" t="str">
        <f t="shared" si="8"/>
        <v>-</v>
      </c>
      <c r="V109" s="88" t="str">
        <f t="shared" si="8"/>
        <v>-</v>
      </c>
      <c r="W109" s="88" t="str">
        <f t="shared" si="8"/>
        <v>-</v>
      </c>
      <c r="X109" s="9"/>
      <c r="Z109" s="570" t="s">
        <v>426</v>
      </c>
    </row>
    <row r="110" spans="1:26">
      <c r="A110" s="10"/>
      <c r="B110" s="26">
        <v>105</v>
      </c>
      <c r="C110" s="562"/>
      <c r="D110" s="98"/>
      <c r="E110" s="98"/>
      <c r="F110" s="98"/>
      <c r="G110" s="562"/>
      <c r="H110" s="98"/>
      <c r="I110" s="563"/>
      <c r="J110" s="563"/>
      <c r="K110" s="98"/>
      <c r="L110" s="98"/>
      <c r="M110" s="27">
        <f t="shared" si="6"/>
        <v>0</v>
      </c>
      <c r="N110" s="89" t="str">
        <f t="shared" si="8"/>
        <v>-</v>
      </c>
      <c r="O110" s="89" t="str">
        <f t="shared" si="8"/>
        <v>-</v>
      </c>
      <c r="P110" s="88" t="str">
        <f t="shared" si="8"/>
        <v>-</v>
      </c>
      <c r="Q110" s="88" t="str">
        <f t="shared" si="8"/>
        <v>-</v>
      </c>
      <c r="R110" s="88" t="str">
        <f t="shared" si="8"/>
        <v>-</v>
      </c>
      <c r="S110" s="88" t="str">
        <f t="shared" si="8"/>
        <v>-</v>
      </c>
      <c r="T110" s="88" t="str">
        <f t="shared" si="8"/>
        <v>-</v>
      </c>
      <c r="U110" s="88" t="str">
        <f t="shared" si="8"/>
        <v>-</v>
      </c>
      <c r="V110" s="88" t="str">
        <f t="shared" si="8"/>
        <v>-</v>
      </c>
      <c r="W110" s="88" t="str">
        <f t="shared" si="8"/>
        <v>-</v>
      </c>
      <c r="X110" s="9"/>
      <c r="Z110" s="570" t="s">
        <v>426</v>
      </c>
    </row>
    <row r="111" spans="1:26">
      <c r="A111" s="10"/>
      <c r="B111" s="26">
        <v>106</v>
      </c>
      <c r="C111" s="562"/>
      <c r="D111" s="98"/>
      <c r="E111" s="98"/>
      <c r="F111" s="98"/>
      <c r="G111" s="562"/>
      <c r="H111" s="98"/>
      <c r="I111" s="563"/>
      <c r="J111" s="563"/>
      <c r="K111" s="98"/>
      <c r="L111" s="98"/>
      <c r="M111" s="27">
        <f t="shared" si="6"/>
        <v>0</v>
      </c>
      <c r="N111" s="89" t="str">
        <f t="shared" si="8"/>
        <v>-</v>
      </c>
      <c r="O111" s="89" t="str">
        <f t="shared" si="8"/>
        <v>-</v>
      </c>
      <c r="P111" s="88" t="str">
        <f t="shared" si="8"/>
        <v>-</v>
      </c>
      <c r="Q111" s="88" t="str">
        <f t="shared" si="8"/>
        <v>-</v>
      </c>
      <c r="R111" s="88" t="str">
        <f t="shared" si="8"/>
        <v>-</v>
      </c>
      <c r="S111" s="88" t="str">
        <f t="shared" si="8"/>
        <v>-</v>
      </c>
      <c r="T111" s="88" t="str">
        <f t="shared" si="8"/>
        <v>-</v>
      </c>
      <c r="U111" s="88" t="str">
        <f t="shared" si="8"/>
        <v>-</v>
      </c>
      <c r="V111" s="88" t="str">
        <f t="shared" si="8"/>
        <v>-</v>
      </c>
      <c r="W111" s="88" t="str">
        <f t="shared" si="8"/>
        <v>-</v>
      </c>
      <c r="X111" s="9"/>
      <c r="Z111" s="570" t="s">
        <v>426</v>
      </c>
    </row>
    <row r="112" spans="1:26">
      <c r="A112" s="10"/>
      <c r="B112" s="26">
        <v>107</v>
      </c>
      <c r="C112" s="562"/>
      <c r="D112" s="98"/>
      <c r="E112" s="98"/>
      <c r="F112" s="98"/>
      <c r="G112" s="562"/>
      <c r="H112" s="98"/>
      <c r="I112" s="563"/>
      <c r="J112" s="563"/>
      <c r="K112" s="98"/>
      <c r="L112" s="98"/>
      <c r="M112" s="27">
        <f t="shared" si="6"/>
        <v>0</v>
      </c>
      <c r="N112" s="89" t="str">
        <f t="shared" si="8"/>
        <v>-</v>
      </c>
      <c r="O112" s="89" t="str">
        <f t="shared" si="8"/>
        <v>-</v>
      </c>
      <c r="P112" s="88" t="str">
        <f t="shared" si="8"/>
        <v>-</v>
      </c>
      <c r="Q112" s="88" t="str">
        <f t="shared" si="8"/>
        <v>-</v>
      </c>
      <c r="R112" s="88" t="str">
        <f t="shared" si="8"/>
        <v>-</v>
      </c>
      <c r="S112" s="88" t="str">
        <f t="shared" si="8"/>
        <v>-</v>
      </c>
      <c r="T112" s="88" t="str">
        <f t="shared" si="8"/>
        <v>-</v>
      </c>
      <c r="U112" s="88" t="str">
        <f t="shared" si="8"/>
        <v>-</v>
      </c>
      <c r="V112" s="88" t="str">
        <f t="shared" si="8"/>
        <v>-</v>
      </c>
      <c r="W112" s="88" t="str">
        <f t="shared" si="8"/>
        <v>-</v>
      </c>
      <c r="X112" s="9"/>
      <c r="Z112" s="570" t="s">
        <v>426</v>
      </c>
    </row>
    <row r="113" spans="1:26">
      <c r="A113" s="10"/>
      <c r="B113" s="26">
        <v>108</v>
      </c>
      <c r="C113" s="562"/>
      <c r="D113" s="98"/>
      <c r="E113" s="98"/>
      <c r="F113" s="98"/>
      <c r="G113" s="562"/>
      <c r="H113" s="98"/>
      <c r="I113" s="563"/>
      <c r="J113" s="563"/>
      <c r="K113" s="98"/>
      <c r="L113" s="98"/>
      <c r="M113" s="27">
        <f t="shared" si="6"/>
        <v>0</v>
      </c>
      <c r="N113" s="89" t="str">
        <f t="shared" si="8"/>
        <v>-</v>
      </c>
      <c r="O113" s="89" t="str">
        <f t="shared" si="8"/>
        <v>-</v>
      </c>
      <c r="P113" s="88" t="str">
        <f t="shared" si="8"/>
        <v>-</v>
      </c>
      <c r="Q113" s="88" t="str">
        <f t="shared" si="8"/>
        <v>-</v>
      </c>
      <c r="R113" s="88" t="str">
        <f t="shared" si="8"/>
        <v>-</v>
      </c>
      <c r="S113" s="88" t="str">
        <f t="shared" si="8"/>
        <v>-</v>
      </c>
      <c r="T113" s="88" t="str">
        <f t="shared" si="8"/>
        <v>-</v>
      </c>
      <c r="U113" s="88" t="str">
        <f t="shared" si="8"/>
        <v>-</v>
      </c>
      <c r="V113" s="88" t="str">
        <f t="shared" si="8"/>
        <v>-</v>
      </c>
      <c r="W113" s="88" t="str">
        <f t="shared" si="8"/>
        <v>-</v>
      </c>
      <c r="X113" s="9"/>
      <c r="Z113" s="570" t="s">
        <v>426</v>
      </c>
    </row>
    <row r="114" spans="1:26">
      <c r="A114" s="10"/>
      <c r="B114" s="26">
        <v>109</v>
      </c>
      <c r="C114" s="562"/>
      <c r="D114" s="98"/>
      <c r="E114" s="98"/>
      <c r="F114" s="98"/>
      <c r="G114" s="562"/>
      <c r="H114" s="98"/>
      <c r="I114" s="563"/>
      <c r="J114" s="563"/>
      <c r="K114" s="98"/>
      <c r="L114" s="98"/>
      <c r="M114" s="27">
        <f t="shared" si="6"/>
        <v>0</v>
      </c>
      <c r="N114" s="89" t="str">
        <f t="shared" ref="N114:W129" si="9">IF($G114="","-",IF($G114&lt;=N$5,$M114,0))</f>
        <v>-</v>
      </c>
      <c r="O114" s="89" t="str">
        <f t="shared" si="9"/>
        <v>-</v>
      </c>
      <c r="P114" s="88" t="str">
        <f t="shared" si="9"/>
        <v>-</v>
      </c>
      <c r="Q114" s="88" t="str">
        <f t="shared" si="9"/>
        <v>-</v>
      </c>
      <c r="R114" s="88" t="str">
        <f t="shared" si="9"/>
        <v>-</v>
      </c>
      <c r="S114" s="88" t="str">
        <f t="shared" si="9"/>
        <v>-</v>
      </c>
      <c r="T114" s="88" t="str">
        <f t="shared" si="9"/>
        <v>-</v>
      </c>
      <c r="U114" s="88" t="str">
        <f t="shared" si="9"/>
        <v>-</v>
      </c>
      <c r="V114" s="88" t="str">
        <f t="shared" si="9"/>
        <v>-</v>
      </c>
      <c r="W114" s="88" t="str">
        <f t="shared" si="9"/>
        <v>-</v>
      </c>
      <c r="X114" s="9"/>
      <c r="Z114" s="570" t="s">
        <v>426</v>
      </c>
    </row>
    <row r="115" spans="1:26">
      <c r="A115" s="10"/>
      <c r="B115" s="26">
        <v>110</v>
      </c>
      <c r="C115" s="562"/>
      <c r="D115" s="98"/>
      <c r="E115" s="98"/>
      <c r="F115" s="98"/>
      <c r="G115" s="562"/>
      <c r="H115" s="98"/>
      <c r="I115" s="563"/>
      <c r="J115" s="563"/>
      <c r="K115" s="98"/>
      <c r="L115" s="98"/>
      <c r="M115" s="27">
        <f t="shared" si="6"/>
        <v>0</v>
      </c>
      <c r="N115" s="89" t="str">
        <f t="shared" si="9"/>
        <v>-</v>
      </c>
      <c r="O115" s="89" t="str">
        <f t="shared" si="9"/>
        <v>-</v>
      </c>
      <c r="P115" s="88" t="str">
        <f t="shared" si="9"/>
        <v>-</v>
      </c>
      <c r="Q115" s="88" t="str">
        <f t="shared" si="9"/>
        <v>-</v>
      </c>
      <c r="R115" s="88" t="str">
        <f t="shared" si="9"/>
        <v>-</v>
      </c>
      <c r="S115" s="88" t="str">
        <f t="shared" si="9"/>
        <v>-</v>
      </c>
      <c r="T115" s="88" t="str">
        <f t="shared" si="9"/>
        <v>-</v>
      </c>
      <c r="U115" s="88" t="str">
        <f t="shared" si="9"/>
        <v>-</v>
      </c>
      <c r="V115" s="88" t="str">
        <f t="shared" si="9"/>
        <v>-</v>
      </c>
      <c r="W115" s="88" t="str">
        <f t="shared" si="9"/>
        <v>-</v>
      </c>
      <c r="X115" s="9"/>
      <c r="Z115" s="570" t="s">
        <v>426</v>
      </c>
    </row>
    <row r="116" spans="1:26">
      <c r="A116" s="10"/>
      <c r="B116" s="26">
        <v>111</v>
      </c>
      <c r="C116" s="562"/>
      <c r="D116" s="98"/>
      <c r="E116" s="98"/>
      <c r="F116" s="98"/>
      <c r="G116" s="562"/>
      <c r="H116" s="98"/>
      <c r="I116" s="563"/>
      <c r="J116" s="563"/>
      <c r="K116" s="98"/>
      <c r="L116" s="98"/>
      <c r="M116" s="27">
        <f t="shared" si="6"/>
        <v>0</v>
      </c>
      <c r="N116" s="89" t="str">
        <f t="shared" si="9"/>
        <v>-</v>
      </c>
      <c r="O116" s="89" t="str">
        <f t="shared" si="9"/>
        <v>-</v>
      </c>
      <c r="P116" s="88" t="str">
        <f t="shared" si="9"/>
        <v>-</v>
      </c>
      <c r="Q116" s="88" t="str">
        <f t="shared" si="9"/>
        <v>-</v>
      </c>
      <c r="R116" s="88" t="str">
        <f t="shared" si="9"/>
        <v>-</v>
      </c>
      <c r="S116" s="88" t="str">
        <f t="shared" si="9"/>
        <v>-</v>
      </c>
      <c r="T116" s="88" t="str">
        <f t="shared" si="9"/>
        <v>-</v>
      </c>
      <c r="U116" s="88" t="str">
        <f t="shared" si="9"/>
        <v>-</v>
      </c>
      <c r="V116" s="88" t="str">
        <f t="shared" si="9"/>
        <v>-</v>
      </c>
      <c r="W116" s="88" t="str">
        <f t="shared" si="9"/>
        <v>-</v>
      </c>
      <c r="X116" s="9"/>
      <c r="Z116" s="570" t="s">
        <v>426</v>
      </c>
    </row>
    <row r="117" spans="1:26">
      <c r="A117" s="10"/>
      <c r="B117" s="26">
        <v>112</v>
      </c>
      <c r="C117" s="562"/>
      <c r="D117" s="98"/>
      <c r="E117" s="98"/>
      <c r="F117" s="98"/>
      <c r="G117" s="562"/>
      <c r="H117" s="98"/>
      <c r="I117" s="563"/>
      <c r="J117" s="563"/>
      <c r="K117" s="98"/>
      <c r="L117" s="98"/>
      <c r="M117" s="27">
        <f t="shared" si="6"/>
        <v>0</v>
      </c>
      <c r="N117" s="89" t="str">
        <f t="shared" si="9"/>
        <v>-</v>
      </c>
      <c r="O117" s="89" t="str">
        <f t="shared" si="9"/>
        <v>-</v>
      </c>
      <c r="P117" s="88" t="str">
        <f t="shared" si="9"/>
        <v>-</v>
      </c>
      <c r="Q117" s="88" t="str">
        <f t="shared" si="9"/>
        <v>-</v>
      </c>
      <c r="R117" s="88" t="str">
        <f t="shared" si="9"/>
        <v>-</v>
      </c>
      <c r="S117" s="88" t="str">
        <f t="shared" si="9"/>
        <v>-</v>
      </c>
      <c r="T117" s="88" t="str">
        <f t="shared" si="9"/>
        <v>-</v>
      </c>
      <c r="U117" s="88" t="str">
        <f t="shared" si="9"/>
        <v>-</v>
      </c>
      <c r="V117" s="88" t="str">
        <f t="shared" si="9"/>
        <v>-</v>
      </c>
      <c r="W117" s="88" t="str">
        <f t="shared" si="9"/>
        <v>-</v>
      </c>
      <c r="X117" s="9"/>
      <c r="Z117" s="570" t="s">
        <v>426</v>
      </c>
    </row>
    <row r="118" spans="1:26">
      <c r="A118" s="10"/>
      <c r="B118" s="26">
        <v>113</v>
      </c>
      <c r="C118" s="562"/>
      <c r="D118" s="98"/>
      <c r="E118" s="98"/>
      <c r="F118" s="98"/>
      <c r="G118" s="562"/>
      <c r="H118" s="98"/>
      <c r="I118" s="563"/>
      <c r="J118" s="563"/>
      <c r="K118" s="98"/>
      <c r="L118" s="98"/>
      <c r="M118" s="27">
        <f t="shared" si="6"/>
        <v>0</v>
      </c>
      <c r="N118" s="89" t="str">
        <f t="shared" si="9"/>
        <v>-</v>
      </c>
      <c r="O118" s="89" t="str">
        <f t="shared" si="9"/>
        <v>-</v>
      </c>
      <c r="P118" s="88" t="str">
        <f t="shared" si="9"/>
        <v>-</v>
      </c>
      <c r="Q118" s="88" t="str">
        <f t="shared" si="9"/>
        <v>-</v>
      </c>
      <c r="R118" s="88" t="str">
        <f t="shared" si="9"/>
        <v>-</v>
      </c>
      <c r="S118" s="88" t="str">
        <f t="shared" si="9"/>
        <v>-</v>
      </c>
      <c r="T118" s="88" t="str">
        <f t="shared" si="9"/>
        <v>-</v>
      </c>
      <c r="U118" s="88" t="str">
        <f t="shared" si="9"/>
        <v>-</v>
      </c>
      <c r="V118" s="88" t="str">
        <f t="shared" si="9"/>
        <v>-</v>
      </c>
      <c r="W118" s="88" t="str">
        <f t="shared" si="9"/>
        <v>-</v>
      </c>
      <c r="X118" s="9"/>
      <c r="Z118" s="570" t="s">
        <v>426</v>
      </c>
    </row>
    <row r="119" spans="1:26">
      <c r="A119" s="22"/>
      <c r="B119" s="26">
        <v>114</v>
      </c>
      <c r="C119" s="562"/>
      <c r="D119" s="98"/>
      <c r="E119" s="98"/>
      <c r="F119" s="98"/>
      <c r="G119" s="562"/>
      <c r="H119" s="98"/>
      <c r="I119" s="563"/>
      <c r="J119" s="563"/>
      <c r="K119" s="98"/>
      <c r="L119" s="98"/>
      <c r="M119" s="27">
        <f t="shared" si="6"/>
        <v>0</v>
      </c>
      <c r="N119" s="89" t="str">
        <f t="shared" si="9"/>
        <v>-</v>
      </c>
      <c r="O119" s="89" t="str">
        <f t="shared" si="9"/>
        <v>-</v>
      </c>
      <c r="P119" s="88" t="str">
        <f t="shared" si="9"/>
        <v>-</v>
      </c>
      <c r="Q119" s="88" t="str">
        <f t="shared" si="9"/>
        <v>-</v>
      </c>
      <c r="R119" s="88" t="str">
        <f t="shared" si="9"/>
        <v>-</v>
      </c>
      <c r="S119" s="88" t="str">
        <f t="shared" si="9"/>
        <v>-</v>
      </c>
      <c r="T119" s="88" t="str">
        <f t="shared" si="9"/>
        <v>-</v>
      </c>
      <c r="U119" s="88" t="str">
        <f t="shared" si="9"/>
        <v>-</v>
      </c>
      <c r="V119" s="88" t="str">
        <f t="shared" si="9"/>
        <v>-</v>
      </c>
      <c r="W119" s="88" t="str">
        <f t="shared" si="9"/>
        <v>-</v>
      </c>
      <c r="X119" s="9"/>
      <c r="Z119" s="570" t="s">
        <v>426</v>
      </c>
    </row>
    <row r="120" spans="1:26">
      <c r="A120" s="10"/>
      <c r="B120" s="26">
        <v>115</v>
      </c>
      <c r="C120" s="562"/>
      <c r="D120" s="98"/>
      <c r="E120" s="98"/>
      <c r="F120" s="98"/>
      <c r="G120" s="562"/>
      <c r="H120" s="98"/>
      <c r="I120" s="563"/>
      <c r="J120" s="563"/>
      <c r="K120" s="98"/>
      <c r="L120" s="98"/>
      <c r="M120" s="27">
        <f t="shared" si="6"/>
        <v>0</v>
      </c>
      <c r="N120" s="89" t="str">
        <f t="shared" si="9"/>
        <v>-</v>
      </c>
      <c r="O120" s="89" t="str">
        <f t="shared" si="9"/>
        <v>-</v>
      </c>
      <c r="P120" s="88" t="str">
        <f t="shared" si="9"/>
        <v>-</v>
      </c>
      <c r="Q120" s="88" t="str">
        <f t="shared" si="9"/>
        <v>-</v>
      </c>
      <c r="R120" s="88" t="str">
        <f t="shared" si="9"/>
        <v>-</v>
      </c>
      <c r="S120" s="88" t="str">
        <f t="shared" si="9"/>
        <v>-</v>
      </c>
      <c r="T120" s="88" t="str">
        <f t="shared" si="9"/>
        <v>-</v>
      </c>
      <c r="U120" s="88" t="str">
        <f t="shared" si="9"/>
        <v>-</v>
      </c>
      <c r="V120" s="88" t="str">
        <f t="shared" si="9"/>
        <v>-</v>
      </c>
      <c r="W120" s="88" t="str">
        <f t="shared" si="9"/>
        <v>-</v>
      </c>
      <c r="X120" s="9"/>
      <c r="Z120" s="570" t="s">
        <v>426</v>
      </c>
    </row>
    <row r="121" spans="1:26">
      <c r="A121" s="10"/>
      <c r="B121" s="26">
        <v>116</v>
      </c>
      <c r="C121" s="562"/>
      <c r="D121" s="98"/>
      <c r="E121" s="98"/>
      <c r="F121" s="98"/>
      <c r="G121" s="562"/>
      <c r="H121" s="98"/>
      <c r="I121" s="563"/>
      <c r="J121" s="563"/>
      <c r="K121" s="98"/>
      <c r="L121" s="98"/>
      <c r="M121" s="27">
        <f t="shared" si="6"/>
        <v>0</v>
      </c>
      <c r="N121" s="89" t="str">
        <f t="shared" si="9"/>
        <v>-</v>
      </c>
      <c r="O121" s="89" t="str">
        <f t="shared" si="9"/>
        <v>-</v>
      </c>
      <c r="P121" s="88" t="str">
        <f t="shared" si="9"/>
        <v>-</v>
      </c>
      <c r="Q121" s="88" t="str">
        <f t="shared" si="9"/>
        <v>-</v>
      </c>
      <c r="R121" s="88" t="str">
        <f t="shared" si="9"/>
        <v>-</v>
      </c>
      <c r="S121" s="88" t="str">
        <f t="shared" si="9"/>
        <v>-</v>
      </c>
      <c r="T121" s="88" t="str">
        <f t="shared" si="9"/>
        <v>-</v>
      </c>
      <c r="U121" s="88" t="str">
        <f t="shared" si="9"/>
        <v>-</v>
      </c>
      <c r="V121" s="88" t="str">
        <f t="shared" si="9"/>
        <v>-</v>
      </c>
      <c r="W121" s="88" t="str">
        <f t="shared" si="9"/>
        <v>-</v>
      </c>
      <c r="X121" s="9"/>
      <c r="Z121" s="570" t="s">
        <v>426</v>
      </c>
    </row>
    <row r="122" spans="1:26">
      <c r="A122" s="10"/>
      <c r="B122" s="26">
        <v>117</v>
      </c>
      <c r="C122" s="562"/>
      <c r="D122" s="98"/>
      <c r="E122" s="98"/>
      <c r="F122" s="98"/>
      <c r="G122" s="562"/>
      <c r="H122" s="98"/>
      <c r="I122" s="563"/>
      <c r="J122" s="563"/>
      <c r="K122" s="98"/>
      <c r="L122" s="98"/>
      <c r="M122" s="27">
        <f t="shared" si="6"/>
        <v>0</v>
      </c>
      <c r="N122" s="89" t="str">
        <f t="shared" si="9"/>
        <v>-</v>
      </c>
      <c r="O122" s="89" t="str">
        <f t="shared" si="9"/>
        <v>-</v>
      </c>
      <c r="P122" s="88" t="str">
        <f t="shared" si="9"/>
        <v>-</v>
      </c>
      <c r="Q122" s="88" t="str">
        <f t="shared" si="9"/>
        <v>-</v>
      </c>
      <c r="R122" s="88" t="str">
        <f t="shared" si="9"/>
        <v>-</v>
      </c>
      <c r="S122" s="88" t="str">
        <f t="shared" si="9"/>
        <v>-</v>
      </c>
      <c r="T122" s="88" t="str">
        <f t="shared" si="9"/>
        <v>-</v>
      </c>
      <c r="U122" s="88" t="str">
        <f t="shared" si="9"/>
        <v>-</v>
      </c>
      <c r="V122" s="88" t="str">
        <f t="shared" si="9"/>
        <v>-</v>
      </c>
      <c r="W122" s="88" t="str">
        <f t="shared" si="9"/>
        <v>-</v>
      </c>
      <c r="X122" s="9"/>
      <c r="Z122" s="570" t="s">
        <v>426</v>
      </c>
    </row>
    <row r="123" spans="1:26">
      <c r="A123" s="10"/>
      <c r="B123" s="26">
        <v>118</v>
      </c>
      <c r="C123" s="562"/>
      <c r="D123" s="98"/>
      <c r="E123" s="98"/>
      <c r="F123" s="98"/>
      <c r="G123" s="562"/>
      <c r="H123" s="98"/>
      <c r="I123" s="563"/>
      <c r="J123" s="563"/>
      <c r="K123" s="98"/>
      <c r="L123" s="98"/>
      <c r="M123" s="27">
        <f t="shared" si="6"/>
        <v>0</v>
      </c>
      <c r="N123" s="89" t="str">
        <f t="shared" si="9"/>
        <v>-</v>
      </c>
      <c r="O123" s="89" t="str">
        <f t="shared" si="9"/>
        <v>-</v>
      </c>
      <c r="P123" s="88" t="str">
        <f t="shared" si="9"/>
        <v>-</v>
      </c>
      <c r="Q123" s="88" t="str">
        <f t="shared" si="9"/>
        <v>-</v>
      </c>
      <c r="R123" s="88" t="str">
        <f t="shared" si="9"/>
        <v>-</v>
      </c>
      <c r="S123" s="88" t="str">
        <f t="shared" si="9"/>
        <v>-</v>
      </c>
      <c r="T123" s="88" t="str">
        <f t="shared" si="9"/>
        <v>-</v>
      </c>
      <c r="U123" s="88" t="str">
        <f t="shared" si="9"/>
        <v>-</v>
      </c>
      <c r="V123" s="88" t="str">
        <f t="shared" si="9"/>
        <v>-</v>
      </c>
      <c r="W123" s="88" t="str">
        <f t="shared" si="9"/>
        <v>-</v>
      </c>
      <c r="X123" s="9"/>
      <c r="Z123" s="570" t="s">
        <v>426</v>
      </c>
    </row>
    <row r="124" spans="1:26">
      <c r="A124" s="10"/>
      <c r="B124" s="26">
        <v>119</v>
      </c>
      <c r="C124" s="562"/>
      <c r="D124" s="98"/>
      <c r="E124" s="98"/>
      <c r="F124" s="98"/>
      <c r="G124" s="562"/>
      <c r="H124" s="98"/>
      <c r="I124" s="563"/>
      <c r="J124" s="563"/>
      <c r="K124" s="98"/>
      <c r="L124" s="98"/>
      <c r="M124" s="27">
        <f t="shared" si="6"/>
        <v>0</v>
      </c>
      <c r="N124" s="89" t="str">
        <f t="shared" si="9"/>
        <v>-</v>
      </c>
      <c r="O124" s="89" t="str">
        <f t="shared" si="9"/>
        <v>-</v>
      </c>
      <c r="P124" s="88" t="str">
        <f t="shared" si="9"/>
        <v>-</v>
      </c>
      <c r="Q124" s="88" t="str">
        <f t="shared" si="9"/>
        <v>-</v>
      </c>
      <c r="R124" s="88" t="str">
        <f t="shared" si="9"/>
        <v>-</v>
      </c>
      <c r="S124" s="88" t="str">
        <f t="shared" si="9"/>
        <v>-</v>
      </c>
      <c r="T124" s="88" t="str">
        <f t="shared" si="9"/>
        <v>-</v>
      </c>
      <c r="U124" s="88" t="str">
        <f t="shared" si="9"/>
        <v>-</v>
      </c>
      <c r="V124" s="88" t="str">
        <f t="shared" si="9"/>
        <v>-</v>
      </c>
      <c r="W124" s="88" t="str">
        <f t="shared" si="9"/>
        <v>-</v>
      </c>
      <c r="X124" s="9"/>
      <c r="Z124" s="570" t="s">
        <v>426</v>
      </c>
    </row>
    <row r="125" spans="1:26">
      <c r="A125" s="74"/>
      <c r="B125" s="26">
        <v>120</v>
      </c>
      <c r="C125" s="562"/>
      <c r="D125" s="98"/>
      <c r="E125" s="98"/>
      <c r="F125" s="98"/>
      <c r="G125" s="562"/>
      <c r="H125" s="98"/>
      <c r="I125" s="563"/>
      <c r="J125" s="563"/>
      <c r="K125" s="98"/>
      <c r="L125" s="98"/>
      <c r="M125" s="27">
        <f t="shared" si="6"/>
        <v>0</v>
      </c>
      <c r="N125" s="89" t="str">
        <f t="shared" si="9"/>
        <v>-</v>
      </c>
      <c r="O125" s="89" t="str">
        <f t="shared" si="9"/>
        <v>-</v>
      </c>
      <c r="P125" s="88" t="str">
        <f t="shared" si="9"/>
        <v>-</v>
      </c>
      <c r="Q125" s="88" t="str">
        <f t="shared" si="9"/>
        <v>-</v>
      </c>
      <c r="R125" s="88" t="str">
        <f t="shared" si="9"/>
        <v>-</v>
      </c>
      <c r="S125" s="88" t="str">
        <f t="shared" si="9"/>
        <v>-</v>
      </c>
      <c r="T125" s="88" t="str">
        <f t="shared" si="9"/>
        <v>-</v>
      </c>
      <c r="U125" s="88" t="str">
        <f t="shared" si="9"/>
        <v>-</v>
      </c>
      <c r="V125" s="88" t="str">
        <f t="shared" si="9"/>
        <v>-</v>
      </c>
      <c r="W125" s="88" t="str">
        <f t="shared" si="9"/>
        <v>-</v>
      </c>
      <c r="X125" s="9"/>
      <c r="Z125" s="570" t="s">
        <v>426</v>
      </c>
    </row>
    <row r="126" spans="1:26">
      <c r="A126" s="74"/>
      <c r="B126" s="26">
        <v>121</v>
      </c>
      <c r="C126" s="562"/>
      <c r="D126" s="98"/>
      <c r="E126" s="98"/>
      <c r="F126" s="98"/>
      <c r="G126" s="562"/>
      <c r="H126" s="98"/>
      <c r="I126" s="563"/>
      <c r="J126" s="563"/>
      <c r="K126" s="98"/>
      <c r="L126" s="98"/>
      <c r="M126" s="27">
        <f t="shared" si="6"/>
        <v>0</v>
      </c>
      <c r="N126" s="89" t="str">
        <f t="shared" si="9"/>
        <v>-</v>
      </c>
      <c r="O126" s="89" t="str">
        <f t="shared" si="9"/>
        <v>-</v>
      </c>
      <c r="P126" s="88" t="str">
        <f t="shared" si="9"/>
        <v>-</v>
      </c>
      <c r="Q126" s="88" t="str">
        <f t="shared" si="9"/>
        <v>-</v>
      </c>
      <c r="R126" s="88" t="str">
        <f t="shared" si="9"/>
        <v>-</v>
      </c>
      <c r="S126" s="88" t="str">
        <f t="shared" si="9"/>
        <v>-</v>
      </c>
      <c r="T126" s="88" t="str">
        <f t="shared" si="9"/>
        <v>-</v>
      </c>
      <c r="U126" s="88" t="str">
        <f t="shared" si="9"/>
        <v>-</v>
      </c>
      <c r="V126" s="88" t="str">
        <f t="shared" si="9"/>
        <v>-</v>
      </c>
      <c r="W126" s="88" t="str">
        <f t="shared" si="9"/>
        <v>-</v>
      </c>
      <c r="X126" s="9"/>
      <c r="Z126" s="570" t="s">
        <v>426</v>
      </c>
    </row>
    <row r="127" spans="1:26">
      <c r="A127" s="10"/>
      <c r="B127" s="26">
        <v>122</v>
      </c>
      <c r="C127" s="562"/>
      <c r="D127" s="98"/>
      <c r="E127" s="98"/>
      <c r="F127" s="98"/>
      <c r="G127" s="562"/>
      <c r="H127" s="98"/>
      <c r="I127" s="563"/>
      <c r="J127" s="563"/>
      <c r="K127" s="98"/>
      <c r="L127" s="98"/>
      <c r="M127" s="27">
        <f t="shared" si="6"/>
        <v>0</v>
      </c>
      <c r="N127" s="89" t="str">
        <f t="shared" si="9"/>
        <v>-</v>
      </c>
      <c r="O127" s="89" t="str">
        <f t="shared" si="9"/>
        <v>-</v>
      </c>
      <c r="P127" s="88" t="str">
        <f t="shared" si="9"/>
        <v>-</v>
      </c>
      <c r="Q127" s="88" t="str">
        <f t="shared" si="9"/>
        <v>-</v>
      </c>
      <c r="R127" s="88" t="str">
        <f t="shared" si="9"/>
        <v>-</v>
      </c>
      <c r="S127" s="88" t="str">
        <f t="shared" si="9"/>
        <v>-</v>
      </c>
      <c r="T127" s="88" t="str">
        <f t="shared" si="9"/>
        <v>-</v>
      </c>
      <c r="U127" s="88" t="str">
        <f t="shared" si="9"/>
        <v>-</v>
      </c>
      <c r="V127" s="88" t="str">
        <f t="shared" si="9"/>
        <v>-</v>
      </c>
      <c r="W127" s="88" t="str">
        <f t="shared" si="9"/>
        <v>-</v>
      </c>
      <c r="X127" s="9"/>
      <c r="Z127" s="570" t="s">
        <v>426</v>
      </c>
    </row>
    <row r="128" spans="1:26" s="8" customFormat="1">
      <c r="A128" s="76"/>
      <c r="B128" s="26">
        <v>123</v>
      </c>
      <c r="C128" s="562"/>
      <c r="D128" s="98"/>
      <c r="E128" s="98"/>
      <c r="F128" s="98"/>
      <c r="G128" s="562"/>
      <c r="H128" s="98"/>
      <c r="I128" s="563"/>
      <c r="J128" s="563"/>
      <c r="K128" s="98"/>
      <c r="L128" s="98"/>
      <c r="M128" s="27">
        <f t="shared" si="6"/>
        <v>0</v>
      </c>
      <c r="N128" s="89" t="str">
        <f t="shared" si="9"/>
        <v>-</v>
      </c>
      <c r="O128" s="89" t="str">
        <f t="shared" si="9"/>
        <v>-</v>
      </c>
      <c r="P128" s="88" t="str">
        <f t="shared" si="9"/>
        <v>-</v>
      </c>
      <c r="Q128" s="88" t="str">
        <f t="shared" si="9"/>
        <v>-</v>
      </c>
      <c r="R128" s="88" t="str">
        <f t="shared" si="9"/>
        <v>-</v>
      </c>
      <c r="S128" s="88" t="str">
        <f t="shared" si="9"/>
        <v>-</v>
      </c>
      <c r="T128" s="88" t="str">
        <f t="shared" si="9"/>
        <v>-</v>
      </c>
      <c r="U128" s="88" t="str">
        <f t="shared" si="9"/>
        <v>-</v>
      </c>
      <c r="V128" s="88" t="str">
        <f t="shared" si="9"/>
        <v>-</v>
      </c>
      <c r="W128" s="88" t="str">
        <f t="shared" si="9"/>
        <v>-</v>
      </c>
      <c r="X128" s="9"/>
      <c r="Z128" s="570" t="s">
        <v>426</v>
      </c>
    </row>
    <row r="129" spans="1:26">
      <c r="A129" s="22"/>
      <c r="B129" s="26">
        <v>124</v>
      </c>
      <c r="C129" s="562"/>
      <c r="D129" s="98"/>
      <c r="E129" s="98"/>
      <c r="F129" s="98"/>
      <c r="G129" s="562"/>
      <c r="H129" s="98"/>
      <c r="I129" s="563"/>
      <c r="J129" s="563"/>
      <c r="K129" s="98"/>
      <c r="L129" s="98"/>
      <c r="M129" s="27">
        <f t="shared" si="6"/>
        <v>0</v>
      </c>
      <c r="N129" s="89" t="str">
        <f t="shared" si="9"/>
        <v>-</v>
      </c>
      <c r="O129" s="89" t="str">
        <f t="shared" si="9"/>
        <v>-</v>
      </c>
      <c r="P129" s="88" t="str">
        <f t="shared" si="9"/>
        <v>-</v>
      </c>
      <c r="Q129" s="88" t="str">
        <f t="shared" si="9"/>
        <v>-</v>
      </c>
      <c r="R129" s="88" t="str">
        <f t="shared" si="9"/>
        <v>-</v>
      </c>
      <c r="S129" s="88" t="str">
        <f t="shared" si="9"/>
        <v>-</v>
      </c>
      <c r="T129" s="88" t="str">
        <f t="shared" si="9"/>
        <v>-</v>
      </c>
      <c r="U129" s="88" t="str">
        <f t="shared" si="9"/>
        <v>-</v>
      </c>
      <c r="V129" s="88" t="str">
        <f t="shared" si="9"/>
        <v>-</v>
      </c>
      <c r="W129" s="88" t="str">
        <f t="shared" si="9"/>
        <v>-</v>
      </c>
      <c r="X129" s="9"/>
      <c r="Z129" s="570" t="s">
        <v>426</v>
      </c>
    </row>
    <row r="130" spans="1:26">
      <c r="A130" s="10"/>
      <c r="B130" s="26">
        <v>125</v>
      </c>
      <c r="C130" s="562"/>
      <c r="D130" s="98"/>
      <c r="E130" s="98"/>
      <c r="F130" s="98"/>
      <c r="G130" s="562"/>
      <c r="H130" s="98"/>
      <c r="I130" s="563"/>
      <c r="J130" s="563"/>
      <c r="K130" s="98"/>
      <c r="L130" s="98"/>
      <c r="M130" s="27">
        <f>F130-L130</f>
        <v>0</v>
      </c>
      <c r="N130" s="88" t="str">
        <f>IF($G130="","-",IF($G130&lt;=N$5,$M130,0))</f>
        <v>-</v>
      </c>
      <c r="O130" s="88" t="str">
        <f>IF($G130="","-",IF($G130&lt;=O$5,$M130,0))</f>
        <v>-</v>
      </c>
      <c r="P130" s="88" t="str">
        <f>IF($G130="","-",IF($G130&lt;=P$5,$M130,0))</f>
        <v>-</v>
      </c>
      <c r="Q130" s="88" t="str">
        <f t="shared" ref="N130:W145" si="10">IF($G130="","-",IF($G130&lt;=Q$5,$M130,0))</f>
        <v>-</v>
      </c>
      <c r="R130" s="88" t="str">
        <f t="shared" si="10"/>
        <v>-</v>
      </c>
      <c r="S130" s="88" t="str">
        <f t="shared" si="10"/>
        <v>-</v>
      </c>
      <c r="T130" s="88" t="str">
        <f t="shared" si="10"/>
        <v>-</v>
      </c>
      <c r="U130" s="88" t="str">
        <f t="shared" si="10"/>
        <v>-</v>
      </c>
      <c r="V130" s="88" t="str">
        <f t="shared" si="10"/>
        <v>-</v>
      </c>
      <c r="W130" s="88" t="str">
        <f t="shared" si="10"/>
        <v>-</v>
      </c>
      <c r="X130" s="9"/>
      <c r="Z130" s="570" t="s">
        <v>426</v>
      </c>
    </row>
    <row r="131" spans="1:26">
      <c r="A131" s="10"/>
      <c r="B131" s="26">
        <v>126</v>
      </c>
      <c r="C131" s="562"/>
      <c r="D131" s="98"/>
      <c r="E131" s="98"/>
      <c r="F131" s="98"/>
      <c r="G131" s="562"/>
      <c r="H131" s="98"/>
      <c r="I131" s="563"/>
      <c r="J131" s="563"/>
      <c r="K131" s="98"/>
      <c r="L131" s="98"/>
      <c r="M131" s="27">
        <f t="shared" ref="M131:M191" si="11">F131-L131</f>
        <v>0</v>
      </c>
      <c r="N131" s="89" t="str">
        <f t="shared" si="10"/>
        <v>-</v>
      </c>
      <c r="O131" s="89" t="str">
        <f t="shared" si="10"/>
        <v>-</v>
      </c>
      <c r="P131" s="88" t="str">
        <f t="shared" si="10"/>
        <v>-</v>
      </c>
      <c r="Q131" s="88" t="str">
        <f t="shared" si="10"/>
        <v>-</v>
      </c>
      <c r="R131" s="88" t="str">
        <f t="shared" si="10"/>
        <v>-</v>
      </c>
      <c r="S131" s="88" t="str">
        <f t="shared" si="10"/>
        <v>-</v>
      </c>
      <c r="T131" s="88" t="str">
        <f t="shared" si="10"/>
        <v>-</v>
      </c>
      <c r="U131" s="88" t="str">
        <f t="shared" si="10"/>
        <v>-</v>
      </c>
      <c r="V131" s="88" t="str">
        <f t="shared" si="10"/>
        <v>-</v>
      </c>
      <c r="W131" s="88" t="str">
        <f t="shared" si="10"/>
        <v>-</v>
      </c>
      <c r="X131" s="9"/>
      <c r="Z131" s="570" t="s">
        <v>426</v>
      </c>
    </row>
    <row r="132" spans="1:26" s="80" customFormat="1">
      <c r="A132" s="79"/>
      <c r="B132" s="26">
        <v>127</v>
      </c>
      <c r="C132" s="562"/>
      <c r="D132" s="98"/>
      <c r="E132" s="98"/>
      <c r="F132" s="98"/>
      <c r="G132" s="562"/>
      <c r="H132" s="98"/>
      <c r="I132" s="563"/>
      <c r="J132" s="563"/>
      <c r="K132" s="98"/>
      <c r="L132" s="98"/>
      <c r="M132" s="27">
        <f t="shared" si="11"/>
        <v>0</v>
      </c>
      <c r="N132" s="90" t="str">
        <f t="shared" si="10"/>
        <v>-</v>
      </c>
      <c r="O132" s="90" t="str">
        <f t="shared" si="10"/>
        <v>-</v>
      </c>
      <c r="P132" s="91" t="str">
        <f t="shared" si="10"/>
        <v>-</v>
      </c>
      <c r="Q132" s="91" t="str">
        <f t="shared" si="10"/>
        <v>-</v>
      </c>
      <c r="R132" s="91" t="str">
        <f t="shared" si="10"/>
        <v>-</v>
      </c>
      <c r="S132" s="91" t="str">
        <f t="shared" si="10"/>
        <v>-</v>
      </c>
      <c r="T132" s="91" t="str">
        <f t="shared" si="10"/>
        <v>-</v>
      </c>
      <c r="U132" s="91" t="str">
        <f t="shared" si="10"/>
        <v>-</v>
      </c>
      <c r="V132" s="91" t="str">
        <f t="shared" si="10"/>
        <v>-</v>
      </c>
      <c r="W132" s="91" t="str">
        <f t="shared" si="10"/>
        <v>-</v>
      </c>
      <c r="X132" s="105"/>
      <c r="Z132" s="570" t="s">
        <v>426</v>
      </c>
    </row>
    <row r="133" spans="1:26" s="80" customFormat="1">
      <c r="A133" s="79"/>
      <c r="B133" s="26">
        <v>128</v>
      </c>
      <c r="C133" s="562"/>
      <c r="D133" s="98"/>
      <c r="E133" s="98"/>
      <c r="F133" s="98"/>
      <c r="G133" s="562"/>
      <c r="H133" s="98"/>
      <c r="I133" s="563"/>
      <c r="J133" s="563"/>
      <c r="K133" s="98"/>
      <c r="L133" s="98"/>
      <c r="M133" s="27">
        <f t="shared" si="11"/>
        <v>0</v>
      </c>
      <c r="N133" s="90" t="str">
        <f t="shared" si="10"/>
        <v>-</v>
      </c>
      <c r="O133" s="90" t="str">
        <f t="shared" si="10"/>
        <v>-</v>
      </c>
      <c r="P133" s="91" t="str">
        <f t="shared" si="10"/>
        <v>-</v>
      </c>
      <c r="Q133" s="91" t="str">
        <f t="shared" si="10"/>
        <v>-</v>
      </c>
      <c r="R133" s="91" t="str">
        <f t="shared" si="10"/>
        <v>-</v>
      </c>
      <c r="S133" s="91" t="str">
        <f t="shared" si="10"/>
        <v>-</v>
      </c>
      <c r="T133" s="91" t="str">
        <f t="shared" si="10"/>
        <v>-</v>
      </c>
      <c r="U133" s="91" t="str">
        <f t="shared" si="10"/>
        <v>-</v>
      </c>
      <c r="V133" s="91" t="str">
        <f t="shared" si="10"/>
        <v>-</v>
      </c>
      <c r="W133" s="91" t="str">
        <f t="shared" si="10"/>
        <v>-</v>
      </c>
      <c r="X133" s="105"/>
      <c r="Z133" s="570" t="s">
        <v>426</v>
      </c>
    </row>
    <row r="134" spans="1:26" s="80" customFormat="1">
      <c r="A134" s="79"/>
      <c r="B134" s="26">
        <v>129</v>
      </c>
      <c r="C134" s="562"/>
      <c r="D134" s="98"/>
      <c r="E134" s="98"/>
      <c r="F134" s="98"/>
      <c r="G134" s="562"/>
      <c r="H134" s="98"/>
      <c r="I134" s="563"/>
      <c r="J134" s="563"/>
      <c r="K134" s="98"/>
      <c r="L134" s="98"/>
      <c r="M134" s="27">
        <f t="shared" si="11"/>
        <v>0</v>
      </c>
      <c r="N134" s="90" t="str">
        <f t="shared" si="10"/>
        <v>-</v>
      </c>
      <c r="O134" s="90" t="str">
        <f t="shared" si="10"/>
        <v>-</v>
      </c>
      <c r="P134" s="91" t="str">
        <f t="shared" si="10"/>
        <v>-</v>
      </c>
      <c r="Q134" s="91" t="str">
        <f t="shared" si="10"/>
        <v>-</v>
      </c>
      <c r="R134" s="91" t="str">
        <f t="shared" si="10"/>
        <v>-</v>
      </c>
      <c r="S134" s="91" t="str">
        <f t="shared" si="10"/>
        <v>-</v>
      </c>
      <c r="T134" s="91" t="str">
        <f t="shared" si="10"/>
        <v>-</v>
      </c>
      <c r="U134" s="91" t="str">
        <f t="shared" si="10"/>
        <v>-</v>
      </c>
      <c r="V134" s="91" t="str">
        <f t="shared" si="10"/>
        <v>-</v>
      </c>
      <c r="W134" s="91" t="str">
        <f t="shared" si="10"/>
        <v>-</v>
      </c>
      <c r="X134" s="105"/>
      <c r="Z134" s="570" t="s">
        <v>426</v>
      </c>
    </row>
    <row r="135" spans="1:26">
      <c r="A135" s="10"/>
      <c r="B135" s="26">
        <v>130</v>
      </c>
      <c r="C135" s="562"/>
      <c r="D135" s="98"/>
      <c r="E135" s="98"/>
      <c r="F135" s="98"/>
      <c r="G135" s="562"/>
      <c r="H135" s="98"/>
      <c r="I135" s="563"/>
      <c r="J135" s="563"/>
      <c r="K135" s="98"/>
      <c r="L135" s="98"/>
      <c r="M135" s="27">
        <f t="shared" si="11"/>
        <v>0</v>
      </c>
      <c r="N135" s="89" t="str">
        <f t="shared" si="10"/>
        <v>-</v>
      </c>
      <c r="O135" s="89" t="str">
        <f t="shared" si="10"/>
        <v>-</v>
      </c>
      <c r="P135" s="88" t="str">
        <f t="shared" si="10"/>
        <v>-</v>
      </c>
      <c r="Q135" s="88" t="str">
        <f t="shared" si="10"/>
        <v>-</v>
      </c>
      <c r="R135" s="88" t="str">
        <f t="shared" si="10"/>
        <v>-</v>
      </c>
      <c r="S135" s="88" t="str">
        <f t="shared" si="10"/>
        <v>-</v>
      </c>
      <c r="T135" s="88" t="str">
        <f t="shared" si="10"/>
        <v>-</v>
      </c>
      <c r="U135" s="88" t="str">
        <f t="shared" si="10"/>
        <v>-</v>
      </c>
      <c r="V135" s="88" t="str">
        <f t="shared" si="10"/>
        <v>-</v>
      </c>
      <c r="W135" s="88" t="str">
        <f t="shared" si="10"/>
        <v>-</v>
      </c>
      <c r="X135" s="9"/>
      <c r="Z135" s="570" t="s">
        <v>426</v>
      </c>
    </row>
    <row r="136" spans="1:26">
      <c r="A136" s="10"/>
      <c r="B136" s="26">
        <v>131</v>
      </c>
      <c r="C136" s="562"/>
      <c r="D136" s="98"/>
      <c r="E136" s="98"/>
      <c r="F136" s="98"/>
      <c r="G136" s="562"/>
      <c r="H136" s="98"/>
      <c r="I136" s="563"/>
      <c r="J136" s="563"/>
      <c r="K136" s="98"/>
      <c r="L136" s="98"/>
      <c r="M136" s="27">
        <f t="shared" si="11"/>
        <v>0</v>
      </c>
      <c r="N136" s="89" t="str">
        <f t="shared" si="10"/>
        <v>-</v>
      </c>
      <c r="O136" s="89" t="str">
        <f t="shared" si="10"/>
        <v>-</v>
      </c>
      <c r="P136" s="88" t="str">
        <f t="shared" si="10"/>
        <v>-</v>
      </c>
      <c r="Q136" s="88" t="str">
        <f t="shared" si="10"/>
        <v>-</v>
      </c>
      <c r="R136" s="88" t="str">
        <f t="shared" si="10"/>
        <v>-</v>
      </c>
      <c r="S136" s="88" t="str">
        <f t="shared" si="10"/>
        <v>-</v>
      </c>
      <c r="T136" s="88" t="str">
        <f t="shared" si="10"/>
        <v>-</v>
      </c>
      <c r="U136" s="88" t="str">
        <f t="shared" si="10"/>
        <v>-</v>
      </c>
      <c r="V136" s="88" t="str">
        <f t="shared" si="10"/>
        <v>-</v>
      </c>
      <c r="W136" s="88" t="str">
        <f t="shared" si="10"/>
        <v>-</v>
      </c>
      <c r="X136" s="9"/>
      <c r="Z136" s="570" t="s">
        <v>426</v>
      </c>
    </row>
    <row r="137" spans="1:26">
      <c r="A137" s="10"/>
      <c r="B137" s="26">
        <v>132</v>
      </c>
      <c r="C137" s="562"/>
      <c r="D137" s="98"/>
      <c r="E137" s="98"/>
      <c r="F137" s="98"/>
      <c r="G137" s="562"/>
      <c r="H137" s="98"/>
      <c r="I137" s="563"/>
      <c r="J137" s="563"/>
      <c r="K137" s="98"/>
      <c r="L137" s="98"/>
      <c r="M137" s="27">
        <f t="shared" si="11"/>
        <v>0</v>
      </c>
      <c r="N137" s="89" t="str">
        <f t="shared" si="10"/>
        <v>-</v>
      </c>
      <c r="O137" s="89" t="str">
        <f t="shared" si="10"/>
        <v>-</v>
      </c>
      <c r="P137" s="88" t="str">
        <f t="shared" si="10"/>
        <v>-</v>
      </c>
      <c r="Q137" s="88" t="str">
        <f t="shared" si="10"/>
        <v>-</v>
      </c>
      <c r="R137" s="88" t="str">
        <f t="shared" si="10"/>
        <v>-</v>
      </c>
      <c r="S137" s="88" t="str">
        <f t="shared" si="10"/>
        <v>-</v>
      </c>
      <c r="T137" s="88" t="str">
        <f t="shared" si="10"/>
        <v>-</v>
      </c>
      <c r="U137" s="88" t="str">
        <f t="shared" si="10"/>
        <v>-</v>
      </c>
      <c r="V137" s="88" t="str">
        <f t="shared" si="10"/>
        <v>-</v>
      </c>
      <c r="W137" s="88" t="str">
        <f t="shared" si="10"/>
        <v>-</v>
      </c>
      <c r="X137" s="9"/>
      <c r="Z137" s="570" t="s">
        <v>426</v>
      </c>
    </row>
    <row r="138" spans="1:26">
      <c r="A138" s="10"/>
      <c r="B138" s="26">
        <v>133</v>
      </c>
      <c r="C138" s="562"/>
      <c r="D138" s="98"/>
      <c r="E138" s="98"/>
      <c r="F138" s="98"/>
      <c r="G138" s="562"/>
      <c r="H138" s="98"/>
      <c r="I138" s="563"/>
      <c r="J138" s="563"/>
      <c r="K138" s="98"/>
      <c r="L138" s="98"/>
      <c r="M138" s="27">
        <f t="shared" si="11"/>
        <v>0</v>
      </c>
      <c r="N138" s="89" t="str">
        <f t="shared" si="10"/>
        <v>-</v>
      </c>
      <c r="O138" s="89" t="str">
        <f t="shared" si="10"/>
        <v>-</v>
      </c>
      <c r="P138" s="88" t="str">
        <f t="shared" si="10"/>
        <v>-</v>
      </c>
      <c r="Q138" s="88" t="str">
        <f t="shared" si="10"/>
        <v>-</v>
      </c>
      <c r="R138" s="88" t="str">
        <f t="shared" si="10"/>
        <v>-</v>
      </c>
      <c r="S138" s="88" t="str">
        <f t="shared" si="10"/>
        <v>-</v>
      </c>
      <c r="T138" s="88" t="str">
        <f t="shared" si="10"/>
        <v>-</v>
      </c>
      <c r="U138" s="88" t="str">
        <f t="shared" si="10"/>
        <v>-</v>
      </c>
      <c r="V138" s="88" t="str">
        <f t="shared" si="10"/>
        <v>-</v>
      </c>
      <c r="W138" s="88" t="str">
        <f t="shared" si="10"/>
        <v>-</v>
      </c>
      <c r="X138" s="9"/>
      <c r="Z138" s="570" t="s">
        <v>426</v>
      </c>
    </row>
    <row r="139" spans="1:26">
      <c r="A139" s="10"/>
      <c r="B139" s="26">
        <v>134</v>
      </c>
      <c r="C139" s="562"/>
      <c r="D139" s="98"/>
      <c r="E139" s="98"/>
      <c r="F139" s="98"/>
      <c r="G139" s="562"/>
      <c r="H139" s="98"/>
      <c r="I139" s="563"/>
      <c r="J139" s="563"/>
      <c r="K139" s="98"/>
      <c r="L139" s="98"/>
      <c r="M139" s="27">
        <f t="shared" si="11"/>
        <v>0</v>
      </c>
      <c r="N139" s="89" t="str">
        <f t="shared" si="10"/>
        <v>-</v>
      </c>
      <c r="O139" s="89" t="str">
        <f t="shared" si="10"/>
        <v>-</v>
      </c>
      <c r="P139" s="88" t="str">
        <f t="shared" si="10"/>
        <v>-</v>
      </c>
      <c r="Q139" s="88" t="str">
        <f t="shared" si="10"/>
        <v>-</v>
      </c>
      <c r="R139" s="88" t="str">
        <f t="shared" si="10"/>
        <v>-</v>
      </c>
      <c r="S139" s="88" t="str">
        <f t="shared" si="10"/>
        <v>-</v>
      </c>
      <c r="T139" s="88" t="str">
        <f t="shared" si="10"/>
        <v>-</v>
      </c>
      <c r="U139" s="88" t="str">
        <f t="shared" si="10"/>
        <v>-</v>
      </c>
      <c r="V139" s="88" t="str">
        <f t="shared" si="10"/>
        <v>-</v>
      </c>
      <c r="W139" s="88" t="str">
        <f t="shared" si="10"/>
        <v>-</v>
      </c>
      <c r="X139" s="9"/>
      <c r="Z139" s="570" t="s">
        <v>426</v>
      </c>
    </row>
    <row r="140" spans="1:26">
      <c r="A140" s="10"/>
      <c r="B140" s="26">
        <v>135</v>
      </c>
      <c r="C140" s="562"/>
      <c r="D140" s="98"/>
      <c r="E140" s="98"/>
      <c r="F140" s="98"/>
      <c r="G140" s="562"/>
      <c r="H140" s="98"/>
      <c r="I140" s="563"/>
      <c r="J140" s="563"/>
      <c r="K140" s="98"/>
      <c r="L140" s="98"/>
      <c r="M140" s="27">
        <f t="shared" si="11"/>
        <v>0</v>
      </c>
      <c r="N140" s="89" t="str">
        <f t="shared" si="10"/>
        <v>-</v>
      </c>
      <c r="O140" s="89" t="str">
        <f t="shared" si="10"/>
        <v>-</v>
      </c>
      <c r="P140" s="88" t="str">
        <f t="shared" si="10"/>
        <v>-</v>
      </c>
      <c r="Q140" s="88" t="str">
        <f t="shared" si="10"/>
        <v>-</v>
      </c>
      <c r="R140" s="88" t="str">
        <f t="shared" si="10"/>
        <v>-</v>
      </c>
      <c r="S140" s="88" t="str">
        <f t="shared" si="10"/>
        <v>-</v>
      </c>
      <c r="T140" s="88" t="str">
        <f t="shared" si="10"/>
        <v>-</v>
      </c>
      <c r="U140" s="88" t="str">
        <f t="shared" si="10"/>
        <v>-</v>
      </c>
      <c r="V140" s="88" t="str">
        <f t="shared" si="10"/>
        <v>-</v>
      </c>
      <c r="W140" s="88" t="str">
        <f t="shared" si="10"/>
        <v>-</v>
      </c>
      <c r="X140" s="9"/>
      <c r="Z140" s="570" t="s">
        <v>426</v>
      </c>
    </row>
    <row r="141" spans="1:26">
      <c r="A141" s="10"/>
      <c r="B141" s="26">
        <v>136</v>
      </c>
      <c r="C141" s="562"/>
      <c r="D141" s="98"/>
      <c r="E141" s="98"/>
      <c r="F141" s="98"/>
      <c r="G141" s="562"/>
      <c r="H141" s="98"/>
      <c r="I141" s="563"/>
      <c r="J141" s="563"/>
      <c r="K141" s="98"/>
      <c r="L141" s="98"/>
      <c r="M141" s="27">
        <f t="shared" si="11"/>
        <v>0</v>
      </c>
      <c r="N141" s="89" t="str">
        <f t="shared" si="10"/>
        <v>-</v>
      </c>
      <c r="O141" s="89" t="str">
        <f t="shared" si="10"/>
        <v>-</v>
      </c>
      <c r="P141" s="88" t="str">
        <f t="shared" si="10"/>
        <v>-</v>
      </c>
      <c r="Q141" s="88" t="str">
        <f t="shared" si="10"/>
        <v>-</v>
      </c>
      <c r="R141" s="88" t="str">
        <f t="shared" si="10"/>
        <v>-</v>
      </c>
      <c r="S141" s="88" t="str">
        <f t="shared" si="10"/>
        <v>-</v>
      </c>
      <c r="T141" s="88" t="str">
        <f t="shared" si="10"/>
        <v>-</v>
      </c>
      <c r="U141" s="88" t="str">
        <f t="shared" si="10"/>
        <v>-</v>
      </c>
      <c r="V141" s="88" t="str">
        <f t="shared" si="10"/>
        <v>-</v>
      </c>
      <c r="W141" s="88" t="str">
        <f t="shared" si="10"/>
        <v>-</v>
      </c>
      <c r="X141" s="9"/>
      <c r="Z141" s="570" t="s">
        <v>426</v>
      </c>
    </row>
    <row r="142" spans="1:26">
      <c r="A142" s="10"/>
      <c r="B142" s="26">
        <v>137</v>
      </c>
      <c r="C142" s="562"/>
      <c r="D142" s="98"/>
      <c r="E142" s="98"/>
      <c r="F142" s="98"/>
      <c r="G142" s="562"/>
      <c r="H142" s="98"/>
      <c r="I142" s="563"/>
      <c r="J142" s="563"/>
      <c r="K142" s="98"/>
      <c r="L142" s="98"/>
      <c r="M142" s="27">
        <f t="shared" si="11"/>
        <v>0</v>
      </c>
      <c r="N142" s="89" t="str">
        <f t="shared" si="10"/>
        <v>-</v>
      </c>
      <c r="O142" s="89" t="str">
        <f t="shared" si="10"/>
        <v>-</v>
      </c>
      <c r="P142" s="88" t="str">
        <f t="shared" si="10"/>
        <v>-</v>
      </c>
      <c r="Q142" s="88" t="str">
        <f t="shared" si="10"/>
        <v>-</v>
      </c>
      <c r="R142" s="88" t="str">
        <f t="shared" si="10"/>
        <v>-</v>
      </c>
      <c r="S142" s="88" t="str">
        <f t="shared" si="10"/>
        <v>-</v>
      </c>
      <c r="T142" s="88" t="str">
        <f t="shared" si="10"/>
        <v>-</v>
      </c>
      <c r="U142" s="88" t="str">
        <f t="shared" si="10"/>
        <v>-</v>
      </c>
      <c r="V142" s="88" t="str">
        <f t="shared" si="10"/>
        <v>-</v>
      </c>
      <c r="W142" s="88" t="str">
        <f t="shared" si="10"/>
        <v>-</v>
      </c>
      <c r="X142" s="9"/>
      <c r="Z142" s="570" t="s">
        <v>426</v>
      </c>
    </row>
    <row r="143" spans="1:26">
      <c r="A143" s="10"/>
      <c r="B143" s="26">
        <v>138</v>
      </c>
      <c r="C143" s="562"/>
      <c r="D143" s="98"/>
      <c r="E143" s="98"/>
      <c r="F143" s="98"/>
      <c r="G143" s="562"/>
      <c r="H143" s="98"/>
      <c r="I143" s="563"/>
      <c r="J143" s="563"/>
      <c r="K143" s="98"/>
      <c r="L143" s="98"/>
      <c r="M143" s="27">
        <f t="shared" si="11"/>
        <v>0</v>
      </c>
      <c r="N143" s="89" t="str">
        <f t="shared" si="10"/>
        <v>-</v>
      </c>
      <c r="O143" s="89" t="str">
        <f t="shared" si="10"/>
        <v>-</v>
      </c>
      <c r="P143" s="88" t="str">
        <f t="shared" si="10"/>
        <v>-</v>
      </c>
      <c r="Q143" s="88" t="str">
        <f t="shared" si="10"/>
        <v>-</v>
      </c>
      <c r="R143" s="88" t="str">
        <f t="shared" si="10"/>
        <v>-</v>
      </c>
      <c r="S143" s="88" t="str">
        <f t="shared" si="10"/>
        <v>-</v>
      </c>
      <c r="T143" s="88" t="str">
        <f t="shared" si="10"/>
        <v>-</v>
      </c>
      <c r="U143" s="88" t="str">
        <f t="shared" si="10"/>
        <v>-</v>
      </c>
      <c r="V143" s="88" t="str">
        <f t="shared" si="10"/>
        <v>-</v>
      </c>
      <c r="W143" s="88" t="str">
        <f t="shared" si="10"/>
        <v>-</v>
      </c>
      <c r="X143" s="9"/>
      <c r="Z143" s="570" t="s">
        <v>426</v>
      </c>
    </row>
    <row r="144" spans="1:26">
      <c r="A144" s="10"/>
      <c r="B144" s="26">
        <v>139</v>
      </c>
      <c r="C144" s="562"/>
      <c r="D144" s="98"/>
      <c r="E144" s="98"/>
      <c r="F144" s="98"/>
      <c r="G144" s="562"/>
      <c r="H144" s="98"/>
      <c r="I144" s="563"/>
      <c r="J144" s="563"/>
      <c r="K144" s="98"/>
      <c r="L144" s="98"/>
      <c r="M144" s="27">
        <f t="shared" si="11"/>
        <v>0</v>
      </c>
      <c r="N144" s="89" t="str">
        <f t="shared" si="10"/>
        <v>-</v>
      </c>
      <c r="O144" s="89" t="str">
        <f t="shared" si="10"/>
        <v>-</v>
      </c>
      <c r="P144" s="88" t="str">
        <f t="shared" si="10"/>
        <v>-</v>
      </c>
      <c r="Q144" s="88" t="str">
        <f t="shared" si="10"/>
        <v>-</v>
      </c>
      <c r="R144" s="88" t="str">
        <f t="shared" si="10"/>
        <v>-</v>
      </c>
      <c r="S144" s="88" t="str">
        <f t="shared" si="10"/>
        <v>-</v>
      </c>
      <c r="T144" s="88" t="str">
        <f t="shared" si="10"/>
        <v>-</v>
      </c>
      <c r="U144" s="88" t="str">
        <f t="shared" si="10"/>
        <v>-</v>
      </c>
      <c r="V144" s="88" t="str">
        <f t="shared" si="10"/>
        <v>-</v>
      </c>
      <c r="W144" s="88" t="str">
        <f t="shared" si="10"/>
        <v>-</v>
      </c>
      <c r="X144" s="9"/>
      <c r="Z144" s="570" t="s">
        <v>426</v>
      </c>
    </row>
    <row r="145" spans="1:26">
      <c r="A145" s="10"/>
      <c r="B145" s="26">
        <v>140</v>
      </c>
      <c r="C145" s="562"/>
      <c r="D145" s="98"/>
      <c r="E145" s="98"/>
      <c r="F145" s="98"/>
      <c r="G145" s="562"/>
      <c r="H145" s="98"/>
      <c r="I145" s="563"/>
      <c r="J145" s="563"/>
      <c r="K145" s="98"/>
      <c r="L145" s="98"/>
      <c r="M145" s="27">
        <f t="shared" si="11"/>
        <v>0</v>
      </c>
      <c r="N145" s="89" t="str">
        <f t="shared" si="10"/>
        <v>-</v>
      </c>
      <c r="O145" s="89" t="str">
        <f t="shared" si="10"/>
        <v>-</v>
      </c>
      <c r="P145" s="88" t="str">
        <f t="shared" si="10"/>
        <v>-</v>
      </c>
      <c r="Q145" s="88" t="str">
        <f t="shared" si="10"/>
        <v>-</v>
      </c>
      <c r="R145" s="88" t="str">
        <f t="shared" si="10"/>
        <v>-</v>
      </c>
      <c r="S145" s="88" t="str">
        <f t="shared" si="10"/>
        <v>-</v>
      </c>
      <c r="T145" s="88" t="str">
        <f t="shared" si="10"/>
        <v>-</v>
      </c>
      <c r="U145" s="88" t="str">
        <f t="shared" si="10"/>
        <v>-</v>
      </c>
      <c r="V145" s="88" t="str">
        <f t="shared" si="10"/>
        <v>-</v>
      </c>
      <c r="W145" s="88" t="str">
        <f t="shared" si="10"/>
        <v>-</v>
      </c>
      <c r="X145" s="9"/>
      <c r="Z145" s="570" t="s">
        <v>426</v>
      </c>
    </row>
    <row r="146" spans="1:26">
      <c r="A146" s="10"/>
      <c r="B146" s="26">
        <v>141</v>
      </c>
      <c r="C146" s="562"/>
      <c r="D146" s="98"/>
      <c r="E146" s="98"/>
      <c r="F146" s="98"/>
      <c r="G146" s="562"/>
      <c r="H146" s="98"/>
      <c r="I146" s="563"/>
      <c r="J146" s="563"/>
      <c r="K146" s="98"/>
      <c r="L146" s="98"/>
      <c r="M146" s="27">
        <f t="shared" si="11"/>
        <v>0</v>
      </c>
      <c r="N146" s="89" t="str">
        <f t="shared" ref="N146:W161" si="12">IF($G146="","-",IF($G146&lt;=N$5,$M146,0))</f>
        <v>-</v>
      </c>
      <c r="O146" s="89" t="str">
        <f t="shared" si="12"/>
        <v>-</v>
      </c>
      <c r="P146" s="88" t="str">
        <f t="shared" si="12"/>
        <v>-</v>
      </c>
      <c r="Q146" s="88" t="str">
        <f t="shared" si="12"/>
        <v>-</v>
      </c>
      <c r="R146" s="88" t="str">
        <f t="shared" si="12"/>
        <v>-</v>
      </c>
      <c r="S146" s="88" t="str">
        <f t="shared" si="12"/>
        <v>-</v>
      </c>
      <c r="T146" s="88" t="str">
        <f t="shared" si="12"/>
        <v>-</v>
      </c>
      <c r="U146" s="88" t="str">
        <f t="shared" si="12"/>
        <v>-</v>
      </c>
      <c r="V146" s="88" t="str">
        <f t="shared" si="12"/>
        <v>-</v>
      </c>
      <c r="W146" s="88" t="str">
        <f t="shared" si="12"/>
        <v>-</v>
      </c>
      <c r="X146" s="9"/>
      <c r="Z146" s="570" t="s">
        <v>426</v>
      </c>
    </row>
    <row r="147" spans="1:26">
      <c r="A147" s="10"/>
      <c r="B147" s="26">
        <v>142</v>
      </c>
      <c r="C147" s="562"/>
      <c r="D147" s="98"/>
      <c r="E147" s="98"/>
      <c r="F147" s="98"/>
      <c r="G147" s="562"/>
      <c r="H147" s="98"/>
      <c r="I147" s="563"/>
      <c r="J147" s="563"/>
      <c r="K147" s="98"/>
      <c r="L147" s="98"/>
      <c r="M147" s="27">
        <f t="shared" si="11"/>
        <v>0</v>
      </c>
      <c r="N147" s="89" t="str">
        <f t="shared" si="12"/>
        <v>-</v>
      </c>
      <c r="O147" s="89" t="str">
        <f t="shared" si="12"/>
        <v>-</v>
      </c>
      <c r="P147" s="88" t="str">
        <f t="shared" si="12"/>
        <v>-</v>
      </c>
      <c r="Q147" s="88" t="str">
        <f t="shared" si="12"/>
        <v>-</v>
      </c>
      <c r="R147" s="88" t="str">
        <f t="shared" si="12"/>
        <v>-</v>
      </c>
      <c r="S147" s="88" t="str">
        <f t="shared" si="12"/>
        <v>-</v>
      </c>
      <c r="T147" s="88" t="str">
        <f t="shared" si="12"/>
        <v>-</v>
      </c>
      <c r="U147" s="88" t="str">
        <f t="shared" si="12"/>
        <v>-</v>
      </c>
      <c r="V147" s="88" t="str">
        <f t="shared" si="12"/>
        <v>-</v>
      </c>
      <c r="W147" s="88" t="str">
        <f t="shared" si="12"/>
        <v>-</v>
      </c>
      <c r="X147" s="9"/>
      <c r="Z147" s="570" t="s">
        <v>426</v>
      </c>
    </row>
    <row r="148" spans="1:26">
      <c r="A148" s="10"/>
      <c r="B148" s="26">
        <v>143</v>
      </c>
      <c r="C148" s="562"/>
      <c r="D148" s="98"/>
      <c r="E148" s="98"/>
      <c r="F148" s="98"/>
      <c r="G148" s="562"/>
      <c r="H148" s="98"/>
      <c r="I148" s="563"/>
      <c r="J148" s="563"/>
      <c r="K148" s="98"/>
      <c r="L148" s="98"/>
      <c r="M148" s="27">
        <f t="shared" si="11"/>
        <v>0</v>
      </c>
      <c r="N148" s="89" t="str">
        <f t="shared" si="12"/>
        <v>-</v>
      </c>
      <c r="O148" s="89" t="str">
        <f t="shared" si="12"/>
        <v>-</v>
      </c>
      <c r="P148" s="88" t="str">
        <f t="shared" si="12"/>
        <v>-</v>
      </c>
      <c r="Q148" s="88" t="str">
        <f t="shared" si="12"/>
        <v>-</v>
      </c>
      <c r="R148" s="88" t="str">
        <f t="shared" si="12"/>
        <v>-</v>
      </c>
      <c r="S148" s="88" t="str">
        <f t="shared" si="12"/>
        <v>-</v>
      </c>
      <c r="T148" s="88" t="str">
        <f t="shared" si="12"/>
        <v>-</v>
      </c>
      <c r="U148" s="88" t="str">
        <f t="shared" si="12"/>
        <v>-</v>
      </c>
      <c r="V148" s="88" t="str">
        <f t="shared" si="12"/>
        <v>-</v>
      </c>
      <c r="W148" s="88" t="str">
        <f t="shared" si="12"/>
        <v>-</v>
      </c>
      <c r="X148" s="9"/>
      <c r="Z148" s="570" t="s">
        <v>426</v>
      </c>
    </row>
    <row r="149" spans="1:26">
      <c r="A149" s="10"/>
      <c r="B149" s="26">
        <v>144</v>
      </c>
      <c r="C149" s="562"/>
      <c r="D149" s="98"/>
      <c r="E149" s="98"/>
      <c r="F149" s="98"/>
      <c r="G149" s="562"/>
      <c r="H149" s="98"/>
      <c r="I149" s="563"/>
      <c r="J149" s="563"/>
      <c r="K149" s="98"/>
      <c r="L149" s="98"/>
      <c r="M149" s="27">
        <f t="shared" si="11"/>
        <v>0</v>
      </c>
      <c r="N149" s="89" t="str">
        <f t="shared" si="12"/>
        <v>-</v>
      </c>
      <c r="O149" s="89" t="str">
        <f t="shared" si="12"/>
        <v>-</v>
      </c>
      <c r="P149" s="88" t="str">
        <f t="shared" si="12"/>
        <v>-</v>
      </c>
      <c r="Q149" s="88" t="str">
        <f t="shared" si="12"/>
        <v>-</v>
      </c>
      <c r="R149" s="88" t="str">
        <f t="shared" si="12"/>
        <v>-</v>
      </c>
      <c r="S149" s="88" t="str">
        <f t="shared" si="12"/>
        <v>-</v>
      </c>
      <c r="T149" s="88" t="str">
        <f t="shared" si="12"/>
        <v>-</v>
      </c>
      <c r="U149" s="88" t="str">
        <f t="shared" si="12"/>
        <v>-</v>
      </c>
      <c r="V149" s="88" t="str">
        <f t="shared" si="12"/>
        <v>-</v>
      </c>
      <c r="W149" s="88" t="str">
        <f t="shared" si="12"/>
        <v>-</v>
      </c>
      <c r="X149" s="9"/>
      <c r="Z149" s="570" t="s">
        <v>426</v>
      </c>
    </row>
    <row r="150" spans="1:26">
      <c r="A150" s="10"/>
      <c r="B150" s="26">
        <v>145</v>
      </c>
      <c r="C150" s="562"/>
      <c r="D150" s="98"/>
      <c r="E150" s="98"/>
      <c r="F150" s="98"/>
      <c r="G150" s="562"/>
      <c r="H150" s="98"/>
      <c r="I150" s="563"/>
      <c r="J150" s="563"/>
      <c r="K150" s="98"/>
      <c r="L150" s="98"/>
      <c r="M150" s="27">
        <f t="shared" si="11"/>
        <v>0</v>
      </c>
      <c r="N150" s="89" t="str">
        <f t="shared" si="12"/>
        <v>-</v>
      </c>
      <c r="O150" s="89" t="str">
        <f t="shared" si="12"/>
        <v>-</v>
      </c>
      <c r="P150" s="88" t="str">
        <f t="shared" si="12"/>
        <v>-</v>
      </c>
      <c r="Q150" s="88" t="str">
        <f t="shared" si="12"/>
        <v>-</v>
      </c>
      <c r="R150" s="88" t="str">
        <f t="shared" si="12"/>
        <v>-</v>
      </c>
      <c r="S150" s="88" t="str">
        <f t="shared" si="12"/>
        <v>-</v>
      </c>
      <c r="T150" s="88" t="str">
        <f t="shared" si="12"/>
        <v>-</v>
      </c>
      <c r="U150" s="88" t="str">
        <f t="shared" si="12"/>
        <v>-</v>
      </c>
      <c r="V150" s="88" t="str">
        <f t="shared" si="12"/>
        <v>-</v>
      </c>
      <c r="W150" s="88" t="str">
        <f t="shared" si="12"/>
        <v>-</v>
      </c>
      <c r="X150" s="9"/>
      <c r="Z150" s="570" t="s">
        <v>426</v>
      </c>
    </row>
    <row r="151" spans="1:26">
      <c r="A151" s="10"/>
      <c r="B151" s="26">
        <v>146</v>
      </c>
      <c r="C151" s="562"/>
      <c r="D151" s="98"/>
      <c r="E151" s="98"/>
      <c r="F151" s="98"/>
      <c r="G151" s="562"/>
      <c r="H151" s="98"/>
      <c r="I151" s="563"/>
      <c r="J151" s="563"/>
      <c r="K151" s="98"/>
      <c r="L151" s="98"/>
      <c r="M151" s="27">
        <f t="shared" si="11"/>
        <v>0</v>
      </c>
      <c r="N151" s="89" t="str">
        <f t="shared" si="12"/>
        <v>-</v>
      </c>
      <c r="O151" s="89" t="str">
        <f t="shared" si="12"/>
        <v>-</v>
      </c>
      <c r="P151" s="88" t="str">
        <f t="shared" si="12"/>
        <v>-</v>
      </c>
      <c r="Q151" s="88" t="str">
        <f t="shared" si="12"/>
        <v>-</v>
      </c>
      <c r="R151" s="88" t="str">
        <f t="shared" si="12"/>
        <v>-</v>
      </c>
      <c r="S151" s="88" t="str">
        <f t="shared" si="12"/>
        <v>-</v>
      </c>
      <c r="T151" s="88" t="str">
        <f t="shared" si="12"/>
        <v>-</v>
      </c>
      <c r="U151" s="88" t="str">
        <f t="shared" si="12"/>
        <v>-</v>
      </c>
      <c r="V151" s="88" t="str">
        <f t="shared" si="12"/>
        <v>-</v>
      </c>
      <c r="W151" s="88" t="str">
        <f t="shared" si="12"/>
        <v>-</v>
      </c>
      <c r="X151" s="9"/>
      <c r="Z151" s="570" t="s">
        <v>426</v>
      </c>
    </row>
    <row r="152" spans="1:26">
      <c r="A152" s="10"/>
      <c r="B152" s="26">
        <v>147</v>
      </c>
      <c r="C152" s="562"/>
      <c r="D152" s="98"/>
      <c r="E152" s="98"/>
      <c r="F152" s="98"/>
      <c r="G152" s="562"/>
      <c r="H152" s="98"/>
      <c r="I152" s="563"/>
      <c r="J152" s="563"/>
      <c r="K152" s="98"/>
      <c r="L152" s="98"/>
      <c r="M152" s="27">
        <f t="shared" si="11"/>
        <v>0</v>
      </c>
      <c r="N152" s="89" t="str">
        <f t="shared" si="12"/>
        <v>-</v>
      </c>
      <c r="O152" s="89" t="str">
        <f t="shared" si="12"/>
        <v>-</v>
      </c>
      <c r="P152" s="88" t="str">
        <f t="shared" si="12"/>
        <v>-</v>
      </c>
      <c r="Q152" s="88" t="str">
        <f t="shared" si="12"/>
        <v>-</v>
      </c>
      <c r="R152" s="88" t="str">
        <f t="shared" si="12"/>
        <v>-</v>
      </c>
      <c r="S152" s="88" t="str">
        <f t="shared" si="12"/>
        <v>-</v>
      </c>
      <c r="T152" s="88" t="str">
        <f t="shared" si="12"/>
        <v>-</v>
      </c>
      <c r="U152" s="88" t="str">
        <f t="shared" si="12"/>
        <v>-</v>
      </c>
      <c r="V152" s="88" t="str">
        <f t="shared" si="12"/>
        <v>-</v>
      </c>
      <c r="W152" s="88" t="str">
        <f t="shared" si="12"/>
        <v>-</v>
      </c>
      <c r="X152" s="9"/>
      <c r="Z152" s="570" t="s">
        <v>426</v>
      </c>
    </row>
    <row r="153" spans="1:26">
      <c r="A153" s="10"/>
      <c r="B153" s="26">
        <v>148</v>
      </c>
      <c r="C153" s="562"/>
      <c r="D153" s="98"/>
      <c r="E153" s="98"/>
      <c r="F153" s="98"/>
      <c r="G153" s="562"/>
      <c r="H153" s="98"/>
      <c r="I153" s="563"/>
      <c r="J153" s="563"/>
      <c r="K153" s="98"/>
      <c r="L153" s="98"/>
      <c r="M153" s="27">
        <f t="shared" si="11"/>
        <v>0</v>
      </c>
      <c r="N153" s="89" t="str">
        <f t="shared" si="12"/>
        <v>-</v>
      </c>
      <c r="O153" s="89" t="str">
        <f t="shared" si="12"/>
        <v>-</v>
      </c>
      <c r="P153" s="88" t="str">
        <f t="shared" si="12"/>
        <v>-</v>
      </c>
      <c r="Q153" s="88" t="str">
        <f t="shared" si="12"/>
        <v>-</v>
      </c>
      <c r="R153" s="88" t="str">
        <f t="shared" si="12"/>
        <v>-</v>
      </c>
      <c r="S153" s="88" t="str">
        <f t="shared" si="12"/>
        <v>-</v>
      </c>
      <c r="T153" s="88" t="str">
        <f t="shared" si="12"/>
        <v>-</v>
      </c>
      <c r="U153" s="88" t="str">
        <f t="shared" si="12"/>
        <v>-</v>
      </c>
      <c r="V153" s="88" t="str">
        <f t="shared" si="12"/>
        <v>-</v>
      </c>
      <c r="W153" s="88" t="str">
        <f t="shared" si="12"/>
        <v>-</v>
      </c>
      <c r="X153" s="9"/>
      <c r="Z153" s="570" t="s">
        <v>426</v>
      </c>
    </row>
    <row r="154" spans="1:26">
      <c r="A154" s="10"/>
      <c r="B154" s="26">
        <v>149</v>
      </c>
      <c r="C154" s="562"/>
      <c r="D154" s="98"/>
      <c r="E154" s="98"/>
      <c r="F154" s="98"/>
      <c r="G154" s="562"/>
      <c r="H154" s="98"/>
      <c r="I154" s="563"/>
      <c r="J154" s="563"/>
      <c r="K154" s="98"/>
      <c r="L154" s="98"/>
      <c r="M154" s="27">
        <f t="shared" si="11"/>
        <v>0</v>
      </c>
      <c r="N154" s="89" t="str">
        <f t="shared" si="12"/>
        <v>-</v>
      </c>
      <c r="O154" s="89" t="str">
        <f t="shared" si="12"/>
        <v>-</v>
      </c>
      <c r="P154" s="88" t="str">
        <f t="shared" si="12"/>
        <v>-</v>
      </c>
      <c r="Q154" s="88" t="str">
        <f t="shared" si="12"/>
        <v>-</v>
      </c>
      <c r="R154" s="88" t="str">
        <f t="shared" si="12"/>
        <v>-</v>
      </c>
      <c r="S154" s="88" t="str">
        <f t="shared" si="12"/>
        <v>-</v>
      </c>
      <c r="T154" s="88" t="str">
        <f t="shared" si="12"/>
        <v>-</v>
      </c>
      <c r="U154" s="88" t="str">
        <f t="shared" si="12"/>
        <v>-</v>
      </c>
      <c r="V154" s="88" t="str">
        <f t="shared" si="12"/>
        <v>-</v>
      </c>
      <c r="W154" s="88" t="str">
        <f t="shared" si="12"/>
        <v>-</v>
      </c>
      <c r="X154" s="9"/>
      <c r="Z154" s="570" t="s">
        <v>426</v>
      </c>
    </row>
    <row r="155" spans="1:26">
      <c r="A155" s="10"/>
      <c r="B155" s="26">
        <v>150</v>
      </c>
      <c r="C155" s="562"/>
      <c r="D155" s="98"/>
      <c r="E155" s="98"/>
      <c r="F155" s="98"/>
      <c r="G155" s="562"/>
      <c r="H155" s="98"/>
      <c r="I155" s="563"/>
      <c r="J155" s="563"/>
      <c r="K155" s="98"/>
      <c r="L155" s="98"/>
      <c r="M155" s="27">
        <f t="shared" si="11"/>
        <v>0</v>
      </c>
      <c r="N155" s="89" t="str">
        <f t="shared" si="12"/>
        <v>-</v>
      </c>
      <c r="O155" s="89" t="str">
        <f t="shared" si="12"/>
        <v>-</v>
      </c>
      <c r="P155" s="88" t="str">
        <f t="shared" si="12"/>
        <v>-</v>
      </c>
      <c r="Q155" s="88" t="str">
        <f t="shared" si="12"/>
        <v>-</v>
      </c>
      <c r="R155" s="88" t="str">
        <f t="shared" si="12"/>
        <v>-</v>
      </c>
      <c r="S155" s="88" t="str">
        <f t="shared" si="12"/>
        <v>-</v>
      </c>
      <c r="T155" s="88" t="str">
        <f t="shared" si="12"/>
        <v>-</v>
      </c>
      <c r="U155" s="88" t="str">
        <f t="shared" si="12"/>
        <v>-</v>
      </c>
      <c r="V155" s="88" t="str">
        <f t="shared" si="12"/>
        <v>-</v>
      </c>
      <c r="W155" s="88" t="str">
        <f t="shared" si="12"/>
        <v>-</v>
      </c>
      <c r="X155" s="9"/>
      <c r="Z155" s="570" t="s">
        <v>426</v>
      </c>
    </row>
    <row r="156" spans="1:26">
      <c r="A156" s="10"/>
      <c r="B156" s="26">
        <v>151</v>
      </c>
      <c r="C156" s="562"/>
      <c r="D156" s="98"/>
      <c r="E156" s="98"/>
      <c r="F156" s="98"/>
      <c r="G156" s="562"/>
      <c r="H156" s="98"/>
      <c r="I156" s="563"/>
      <c r="J156" s="563"/>
      <c r="K156" s="98"/>
      <c r="L156" s="98"/>
      <c r="M156" s="27">
        <f t="shared" si="11"/>
        <v>0</v>
      </c>
      <c r="N156" s="89" t="str">
        <f t="shared" si="12"/>
        <v>-</v>
      </c>
      <c r="O156" s="89" t="str">
        <f t="shared" si="12"/>
        <v>-</v>
      </c>
      <c r="P156" s="88" t="str">
        <f t="shared" si="12"/>
        <v>-</v>
      </c>
      <c r="Q156" s="88" t="str">
        <f t="shared" si="12"/>
        <v>-</v>
      </c>
      <c r="R156" s="88" t="str">
        <f t="shared" si="12"/>
        <v>-</v>
      </c>
      <c r="S156" s="88" t="str">
        <f t="shared" si="12"/>
        <v>-</v>
      </c>
      <c r="T156" s="88" t="str">
        <f t="shared" si="12"/>
        <v>-</v>
      </c>
      <c r="U156" s="88" t="str">
        <f t="shared" si="12"/>
        <v>-</v>
      </c>
      <c r="V156" s="88" t="str">
        <f t="shared" si="12"/>
        <v>-</v>
      </c>
      <c r="W156" s="88" t="str">
        <f t="shared" si="12"/>
        <v>-</v>
      </c>
      <c r="X156" s="9"/>
      <c r="Z156" s="570" t="s">
        <v>426</v>
      </c>
    </row>
    <row r="157" spans="1:26">
      <c r="A157" s="10"/>
      <c r="B157" s="26">
        <v>152</v>
      </c>
      <c r="C157" s="562"/>
      <c r="D157" s="98"/>
      <c r="E157" s="98"/>
      <c r="F157" s="98"/>
      <c r="G157" s="562"/>
      <c r="H157" s="98"/>
      <c r="I157" s="563"/>
      <c r="J157" s="563"/>
      <c r="K157" s="98"/>
      <c r="L157" s="98"/>
      <c r="M157" s="27">
        <f t="shared" si="11"/>
        <v>0</v>
      </c>
      <c r="N157" s="89" t="str">
        <f t="shared" si="12"/>
        <v>-</v>
      </c>
      <c r="O157" s="89" t="str">
        <f t="shared" si="12"/>
        <v>-</v>
      </c>
      <c r="P157" s="88" t="str">
        <f t="shared" si="12"/>
        <v>-</v>
      </c>
      <c r="Q157" s="88" t="str">
        <f t="shared" si="12"/>
        <v>-</v>
      </c>
      <c r="R157" s="88" t="str">
        <f t="shared" si="12"/>
        <v>-</v>
      </c>
      <c r="S157" s="88" t="str">
        <f t="shared" si="12"/>
        <v>-</v>
      </c>
      <c r="T157" s="88" t="str">
        <f t="shared" si="12"/>
        <v>-</v>
      </c>
      <c r="U157" s="88" t="str">
        <f t="shared" si="12"/>
        <v>-</v>
      </c>
      <c r="V157" s="88" t="str">
        <f t="shared" si="12"/>
        <v>-</v>
      </c>
      <c r="W157" s="88" t="str">
        <f t="shared" si="12"/>
        <v>-</v>
      </c>
      <c r="X157" s="9"/>
      <c r="Z157" s="570" t="s">
        <v>426</v>
      </c>
    </row>
    <row r="158" spans="1:26">
      <c r="A158" s="10"/>
      <c r="B158" s="26">
        <v>153</v>
      </c>
      <c r="C158" s="562"/>
      <c r="D158" s="98"/>
      <c r="E158" s="98"/>
      <c r="F158" s="98"/>
      <c r="G158" s="562"/>
      <c r="H158" s="98"/>
      <c r="I158" s="563"/>
      <c r="J158" s="563"/>
      <c r="K158" s="98"/>
      <c r="L158" s="98"/>
      <c r="M158" s="27">
        <f t="shared" si="11"/>
        <v>0</v>
      </c>
      <c r="N158" s="89" t="str">
        <f t="shared" si="12"/>
        <v>-</v>
      </c>
      <c r="O158" s="89" t="str">
        <f t="shared" si="12"/>
        <v>-</v>
      </c>
      <c r="P158" s="88" t="str">
        <f t="shared" si="12"/>
        <v>-</v>
      </c>
      <c r="Q158" s="88" t="str">
        <f t="shared" si="12"/>
        <v>-</v>
      </c>
      <c r="R158" s="88" t="str">
        <f t="shared" si="12"/>
        <v>-</v>
      </c>
      <c r="S158" s="88" t="str">
        <f t="shared" si="12"/>
        <v>-</v>
      </c>
      <c r="T158" s="88" t="str">
        <f t="shared" si="12"/>
        <v>-</v>
      </c>
      <c r="U158" s="88" t="str">
        <f t="shared" si="12"/>
        <v>-</v>
      </c>
      <c r="V158" s="88" t="str">
        <f t="shared" si="12"/>
        <v>-</v>
      </c>
      <c r="W158" s="88" t="str">
        <f t="shared" si="12"/>
        <v>-</v>
      </c>
      <c r="X158" s="9"/>
      <c r="Z158" s="570" t="s">
        <v>426</v>
      </c>
    </row>
    <row r="159" spans="1:26">
      <c r="A159" s="10"/>
      <c r="B159" s="26">
        <v>154</v>
      </c>
      <c r="C159" s="562"/>
      <c r="D159" s="98"/>
      <c r="E159" s="98"/>
      <c r="F159" s="98"/>
      <c r="G159" s="562"/>
      <c r="H159" s="98"/>
      <c r="I159" s="563"/>
      <c r="J159" s="563"/>
      <c r="K159" s="98"/>
      <c r="L159" s="98"/>
      <c r="M159" s="27">
        <f t="shared" si="11"/>
        <v>0</v>
      </c>
      <c r="N159" s="89" t="str">
        <f t="shared" si="12"/>
        <v>-</v>
      </c>
      <c r="O159" s="89" t="str">
        <f t="shared" si="12"/>
        <v>-</v>
      </c>
      <c r="P159" s="88" t="str">
        <f t="shared" si="12"/>
        <v>-</v>
      </c>
      <c r="Q159" s="88" t="str">
        <f t="shared" si="12"/>
        <v>-</v>
      </c>
      <c r="R159" s="88" t="str">
        <f t="shared" si="12"/>
        <v>-</v>
      </c>
      <c r="S159" s="88" t="str">
        <f t="shared" si="12"/>
        <v>-</v>
      </c>
      <c r="T159" s="88" t="str">
        <f t="shared" si="12"/>
        <v>-</v>
      </c>
      <c r="U159" s="88" t="str">
        <f t="shared" si="12"/>
        <v>-</v>
      </c>
      <c r="V159" s="88" t="str">
        <f t="shared" si="12"/>
        <v>-</v>
      </c>
      <c r="W159" s="88" t="str">
        <f t="shared" si="12"/>
        <v>-</v>
      </c>
      <c r="X159" s="9"/>
      <c r="Z159" s="570" t="s">
        <v>426</v>
      </c>
    </row>
    <row r="160" spans="1:26">
      <c r="A160" s="10"/>
      <c r="B160" s="26">
        <v>155</v>
      </c>
      <c r="C160" s="562"/>
      <c r="D160" s="98"/>
      <c r="E160" s="98"/>
      <c r="F160" s="98"/>
      <c r="G160" s="562"/>
      <c r="H160" s="98"/>
      <c r="I160" s="563"/>
      <c r="J160" s="563"/>
      <c r="K160" s="98"/>
      <c r="L160" s="98"/>
      <c r="M160" s="27">
        <f t="shared" si="11"/>
        <v>0</v>
      </c>
      <c r="N160" s="89" t="str">
        <f t="shared" si="12"/>
        <v>-</v>
      </c>
      <c r="O160" s="89" t="str">
        <f t="shared" si="12"/>
        <v>-</v>
      </c>
      <c r="P160" s="88" t="str">
        <f t="shared" si="12"/>
        <v>-</v>
      </c>
      <c r="Q160" s="88" t="str">
        <f t="shared" si="12"/>
        <v>-</v>
      </c>
      <c r="R160" s="88" t="str">
        <f t="shared" si="12"/>
        <v>-</v>
      </c>
      <c r="S160" s="88" t="str">
        <f t="shared" si="12"/>
        <v>-</v>
      </c>
      <c r="T160" s="88" t="str">
        <f t="shared" si="12"/>
        <v>-</v>
      </c>
      <c r="U160" s="88" t="str">
        <f t="shared" si="12"/>
        <v>-</v>
      </c>
      <c r="V160" s="88" t="str">
        <f t="shared" si="12"/>
        <v>-</v>
      </c>
      <c r="W160" s="88" t="str">
        <f t="shared" si="12"/>
        <v>-</v>
      </c>
      <c r="X160" s="9"/>
      <c r="Z160" s="570" t="s">
        <v>426</v>
      </c>
    </row>
    <row r="161" spans="1:26">
      <c r="A161" s="10"/>
      <c r="B161" s="26">
        <v>156</v>
      </c>
      <c r="C161" s="562"/>
      <c r="D161" s="98"/>
      <c r="E161" s="98"/>
      <c r="F161" s="98"/>
      <c r="G161" s="562"/>
      <c r="H161" s="98"/>
      <c r="I161" s="563"/>
      <c r="J161" s="563"/>
      <c r="K161" s="98"/>
      <c r="L161" s="98"/>
      <c r="M161" s="27">
        <f t="shared" si="11"/>
        <v>0</v>
      </c>
      <c r="N161" s="89" t="str">
        <f t="shared" si="12"/>
        <v>-</v>
      </c>
      <c r="O161" s="89" t="str">
        <f t="shared" si="12"/>
        <v>-</v>
      </c>
      <c r="P161" s="88" t="str">
        <f t="shared" si="12"/>
        <v>-</v>
      </c>
      <c r="Q161" s="88" t="str">
        <f t="shared" si="12"/>
        <v>-</v>
      </c>
      <c r="R161" s="88" t="str">
        <f t="shared" si="12"/>
        <v>-</v>
      </c>
      <c r="S161" s="88" t="str">
        <f t="shared" si="12"/>
        <v>-</v>
      </c>
      <c r="T161" s="88" t="str">
        <f t="shared" si="12"/>
        <v>-</v>
      </c>
      <c r="U161" s="88" t="str">
        <f t="shared" si="12"/>
        <v>-</v>
      </c>
      <c r="V161" s="88" t="str">
        <f t="shared" si="12"/>
        <v>-</v>
      </c>
      <c r="W161" s="88" t="str">
        <f t="shared" si="12"/>
        <v>-</v>
      </c>
      <c r="X161" s="9"/>
      <c r="Z161" s="570" t="s">
        <v>426</v>
      </c>
    </row>
    <row r="162" spans="1:26">
      <c r="A162" s="10"/>
      <c r="B162" s="26">
        <v>157</v>
      </c>
      <c r="C162" s="562"/>
      <c r="D162" s="98"/>
      <c r="E162" s="98"/>
      <c r="F162" s="98"/>
      <c r="G162" s="562"/>
      <c r="H162" s="98"/>
      <c r="I162" s="563"/>
      <c r="J162" s="563"/>
      <c r="K162" s="98"/>
      <c r="L162" s="98"/>
      <c r="M162" s="27">
        <f t="shared" si="11"/>
        <v>0</v>
      </c>
      <c r="N162" s="89" t="str">
        <f t="shared" ref="N162:W177" si="13">IF($G162="","-",IF($G162&lt;=N$5,$M162,0))</f>
        <v>-</v>
      </c>
      <c r="O162" s="89" t="str">
        <f t="shared" si="13"/>
        <v>-</v>
      </c>
      <c r="P162" s="88" t="str">
        <f t="shared" si="13"/>
        <v>-</v>
      </c>
      <c r="Q162" s="88" t="str">
        <f t="shared" si="13"/>
        <v>-</v>
      </c>
      <c r="R162" s="88" t="str">
        <f t="shared" si="13"/>
        <v>-</v>
      </c>
      <c r="S162" s="88" t="str">
        <f t="shared" si="13"/>
        <v>-</v>
      </c>
      <c r="T162" s="88" t="str">
        <f t="shared" si="13"/>
        <v>-</v>
      </c>
      <c r="U162" s="88" t="str">
        <f t="shared" si="13"/>
        <v>-</v>
      </c>
      <c r="V162" s="88" t="str">
        <f t="shared" si="13"/>
        <v>-</v>
      </c>
      <c r="W162" s="88" t="str">
        <f t="shared" si="13"/>
        <v>-</v>
      </c>
      <c r="X162" s="9"/>
      <c r="Z162" s="570" t="s">
        <v>426</v>
      </c>
    </row>
    <row r="163" spans="1:26">
      <c r="A163" s="10"/>
      <c r="B163" s="26">
        <v>158</v>
      </c>
      <c r="C163" s="562"/>
      <c r="D163" s="98"/>
      <c r="E163" s="98"/>
      <c r="F163" s="98"/>
      <c r="G163" s="562"/>
      <c r="H163" s="98"/>
      <c r="I163" s="563"/>
      <c r="J163" s="563"/>
      <c r="K163" s="98"/>
      <c r="L163" s="98"/>
      <c r="M163" s="27">
        <f t="shared" si="11"/>
        <v>0</v>
      </c>
      <c r="N163" s="89" t="str">
        <f t="shared" si="13"/>
        <v>-</v>
      </c>
      <c r="O163" s="89" t="str">
        <f t="shared" si="13"/>
        <v>-</v>
      </c>
      <c r="P163" s="88" t="str">
        <f t="shared" si="13"/>
        <v>-</v>
      </c>
      <c r="Q163" s="88" t="str">
        <f t="shared" si="13"/>
        <v>-</v>
      </c>
      <c r="R163" s="88" t="str">
        <f t="shared" si="13"/>
        <v>-</v>
      </c>
      <c r="S163" s="88" t="str">
        <f t="shared" si="13"/>
        <v>-</v>
      </c>
      <c r="T163" s="88" t="str">
        <f t="shared" si="13"/>
        <v>-</v>
      </c>
      <c r="U163" s="88" t="str">
        <f t="shared" si="13"/>
        <v>-</v>
      </c>
      <c r="V163" s="88" t="str">
        <f t="shared" si="13"/>
        <v>-</v>
      </c>
      <c r="W163" s="88" t="str">
        <f t="shared" si="13"/>
        <v>-</v>
      </c>
      <c r="X163" s="9"/>
      <c r="Z163" s="570" t="s">
        <v>426</v>
      </c>
    </row>
    <row r="164" spans="1:26">
      <c r="A164" s="10"/>
      <c r="B164" s="26">
        <v>159</v>
      </c>
      <c r="C164" s="562"/>
      <c r="D164" s="98"/>
      <c r="E164" s="98"/>
      <c r="F164" s="98"/>
      <c r="G164" s="562"/>
      <c r="H164" s="98"/>
      <c r="I164" s="563"/>
      <c r="J164" s="563"/>
      <c r="K164" s="98"/>
      <c r="L164" s="98"/>
      <c r="M164" s="27">
        <f t="shared" si="11"/>
        <v>0</v>
      </c>
      <c r="N164" s="89" t="str">
        <f t="shared" si="13"/>
        <v>-</v>
      </c>
      <c r="O164" s="89" t="str">
        <f t="shared" si="13"/>
        <v>-</v>
      </c>
      <c r="P164" s="88" t="str">
        <f t="shared" si="13"/>
        <v>-</v>
      </c>
      <c r="Q164" s="88" t="str">
        <f t="shared" si="13"/>
        <v>-</v>
      </c>
      <c r="R164" s="88" t="str">
        <f t="shared" si="13"/>
        <v>-</v>
      </c>
      <c r="S164" s="88" t="str">
        <f t="shared" si="13"/>
        <v>-</v>
      </c>
      <c r="T164" s="88" t="str">
        <f t="shared" si="13"/>
        <v>-</v>
      </c>
      <c r="U164" s="88" t="str">
        <f t="shared" si="13"/>
        <v>-</v>
      </c>
      <c r="V164" s="88" t="str">
        <f t="shared" si="13"/>
        <v>-</v>
      </c>
      <c r="W164" s="88" t="str">
        <f t="shared" si="13"/>
        <v>-</v>
      </c>
      <c r="X164" s="9"/>
      <c r="Z164" s="570" t="s">
        <v>426</v>
      </c>
    </row>
    <row r="165" spans="1:26">
      <c r="A165" s="10"/>
      <c r="B165" s="26">
        <v>160</v>
      </c>
      <c r="C165" s="562"/>
      <c r="D165" s="98"/>
      <c r="E165" s="98"/>
      <c r="F165" s="98"/>
      <c r="G165" s="562"/>
      <c r="H165" s="98"/>
      <c r="I165" s="563"/>
      <c r="J165" s="563"/>
      <c r="K165" s="98"/>
      <c r="L165" s="98"/>
      <c r="M165" s="27">
        <f t="shared" si="11"/>
        <v>0</v>
      </c>
      <c r="N165" s="89" t="str">
        <f t="shared" si="13"/>
        <v>-</v>
      </c>
      <c r="O165" s="89" t="str">
        <f t="shared" si="13"/>
        <v>-</v>
      </c>
      <c r="P165" s="88" t="str">
        <f t="shared" si="13"/>
        <v>-</v>
      </c>
      <c r="Q165" s="88" t="str">
        <f t="shared" si="13"/>
        <v>-</v>
      </c>
      <c r="R165" s="88" t="str">
        <f t="shared" si="13"/>
        <v>-</v>
      </c>
      <c r="S165" s="88" t="str">
        <f t="shared" si="13"/>
        <v>-</v>
      </c>
      <c r="T165" s="88" t="str">
        <f t="shared" si="13"/>
        <v>-</v>
      </c>
      <c r="U165" s="88" t="str">
        <f t="shared" si="13"/>
        <v>-</v>
      </c>
      <c r="V165" s="88" t="str">
        <f t="shared" si="13"/>
        <v>-</v>
      </c>
      <c r="W165" s="88" t="str">
        <f t="shared" si="13"/>
        <v>-</v>
      </c>
      <c r="X165" s="9"/>
      <c r="Z165" s="570" t="s">
        <v>426</v>
      </c>
    </row>
    <row r="166" spans="1:26">
      <c r="A166" s="10"/>
      <c r="B166" s="26">
        <v>161</v>
      </c>
      <c r="C166" s="562"/>
      <c r="D166" s="98"/>
      <c r="E166" s="98"/>
      <c r="F166" s="98"/>
      <c r="G166" s="562"/>
      <c r="H166" s="98"/>
      <c r="I166" s="563"/>
      <c r="J166" s="563"/>
      <c r="K166" s="98"/>
      <c r="L166" s="98"/>
      <c r="M166" s="27">
        <f t="shared" si="11"/>
        <v>0</v>
      </c>
      <c r="N166" s="89" t="str">
        <f t="shared" si="13"/>
        <v>-</v>
      </c>
      <c r="O166" s="89" t="str">
        <f t="shared" si="13"/>
        <v>-</v>
      </c>
      <c r="P166" s="88" t="str">
        <f t="shared" si="13"/>
        <v>-</v>
      </c>
      <c r="Q166" s="88" t="str">
        <f t="shared" si="13"/>
        <v>-</v>
      </c>
      <c r="R166" s="88" t="str">
        <f t="shared" si="13"/>
        <v>-</v>
      </c>
      <c r="S166" s="88" t="str">
        <f t="shared" si="13"/>
        <v>-</v>
      </c>
      <c r="T166" s="88" t="str">
        <f t="shared" si="13"/>
        <v>-</v>
      </c>
      <c r="U166" s="88" t="str">
        <f t="shared" si="13"/>
        <v>-</v>
      </c>
      <c r="V166" s="88" t="str">
        <f t="shared" si="13"/>
        <v>-</v>
      </c>
      <c r="W166" s="88" t="str">
        <f t="shared" si="13"/>
        <v>-</v>
      </c>
      <c r="X166" s="9"/>
      <c r="Z166" s="570" t="s">
        <v>426</v>
      </c>
    </row>
    <row r="167" spans="1:26">
      <c r="A167" s="10"/>
      <c r="B167" s="26">
        <v>162</v>
      </c>
      <c r="C167" s="562"/>
      <c r="D167" s="98"/>
      <c r="E167" s="98"/>
      <c r="F167" s="98"/>
      <c r="G167" s="562"/>
      <c r="H167" s="98"/>
      <c r="I167" s="563"/>
      <c r="J167" s="563"/>
      <c r="K167" s="98"/>
      <c r="L167" s="98"/>
      <c r="M167" s="27">
        <f t="shared" si="11"/>
        <v>0</v>
      </c>
      <c r="N167" s="89" t="str">
        <f t="shared" si="13"/>
        <v>-</v>
      </c>
      <c r="O167" s="89" t="str">
        <f t="shared" si="13"/>
        <v>-</v>
      </c>
      <c r="P167" s="88" t="str">
        <f t="shared" si="13"/>
        <v>-</v>
      </c>
      <c r="Q167" s="88" t="str">
        <f t="shared" si="13"/>
        <v>-</v>
      </c>
      <c r="R167" s="88" t="str">
        <f t="shared" si="13"/>
        <v>-</v>
      </c>
      <c r="S167" s="88" t="str">
        <f t="shared" si="13"/>
        <v>-</v>
      </c>
      <c r="T167" s="88" t="str">
        <f t="shared" si="13"/>
        <v>-</v>
      </c>
      <c r="U167" s="88" t="str">
        <f t="shared" si="13"/>
        <v>-</v>
      </c>
      <c r="V167" s="88" t="str">
        <f t="shared" si="13"/>
        <v>-</v>
      </c>
      <c r="W167" s="88" t="str">
        <f t="shared" si="13"/>
        <v>-</v>
      </c>
      <c r="X167" s="9"/>
      <c r="Z167" s="570" t="s">
        <v>426</v>
      </c>
    </row>
    <row r="168" spans="1:26">
      <c r="A168" s="10"/>
      <c r="B168" s="26">
        <v>163</v>
      </c>
      <c r="C168" s="562"/>
      <c r="D168" s="98"/>
      <c r="E168" s="98"/>
      <c r="F168" s="98"/>
      <c r="G168" s="562"/>
      <c r="H168" s="98"/>
      <c r="I168" s="563"/>
      <c r="J168" s="563"/>
      <c r="K168" s="98"/>
      <c r="L168" s="98"/>
      <c r="M168" s="27">
        <f t="shared" si="11"/>
        <v>0</v>
      </c>
      <c r="N168" s="89" t="str">
        <f t="shared" si="13"/>
        <v>-</v>
      </c>
      <c r="O168" s="89" t="str">
        <f t="shared" si="13"/>
        <v>-</v>
      </c>
      <c r="P168" s="88" t="str">
        <f t="shared" si="13"/>
        <v>-</v>
      </c>
      <c r="Q168" s="88" t="str">
        <f t="shared" si="13"/>
        <v>-</v>
      </c>
      <c r="R168" s="88" t="str">
        <f t="shared" si="13"/>
        <v>-</v>
      </c>
      <c r="S168" s="88" t="str">
        <f t="shared" si="13"/>
        <v>-</v>
      </c>
      <c r="T168" s="88" t="str">
        <f t="shared" si="13"/>
        <v>-</v>
      </c>
      <c r="U168" s="88" t="str">
        <f t="shared" si="13"/>
        <v>-</v>
      </c>
      <c r="V168" s="88" t="str">
        <f t="shared" si="13"/>
        <v>-</v>
      </c>
      <c r="W168" s="88" t="str">
        <f t="shared" si="13"/>
        <v>-</v>
      </c>
      <c r="X168" s="9"/>
      <c r="Z168" s="570" t="s">
        <v>426</v>
      </c>
    </row>
    <row r="169" spans="1:26">
      <c r="A169" s="10"/>
      <c r="B169" s="26">
        <v>164</v>
      </c>
      <c r="C169" s="562"/>
      <c r="D169" s="98"/>
      <c r="E169" s="98"/>
      <c r="F169" s="98"/>
      <c r="G169" s="562"/>
      <c r="H169" s="98"/>
      <c r="I169" s="563"/>
      <c r="J169" s="563"/>
      <c r="K169" s="98"/>
      <c r="L169" s="98"/>
      <c r="M169" s="27">
        <f t="shared" si="11"/>
        <v>0</v>
      </c>
      <c r="N169" s="89" t="str">
        <f t="shared" si="13"/>
        <v>-</v>
      </c>
      <c r="O169" s="89" t="str">
        <f t="shared" si="13"/>
        <v>-</v>
      </c>
      <c r="P169" s="88" t="str">
        <f t="shared" si="13"/>
        <v>-</v>
      </c>
      <c r="Q169" s="88" t="str">
        <f t="shared" si="13"/>
        <v>-</v>
      </c>
      <c r="R169" s="88" t="str">
        <f t="shared" si="13"/>
        <v>-</v>
      </c>
      <c r="S169" s="88" t="str">
        <f t="shared" si="13"/>
        <v>-</v>
      </c>
      <c r="T169" s="88" t="str">
        <f t="shared" si="13"/>
        <v>-</v>
      </c>
      <c r="U169" s="88" t="str">
        <f t="shared" si="13"/>
        <v>-</v>
      </c>
      <c r="V169" s="88" t="str">
        <f t="shared" si="13"/>
        <v>-</v>
      </c>
      <c r="W169" s="88" t="str">
        <f t="shared" si="13"/>
        <v>-</v>
      </c>
      <c r="X169" s="9"/>
      <c r="Z169" s="570" t="s">
        <v>426</v>
      </c>
    </row>
    <row r="170" spans="1:26">
      <c r="A170" s="10"/>
      <c r="B170" s="26">
        <v>165</v>
      </c>
      <c r="C170" s="562"/>
      <c r="D170" s="98"/>
      <c r="E170" s="98"/>
      <c r="F170" s="98"/>
      <c r="G170" s="562"/>
      <c r="H170" s="98"/>
      <c r="I170" s="563"/>
      <c r="J170" s="563"/>
      <c r="K170" s="98"/>
      <c r="L170" s="98"/>
      <c r="M170" s="27">
        <f t="shared" si="11"/>
        <v>0</v>
      </c>
      <c r="N170" s="89" t="str">
        <f t="shared" si="13"/>
        <v>-</v>
      </c>
      <c r="O170" s="89" t="str">
        <f t="shared" si="13"/>
        <v>-</v>
      </c>
      <c r="P170" s="88" t="str">
        <f t="shared" si="13"/>
        <v>-</v>
      </c>
      <c r="Q170" s="88" t="str">
        <f t="shared" si="13"/>
        <v>-</v>
      </c>
      <c r="R170" s="88" t="str">
        <f t="shared" si="13"/>
        <v>-</v>
      </c>
      <c r="S170" s="88" t="str">
        <f t="shared" si="13"/>
        <v>-</v>
      </c>
      <c r="T170" s="88" t="str">
        <f t="shared" si="13"/>
        <v>-</v>
      </c>
      <c r="U170" s="88" t="str">
        <f t="shared" si="13"/>
        <v>-</v>
      </c>
      <c r="V170" s="88" t="str">
        <f t="shared" si="13"/>
        <v>-</v>
      </c>
      <c r="W170" s="88" t="str">
        <f t="shared" si="13"/>
        <v>-</v>
      </c>
      <c r="X170" s="9"/>
      <c r="Z170" s="570" t="s">
        <v>426</v>
      </c>
    </row>
    <row r="171" spans="1:26">
      <c r="A171" s="10"/>
      <c r="B171" s="26">
        <v>166</v>
      </c>
      <c r="C171" s="562"/>
      <c r="D171" s="98"/>
      <c r="E171" s="98"/>
      <c r="F171" s="98"/>
      <c r="G171" s="562"/>
      <c r="H171" s="98"/>
      <c r="I171" s="563"/>
      <c r="J171" s="563"/>
      <c r="K171" s="98"/>
      <c r="L171" s="98"/>
      <c r="M171" s="27">
        <f t="shared" si="11"/>
        <v>0</v>
      </c>
      <c r="N171" s="89" t="str">
        <f t="shared" si="13"/>
        <v>-</v>
      </c>
      <c r="O171" s="89" t="str">
        <f t="shared" si="13"/>
        <v>-</v>
      </c>
      <c r="P171" s="88" t="str">
        <f t="shared" si="13"/>
        <v>-</v>
      </c>
      <c r="Q171" s="88" t="str">
        <f t="shared" si="13"/>
        <v>-</v>
      </c>
      <c r="R171" s="88" t="str">
        <f t="shared" si="13"/>
        <v>-</v>
      </c>
      <c r="S171" s="88" t="str">
        <f t="shared" si="13"/>
        <v>-</v>
      </c>
      <c r="T171" s="88" t="str">
        <f t="shared" si="13"/>
        <v>-</v>
      </c>
      <c r="U171" s="88" t="str">
        <f t="shared" si="13"/>
        <v>-</v>
      </c>
      <c r="V171" s="88" t="str">
        <f t="shared" si="13"/>
        <v>-</v>
      </c>
      <c r="W171" s="88" t="str">
        <f t="shared" si="13"/>
        <v>-</v>
      </c>
      <c r="X171" s="9"/>
      <c r="Z171" s="570" t="s">
        <v>426</v>
      </c>
    </row>
    <row r="172" spans="1:26">
      <c r="A172" s="10"/>
      <c r="B172" s="26">
        <v>167</v>
      </c>
      <c r="C172" s="562"/>
      <c r="D172" s="98"/>
      <c r="E172" s="98"/>
      <c r="F172" s="98"/>
      <c r="G172" s="562"/>
      <c r="H172" s="98"/>
      <c r="I172" s="563"/>
      <c r="J172" s="563"/>
      <c r="K172" s="98"/>
      <c r="L172" s="98"/>
      <c r="M172" s="27">
        <f t="shared" si="11"/>
        <v>0</v>
      </c>
      <c r="N172" s="89" t="str">
        <f t="shared" si="13"/>
        <v>-</v>
      </c>
      <c r="O172" s="89" t="str">
        <f t="shared" si="13"/>
        <v>-</v>
      </c>
      <c r="P172" s="88" t="str">
        <f t="shared" si="13"/>
        <v>-</v>
      </c>
      <c r="Q172" s="88" t="str">
        <f t="shared" si="13"/>
        <v>-</v>
      </c>
      <c r="R172" s="88" t="str">
        <f t="shared" si="13"/>
        <v>-</v>
      </c>
      <c r="S172" s="88" t="str">
        <f t="shared" si="13"/>
        <v>-</v>
      </c>
      <c r="T172" s="88" t="str">
        <f t="shared" si="13"/>
        <v>-</v>
      </c>
      <c r="U172" s="88" t="str">
        <f t="shared" si="13"/>
        <v>-</v>
      </c>
      <c r="V172" s="88" t="str">
        <f t="shared" si="13"/>
        <v>-</v>
      </c>
      <c r="W172" s="88" t="str">
        <f t="shared" si="13"/>
        <v>-</v>
      </c>
      <c r="X172" s="9"/>
      <c r="Z172" s="570" t="s">
        <v>426</v>
      </c>
    </row>
    <row r="173" spans="1:26">
      <c r="A173" s="10"/>
      <c r="B173" s="26">
        <v>168</v>
      </c>
      <c r="C173" s="562"/>
      <c r="D173" s="98"/>
      <c r="E173" s="98"/>
      <c r="F173" s="98"/>
      <c r="G173" s="562"/>
      <c r="H173" s="98"/>
      <c r="I173" s="563"/>
      <c r="J173" s="563"/>
      <c r="K173" s="98"/>
      <c r="L173" s="98"/>
      <c r="M173" s="27">
        <f t="shared" si="11"/>
        <v>0</v>
      </c>
      <c r="N173" s="89" t="str">
        <f t="shared" si="13"/>
        <v>-</v>
      </c>
      <c r="O173" s="89" t="str">
        <f t="shared" si="13"/>
        <v>-</v>
      </c>
      <c r="P173" s="88" t="str">
        <f t="shared" si="13"/>
        <v>-</v>
      </c>
      <c r="Q173" s="88" t="str">
        <f t="shared" si="13"/>
        <v>-</v>
      </c>
      <c r="R173" s="88" t="str">
        <f t="shared" si="13"/>
        <v>-</v>
      </c>
      <c r="S173" s="88" t="str">
        <f t="shared" si="13"/>
        <v>-</v>
      </c>
      <c r="T173" s="88" t="str">
        <f t="shared" si="13"/>
        <v>-</v>
      </c>
      <c r="U173" s="88" t="str">
        <f t="shared" si="13"/>
        <v>-</v>
      </c>
      <c r="V173" s="88" t="str">
        <f t="shared" si="13"/>
        <v>-</v>
      </c>
      <c r="W173" s="88" t="str">
        <f t="shared" si="13"/>
        <v>-</v>
      </c>
      <c r="X173" s="9"/>
      <c r="Z173" s="570" t="s">
        <v>426</v>
      </c>
    </row>
    <row r="174" spans="1:26">
      <c r="A174" s="10"/>
      <c r="B174" s="26">
        <v>169</v>
      </c>
      <c r="C174" s="562"/>
      <c r="D174" s="98"/>
      <c r="E174" s="98"/>
      <c r="F174" s="98"/>
      <c r="G174" s="562"/>
      <c r="H174" s="98"/>
      <c r="I174" s="563"/>
      <c r="J174" s="563"/>
      <c r="K174" s="98"/>
      <c r="L174" s="98"/>
      <c r="M174" s="27">
        <f t="shared" si="11"/>
        <v>0</v>
      </c>
      <c r="N174" s="89" t="str">
        <f t="shared" si="13"/>
        <v>-</v>
      </c>
      <c r="O174" s="89" t="str">
        <f t="shared" si="13"/>
        <v>-</v>
      </c>
      <c r="P174" s="88" t="str">
        <f t="shared" si="13"/>
        <v>-</v>
      </c>
      <c r="Q174" s="88" t="str">
        <f t="shared" si="13"/>
        <v>-</v>
      </c>
      <c r="R174" s="88" t="str">
        <f t="shared" si="13"/>
        <v>-</v>
      </c>
      <c r="S174" s="88" t="str">
        <f t="shared" si="13"/>
        <v>-</v>
      </c>
      <c r="T174" s="88" t="str">
        <f t="shared" si="13"/>
        <v>-</v>
      </c>
      <c r="U174" s="88" t="str">
        <f t="shared" si="13"/>
        <v>-</v>
      </c>
      <c r="V174" s="88" t="str">
        <f t="shared" si="13"/>
        <v>-</v>
      </c>
      <c r="W174" s="88" t="str">
        <f t="shared" si="13"/>
        <v>-</v>
      </c>
      <c r="X174" s="9"/>
      <c r="Z174" s="570" t="s">
        <v>426</v>
      </c>
    </row>
    <row r="175" spans="1:26">
      <c r="A175" s="10"/>
      <c r="B175" s="26">
        <v>170</v>
      </c>
      <c r="C175" s="562"/>
      <c r="D175" s="98"/>
      <c r="E175" s="98"/>
      <c r="F175" s="98"/>
      <c r="G175" s="562"/>
      <c r="H175" s="98"/>
      <c r="I175" s="563"/>
      <c r="J175" s="563"/>
      <c r="K175" s="98"/>
      <c r="L175" s="98"/>
      <c r="M175" s="27">
        <f t="shared" si="11"/>
        <v>0</v>
      </c>
      <c r="N175" s="89" t="str">
        <f t="shared" si="13"/>
        <v>-</v>
      </c>
      <c r="O175" s="89" t="str">
        <f t="shared" si="13"/>
        <v>-</v>
      </c>
      <c r="P175" s="88" t="str">
        <f t="shared" si="13"/>
        <v>-</v>
      </c>
      <c r="Q175" s="88" t="str">
        <f t="shared" si="13"/>
        <v>-</v>
      </c>
      <c r="R175" s="88" t="str">
        <f t="shared" si="13"/>
        <v>-</v>
      </c>
      <c r="S175" s="88" t="str">
        <f t="shared" si="13"/>
        <v>-</v>
      </c>
      <c r="T175" s="88" t="str">
        <f t="shared" si="13"/>
        <v>-</v>
      </c>
      <c r="U175" s="88" t="str">
        <f t="shared" si="13"/>
        <v>-</v>
      </c>
      <c r="V175" s="88" t="str">
        <f t="shared" si="13"/>
        <v>-</v>
      </c>
      <c r="W175" s="88" t="str">
        <f t="shared" si="13"/>
        <v>-</v>
      </c>
      <c r="X175" s="9"/>
      <c r="Z175" s="570" t="s">
        <v>426</v>
      </c>
    </row>
    <row r="176" spans="1:26">
      <c r="A176" s="10"/>
      <c r="B176" s="26">
        <v>171</v>
      </c>
      <c r="C176" s="562"/>
      <c r="D176" s="98"/>
      <c r="E176" s="98"/>
      <c r="F176" s="98"/>
      <c r="G176" s="562"/>
      <c r="H176" s="98"/>
      <c r="I176" s="563"/>
      <c r="J176" s="563"/>
      <c r="K176" s="98"/>
      <c r="L176" s="98"/>
      <c r="M176" s="27">
        <f t="shared" si="11"/>
        <v>0</v>
      </c>
      <c r="N176" s="89" t="str">
        <f t="shared" si="13"/>
        <v>-</v>
      </c>
      <c r="O176" s="89" t="str">
        <f t="shared" si="13"/>
        <v>-</v>
      </c>
      <c r="P176" s="88" t="str">
        <f t="shared" si="13"/>
        <v>-</v>
      </c>
      <c r="Q176" s="88" t="str">
        <f t="shared" si="13"/>
        <v>-</v>
      </c>
      <c r="R176" s="88" t="str">
        <f t="shared" si="13"/>
        <v>-</v>
      </c>
      <c r="S176" s="88" t="str">
        <f t="shared" si="13"/>
        <v>-</v>
      </c>
      <c r="T176" s="88" t="str">
        <f t="shared" si="13"/>
        <v>-</v>
      </c>
      <c r="U176" s="88" t="str">
        <f t="shared" si="13"/>
        <v>-</v>
      </c>
      <c r="V176" s="88" t="str">
        <f t="shared" si="13"/>
        <v>-</v>
      </c>
      <c r="W176" s="88" t="str">
        <f t="shared" si="13"/>
        <v>-</v>
      </c>
      <c r="X176" s="9"/>
      <c r="Z176" s="570" t="s">
        <v>426</v>
      </c>
    </row>
    <row r="177" spans="1:26">
      <c r="A177" s="10"/>
      <c r="B177" s="26">
        <v>172</v>
      </c>
      <c r="C177" s="562"/>
      <c r="D177" s="98"/>
      <c r="E177" s="98"/>
      <c r="F177" s="98"/>
      <c r="G177" s="562"/>
      <c r="H177" s="98"/>
      <c r="I177" s="563"/>
      <c r="J177" s="563"/>
      <c r="K177" s="98"/>
      <c r="L177" s="98"/>
      <c r="M177" s="27">
        <f t="shared" si="11"/>
        <v>0</v>
      </c>
      <c r="N177" s="89" t="str">
        <f t="shared" si="13"/>
        <v>-</v>
      </c>
      <c r="O177" s="89" t="str">
        <f t="shared" si="13"/>
        <v>-</v>
      </c>
      <c r="P177" s="88" t="str">
        <f t="shared" si="13"/>
        <v>-</v>
      </c>
      <c r="Q177" s="88" t="str">
        <f t="shared" si="13"/>
        <v>-</v>
      </c>
      <c r="R177" s="88" t="str">
        <f t="shared" si="13"/>
        <v>-</v>
      </c>
      <c r="S177" s="88" t="str">
        <f t="shared" si="13"/>
        <v>-</v>
      </c>
      <c r="T177" s="88" t="str">
        <f t="shared" si="13"/>
        <v>-</v>
      </c>
      <c r="U177" s="88" t="str">
        <f t="shared" si="13"/>
        <v>-</v>
      </c>
      <c r="V177" s="88" t="str">
        <f t="shared" si="13"/>
        <v>-</v>
      </c>
      <c r="W177" s="88" t="str">
        <f t="shared" si="13"/>
        <v>-</v>
      </c>
      <c r="X177" s="9"/>
      <c r="Z177" s="570" t="s">
        <v>426</v>
      </c>
    </row>
    <row r="178" spans="1:26">
      <c r="A178" s="10"/>
      <c r="B178" s="26">
        <v>173</v>
      </c>
      <c r="C178" s="562"/>
      <c r="D178" s="98"/>
      <c r="E178" s="98"/>
      <c r="F178" s="98"/>
      <c r="G178" s="562"/>
      <c r="H178" s="98"/>
      <c r="I178" s="563"/>
      <c r="J178" s="563"/>
      <c r="K178" s="98"/>
      <c r="L178" s="98"/>
      <c r="M178" s="27">
        <f t="shared" si="11"/>
        <v>0</v>
      </c>
      <c r="N178" s="89" t="str">
        <f t="shared" ref="N178:W193" si="14">IF($G178="","-",IF($G178&lt;=N$5,$M178,0))</f>
        <v>-</v>
      </c>
      <c r="O178" s="89" t="str">
        <f t="shared" si="14"/>
        <v>-</v>
      </c>
      <c r="P178" s="88" t="str">
        <f t="shared" si="14"/>
        <v>-</v>
      </c>
      <c r="Q178" s="88" t="str">
        <f t="shared" si="14"/>
        <v>-</v>
      </c>
      <c r="R178" s="88" t="str">
        <f t="shared" si="14"/>
        <v>-</v>
      </c>
      <c r="S178" s="88" t="str">
        <f t="shared" si="14"/>
        <v>-</v>
      </c>
      <c r="T178" s="88" t="str">
        <f t="shared" si="14"/>
        <v>-</v>
      </c>
      <c r="U178" s="88" t="str">
        <f t="shared" si="14"/>
        <v>-</v>
      </c>
      <c r="V178" s="88" t="str">
        <f t="shared" si="14"/>
        <v>-</v>
      </c>
      <c r="W178" s="88" t="str">
        <f t="shared" si="14"/>
        <v>-</v>
      </c>
      <c r="X178" s="9"/>
      <c r="Z178" s="570" t="s">
        <v>426</v>
      </c>
    </row>
    <row r="179" spans="1:26">
      <c r="A179" s="10"/>
      <c r="B179" s="26">
        <v>174</v>
      </c>
      <c r="C179" s="562"/>
      <c r="D179" s="98"/>
      <c r="E179" s="98"/>
      <c r="F179" s="98"/>
      <c r="G179" s="562"/>
      <c r="H179" s="98"/>
      <c r="I179" s="563"/>
      <c r="J179" s="563"/>
      <c r="K179" s="98"/>
      <c r="L179" s="98"/>
      <c r="M179" s="27">
        <f t="shared" si="11"/>
        <v>0</v>
      </c>
      <c r="N179" s="89" t="str">
        <f t="shared" si="14"/>
        <v>-</v>
      </c>
      <c r="O179" s="89" t="str">
        <f t="shared" si="14"/>
        <v>-</v>
      </c>
      <c r="P179" s="88" t="str">
        <f t="shared" si="14"/>
        <v>-</v>
      </c>
      <c r="Q179" s="88" t="str">
        <f t="shared" si="14"/>
        <v>-</v>
      </c>
      <c r="R179" s="88" t="str">
        <f t="shared" si="14"/>
        <v>-</v>
      </c>
      <c r="S179" s="88" t="str">
        <f t="shared" si="14"/>
        <v>-</v>
      </c>
      <c r="T179" s="88" t="str">
        <f t="shared" si="14"/>
        <v>-</v>
      </c>
      <c r="U179" s="88" t="str">
        <f t="shared" si="14"/>
        <v>-</v>
      </c>
      <c r="V179" s="88" t="str">
        <f t="shared" si="14"/>
        <v>-</v>
      </c>
      <c r="W179" s="88" t="str">
        <f t="shared" si="14"/>
        <v>-</v>
      </c>
      <c r="X179" s="9"/>
      <c r="Z179" s="570" t="s">
        <v>426</v>
      </c>
    </row>
    <row r="180" spans="1:26">
      <c r="A180" s="10"/>
      <c r="B180" s="26">
        <v>175</v>
      </c>
      <c r="C180" s="562"/>
      <c r="D180" s="98"/>
      <c r="E180" s="98"/>
      <c r="F180" s="98"/>
      <c r="G180" s="562"/>
      <c r="H180" s="98"/>
      <c r="I180" s="563"/>
      <c r="J180" s="563"/>
      <c r="K180" s="98"/>
      <c r="L180" s="98"/>
      <c r="M180" s="27">
        <f t="shared" si="11"/>
        <v>0</v>
      </c>
      <c r="N180" s="89" t="str">
        <f t="shared" si="14"/>
        <v>-</v>
      </c>
      <c r="O180" s="89" t="str">
        <f t="shared" si="14"/>
        <v>-</v>
      </c>
      <c r="P180" s="88" t="str">
        <f t="shared" si="14"/>
        <v>-</v>
      </c>
      <c r="Q180" s="88" t="str">
        <f t="shared" si="14"/>
        <v>-</v>
      </c>
      <c r="R180" s="88" t="str">
        <f t="shared" si="14"/>
        <v>-</v>
      </c>
      <c r="S180" s="88" t="str">
        <f t="shared" si="14"/>
        <v>-</v>
      </c>
      <c r="T180" s="88" t="str">
        <f t="shared" si="14"/>
        <v>-</v>
      </c>
      <c r="U180" s="88" t="str">
        <f t="shared" si="14"/>
        <v>-</v>
      </c>
      <c r="V180" s="88" t="str">
        <f t="shared" si="14"/>
        <v>-</v>
      </c>
      <c r="W180" s="88" t="str">
        <f t="shared" si="14"/>
        <v>-</v>
      </c>
      <c r="X180" s="9"/>
      <c r="Z180" s="570" t="s">
        <v>426</v>
      </c>
    </row>
    <row r="181" spans="1:26">
      <c r="A181" s="22"/>
      <c r="B181" s="26">
        <v>176</v>
      </c>
      <c r="C181" s="562"/>
      <c r="D181" s="98"/>
      <c r="E181" s="98"/>
      <c r="F181" s="98"/>
      <c r="G181" s="562"/>
      <c r="H181" s="98"/>
      <c r="I181" s="563"/>
      <c r="J181" s="563"/>
      <c r="K181" s="98"/>
      <c r="L181" s="98"/>
      <c r="M181" s="27">
        <f t="shared" si="11"/>
        <v>0</v>
      </c>
      <c r="N181" s="89" t="str">
        <f t="shared" si="14"/>
        <v>-</v>
      </c>
      <c r="O181" s="89" t="str">
        <f t="shared" si="14"/>
        <v>-</v>
      </c>
      <c r="P181" s="88" t="str">
        <f t="shared" si="14"/>
        <v>-</v>
      </c>
      <c r="Q181" s="88" t="str">
        <f t="shared" si="14"/>
        <v>-</v>
      </c>
      <c r="R181" s="88" t="str">
        <f t="shared" si="14"/>
        <v>-</v>
      </c>
      <c r="S181" s="88" t="str">
        <f t="shared" si="14"/>
        <v>-</v>
      </c>
      <c r="T181" s="88" t="str">
        <f t="shared" si="14"/>
        <v>-</v>
      </c>
      <c r="U181" s="88" t="str">
        <f t="shared" si="14"/>
        <v>-</v>
      </c>
      <c r="V181" s="88" t="str">
        <f t="shared" si="14"/>
        <v>-</v>
      </c>
      <c r="W181" s="88" t="str">
        <f t="shared" si="14"/>
        <v>-</v>
      </c>
      <c r="X181" s="9"/>
      <c r="Z181" s="570" t="s">
        <v>426</v>
      </c>
    </row>
    <row r="182" spans="1:26">
      <c r="A182" s="10"/>
      <c r="B182" s="26">
        <v>177</v>
      </c>
      <c r="C182" s="562"/>
      <c r="D182" s="98"/>
      <c r="E182" s="98"/>
      <c r="F182" s="98"/>
      <c r="G182" s="562"/>
      <c r="H182" s="98"/>
      <c r="I182" s="563"/>
      <c r="J182" s="563"/>
      <c r="K182" s="98"/>
      <c r="L182" s="98"/>
      <c r="M182" s="27">
        <f t="shared" si="11"/>
        <v>0</v>
      </c>
      <c r="N182" s="89" t="str">
        <f t="shared" si="14"/>
        <v>-</v>
      </c>
      <c r="O182" s="89" t="str">
        <f t="shared" si="14"/>
        <v>-</v>
      </c>
      <c r="P182" s="88" t="str">
        <f t="shared" si="14"/>
        <v>-</v>
      </c>
      <c r="Q182" s="88" t="str">
        <f t="shared" si="14"/>
        <v>-</v>
      </c>
      <c r="R182" s="88" t="str">
        <f t="shared" si="14"/>
        <v>-</v>
      </c>
      <c r="S182" s="88" t="str">
        <f t="shared" si="14"/>
        <v>-</v>
      </c>
      <c r="T182" s="88" t="str">
        <f t="shared" si="14"/>
        <v>-</v>
      </c>
      <c r="U182" s="88" t="str">
        <f t="shared" si="14"/>
        <v>-</v>
      </c>
      <c r="V182" s="88" t="str">
        <f t="shared" si="14"/>
        <v>-</v>
      </c>
      <c r="W182" s="88" t="str">
        <f t="shared" si="14"/>
        <v>-</v>
      </c>
      <c r="X182" s="9"/>
      <c r="Z182" s="570" t="s">
        <v>426</v>
      </c>
    </row>
    <row r="183" spans="1:26">
      <c r="A183" s="10"/>
      <c r="B183" s="26">
        <v>178</v>
      </c>
      <c r="C183" s="562"/>
      <c r="D183" s="98"/>
      <c r="E183" s="98"/>
      <c r="F183" s="98"/>
      <c r="G183" s="562"/>
      <c r="H183" s="98"/>
      <c r="I183" s="563"/>
      <c r="J183" s="563"/>
      <c r="K183" s="98"/>
      <c r="L183" s="98"/>
      <c r="M183" s="27">
        <f t="shared" si="11"/>
        <v>0</v>
      </c>
      <c r="N183" s="89" t="str">
        <f t="shared" si="14"/>
        <v>-</v>
      </c>
      <c r="O183" s="89" t="str">
        <f t="shared" si="14"/>
        <v>-</v>
      </c>
      <c r="P183" s="88" t="str">
        <f t="shared" si="14"/>
        <v>-</v>
      </c>
      <c r="Q183" s="88" t="str">
        <f t="shared" si="14"/>
        <v>-</v>
      </c>
      <c r="R183" s="88" t="str">
        <f t="shared" si="14"/>
        <v>-</v>
      </c>
      <c r="S183" s="88" t="str">
        <f t="shared" si="14"/>
        <v>-</v>
      </c>
      <c r="T183" s="88" t="str">
        <f t="shared" si="14"/>
        <v>-</v>
      </c>
      <c r="U183" s="88" t="str">
        <f t="shared" si="14"/>
        <v>-</v>
      </c>
      <c r="V183" s="88" t="str">
        <f t="shared" si="14"/>
        <v>-</v>
      </c>
      <c r="W183" s="88" t="str">
        <f t="shared" si="14"/>
        <v>-</v>
      </c>
      <c r="X183" s="9"/>
      <c r="Z183" s="570" t="s">
        <v>426</v>
      </c>
    </row>
    <row r="184" spans="1:26">
      <c r="A184" s="10"/>
      <c r="B184" s="26">
        <v>179</v>
      </c>
      <c r="C184" s="562"/>
      <c r="D184" s="98"/>
      <c r="E184" s="98"/>
      <c r="F184" s="98"/>
      <c r="G184" s="562"/>
      <c r="H184" s="98"/>
      <c r="I184" s="563"/>
      <c r="J184" s="563"/>
      <c r="K184" s="98"/>
      <c r="L184" s="98"/>
      <c r="M184" s="27">
        <f t="shared" si="11"/>
        <v>0</v>
      </c>
      <c r="N184" s="89" t="str">
        <f t="shared" si="14"/>
        <v>-</v>
      </c>
      <c r="O184" s="89" t="str">
        <f t="shared" si="14"/>
        <v>-</v>
      </c>
      <c r="P184" s="88" t="str">
        <f t="shared" si="14"/>
        <v>-</v>
      </c>
      <c r="Q184" s="88" t="str">
        <f t="shared" si="14"/>
        <v>-</v>
      </c>
      <c r="R184" s="88" t="str">
        <f t="shared" si="14"/>
        <v>-</v>
      </c>
      <c r="S184" s="88" t="str">
        <f t="shared" si="14"/>
        <v>-</v>
      </c>
      <c r="T184" s="88" t="str">
        <f t="shared" si="14"/>
        <v>-</v>
      </c>
      <c r="U184" s="88" t="str">
        <f t="shared" si="14"/>
        <v>-</v>
      </c>
      <c r="V184" s="88" t="str">
        <f t="shared" si="14"/>
        <v>-</v>
      </c>
      <c r="W184" s="88" t="str">
        <f t="shared" si="14"/>
        <v>-</v>
      </c>
      <c r="X184" s="9"/>
      <c r="Z184" s="570" t="s">
        <v>426</v>
      </c>
    </row>
    <row r="185" spans="1:26">
      <c r="A185" s="10"/>
      <c r="B185" s="26">
        <v>180</v>
      </c>
      <c r="C185" s="562"/>
      <c r="D185" s="98"/>
      <c r="E185" s="98"/>
      <c r="F185" s="98"/>
      <c r="G185" s="562"/>
      <c r="H185" s="98"/>
      <c r="I185" s="563"/>
      <c r="J185" s="563"/>
      <c r="K185" s="98"/>
      <c r="L185" s="98"/>
      <c r="M185" s="27">
        <f t="shared" si="11"/>
        <v>0</v>
      </c>
      <c r="N185" s="89" t="str">
        <f t="shared" si="14"/>
        <v>-</v>
      </c>
      <c r="O185" s="89" t="str">
        <f t="shared" si="14"/>
        <v>-</v>
      </c>
      <c r="P185" s="88" t="str">
        <f t="shared" si="14"/>
        <v>-</v>
      </c>
      <c r="Q185" s="88" t="str">
        <f t="shared" si="14"/>
        <v>-</v>
      </c>
      <c r="R185" s="88" t="str">
        <f t="shared" si="14"/>
        <v>-</v>
      </c>
      <c r="S185" s="88" t="str">
        <f t="shared" si="14"/>
        <v>-</v>
      </c>
      <c r="T185" s="88" t="str">
        <f t="shared" si="14"/>
        <v>-</v>
      </c>
      <c r="U185" s="88" t="str">
        <f t="shared" si="14"/>
        <v>-</v>
      </c>
      <c r="V185" s="88" t="str">
        <f t="shared" si="14"/>
        <v>-</v>
      </c>
      <c r="W185" s="88" t="str">
        <f t="shared" si="14"/>
        <v>-</v>
      </c>
      <c r="X185" s="9"/>
      <c r="Z185" s="570" t="s">
        <v>426</v>
      </c>
    </row>
    <row r="186" spans="1:26">
      <c r="A186" s="10"/>
      <c r="B186" s="26">
        <v>181</v>
      </c>
      <c r="C186" s="562"/>
      <c r="D186" s="98"/>
      <c r="E186" s="98"/>
      <c r="F186" s="98"/>
      <c r="G186" s="562"/>
      <c r="H186" s="98"/>
      <c r="I186" s="563"/>
      <c r="J186" s="563"/>
      <c r="K186" s="98"/>
      <c r="L186" s="98"/>
      <c r="M186" s="27">
        <f t="shared" si="11"/>
        <v>0</v>
      </c>
      <c r="N186" s="89" t="str">
        <f t="shared" si="14"/>
        <v>-</v>
      </c>
      <c r="O186" s="89" t="str">
        <f t="shared" si="14"/>
        <v>-</v>
      </c>
      <c r="P186" s="88" t="str">
        <f t="shared" si="14"/>
        <v>-</v>
      </c>
      <c r="Q186" s="88" t="str">
        <f t="shared" si="14"/>
        <v>-</v>
      </c>
      <c r="R186" s="88" t="str">
        <f t="shared" si="14"/>
        <v>-</v>
      </c>
      <c r="S186" s="88" t="str">
        <f t="shared" si="14"/>
        <v>-</v>
      </c>
      <c r="T186" s="88" t="str">
        <f t="shared" si="14"/>
        <v>-</v>
      </c>
      <c r="U186" s="88" t="str">
        <f t="shared" si="14"/>
        <v>-</v>
      </c>
      <c r="V186" s="88" t="str">
        <f t="shared" si="14"/>
        <v>-</v>
      </c>
      <c r="W186" s="88" t="str">
        <f t="shared" si="14"/>
        <v>-</v>
      </c>
      <c r="X186" s="9"/>
      <c r="Z186" s="570" t="s">
        <v>426</v>
      </c>
    </row>
    <row r="187" spans="1:26">
      <c r="A187" s="74"/>
      <c r="B187" s="26">
        <v>182</v>
      </c>
      <c r="C187" s="562"/>
      <c r="D187" s="98"/>
      <c r="E187" s="98"/>
      <c r="F187" s="98"/>
      <c r="G187" s="562"/>
      <c r="H187" s="98"/>
      <c r="I187" s="563"/>
      <c r="J187" s="563"/>
      <c r="K187" s="98"/>
      <c r="L187" s="98"/>
      <c r="M187" s="27">
        <f t="shared" si="11"/>
        <v>0</v>
      </c>
      <c r="N187" s="89" t="str">
        <f t="shared" si="14"/>
        <v>-</v>
      </c>
      <c r="O187" s="89" t="str">
        <f t="shared" si="14"/>
        <v>-</v>
      </c>
      <c r="P187" s="88" t="str">
        <f t="shared" si="14"/>
        <v>-</v>
      </c>
      <c r="Q187" s="88" t="str">
        <f t="shared" si="14"/>
        <v>-</v>
      </c>
      <c r="R187" s="88" t="str">
        <f t="shared" si="14"/>
        <v>-</v>
      </c>
      <c r="S187" s="88" t="str">
        <f t="shared" si="14"/>
        <v>-</v>
      </c>
      <c r="T187" s="88" t="str">
        <f t="shared" si="14"/>
        <v>-</v>
      </c>
      <c r="U187" s="88" t="str">
        <f t="shared" si="14"/>
        <v>-</v>
      </c>
      <c r="V187" s="88" t="str">
        <f t="shared" si="14"/>
        <v>-</v>
      </c>
      <c r="W187" s="88" t="str">
        <f t="shared" si="14"/>
        <v>-</v>
      </c>
      <c r="X187" s="9"/>
      <c r="Z187" s="570" t="s">
        <v>426</v>
      </c>
    </row>
    <row r="188" spans="1:26">
      <c r="A188" s="74"/>
      <c r="B188" s="26">
        <v>183</v>
      </c>
      <c r="C188" s="562"/>
      <c r="D188" s="98"/>
      <c r="E188" s="98"/>
      <c r="F188" s="98"/>
      <c r="G188" s="562"/>
      <c r="H188" s="98"/>
      <c r="I188" s="563"/>
      <c r="J188" s="563"/>
      <c r="K188" s="98"/>
      <c r="L188" s="98"/>
      <c r="M188" s="27">
        <f t="shared" si="11"/>
        <v>0</v>
      </c>
      <c r="N188" s="89" t="str">
        <f t="shared" si="14"/>
        <v>-</v>
      </c>
      <c r="O188" s="89" t="str">
        <f t="shared" si="14"/>
        <v>-</v>
      </c>
      <c r="P188" s="88" t="str">
        <f t="shared" si="14"/>
        <v>-</v>
      </c>
      <c r="Q188" s="88" t="str">
        <f t="shared" si="14"/>
        <v>-</v>
      </c>
      <c r="R188" s="88" t="str">
        <f t="shared" si="14"/>
        <v>-</v>
      </c>
      <c r="S188" s="88" t="str">
        <f t="shared" si="14"/>
        <v>-</v>
      </c>
      <c r="T188" s="88" t="str">
        <f t="shared" si="14"/>
        <v>-</v>
      </c>
      <c r="U188" s="88" t="str">
        <f t="shared" si="14"/>
        <v>-</v>
      </c>
      <c r="V188" s="88" t="str">
        <f t="shared" si="14"/>
        <v>-</v>
      </c>
      <c r="W188" s="88" t="str">
        <f t="shared" si="14"/>
        <v>-</v>
      </c>
      <c r="X188" s="9"/>
      <c r="Z188" s="570" t="s">
        <v>426</v>
      </c>
    </row>
    <row r="189" spans="1:26">
      <c r="A189" s="10"/>
      <c r="B189" s="26">
        <v>184</v>
      </c>
      <c r="C189" s="562"/>
      <c r="D189" s="98"/>
      <c r="E189" s="98"/>
      <c r="F189" s="98"/>
      <c r="G189" s="562"/>
      <c r="H189" s="98"/>
      <c r="I189" s="563"/>
      <c r="J189" s="563"/>
      <c r="K189" s="98"/>
      <c r="L189" s="98"/>
      <c r="M189" s="27">
        <f t="shared" si="11"/>
        <v>0</v>
      </c>
      <c r="N189" s="89" t="str">
        <f t="shared" si="14"/>
        <v>-</v>
      </c>
      <c r="O189" s="89" t="str">
        <f t="shared" si="14"/>
        <v>-</v>
      </c>
      <c r="P189" s="88" t="str">
        <f t="shared" si="14"/>
        <v>-</v>
      </c>
      <c r="Q189" s="88" t="str">
        <f t="shared" si="14"/>
        <v>-</v>
      </c>
      <c r="R189" s="88" t="str">
        <f t="shared" si="14"/>
        <v>-</v>
      </c>
      <c r="S189" s="88" t="str">
        <f t="shared" si="14"/>
        <v>-</v>
      </c>
      <c r="T189" s="88" t="str">
        <f t="shared" si="14"/>
        <v>-</v>
      </c>
      <c r="U189" s="88" t="str">
        <f t="shared" si="14"/>
        <v>-</v>
      </c>
      <c r="V189" s="88" t="str">
        <f t="shared" si="14"/>
        <v>-</v>
      </c>
      <c r="W189" s="88" t="str">
        <f t="shared" si="14"/>
        <v>-</v>
      </c>
      <c r="X189" s="9"/>
      <c r="Z189" s="570" t="s">
        <v>426</v>
      </c>
    </row>
    <row r="190" spans="1:26" s="8" customFormat="1">
      <c r="A190" s="76"/>
      <c r="B190" s="26">
        <v>185</v>
      </c>
      <c r="C190" s="562"/>
      <c r="D190" s="98"/>
      <c r="E190" s="98"/>
      <c r="F190" s="98"/>
      <c r="G190" s="562"/>
      <c r="H190" s="98"/>
      <c r="I190" s="563"/>
      <c r="J190" s="563"/>
      <c r="K190" s="98"/>
      <c r="L190" s="98"/>
      <c r="M190" s="27">
        <f t="shared" si="11"/>
        <v>0</v>
      </c>
      <c r="N190" s="89" t="str">
        <f t="shared" si="14"/>
        <v>-</v>
      </c>
      <c r="O190" s="89" t="str">
        <f t="shared" si="14"/>
        <v>-</v>
      </c>
      <c r="P190" s="88" t="str">
        <f t="shared" si="14"/>
        <v>-</v>
      </c>
      <c r="Q190" s="88" t="str">
        <f t="shared" si="14"/>
        <v>-</v>
      </c>
      <c r="R190" s="88" t="str">
        <f t="shared" si="14"/>
        <v>-</v>
      </c>
      <c r="S190" s="88" t="str">
        <f t="shared" si="14"/>
        <v>-</v>
      </c>
      <c r="T190" s="88" t="str">
        <f t="shared" si="14"/>
        <v>-</v>
      </c>
      <c r="U190" s="88" t="str">
        <f t="shared" si="14"/>
        <v>-</v>
      </c>
      <c r="V190" s="88" t="str">
        <f t="shared" si="14"/>
        <v>-</v>
      </c>
      <c r="W190" s="88" t="str">
        <f t="shared" si="14"/>
        <v>-</v>
      </c>
      <c r="X190" s="9"/>
      <c r="Z190" s="570" t="s">
        <v>426</v>
      </c>
    </row>
    <row r="191" spans="1:26">
      <c r="A191" s="22"/>
      <c r="B191" s="26">
        <v>186</v>
      </c>
      <c r="C191" s="562"/>
      <c r="D191" s="98"/>
      <c r="E191" s="98"/>
      <c r="F191" s="98"/>
      <c r="G191" s="562"/>
      <c r="H191" s="98"/>
      <c r="I191" s="563"/>
      <c r="J191" s="563"/>
      <c r="K191" s="98"/>
      <c r="L191" s="98"/>
      <c r="M191" s="27">
        <f t="shared" si="11"/>
        <v>0</v>
      </c>
      <c r="N191" s="89" t="str">
        <f t="shared" si="14"/>
        <v>-</v>
      </c>
      <c r="O191" s="89" t="str">
        <f t="shared" si="14"/>
        <v>-</v>
      </c>
      <c r="P191" s="88" t="str">
        <f t="shared" si="14"/>
        <v>-</v>
      </c>
      <c r="Q191" s="88" t="str">
        <f t="shared" si="14"/>
        <v>-</v>
      </c>
      <c r="R191" s="88" t="str">
        <f t="shared" si="14"/>
        <v>-</v>
      </c>
      <c r="S191" s="88" t="str">
        <f t="shared" si="14"/>
        <v>-</v>
      </c>
      <c r="T191" s="88" t="str">
        <f t="shared" si="14"/>
        <v>-</v>
      </c>
      <c r="U191" s="88" t="str">
        <f t="shared" si="14"/>
        <v>-</v>
      </c>
      <c r="V191" s="88" t="str">
        <f t="shared" si="14"/>
        <v>-</v>
      </c>
      <c r="W191" s="88" t="str">
        <f t="shared" si="14"/>
        <v>-</v>
      </c>
      <c r="X191" s="9"/>
      <c r="Z191" s="570" t="s">
        <v>426</v>
      </c>
    </row>
    <row r="192" spans="1:26">
      <c r="A192" s="10"/>
      <c r="B192" s="26">
        <v>187</v>
      </c>
      <c r="C192" s="562"/>
      <c r="D192" s="98"/>
      <c r="E192" s="98"/>
      <c r="F192" s="98"/>
      <c r="G192" s="562"/>
      <c r="H192" s="98"/>
      <c r="I192" s="563"/>
      <c r="J192" s="563"/>
      <c r="K192" s="98"/>
      <c r="L192" s="98"/>
      <c r="M192" s="27">
        <f>F192-L192</f>
        <v>0</v>
      </c>
      <c r="N192" s="88" t="str">
        <f>IF($G192="","-",IF($G192&lt;=N$5,$M192,0))</f>
        <v>-</v>
      </c>
      <c r="O192" s="88" t="str">
        <f>IF($G192="","-",IF($G192&lt;=O$5,$M192,0))</f>
        <v>-</v>
      </c>
      <c r="P192" s="88" t="str">
        <f>IF($G192="","-",IF($G192&lt;=P$5,$M192,0))</f>
        <v>-</v>
      </c>
      <c r="Q192" s="88" t="str">
        <f t="shared" si="14"/>
        <v>-</v>
      </c>
      <c r="R192" s="88" t="str">
        <f t="shared" si="14"/>
        <v>-</v>
      </c>
      <c r="S192" s="88" t="str">
        <f t="shared" si="14"/>
        <v>-</v>
      </c>
      <c r="T192" s="88" t="str">
        <f t="shared" si="14"/>
        <v>-</v>
      </c>
      <c r="U192" s="88" t="str">
        <f t="shared" si="14"/>
        <v>-</v>
      </c>
      <c r="V192" s="88" t="str">
        <f t="shared" si="14"/>
        <v>-</v>
      </c>
      <c r="W192" s="88" t="str">
        <f t="shared" si="14"/>
        <v>-</v>
      </c>
      <c r="X192" s="9"/>
      <c r="Z192" s="570" t="s">
        <v>426</v>
      </c>
    </row>
    <row r="193" spans="1:26">
      <c r="A193" s="10"/>
      <c r="B193" s="26">
        <v>188</v>
      </c>
      <c r="C193" s="562"/>
      <c r="D193" s="98"/>
      <c r="E193" s="98"/>
      <c r="F193" s="98"/>
      <c r="G193" s="562"/>
      <c r="H193" s="98"/>
      <c r="I193" s="563"/>
      <c r="J193" s="563"/>
      <c r="K193" s="98"/>
      <c r="L193" s="98"/>
      <c r="M193" s="27">
        <f t="shared" ref="M193:M256" si="15">F193-L193</f>
        <v>0</v>
      </c>
      <c r="N193" s="89" t="str">
        <f t="shared" si="14"/>
        <v>-</v>
      </c>
      <c r="O193" s="89" t="str">
        <f t="shared" si="14"/>
        <v>-</v>
      </c>
      <c r="P193" s="88" t="str">
        <f t="shared" si="14"/>
        <v>-</v>
      </c>
      <c r="Q193" s="88" t="str">
        <f t="shared" si="14"/>
        <v>-</v>
      </c>
      <c r="R193" s="88" t="str">
        <f t="shared" si="14"/>
        <v>-</v>
      </c>
      <c r="S193" s="88" t="str">
        <f t="shared" si="14"/>
        <v>-</v>
      </c>
      <c r="T193" s="88" t="str">
        <f t="shared" si="14"/>
        <v>-</v>
      </c>
      <c r="U193" s="88" t="str">
        <f t="shared" si="14"/>
        <v>-</v>
      </c>
      <c r="V193" s="88" t="str">
        <f t="shared" si="14"/>
        <v>-</v>
      </c>
      <c r="W193" s="88" t="str">
        <f t="shared" si="14"/>
        <v>-</v>
      </c>
      <c r="X193" s="9"/>
      <c r="Z193" s="570" t="s">
        <v>426</v>
      </c>
    </row>
    <row r="194" spans="1:26" s="80" customFormat="1">
      <c r="A194" s="79"/>
      <c r="B194" s="26">
        <v>189</v>
      </c>
      <c r="C194" s="562"/>
      <c r="D194" s="98"/>
      <c r="E194" s="98"/>
      <c r="F194" s="98"/>
      <c r="G194" s="562"/>
      <c r="H194" s="98"/>
      <c r="I194" s="563"/>
      <c r="J194" s="563"/>
      <c r="K194" s="98"/>
      <c r="L194" s="98"/>
      <c r="M194" s="27">
        <f t="shared" si="15"/>
        <v>0</v>
      </c>
      <c r="N194" s="90" t="str">
        <f t="shared" ref="N194:W209" si="16">IF($G194="","-",IF($G194&lt;=N$5,$M194,0))</f>
        <v>-</v>
      </c>
      <c r="O194" s="90" t="str">
        <f t="shared" si="16"/>
        <v>-</v>
      </c>
      <c r="P194" s="91" t="str">
        <f t="shared" si="16"/>
        <v>-</v>
      </c>
      <c r="Q194" s="91" t="str">
        <f t="shared" si="16"/>
        <v>-</v>
      </c>
      <c r="R194" s="91" t="str">
        <f t="shared" si="16"/>
        <v>-</v>
      </c>
      <c r="S194" s="91" t="str">
        <f t="shared" si="16"/>
        <v>-</v>
      </c>
      <c r="T194" s="91" t="str">
        <f t="shared" si="16"/>
        <v>-</v>
      </c>
      <c r="U194" s="91" t="str">
        <f t="shared" si="16"/>
        <v>-</v>
      </c>
      <c r="V194" s="91" t="str">
        <f t="shared" si="16"/>
        <v>-</v>
      </c>
      <c r="W194" s="91" t="str">
        <f t="shared" si="16"/>
        <v>-</v>
      </c>
      <c r="X194" s="105"/>
      <c r="Z194" s="570" t="s">
        <v>426</v>
      </c>
    </row>
    <row r="195" spans="1:26" s="80" customFormat="1">
      <c r="A195" s="79"/>
      <c r="B195" s="26">
        <v>190</v>
      </c>
      <c r="C195" s="562"/>
      <c r="D195" s="98"/>
      <c r="E195" s="98"/>
      <c r="F195" s="98"/>
      <c r="G195" s="562"/>
      <c r="H195" s="98"/>
      <c r="I195" s="563"/>
      <c r="J195" s="563"/>
      <c r="K195" s="98"/>
      <c r="L195" s="98"/>
      <c r="M195" s="27">
        <f t="shared" si="15"/>
        <v>0</v>
      </c>
      <c r="N195" s="90" t="str">
        <f t="shared" si="16"/>
        <v>-</v>
      </c>
      <c r="O195" s="90" t="str">
        <f t="shared" si="16"/>
        <v>-</v>
      </c>
      <c r="P195" s="91" t="str">
        <f t="shared" si="16"/>
        <v>-</v>
      </c>
      <c r="Q195" s="91" t="str">
        <f t="shared" si="16"/>
        <v>-</v>
      </c>
      <c r="R195" s="91" t="str">
        <f t="shared" si="16"/>
        <v>-</v>
      </c>
      <c r="S195" s="91" t="str">
        <f t="shared" si="16"/>
        <v>-</v>
      </c>
      <c r="T195" s="91" t="str">
        <f t="shared" si="16"/>
        <v>-</v>
      </c>
      <c r="U195" s="91" t="str">
        <f t="shared" si="16"/>
        <v>-</v>
      </c>
      <c r="V195" s="91" t="str">
        <f t="shared" si="16"/>
        <v>-</v>
      </c>
      <c r="W195" s="91" t="str">
        <f t="shared" si="16"/>
        <v>-</v>
      </c>
      <c r="X195" s="105"/>
      <c r="Z195" s="570" t="s">
        <v>426</v>
      </c>
    </row>
    <row r="196" spans="1:26" s="80" customFormat="1">
      <c r="A196" s="79"/>
      <c r="B196" s="26">
        <v>191</v>
      </c>
      <c r="C196" s="562"/>
      <c r="D196" s="98"/>
      <c r="E196" s="98"/>
      <c r="F196" s="98"/>
      <c r="G196" s="562"/>
      <c r="H196" s="98"/>
      <c r="I196" s="563"/>
      <c r="J196" s="563"/>
      <c r="K196" s="98"/>
      <c r="L196" s="98"/>
      <c r="M196" s="27">
        <f t="shared" si="15"/>
        <v>0</v>
      </c>
      <c r="N196" s="90" t="str">
        <f t="shared" si="16"/>
        <v>-</v>
      </c>
      <c r="O196" s="90" t="str">
        <f t="shared" si="16"/>
        <v>-</v>
      </c>
      <c r="P196" s="91" t="str">
        <f t="shared" si="16"/>
        <v>-</v>
      </c>
      <c r="Q196" s="91" t="str">
        <f t="shared" si="16"/>
        <v>-</v>
      </c>
      <c r="R196" s="91" t="str">
        <f t="shared" si="16"/>
        <v>-</v>
      </c>
      <c r="S196" s="91" t="str">
        <f t="shared" si="16"/>
        <v>-</v>
      </c>
      <c r="T196" s="91" t="str">
        <f t="shared" si="16"/>
        <v>-</v>
      </c>
      <c r="U196" s="91" t="str">
        <f t="shared" si="16"/>
        <v>-</v>
      </c>
      <c r="V196" s="91" t="str">
        <f t="shared" si="16"/>
        <v>-</v>
      </c>
      <c r="W196" s="91" t="str">
        <f t="shared" si="16"/>
        <v>-</v>
      </c>
      <c r="X196" s="105"/>
      <c r="Z196" s="570" t="s">
        <v>426</v>
      </c>
    </row>
    <row r="197" spans="1:26">
      <c r="A197" s="10"/>
      <c r="B197" s="26">
        <v>192</v>
      </c>
      <c r="C197" s="562"/>
      <c r="D197" s="98"/>
      <c r="E197" s="98"/>
      <c r="F197" s="98"/>
      <c r="G197" s="562"/>
      <c r="H197" s="98"/>
      <c r="I197" s="563"/>
      <c r="J197" s="563"/>
      <c r="K197" s="98"/>
      <c r="L197" s="98"/>
      <c r="M197" s="27">
        <f t="shared" si="15"/>
        <v>0</v>
      </c>
      <c r="N197" s="89" t="str">
        <f t="shared" si="16"/>
        <v>-</v>
      </c>
      <c r="O197" s="89" t="str">
        <f t="shared" si="16"/>
        <v>-</v>
      </c>
      <c r="P197" s="88" t="str">
        <f t="shared" si="16"/>
        <v>-</v>
      </c>
      <c r="Q197" s="88" t="str">
        <f t="shared" si="16"/>
        <v>-</v>
      </c>
      <c r="R197" s="88" t="str">
        <f t="shared" si="16"/>
        <v>-</v>
      </c>
      <c r="S197" s="88" t="str">
        <f t="shared" si="16"/>
        <v>-</v>
      </c>
      <c r="T197" s="88" t="str">
        <f t="shared" si="16"/>
        <v>-</v>
      </c>
      <c r="U197" s="88" t="str">
        <f t="shared" si="16"/>
        <v>-</v>
      </c>
      <c r="V197" s="88" t="str">
        <f t="shared" si="16"/>
        <v>-</v>
      </c>
      <c r="W197" s="88" t="str">
        <f t="shared" si="16"/>
        <v>-</v>
      </c>
      <c r="X197" s="9"/>
      <c r="Z197" s="570" t="s">
        <v>426</v>
      </c>
    </row>
    <row r="198" spans="1:26">
      <c r="A198" s="10"/>
      <c r="B198" s="26">
        <v>193</v>
      </c>
      <c r="C198" s="562"/>
      <c r="D198" s="98"/>
      <c r="E198" s="98"/>
      <c r="F198" s="98"/>
      <c r="G198" s="562"/>
      <c r="H198" s="98"/>
      <c r="I198" s="563"/>
      <c r="J198" s="563"/>
      <c r="K198" s="98"/>
      <c r="L198" s="98"/>
      <c r="M198" s="27">
        <f t="shared" si="15"/>
        <v>0</v>
      </c>
      <c r="N198" s="89" t="str">
        <f t="shared" si="16"/>
        <v>-</v>
      </c>
      <c r="O198" s="89" t="str">
        <f t="shared" si="16"/>
        <v>-</v>
      </c>
      <c r="P198" s="88" t="str">
        <f t="shared" si="16"/>
        <v>-</v>
      </c>
      <c r="Q198" s="88" t="str">
        <f t="shared" si="16"/>
        <v>-</v>
      </c>
      <c r="R198" s="88" t="str">
        <f t="shared" si="16"/>
        <v>-</v>
      </c>
      <c r="S198" s="88" t="str">
        <f t="shared" si="16"/>
        <v>-</v>
      </c>
      <c r="T198" s="88" t="str">
        <f t="shared" si="16"/>
        <v>-</v>
      </c>
      <c r="U198" s="88" t="str">
        <f t="shared" si="16"/>
        <v>-</v>
      </c>
      <c r="V198" s="88" t="str">
        <f t="shared" si="16"/>
        <v>-</v>
      </c>
      <c r="W198" s="88" t="str">
        <f t="shared" si="16"/>
        <v>-</v>
      </c>
      <c r="X198" s="9"/>
      <c r="Z198" s="570" t="s">
        <v>426</v>
      </c>
    </row>
    <row r="199" spans="1:26">
      <c r="A199" s="10"/>
      <c r="B199" s="26">
        <v>194</v>
      </c>
      <c r="C199" s="562"/>
      <c r="D199" s="98"/>
      <c r="E199" s="98"/>
      <c r="F199" s="98"/>
      <c r="G199" s="562"/>
      <c r="H199" s="98"/>
      <c r="I199" s="563"/>
      <c r="J199" s="563"/>
      <c r="K199" s="98"/>
      <c r="L199" s="98"/>
      <c r="M199" s="27">
        <f t="shared" si="15"/>
        <v>0</v>
      </c>
      <c r="N199" s="89" t="str">
        <f t="shared" si="16"/>
        <v>-</v>
      </c>
      <c r="O199" s="89" t="str">
        <f t="shared" si="16"/>
        <v>-</v>
      </c>
      <c r="P199" s="88" t="str">
        <f t="shared" si="16"/>
        <v>-</v>
      </c>
      <c r="Q199" s="88" t="str">
        <f t="shared" si="16"/>
        <v>-</v>
      </c>
      <c r="R199" s="88" t="str">
        <f t="shared" si="16"/>
        <v>-</v>
      </c>
      <c r="S199" s="88" t="str">
        <f t="shared" si="16"/>
        <v>-</v>
      </c>
      <c r="T199" s="88" t="str">
        <f t="shared" si="16"/>
        <v>-</v>
      </c>
      <c r="U199" s="88" t="str">
        <f t="shared" si="16"/>
        <v>-</v>
      </c>
      <c r="V199" s="88" t="str">
        <f t="shared" si="16"/>
        <v>-</v>
      </c>
      <c r="W199" s="88" t="str">
        <f t="shared" si="16"/>
        <v>-</v>
      </c>
      <c r="X199" s="9"/>
      <c r="Z199" s="570" t="s">
        <v>426</v>
      </c>
    </row>
    <row r="200" spans="1:26">
      <c r="A200" s="10"/>
      <c r="B200" s="26">
        <v>195</v>
      </c>
      <c r="C200" s="562"/>
      <c r="D200" s="98"/>
      <c r="E200" s="98"/>
      <c r="F200" s="98"/>
      <c r="G200" s="562"/>
      <c r="H200" s="98"/>
      <c r="I200" s="563"/>
      <c r="J200" s="563"/>
      <c r="K200" s="98"/>
      <c r="L200" s="98"/>
      <c r="M200" s="27">
        <f t="shared" si="15"/>
        <v>0</v>
      </c>
      <c r="N200" s="89" t="str">
        <f t="shared" si="16"/>
        <v>-</v>
      </c>
      <c r="O200" s="89" t="str">
        <f t="shared" si="16"/>
        <v>-</v>
      </c>
      <c r="P200" s="88" t="str">
        <f t="shared" si="16"/>
        <v>-</v>
      </c>
      <c r="Q200" s="88" t="str">
        <f t="shared" si="16"/>
        <v>-</v>
      </c>
      <c r="R200" s="88" t="str">
        <f t="shared" si="16"/>
        <v>-</v>
      </c>
      <c r="S200" s="88" t="str">
        <f t="shared" si="16"/>
        <v>-</v>
      </c>
      <c r="T200" s="88" t="str">
        <f t="shared" si="16"/>
        <v>-</v>
      </c>
      <c r="U200" s="88" t="str">
        <f t="shared" si="16"/>
        <v>-</v>
      </c>
      <c r="V200" s="88" t="str">
        <f t="shared" si="16"/>
        <v>-</v>
      </c>
      <c r="W200" s="88" t="str">
        <f t="shared" si="16"/>
        <v>-</v>
      </c>
      <c r="X200" s="9"/>
      <c r="Z200" s="570" t="s">
        <v>426</v>
      </c>
    </row>
    <row r="201" spans="1:26">
      <c r="A201" s="10"/>
      <c r="B201" s="26">
        <v>196</v>
      </c>
      <c r="C201" s="562"/>
      <c r="D201" s="98"/>
      <c r="E201" s="98"/>
      <c r="F201" s="98"/>
      <c r="G201" s="562"/>
      <c r="H201" s="98"/>
      <c r="I201" s="563"/>
      <c r="J201" s="563"/>
      <c r="K201" s="98"/>
      <c r="L201" s="98"/>
      <c r="M201" s="27">
        <f t="shared" si="15"/>
        <v>0</v>
      </c>
      <c r="N201" s="89" t="str">
        <f t="shared" si="16"/>
        <v>-</v>
      </c>
      <c r="O201" s="89" t="str">
        <f t="shared" si="16"/>
        <v>-</v>
      </c>
      <c r="P201" s="88" t="str">
        <f t="shared" si="16"/>
        <v>-</v>
      </c>
      <c r="Q201" s="88" t="str">
        <f t="shared" si="16"/>
        <v>-</v>
      </c>
      <c r="R201" s="88" t="str">
        <f t="shared" si="16"/>
        <v>-</v>
      </c>
      <c r="S201" s="88" t="str">
        <f t="shared" si="16"/>
        <v>-</v>
      </c>
      <c r="T201" s="88" t="str">
        <f t="shared" si="16"/>
        <v>-</v>
      </c>
      <c r="U201" s="88" t="str">
        <f t="shared" si="16"/>
        <v>-</v>
      </c>
      <c r="V201" s="88" t="str">
        <f t="shared" si="16"/>
        <v>-</v>
      </c>
      <c r="W201" s="88" t="str">
        <f t="shared" si="16"/>
        <v>-</v>
      </c>
      <c r="X201" s="9"/>
      <c r="Z201" s="570" t="s">
        <v>426</v>
      </c>
    </row>
    <row r="202" spans="1:26">
      <c r="A202" s="10"/>
      <c r="B202" s="26">
        <v>197</v>
      </c>
      <c r="C202" s="562"/>
      <c r="D202" s="98"/>
      <c r="E202" s="98"/>
      <c r="F202" s="98"/>
      <c r="G202" s="562"/>
      <c r="H202" s="98"/>
      <c r="I202" s="563"/>
      <c r="J202" s="563"/>
      <c r="K202" s="98"/>
      <c r="L202" s="98"/>
      <c r="M202" s="27">
        <f t="shared" si="15"/>
        <v>0</v>
      </c>
      <c r="N202" s="89" t="str">
        <f t="shared" si="16"/>
        <v>-</v>
      </c>
      <c r="O202" s="89" t="str">
        <f t="shared" si="16"/>
        <v>-</v>
      </c>
      <c r="P202" s="88" t="str">
        <f t="shared" si="16"/>
        <v>-</v>
      </c>
      <c r="Q202" s="88" t="str">
        <f t="shared" si="16"/>
        <v>-</v>
      </c>
      <c r="R202" s="88" t="str">
        <f t="shared" si="16"/>
        <v>-</v>
      </c>
      <c r="S202" s="88" t="str">
        <f t="shared" si="16"/>
        <v>-</v>
      </c>
      <c r="T202" s="88" t="str">
        <f t="shared" si="16"/>
        <v>-</v>
      </c>
      <c r="U202" s="88" t="str">
        <f t="shared" si="16"/>
        <v>-</v>
      </c>
      <c r="V202" s="88" t="str">
        <f t="shared" si="16"/>
        <v>-</v>
      </c>
      <c r="W202" s="88" t="str">
        <f t="shared" si="16"/>
        <v>-</v>
      </c>
      <c r="X202" s="9"/>
      <c r="Z202" s="570" t="s">
        <v>426</v>
      </c>
    </row>
    <row r="203" spans="1:26">
      <c r="A203" s="10"/>
      <c r="B203" s="26">
        <v>198</v>
      </c>
      <c r="C203" s="562"/>
      <c r="D203" s="98"/>
      <c r="E203" s="98"/>
      <c r="F203" s="98"/>
      <c r="G203" s="562"/>
      <c r="H203" s="98"/>
      <c r="I203" s="563"/>
      <c r="J203" s="563"/>
      <c r="K203" s="98"/>
      <c r="L203" s="98"/>
      <c r="M203" s="27">
        <f t="shared" si="15"/>
        <v>0</v>
      </c>
      <c r="N203" s="89" t="str">
        <f t="shared" si="16"/>
        <v>-</v>
      </c>
      <c r="O203" s="89" t="str">
        <f t="shared" si="16"/>
        <v>-</v>
      </c>
      <c r="P203" s="88" t="str">
        <f t="shared" si="16"/>
        <v>-</v>
      </c>
      <c r="Q203" s="88" t="str">
        <f t="shared" si="16"/>
        <v>-</v>
      </c>
      <c r="R203" s="88" t="str">
        <f t="shared" si="16"/>
        <v>-</v>
      </c>
      <c r="S203" s="88" t="str">
        <f t="shared" si="16"/>
        <v>-</v>
      </c>
      <c r="T203" s="88" t="str">
        <f t="shared" si="16"/>
        <v>-</v>
      </c>
      <c r="U203" s="88" t="str">
        <f t="shared" si="16"/>
        <v>-</v>
      </c>
      <c r="V203" s="88" t="str">
        <f t="shared" si="16"/>
        <v>-</v>
      </c>
      <c r="W203" s="88" t="str">
        <f t="shared" si="16"/>
        <v>-</v>
      </c>
      <c r="X203" s="9"/>
      <c r="Z203" s="570" t="s">
        <v>426</v>
      </c>
    </row>
    <row r="204" spans="1:26">
      <c r="A204" s="10"/>
      <c r="B204" s="26">
        <v>199</v>
      </c>
      <c r="C204" s="562"/>
      <c r="D204" s="98"/>
      <c r="E204" s="98"/>
      <c r="F204" s="98"/>
      <c r="G204" s="562"/>
      <c r="H204" s="98"/>
      <c r="I204" s="563"/>
      <c r="J204" s="563"/>
      <c r="K204" s="98"/>
      <c r="L204" s="98"/>
      <c r="M204" s="27">
        <f t="shared" si="15"/>
        <v>0</v>
      </c>
      <c r="N204" s="89" t="str">
        <f t="shared" si="16"/>
        <v>-</v>
      </c>
      <c r="O204" s="89" t="str">
        <f t="shared" si="16"/>
        <v>-</v>
      </c>
      <c r="P204" s="88" t="str">
        <f t="shared" si="16"/>
        <v>-</v>
      </c>
      <c r="Q204" s="88" t="str">
        <f t="shared" si="16"/>
        <v>-</v>
      </c>
      <c r="R204" s="88" t="str">
        <f t="shared" si="16"/>
        <v>-</v>
      </c>
      <c r="S204" s="88" t="str">
        <f t="shared" si="16"/>
        <v>-</v>
      </c>
      <c r="T204" s="88" t="str">
        <f t="shared" si="16"/>
        <v>-</v>
      </c>
      <c r="U204" s="88" t="str">
        <f t="shared" si="16"/>
        <v>-</v>
      </c>
      <c r="V204" s="88" t="str">
        <f t="shared" si="16"/>
        <v>-</v>
      </c>
      <c r="W204" s="88" t="str">
        <f t="shared" si="16"/>
        <v>-</v>
      </c>
      <c r="X204" s="9"/>
      <c r="Z204" s="570" t="s">
        <v>426</v>
      </c>
    </row>
    <row r="205" spans="1:26">
      <c r="A205" s="10"/>
      <c r="B205" s="26">
        <v>200</v>
      </c>
      <c r="C205" s="562"/>
      <c r="D205" s="98"/>
      <c r="E205" s="98"/>
      <c r="F205" s="98"/>
      <c r="G205" s="562"/>
      <c r="H205" s="98"/>
      <c r="I205" s="563"/>
      <c r="J205" s="563"/>
      <c r="K205" s="98"/>
      <c r="L205" s="98"/>
      <c r="M205" s="27">
        <f t="shared" si="15"/>
        <v>0</v>
      </c>
      <c r="N205" s="89" t="str">
        <f t="shared" si="16"/>
        <v>-</v>
      </c>
      <c r="O205" s="89" t="str">
        <f t="shared" si="16"/>
        <v>-</v>
      </c>
      <c r="P205" s="88" t="str">
        <f t="shared" si="16"/>
        <v>-</v>
      </c>
      <c r="Q205" s="88" t="str">
        <f t="shared" si="16"/>
        <v>-</v>
      </c>
      <c r="R205" s="88" t="str">
        <f t="shared" si="16"/>
        <v>-</v>
      </c>
      <c r="S205" s="88" t="str">
        <f t="shared" si="16"/>
        <v>-</v>
      </c>
      <c r="T205" s="88" t="str">
        <f t="shared" si="16"/>
        <v>-</v>
      </c>
      <c r="U205" s="88" t="str">
        <f t="shared" si="16"/>
        <v>-</v>
      </c>
      <c r="V205" s="88" t="str">
        <f t="shared" si="16"/>
        <v>-</v>
      </c>
      <c r="W205" s="88" t="str">
        <f t="shared" si="16"/>
        <v>-</v>
      </c>
      <c r="X205" s="9"/>
      <c r="Z205" s="570" t="s">
        <v>426</v>
      </c>
    </row>
    <row r="206" spans="1:26">
      <c r="A206" s="10"/>
      <c r="B206" s="26">
        <v>201</v>
      </c>
      <c r="C206" s="562"/>
      <c r="D206" s="98"/>
      <c r="E206" s="98"/>
      <c r="F206" s="98"/>
      <c r="G206" s="562"/>
      <c r="H206" s="98"/>
      <c r="I206" s="563"/>
      <c r="J206" s="563"/>
      <c r="K206" s="98"/>
      <c r="L206" s="98"/>
      <c r="M206" s="27">
        <f t="shared" si="15"/>
        <v>0</v>
      </c>
      <c r="N206" s="89" t="str">
        <f t="shared" si="16"/>
        <v>-</v>
      </c>
      <c r="O206" s="89" t="str">
        <f t="shared" si="16"/>
        <v>-</v>
      </c>
      <c r="P206" s="88" t="str">
        <f t="shared" si="16"/>
        <v>-</v>
      </c>
      <c r="Q206" s="88" t="str">
        <f t="shared" si="16"/>
        <v>-</v>
      </c>
      <c r="R206" s="88" t="str">
        <f t="shared" si="16"/>
        <v>-</v>
      </c>
      <c r="S206" s="88" t="str">
        <f t="shared" si="16"/>
        <v>-</v>
      </c>
      <c r="T206" s="88" t="str">
        <f t="shared" si="16"/>
        <v>-</v>
      </c>
      <c r="U206" s="88" t="str">
        <f t="shared" si="16"/>
        <v>-</v>
      </c>
      <c r="V206" s="88" t="str">
        <f t="shared" si="16"/>
        <v>-</v>
      </c>
      <c r="W206" s="88" t="str">
        <f t="shared" si="16"/>
        <v>-</v>
      </c>
      <c r="X206" s="9"/>
      <c r="Z206" s="570" t="s">
        <v>426</v>
      </c>
    </row>
    <row r="207" spans="1:26">
      <c r="A207" s="10"/>
      <c r="B207" s="26">
        <v>202</v>
      </c>
      <c r="C207" s="562"/>
      <c r="D207" s="98"/>
      <c r="E207" s="98"/>
      <c r="F207" s="98"/>
      <c r="G207" s="562"/>
      <c r="H207" s="98"/>
      <c r="I207" s="563"/>
      <c r="J207" s="563"/>
      <c r="K207" s="98"/>
      <c r="L207" s="98"/>
      <c r="M207" s="27">
        <f t="shared" si="15"/>
        <v>0</v>
      </c>
      <c r="N207" s="89" t="str">
        <f t="shared" si="16"/>
        <v>-</v>
      </c>
      <c r="O207" s="89" t="str">
        <f t="shared" si="16"/>
        <v>-</v>
      </c>
      <c r="P207" s="88" t="str">
        <f t="shared" si="16"/>
        <v>-</v>
      </c>
      <c r="Q207" s="88" t="str">
        <f t="shared" si="16"/>
        <v>-</v>
      </c>
      <c r="R207" s="88" t="str">
        <f t="shared" si="16"/>
        <v>-</v>
      </c>
      <c r="S207" s="88" t="str">
        <f t="shared" si="16"/>
        <v>-</v>
      </c>
      <c r="T207" s="88" t="str">
        <f t="shared" si="16"/>
        <v>-</v>
      </c>
      <c r="U207" s="88" t="str">
        <f t="shared" si="16"/>
        <v>-</v>
      </c>
      <c r="V207" s="88" t="str">
        <f t="shared" si="16"/>
        <v>-</v>
      </c>
      <c r="W207" s="88" t="str">
        <f t="shared" si="16"/>
        <v>-</v>
      </c>
      <c r="X207" s="9"/>
      <c r="Z207" s="570" t="s">
        <v>426</v>
      </c>
    </row>
    <row r="208" spans="1:26">
      <c r="A208" s="10"/>
      <c r="B208" s="26">
        <v>203</v>
      </c>
      <c r="C208" s="562"/>
      <c r="D208" s="98"/>
      <c r="E208" s="98"/>
      <c r="F208" s="98"/>
      <c r="G208" s="562"/>
      <c r="H208" s="98"/>
      <c r="I208" s="563"/>
      <c r="J208" s="563"/>
      <c r="K208" s="98"/>
      <c r="L208" s="98"/>
      <c r="M208" s="27">
        <f t="shared" si="15"/>
        <v>0</v>
      </c>
      <c r="N208" s="89" t="str">
        <f t="shared" si="16"/>
        <v>-</v>
      </c>
      <c r="O208" s="89" t="str">
        <f t="shared" si="16"/>
        <v>-</v>
      </c>
      <c r="P208" s="88" t="str">
        <f t="shared" si="16"/>
        <v>-</v>
      </c>
      <c r="Q208" s="88" t="str">
        <f t="shared" si="16"/>
        <v>-</v>
      </c>
      <c r="R208" s="88" t="str">
        <f t="shared" si="16"/>
        <v>-</v>
      </c>
      <c r="S208" s="88" t="str">
        <f t="shared" si="16"/>
        <v>-</v>
      </c>
      <c r="T208" s="88" t="str">
        <f t="shared" si="16"/>
        <v>-</v>
      </c>
      <c r="U208" s="88" t="str">
        <f t="shared" si="16"/>
        <v>-</v>
      </c>
      <c r="V208" s="88" t="str">
        <f t="shared" si="16"/>
        <v>-</v>
      </c>
      <c r="W208" s="88" t="str">
        <f t="shared" si="16"/>
        <v>-</v>
      </c>
      <c r="X208" s="9"/>
      <c r="Z208" s="570" t="s">
        <v>426</v>
      </c>
    </row>
    <row r="209" spans="1:26">
      <c r="A209" s="10"/>
      <c r="B209" s="26">
        <v>204</v>
      </c>
      <c r="C209" s="562"/>
      <c r="D209" s="98"/>
      <c r="E209" s="98"/>
      <c r="F209" s="98"/>
      <c r="G209" s="562"/>
      <c r="H209" s="98"/>
      <c r="I209" s="563"/>
      <c r="J209" s="563"/>
      <c r="K209" s="98"/>
      <c r="L209" s="98"/>
      <c r="M209" s="27">
        <f t="shared" si="15"/>
        <v>0</v>
      </c>
      <c r="N209" s="89" t="str">
        <f t="shared" si="16"/>
        <v>-</v>
      </c>
      <c r="O209" s="89" t="str">
        <f t="shared" si="16"/>
        <v>-</v>
      </c>
      <c r="P209" s="88" t="str">
        <f t="shared" si="16"/>
        <v>-</v>
      </c>
      <c r="Q209" s="88" t="str">
        <f t="shared" si="16"/>
        <v>-</v>
      </c>
      <c r="R209" s="88" t="str">
        <f t="shared" si="16"/>
        <v>-</v>
      </c>
      <c r="S209" s="88" t="str">
        <f t="shared" si="16"/>
        <v>-</v>
      </c>
      <c r="T209" s="88" t="str">
        <f t="shared" si="16"/>
        <v>-</v>
      </c>
      <c r="U209" s="88" t="str">
        <f t="shared" si="16"/>
        <v>-</v>
      </c>
      <c r="V209" s="88" t="str">
        <f t="shared" si="16"/>
        <v>-</v>
      </c>
      <c r="W209" s="88" t="str">
        <f t="shared" si="16"/>
        <v>-</v>
      </c>
      <c r="X209" s="9"/>
      <c r="Z209" s="570" t="s">
        <v>426</v>
      </c>
    </row>
    <row r="210" spans="1:26">
      <c r="A210" s="10"/>
      <c r="B210" s="26">
        <v>205</v>
      </c>
      <c r="C210" s="562"/>
      <c r="D210" s="98"/>
      <c r="E210" s="98"/>
      <c r="F210" s="98"/>
      <c r="G210" s="562"/>
      <c r="H210" s="98"/>
      <c r="I210" s="563"/>
      <c r="J210" s="563"/>
      <c r="K210" s="98"/>
      <c r="L210" s="98"/>
      <c r="M210" s="27">
        <f t="shared" si="15"/>
        <v>0</v>
      </c>
      <c r="N210" s="89" t="str">
        <f t="shared" ref="N210:W225" si="17">IF($G210="","-",IF($G210&lt;=N$5,$M210,0))</f>
        <v>-</v>
      </c>
      <c r="O210" s="89" t="str">
        <f t="shared" si="17"/>
        <v>-</v>
      </c>
      <c r="P210" s="88" t="str">
        <f t="shared" si="17"/>
        <v>-</v>
      </c>
      <c r="Q210" s="88" t="str">
        <f t="shared" si="17"/>
        <v>-</v>
      </c>
      <c r="R210" s="88" t="str">
        <f t="shared" si="17"/>
        <v>-</v>
      </c>
      <c r="S210" s="88" t="str">
        <f t="shared" si="17"/>
        <v>-</v>
      </c>
      <c r="T210" s="88" t="str">
        <f t="shared" si="17"/>
        <v>-</v>
      </c>
      <c r="U210" s="88" t="str">
        <f t="shared" si="17"/>
        <v>-</v>
      </c>
      <c r="V210" s="88" t="str">
        <f t="shared" si="17"/>
        <v>-</v>
      </c>
      <c r="W210" s="88" t="str">
        <f t="shared" si="17"/>
        <v>-</v>
      </c>
      <c r="X210" s="9"/>
      <c r="Z210" s="570" t="s">
        <v>426</v>
      </c>
    </row>
    <row r="211" spans="1:26">
      <c r="A211" s="10"/>
      <c r="B211" s="26">
        <v>206</v>
      </c>
      <c r="C211" s="562"/>
      <c r="D211" s="98"/>
      <c r="E211" s="98"/>
      <c r="F211" s="98"/>
      <c r="G211" s="562"/>
      <c r="H211" s="98"/>
      <c r="I211" s="563"/>
      <c r="J211" s="563"/>
      <c r="K211" s="98"/>
      <c r="L211" s="98"/>
      <c r="M211" s="27">
        <f t="shared" si="15"/>
        <v>0</v>
      </c>
      <c r="N211" s="89" t="str">
        <f t="shared" si="17"/>
        <v>-</v>
      </c>
      <c r="O211" s="89" t="str">
        <f t="shared" si="17"/>
        <v>-</v>
      </c>
      <c r="P211" s="88" t="str">
        <f t="shared" si="17"/>
        <v>-</v>
      </c>
      <c r="Q211" s="88" t="str">
        <f t="shared" si="17"/>
        <v>-</v>
      </c>
      <c r="R211" s="88" t="str">
        <f t="shared" si="17"/>
        <v>-</v>
      </c>
      <c r="S211" s="88" t="str">
        <f t="shared" si="17"/>
        <v>-</v>
      </c>
      <c r="T211" s="88" t="str">
        <f t="shared" si="17"/>
        <v>-</v>
      </c>
      <c r="U211" s="88" t="str">
        <f t="shared" si="17"/>
        <v>-</v>
      </c>
      <c r="V211" s="88" t="str">
        <f t="shared" si="17"/>
        <v>-</v>
      </c>
      <c r="W211" s="88" t="str">
        <f t="shared" si="17"/>
        <v>-</v>
      </c>
      <c r="X211" s="9"/>
      <c r="Z211" s="570" t="s">
        <v>426</v>
      </c>
    </row>
    <row r="212" spans="1:26">
      <c r="A212" s="10"/>
      <c r="B212" s="26">
        <v>207</v>
      </c>
      <c r="C212" s="562"/>
      <c r="D212" s="98"/>
      <c r="E212" s="98"/>
      <c r="F212" s="98"/>
      <c r="G212" s="562"/>
      <c r="H212" s="98"/>
      <c r="I212" s="563"/>
      <c r="J212" s="563"/>
      <c r="K212" s="98"/>
      <c r="L212" s="98"/>
      <c r="M212" s="27">
        <f t="shared" si="15"/>
        <v>0</v>
      </c>
      <c r="N212" s="89" t="str">
        <f t="shared" si="17"/>
        <v>-</v>
      </c>
      <c r="O212" s="89" t="str">
        <f t="shared" si="17"/>
        <v>-</v>
      </c>
      <c r="P212" s="88" t="str">
        <f t="shared" si="17"/>
        <v>-</v>
      </c>
      <c r="Q212" s="88" t="str">
        <f t="shared" si="17"/>
        <v>-</v>
      </c>
      <c r="R212" s="88" t="str">
        <f t="shared" si="17"/>
        <v>-</v>
      </c>
      <c r="S212" s="88" t="str">
        <f t="shared" si="17"/>
        <v>-</v>
      </c>
      <c r="T212" s="88" t="str">
        <f t="shared" si="17"/>
        <v>-</v>
      </c>
      <c r="U212" s="88" t="str">
        <f t="shared" si="17"/>
        <v>-</v>
      </c>
      <c r="V212" s="88" t="str">
        <f t="shared" si="17"/>
        <v>-</v>
      </c>
      <c r="W212" s="88" t="str">
        <f t="shared" si="17"/>
        <v>-</v>
      </c>
      <c r="X212" s="9"/>
      <c r="Z212" s="570" t="s">
        <v>426</v>
      </c>
    </row>
    <row r="213" spans="1:26">
      <c r="A213" s="10"/>
      <c r="B213" s="26">
        <v>208</v>
      </c>
      <c r="C213" s="562"/>
      <c r="D213" s="98"/>
      <c r="E213" s="98"/>
      <c r="F213" s="98"/>
      <c r="G213" s="562"/>
      <c r="H213" s="98"/>
      <c r="I213" s="563"/>
      <c r="J213" s="563"/>
      <c r="K213" s="98"/>
      <c r="L213" s="98"/>
      <c r="M213" s="27">
        <f t="shared" si="15"/>
        <v>0</v>
      </c>
      <c r="N213" s="89" t="str">
        <f t="shared" si="17"/>
        <v>-</v>
      </c>
      <c r="O213" s="89" t="str">
        <f t="shared" si="17"/>
        <v>-</v>
      </c>
      <c r="P213" s="88" t="str">
        <f t="shared" si="17"/>
        <v>-</v>
      </c>
      <c r="Q213" s="88" t="str">
        <f t="shared" si="17"/>
        <v>-</v>
      </c>
      <c r="R213" s="88" t="str">
        <f t="shared" si="17"/>
        <v>-</v>
      </c>
      <c r="S213" s="88" t="str">
        <f t="shared" si="17"/>
        <v>-</v>
      </c>
      <c r="T213" s="88" t="str">
        <f t="shared" si="17"/>
        <v>-</v>
      </c>
      <c r="U213" s="88" t="str">
        <f t="shared" si="17"/>
        <v>-</v>
      </c>
      <c r="V213" s="88" t="str">
        <f t="shared" si="17"/>
        <v>-</v>
      </c>
      <c r="W213" s="88" t="str">
        <f t="shared" si="17"/>
        <v>-</v>
      </c>
      <c r="X213" s="9"/>
      <c r="Z213" s="570" t="s">
        <v>426</v>
      </c>
    </row>
    <row r="214" spans="1:26">
      <c r="A214" s="10"/>
      <c r="B214" s="26">
        <v>209</v>
      </c>
      <c r="C214" s="562"/>
      <c r="D214" s="98"/>
      <c r="E214" s="98"/>
      <c r="F214" s="98"/>
      <c r="G214" s="562"/>
      <c r="H214" s="98"/>
      <c r="I214" s="563"/>
      <c r="J214" s="563"/>
      <c r="K214" s="98"/>
      <c r="L214" s="98"/>
      <c r="M214" s="27">
        <f t="shared" si="15"/>
        <v>0</v>
      </c>
      <c r="N214" s="89" t="str">
        <f t="shared" si="17"/>
        <v>-</v>
      </c>
      <c r="O214" s="89" t="str">
        <f t="shared" si="17"/>
        <v>-</v>
      </c>
      <c r="P214" s="88" t="str">
        <f t="shared" si="17"/>
        <v>-</v>
      </c>
      <c r="Q214" s="88" t="str">
        <f t="shared" si="17"/>
        <v>-</v>
      </c>
      <c r="R214" s="88" t="str">
        <f t="shared" si="17"/>
        <v>-</v>
      </c>
      <c r="S214" s="88" t="str">
        <f t="shared" si="17"/>
        <v>-</v>
      </c>
      <c r="T214" s="88" t="str">
        <f t="shared" si="17"/>
        <v>-</v>
      </c>
      <c r="U214" s="88" t="str">
        <f t="shared" si="17"/>
        <v>-</v>
      </c>
      <c r="V214" s="88" t="str">
        <f t="shared" si="17"/>
        <v>-</v>
      </c>
      <c r="W214" s="88" t="str">
        <f t="shared" si="17"/>
        <v>-</v>
      </c>
      <c r="X214" s="9"/>
      <c r="Z214" s="570" t="s">
        <v>426</v>
      </c>
    </row>
    <row r="215" spans="1:26">
      <c r="A215" s="10"/>
      <c r="B215" s="26">
        <v>210</v>
      </c>
      <c r="C215" s="562"/>
      <c r="D215" s="98"/>
      <c r="E215" s="98"/>
      <c r="F215" s="98"/>
      <c r="G215" s="562"/>
      <c r="H215" s="98"/>
      <c r="I215" s="563"/>
      <c r="J215" s="563"/>
      <c r="K215" s="98"/>
      <c r="L215" s="98"/>
      <c r="M215" s="27">
        <f t="shared" si="15"/>
        <v>0</v>
      </c>
      <c r="N215" s="89" t="str">
        <f t="shared" si="17"/>
        <v>-</v>
      </c>
      <c r="O215" s="89" t="str">
        <f t="shared" si="17"/>
        <v>-</v>
      </c>
      <c r="P215" s="88" t="str">
        <f t="shared" si="17"/>
        <v>-</v>
      </c>
      <c r="Q215" s="88" t="str">
        <f t="shared" si="17"/>
        <v>-</v>
      </c>
      <c r="R215" s="88" t="str">
        <f t="shared" si="17"/>
        <v>-</v>
      </c>
      <c r="S215" s="88" t="str">
        <f t="shared" si="17"/>
        <v>-</v>
      </c>
      <c r="T215" s="88" t="str">
        <f t="shared" si="17"/>
        <v>-</v>
      </c>
      <c r="U215" s="88" t="str">
        <f t="shared" si="17"/>
        <v>-</v>
      </c>
      <c r="V215" s="88" t="str">
        <f t="shared" si="17"/>
        <v>-</v>
      </c>
      <c r="W215" s="88" t="str">
        <f t="shared" si="17"/>
        <v>-</v>
      </c>
      <c r="X215" s="9"/>
      <c r="Z215" s="570" t="s">
        <v>426</v>
      </c>
    </row>
    <row r="216" spans="1:26">
      <c r="A216" s="10"/>
      <c r="B216" s="26">
        <v>211</v>
      </c>
      <c r="C216" s="562"/>
      <c r="D216" s="98"/>
      <c r="E216" s="98"/>
      <c r="F216" s="98"/>
      <c r="G216" s="562"/>
      <c r="H216" s="98"/>
      <c r="I216" s="563"/>
      <c r="J216" s="563"/>
      <c r="K216" s="98"/>
      <c r="L216" s="98"/>
      <c r="M216" s="27">
        <f t="shared" si="15"/>
        <v>0</v>
      </c>
      <c r="N216" s="89" t="str">
        <f t="shared" si="17"/>
        <v>-</v>
      </c>
      <c r="O216" s="89" t="str">
        <f t="shared" si="17"/>
        <v>-</v>
      </c>
      <c r="P216" s="88" t="str">
        <f t="shared" si="17"/>
        <v>-</v>
      </c>
      <c r="Q216" s="88" t="str">
        <f t="shared" si="17"/>
        <v>-</v>
      </c>
      <c r="R216" s="88" t="str">
        <f t="shared" si="17"/>
        <v>-</v>
      </c>
      <c r="S216" s="88" t="str">
        <f t="shared" si="17"/>
        <v>-</v>
      </c>
      <c r="T216" s="88" t="str">
        <f t="shared" si="17"/>
        <v>-</v>
      </c>
      <c r="U216" s="88" t="str">
        <f t="shared" si="17"/>
        <v>-</v>
      </c>
      <c r="V216" s="88" t="str">
        <f t="shared" si="17"/>
        <v>-</v>
      </c>
      <c r="W216" s="88" t="str">
        <f t="shared" si="17"/>
        <v>-</v>
      </c>
      <c r="X216" s="9"/>
      <c r="Z216" s="570" t="s">
        <v>426</v>
      </c>
    </row>
    <row r="217" spans="1:26">
      <c r="A217" s="10"/>
      <c r="B217" s="26">
        <v>212</v>
      </c>
      <c r="C217" s="562"/>
      <c r="D217" s="98"/>
      <c r="E217" s="98"/>
      <c r="F217" s="98"/>
      <c r="G217" s="562"/>
      <c r="H217" s="98"/>
      <c r="I217" s="563"/>
      <c r="J217" s="563"/>
      <c r="K217" s="98"/>
      <c r="L217" s="98"/>
      <c r="M217" s="27">
        <f t="shared" si="15"/>
        <v>0</v>
      </c>
      <c r="N217" s="89" t="str">
        <f t="shared" si="17"/>
        <v>-</v>
      </c>
      <c r="O217" s="89" t="str">
        <f t="shared" si="17"/>
        <v>-</v>
      </c>
      <c r="P217" s="88" t="str">
        <f t="shared" si="17"/>
        <v>-</v>
      </c>
      <c r="Q217" s="88" t="str">
        <f t="shared" si="17"/>
        <v>-</v>
      </c>
      <c r="R217" s="88" t="str">
        <f t="shared" si="17"/>
        <v>-</v>
      </c>
      <c r="S217" s="88" t="str">
        <f t="shared" si="17"/>
        <v>-</v>
      </c>
      <c r="T217" s="88" t="str">
        <f t="shared" si="17"/>
        <v>-</v>
      </c>
      <c r="U217" s="88" t="str">
        <f t="shared" si="17"/>
        <v>-</v>
      </c>
      <c r="V217" s="88" t="str">
        <f t="shared" si="17"/>
        <v>-</v>
      </c>
      <c r="W217" s="88" t="str">
        <f t="shared" si="17"/>
        <v>-</v>
      </c>
      <c r="X217" s="9"/>
      <c r="Z217" s="570" t="s">
        <v>426</v>
      </c>
    </row>
    <row r="218" spans="1:26">
      <c r="A218" s="10"/>
      <c r="B218" s="26">
        <v>213</v>
      </c>
      <c r="C218" s="562"/>
      <c r="D218" s="98"/>
      <c r="E218" s="98"/>
      <c r="F218" s="98"/>
      <c r="G218" s="562"/>
      <c r="H218" s="98"/>
      <c r="I218" s="563"/>
      <c r="J218" s="563"/>
      <c r="K218" s="98"/>
      <c r="L218" s="98"/>
      <c r="M218" s="27">
        <f t="shared" si="15"/>
        <v>0</v>
      </c>
      <c r="N218" s="89" t="str">
        <f t="shared" si="17"/>
        <v>-</v>
      </c>
      <c r="O218" s="89" t="str">
        <f t="shared" si="17"/>
        <v>-</v>
      </c>
      <c r="P218" s="88" t="str">
        <f t="shared" si="17"/>
        <v>-</v>
      </c>
      <c r="Q218" s="88" t="str">
        <f t="shared" si="17"/>
        <v>-</v>
      </c>
      <c r="R218" s="88" t="str">
        <f t="shared" si="17"/>
        <v>-</v>
      </c>
      <c r="S218" s="88" t="str">
        <f t="shared" si="17"/>
        <v>-</v>
      </c>
      <c r="T218" s="88" t="str">
        <f t="shared" si="17"/>
        <v>-</v>
      </c>
      <c r="U218" s="88" t="str">
        <f t="shared" si="17"/>
        <v>-</v>
      </c>
      <c r="V218" s="88" t="str">
        <f t="shared" si="17"/>
        <v>-</v>
      </c>
      <c r="W218" s="88" t="str">
        <f t="shared" si="17"/>
        <v>-</v>
      </c>
      <c r="X218" s="9"/>
      <c r="Z218" s="570" t="s">
        <v>426</v>
      </c>
    </row>
    <row r="219" spans="1:26">
      <c r="A219" s="10"/>
      <c r="B219" s="26">
        <v>214</v>
      </c>
      <c r="C219" s="562"/>
      <c r="D219" s="98"/>
      <c r="E219" s="98"/>
      <c r="F219" s="98"/>
      <c r="G219" s="562"/>
      <c r="H219" s="98"/>
      <c r="I219" s="563"/>
      <c r="J219" s="563"/>
      <c r="K219" s="98"/>
      <c r="L219" s="98"/>
      <c r="M219" s="27">
        <f t="shared" si="15"/>
        <v>0</v>
      </c>
      <c r="N219" s="89" t="str">
        <f t="shared" si="17"/>
        <v>-</v>
      </c>
      <c r="O219" s="89" t="str">
        <f t="shared" si="17"/>
        <v>-</v>
      </c>
      <c r="P219" s="88" t="str">
        <f t="shared" si="17"/>
        <v>-</v>
      </c>
      <c r="Q219" s="88" t="str">
        <f t="shared" si="17"/>
        <v>-</v>
      </c>
      <c r="R219" s="88" t="str">
        <f t="shared" si="17"/>
        <v>-</v>
      </c>
      <c r="S219" s="88" t="str">
        <f t="shared" si="17"/>
        <v>-</v>
      </c>
      <c r="T219" s="88" t="str">
        <f t="shared" si="17"/>
        <v>-</v>
      </c>
      <c r="U219" s="88" t="str">
        <f t="shared" si="17"/>
        <v>-</v>
      </c>
      <c r="V219" s="88" t="str">
        <f t="shared" si="17"/>
        <v>-</v>
      </c>
      <c r="W219" s="88" t="str">
        <f t="shared" si="17"/>
        <v>-</v>
      </c>
      <c r="X219" s="9"/>
      <c r="Z219" s="570" t="s">
        <v>426</v>
      </c>
    </row>
    <row r="220" spans="1:26">
      <c r="A220" s="10"/>
      <c r="B220" s="26">
        <v>215</v>
      </c>
      <c r="C220" s="562"/>
      <c r="D220" s="98"/>
      <c r="E220" s="98"/>
      <c r="F220" s="98"/>
      <c r="G220" s="562"/>
      <c r="H220" s="98"/>
      <c r="I220" s="563"/>
      <c r="J220" s="563"/>
      <c r="K220" s="98"/>
      <c r="L220" s="98"/>
      <c r="M220" s="27">
        <f t="shared" si="15"/>
        <v>0</v>
      </c>
      <c r="N220" s="89" t="str">
        <f t="shared" si="17"/>
        <v>-</v>
      </c>
      <c r="O220" s="89" t="str">
        <f t="shared" si="17"/>
        <v>-</v>
      </c>
      <c r="P220" s="88" t="str">
        <f t="shared" si="17"/>
        <v>-</v>
      </c>
      <c r="Q220" s="88" t="str">
        <f t="shared" si="17"/>
        <v>-</v>
      </c>
      <c r="R220" s="88" t="str">
        <f t="shared" si="17"/>
        <v>-</v>
      </c>
      <c r="S220" s="88" t="str">
        <f t="shared" si="17"/>
        <v>-</v>
      </c>
      <c r="T220" s="88" t="str">
        <f t="shared" si="17"/>
        <v>-</v>
      </c>
      <c r="U220" s="88" t="str">
        <f t="shared" si="17"/>
        <v>-</v>
      </c>
      <c r="V220" s="88" t="str">
        <f t="shared" si="17"/>
        <v>-</v>
      </c>
      <c r="W220" s="88" t="str">
        <f t="shared" si="17"/>
        <v>-</v>
      </c>
      <c r="X220" s="9"/>
      <c r="Z220" s="570" t="s">
        <v>426</v>
      </c>
    </row>
    <row r="221" spans="1:26">
      <c r="A221" s="10"/>
      <c r="B221" s="26">
        <v>216</v>
      </c>
      <c r="C221" s="562"/>
      <c r="D221" s="98"/>
      <c r="E221" s="98"/>
      <c r="F221" s="98"/>
      <c r="G221" s="562"/>
      <c r="H221" s="98"/>
      <c r="I221" s="563"/>
      <c r="J221" s="563"/>
      <c r="K221" s="98"/>
      <c r="L221" s="98"/>
      <c r="M221" s="27">
        <f t="shared" si="15"/>
        <v>0</v>
      </c>
      <c r="N221" s="89" t="str">
        <f t="shared" si="17"/>
        <v>-</v>
      </c>
      <c r="O221" s="89" t="str">
        <f t="shared" si="17"/>
        <v>-</v>
      </c>
      <c r="P221" s="88" t="str">
        <f t="shared" si="17"/>
        <v>-</v>
      </c>
      <c r="Q221" s="88" t="str">
        <f t="shared" si="17"/>
        <v>-</v>
      </c>
      <c r="R221" s="88" t="str">
        <f t="shared" si="17"/>
        <v>-</v>
      </c>
      <c r="S221" s="88" t="str">
        <f t="shared" si="17"/>
        <v>-</v>
      </c>
      <c r="T221" s="88" t="str">
        <f t="shared" si="17"/>
        <v>-</v>
      </c>
      <c r="U221" s="88" t="str">
        <f t="shared" si="17"/>
        <v>-</v>
      </c>
      <c r="V221" s="88" t="str">
        <f t="shared" si="17"/>
        <v>-</v>
      </c>
      <c r="W221" s="88" t="str">
        <f t="shared" si="17"/>
        <v>-</v>
      </c>
      <c r="X221" s="9"/>
      <c r="Z221" s="570" t="s">
        <v>426</v>
      </c>
    </row>
    <row r="222" spans="1:26">
      <c r="A222" s="10"/>
      <c r="B222" s="26">
        <v>217</v>
      </c>
      <c r="C222" s="562"/>
      <c r="D222" s="98"/>
      <c r="E222" s="98"/>
      <c r="F222" s="98"/>
      <c r="G222" s="562"/>
      <c r="H222" s="98"/>
      <c r="I222" s="563"/>
      <c r="J222" s="563"/>
      <c r="K222" s="98"/>
      <c r="L222" s="98"/>
      <c r="M222" s="27">
        <f t="shared" si="15"/>
        <v>0</v>
      </c>
      <c r="N222" s="89" t="str">
        <f t="shared" si="17"/>
        <v>-</v>
      </c>
      <c r="O222" s="89" t="str">
        <f t="shared" si="17"/>
        <v>-</v>
      </c>
      <c r="P222" s="88" t="str">
        <f t="shared" si="17"/>
        <v>-</v>
      </c>
      <c r="Q222" s="88" t="str">
        <f t="shared" si="17"/>
        <v>-</v>
      </c>
      <c r="R222" s="88" t="str">
        <f t="shared" si="17"/>
        <v>-</v>
      </c>
      <c r="S222" s="88" t="str">
        <f t="shared" si="17"/>
        <v>-</v>
      </c>
      <c r="T222" s="88" t="str">
        <f t="shared" si="17"/>
        <v>-</v>
      </c>
      <c r="U222" s="88" t="str">
        <f t="shared" si="17"/>
        <v>-</v>
      </c>
      <c r="V222" s="88" t="str">
        <f t="shared" si="17"/>
        <v>-</v>
      </c>
      <c r="W222" s="88" t="str">
        <f t="shared" si="17"/>
        <v>-</v>
      </c>
      <c r="X222" s="9"/>
      <c r="Z222" s="570" t="s">
        <v>426</v>
      </c>
    </row>
    <row r="223" spans="1:26">
      <c r="A223" s="10"/>
      <c r="B223" s="26">
        <v>218</v>
      </c>
      <c r="C223" s="562"/>
      <c r="D223" s="98"/>
      <c r="E223" s="98"/>
      <c r="F223" s="98"/>
      <c r="G223" s="562"/>
      <c r="H223" s="98"/>
      <c r="I223" s="563"/>
      <c r="J223" s="563"/>
      <c r="K223" s="98"/>
      <c r="L223" s="98"/>
      <c r="M223" s="27">
        <f t="shared" si="15"/>
        <v>0</v>
      </c>
      <c r="N223" s="89" t="str">
        <f t="shared" si="17"/>
        <v>-</v>
      </c>
      <c r="O223" s="89" t="str">
        <f t="shared" si="17"/>
        <v>-</v>
      </c>
      <c r="P223" s="88" t="str">
        <f t="shared" si="17"/>
        <v>-</v>
      </c>
      <c r="Q223" s="88" t="str">
        <f t="shared" si="17"/>
        <v>-</v>
      </c>
      <c r="R223" s="88" t="str">
        <f t="shared" si="17"/>
        <v>-</v>
      </c>
      <c r="S223" s="88" t="str">
        <f t="shared" si="17"/>
        <v>-</v>
      </c>
      <c r="T223" s="88" t="str">
        <f t="shared" si="17"/>
        <v>-</v>
      </c>
      <c r="U223" s="88" t="str">
        <f t="shared" si="17"/>
        <v>-</v>
      </c>
      <c r="V223" s="88" t="str">
        <f t="shared" si="17"/>
        <v>-</v>
      </c>
      <c r="W223" s="88" t="str">
        <f t="shared" si="17"/>
        <v>-</v>
      </c>
      <c r="X223" s="9"/>
      <c r="Z223" s="570" t="s">
        <v>426</v>
      </c>
    </row>
    <row r="224" spans="1:26">
      <c r="A224" s="10"/>
      <c r="B224" s="26">
        <v>219</v>
      </c>
      <c r="C224" s="562"/>
      <c r="D224" s="98"/>
      <c r="E224" s="98"/>
      <c r="F224" s="98"/>
      <c r="G224" s="562"/>
      <c r="H224" s="98"/>
      <c r="I224" s="563"/>
      <c r="J224" s="563"/>
      <c r="K224" s="98"/>
      <c r="L224" s="98"/>
      <c r="M224" s="27">
        <f t="shared" si="15"/>
        <v>0</v>
      </c>
      <c r="N224" s="89" t="str">
        <f t="shared" si="17"/>
        <v>-</v>
      </c>
      <c r="O224" s="89" t="str">
        <f t="shared" si="17"/>
        <v>-</v>
      </c>
      <c r="P224" s="88" t="str">
        <f t="shared" si="17"/>
        <v>-</v>
      </c>
      <c r="Q224" s="88" t="str">
        <f t="shared" si="17"/>
        <v>-</v>
      </c>
      <c r="R224" s="88" t="str">
        <f t="shared" si="17"/>
        <v>-</v>
      </c>
      <c r="S224" s="88" t="str">
        <f t="shared" si="17"/>
        <v>-</v>
      </c>
      <c r="T224" s="88" t="str">
        <f t="shared" si="17"/>
        <v>-</v>
      </c>
      <c r="U224" s="88" t="str">
        <f t="shared" si="17"/>
        <v>-</v>
      </c>
      <c r="V224" s="88" t="str">
        <f t="shared" si="17"/>
        <v>-</v>
      </c>
      <c r="W224" s="88" t="str">
        <f t="shared" si="17"/>
        <v>-</v>
      </c>
      <c r="X224" s="9"/>
      <c r="Z224" s="570" t="s">
        <v>426</v>
      </c>
    </row>
    <row r="225" spans="1:26">
      <c r="A225" s="10"/>
      <c r="B225" s="26">
        <v>220</v>
      </c>
      <c r="C225" s="562"/>
      <c r="D225" s="98"/>
      <c r="E225" s="98"/>
      <c r="F225" s="98"/>
      <c r="G225" s="562"/>
      <c r="H225" s="98"/>
      <c r="I225" s="563"/>
      <c r="J225" s="563"/>
      <c r="K225" s="98"/>
      <c r="L225" s="98"/>
      <c r="M225" s="27">
        <f t="shared" si="15"/>
        <v>0</v>
      </c>
      <c r="N225" s="89" t="str">
        <f t="shared" si="17"/>
        <v>-</v>
      </c>
      <c r="O225" s="89" t="str">
        <f t="shared" si="17"/>
        <v>-</v>
      </c>
      <c r="P225" s="88" t="str">
        <f t="shared" si="17"/>
        <v>-</v>
      </c>
      <c r="Q225" s="88" t="str">
        <f t="shared" si="17"/>
        <v>-</v>
      </c>
      <c r="R225" s="88" t="str">
        <f t="shared" si="17"/>
        <v>-</v>
      </c>
      <c r="S225" s="88" t="str">
        <f t="shared" si="17"/>
        <v>-</v>
      </c>
      <c r="T225" s="88" t="str">
        <f t="shared" si="17"/>
        <v>-</v>
      </c>
      <c r="U225" s="88" t="str">
        <f t="shared" si="17"/>
        <v>-</v>
      </c>
      <c r="V225" s="88" t="str">
        <f t="shared" si="17"/>
        <v>-</v>
      </c>
      <c r="W225" s="88" t="str">
        <f t="shared" si="17"/>
        <v>-</v>
      </c>
      <c r="X225" s="9"/>
      <c r="Z225" s="570" t="s">
        <v>426</v>
      </c>
    </row>
    <row r="226" spans="1:26">
      <c r="A226" s="10"/>
      <c r="B226" s="26">
        <v>221</v>
      </c>
      <c r="C226" s="562"/>
      <c r="D226" s="98"/>
      <c r="E226" s="98"/>
      <c r="F226" s="98"/>
      <c r="G226" s="562"/>
      <c r="H226" s="98"/>
      <c r="I226" s="563"/>
      <c r="J226" s="563"/>
      <c r="K226" s="98"/>
      <c r="L226" s="98"/>
      <c r="M226" s="27">
        <f t="shared" si="15"/>
        <v>0</v>
      </c>
      <c r="N226" s="89" t="str">
        <f t="shared" ref="N226:W241" si="18">IF($G226="","-",IF($G226&lt;=N$5,$M226,0))</f>
        <v>-</v>
      </c>
      <c r="O226" s="89" t="str">
        <f t="shared" si="18"/>
        <v>-</v>
      </c>
      <c r="P226" s="88" t="str">
        <f t="shared" si="18"/>
        <v>-</v>
      </c>
      <c r="Q226" s="88" t="str">
        <f t="shared" si="18"/>
        <v>-</v>
      </c>
      <c r="R226" s="88" t="str">
        <f t="shared" si="18"/>
        <v>-</v>
      </c>
      <c r="S226" s="88" t="str">
        <f t="shared" si="18"/>
        <v>-</v>
      </c>
      <c r="T226" s="88" t="str">
        <f t="shared" si="18"/>
        <v>-</v>
      </c>
      <c r="U226" s="88" t="str">
        <f t="shared" si="18"/>
        <v>-</v>
      </c>
      <c r="V226" s="88" t="str">
        <f t="shared" si="18"/>
        <v>-</v>
      </c>
      <c r="W226" s="88" t="str">
        <f t="shared" si="18"/>
        <v>-</v>
      </c>
      <c r="X226" s="9"/>
      <c r="Z226" s="570" t="s">
        <v>426</v>
      </c>
    </row>
    <row r="227" spans="1:26">
      <c r="A227" s="10"/>
      <c r="B227" s="26">
        <v>222</v>
      </c>
      <c r="C227" s="562"/>
      <c r="D227" s="98"/>
      <c r="E227" s="98"/>
      <c r="F227" s="98"/>
      <c r="G227" s="562"/>
      <c r="H227" s="98"/>
      <c r="I227" s="563"/>
      <c r="J227" s="563"/>
      <c r="K227" s="98"/>
      <c r="L227" s="98"/>
      <c r="M227" s="27">
        <f t="shared" si="15"/>
        <v>0</v>
      </c>
      <c r="N227" s="89" t="str">
        <f t="shared" si="18"/>
        <v>-</v>
      </c>
      <c r="O227" s="89" t="str">
        <f t="shared" si="18"/>
        <v>-</v>
      </c>
      <c r="P227" s="88" t="str">
        <f t="shared" si="18"/>
        <v>-</v>
      </c>
      <c r="Q227" s="88" t="str">
        <f t="shared" si="18"/>
        <v>-</v>
      </c>
      <c r="R227" s="88" t="str">
        <f t="shared" si="18"/>
        <v>-</v>
      </c>
      <c r="S227" s="88" t="str">
        <f t="shared" si="18"/>
        <v>-</v>
      </c>
      <c r="T227" s="88" t="str">
        <f t="shared" si="18"/>
        <v>-</v>
      </c>
      <c r="U227" s="88" t="str">
        <f t="shared" si="18"/>
        <v>-</v>
      </c>
      <c r="V227" s="88" t="str">
        <f t="shared" si="18"/>
        <v>-</v>
      </c>
      <c r="W227" s="88" t="str">
        <f t="shared" si="18"/>
        <v>-</v>
      </c>
      <c r="X227" s="9"/>
      <c r="Z227" s="570" t="s">
        <v>426</v>
      </c>
    </row>
    <row r="228" spans="1:26">
      <c r="A228" s="10"/>
      <c r="B228" s="26">
        <v>223</v>
      </c>
      <c r="C228" s="562"/>
      <c r="D228" s="98"/>
      <c r="E228" s="98"/>
      <c r="F228" s="98"/>
      <c r="G228" s="562"/>
      <c r="H228" s="98"/>
      <c r="I228" s="563"/>
      <c r="J228" s="563"/>
      <c r="K228" s="98"/>
      <c r="L228" s="98"/>
      <c r="M228" s="27">
        <f t="shared" si="15"/>
        <v>0</v>
      </c>
      <c r="N228" s="89" t="str">
        <f t="shared" si="18"/>
        <v>-</v>
      </c>
      <c r="O228" s="89" t="str">
        <f t="shared" si="18"/>
        <v>-</v>
      </c>
      <c r="P228" s="88" t="str">
        <f t="shared" si="18"/>
        <v>-</v>
      </c>
      <c r="Q228" s="88" t="str">
        <f t="shared" si="18"/>
        <v>-</v>
      </c>
      <c r="R228" s="88" t="str">
        <f t="shared" si="18"/>
        <v>-</v>
      </c>
      <c r="S228" s="88" t="str">
        <f t="shared" si="18"/>
        <v>-</v>
      </c>
      <c r="T228" s="88" t="str">
        <f t="shared" si="18"/>
        <v>-</v>
      </c>
      <c r="U228" s="88" t="str">
        <f t="shared" si="18"/>
        <v>-</v>
      </c>
      <c r="V228" s="88" t="str">
        <f t="shared" si="18"/>
        <v>-</v>
      </c>
      <c r="W228" s="88" t="str">
        <f t="shared" si="18"/>
        <v>-</v>
      </c>
      <c r="X228" s="9"/>
      <c r="Z228" s="570" t="s">
        <v>426</v>
      </c>
    </row>
    <row r="229" spans="1:26">
      <c r="A229" s="10"/>
      <c r="B229" s="26">
        <v>224</v>
      </c>
      <c r="C229" s="562"/>
      <c r="D229" s="98"/>
      <c r="E229" s="98"/>
      <c r="F229" s="98"/>
      <c r="G229" s="562"/>
      <c r="H229" s="98"/>
      <c r="I229" s="563"/>
      <c r="J229" s="563"/>
      <c r="K229" s="98"/>
      <c r="L229" s="98"/>
      <c r="M229" s="27">
        <f t="shared" si="15"/>
        <v>0</v>
      </c>
      <c r="N229" s="89" t="str">
        <f t="shared" si="18"/>
        <v>-</v>
      </c>
      <c r="O229" s="89" t="str">
        <f t="shared" si="18"/>
        <v>-</v>
      </c>
      <c r="P229" s="88" t="str">
        <f t="shared" si="18"/>
        <v>-</v>
      </c>
      <c r="Q229" s="88" t="str">
        <f t="shared" si="18"/>
        <v>-</v>
      </c>
      <c r="R229" s="88" t="str">
        <f t="shared" si="18"/>
        <v>-</v>
      </c>
      <c r="S229" s="88" t="str">
        <f t="shared" si="18"/>
        <v>-</v>
      </c>
      <c r="T229" s="88" t="str">
        <f t="shared" si="18"/>
        <v>-</v>
      </c>
      <c r="U229" s="88" t="str">
        <f t="shared" si="18"/>
        <v>-</v>
      </c>
      <c r="V229" s="88" t="str">
        <f t="shared" si="18"/>
        <v>-</v>
      </c>
      <c r="W229" s="88" t="str">
        <f t="shared" si="18"/>
        <v>-</v>
      </c>
      <c r="X229" s="9"/>
      <c r="Z229" s="570" t="s">
        <v>426</v>
      </c>
    </row>
    <row r="230" spans="1:26">
      <c r="A230" s="10"/>
      <c r="B230" s="26">
        <v>225</v>
      </c>
      <c r="C230" s="562"/>
      <c r="D230" s="98"/>
      <c r="E230" s="98"/>
      <c r="F230" s="98"/>
      <c r="G230" s="562"/>
      <c r="H230" s="98"/>
      <c r="I230" s="563"/>
      <c r="J230" s="563"/>
      <c r="K230" s="98"/>
      <c r="L230" s="98"/>
      <c r="M230" s="27">
        <f t="shared" si="15"/>
        <v>0</v>
      </c>
      <c r="N230" s="89" t="str">
        <f t="shared" si="18"/>
        <v>-</v>
      </c>
      <c r="O230" s="89" t="str">
        <f t="shared" si="18"/>
        <v>-</v>
      </c>
      <c r="P230" s="88" t="str">
        <f t="shared" si="18"/>
        <v>-</v>
      </c>
      <c r="Q230" s="88" t="str">
        <f t="shared" si="18"/>
        <v>-</v>
      </c>
      <c r="R230" s="88" t="str">
        <f t="shared" si="18"/>
        <v>-</v>
      </c>
      <c r="S230" s="88" t="str">
        <f t="shared" si="18"/>
        <v>-</v>
      </c>
      <c r="T230" s="88" t="str">
        <f t="shared" si="18"/>
        <v>-</v>
      </c>
      <c r="U230" s="88" t="str">
        <f t="shared" si="18"/>
        <v>-</v>
      </c>
      <c r="V230" s="88" t="str">
        <f t="shared" si="18"/>
        <v>-</v>
      </c>
      <c r="W230" s="88" t="str">
        <f t="shared" si="18"/>
        <v>-</v>
      </c>
      <c r="X230" s="9"/>
      <c r="Z230" s="570" t="s">
        <v>426</v>
      </c>
    </row>
    <row r="231" spans="1:26">
      <c r="A231" s="10"/>
      <c r="B231" s="26">
        <v>226</v>
      </c>
      <c r="C231" s="562"/>
      <c r="D231" s="98"/>
      <c r="E231" s="98"/>
      <c r="F231" s="98"/>
      <c r="G231" s="562"/>
      <c r="H231" s="98"/>
      <c r="I231" s="563"/>
      <c r="J231" s="563"/>
      <c r="K231" s="98"/>
      <c r="L231" s="98"/>
      <c r="M231" s="27">
        <f t="shared" si="15"/>
        <v>0</v>
      </c>
      <c r="N231" s="89" t="str">
        <f t="shared" si="18"/>
        <v>-</v>
      </c>
      <c r="O231" s="89" t="str">
        <f t="shared" si="18"/>
        <v>-</v>
      </c>
      <c r="P231" s="88" t="str">
        <f t="shared" si="18"/>
        <v>-</v>
      </c>
      <c r="Q231" s="88" t="str">
        <f t="shared" si="18"/>
        <v>-</v>
      </c>
      <c r="R231" s="88" t="str">
        <f t="shared" si="18"/>
        <v>-</v>
      </c>
      <c r="S231" s="88" t="str">
        <f t="shared" si="18"/>
        <v>-</v>
      </c>
      <c r="T231" s="88" t="str">
        <f t="shared" si="18"/>
        <v>-</v>
      </c>
      <c r="U231" s="88" t="str">
        <f t="shared" si="18"/>
        <v>-</v>
      </c>
      <c r="V231" s="88" t="str">
        <f t="shared" si="18"/>
        <v>-</v>
      </c>
      <c r="W231" s="88" t="str">
        <f t="shared" si="18"/>
        <v>-</v>
      </c>
      <c r="X231" s="9"/>
      <c r="Z231" s="570" t="s">
        <v>426</v>
      </c>
    </row>
    <row r="232" spans="1:26">
      <c r="A232" s="10"/>
      <c r="B232" s="26">
        <v>227</v>
      </c>
      <c r="C232" s="562"/>
      <c r="D232" s="98"/>
      <c r="E232" s="98"/>
      <c r="F232" s="98"/>
      <c r="G232" s="562"/>
      <c r="H232" s="98"/>
      <c r="I232" s="563"/>
      <c r="J232" s="563"/>
      <c r="K232" s="98"/>
      <c r="L232" s="98"/>
      <c r="M232" s="27">
        <f t="shared" si="15"/>
        <v>0</v>
      </c>
      <c r="N232" s="89" t="str">
        <f t="shared" si="18"/>
        <v>-</v>
      </c>
      <c r="O232" s="89" t="str">
        <f t="shared" si="18"/>
        <v>-</v>
      </c>
      <c r="P232" s="88" t="str">
        <f t="shared" si="18"/>
        <v>-</v>
      </c>
      <c r="Q232" s="88" t="str">
        <f t="shared" si="18"/>
        <v>-</v>
      </c>
      <c r="R232" s="88" t="str">
        <f t="shared" si="18"/>
        <v>-</v>
      </c>
      <c r="S232" s="88" t="str">
        <f t="shared" si="18"/>
        <v>-</v>
      </c>
      <c r="T232" s="88" t="str">
        <f t="shared" si="18"/>
        <v>-</v>
      </c>
      <c r="U232" s="88" t="str">
        <f t="shared" si="18"/>
        <v>-</v>
      </c>
      <c r="V232" s="88" t="str">
        <f t="shared" si="18"/>
        <v>-</v>
      </c>
      <c r="W232" s="88" t="str">
        <f t="shared" si="18"/>
        <v>-</v>
      </c>
      <c r="X232" s="9"/>
      <c r="Z232" s="570" t="s">
        <v>426</v>
      </c>
    </row>
    <row r="233" spans="1:26">
      <c r="A233" s="10"/>
      <c r="B233" s="26">
        <v>228</v>
      </c>
      <c r="C233" s="562"/>
      <c r="D233" s="98"/>
      <c r="E233" s="98"/>
      <c r="F233" s="98"/>
      <c r="G233" s="562"/>
      <c r="H233" s="98"/>
      <c r="I233" s="563"/>
      <c r="J233" s="563"/>
      <c r="K233" s="98"/>
      <c r="L233" s="98"/>
      <c r="M233" s="27">
        <f t="shared" si="15"/>
        <v>0</v>
      </c>
      <c r="N233" s="89" t="str">
        <f t="shared" si="18"/>
        <v>-</v>
      </c>
      <c r="O233" s="89" t="str">
        <f t="shared" si="18"/>
        <v>-</v>
      </c>
      <c r="P233" s="88" t="str">
        <f t="shared" si="18"/>
        <v>-</v>
      </c>
      <c r="Q233" s="88" t="str">
        <f t="shared" si="18"/>
        <v>-</v>
      </c>
      <c r="R233" s="88" t="str">
        <f t="shared" si="18"/>
        <v>-</v>
      </c>
      <c r="S233" s="88" t="str">
        <f t="shared" si="18"/>
        <v>-</v>
      </c>
      <c r="T233" s="88" t="str">
        <f t="shared" si="18"/>
        <v>-</v>
      </c>
      <c r="U233" s="88" t="str">
        <f t="shared" si="18"/>
        <v>-</v>
      </c>
      <c r="V233" s="88" t="str">
        <f t="shared" si="18"/>
        <v>-</v>
      </c>
      <c r="W233" s="88" t="str">
        <f t="shared" si="18"/>
        <v>-</v>
      </c>
      <c r="X233" s="9"/>
      <c r="Z233" s="570" t="s">
        <v>426</v>
      </c>
    </row>
    <row r="234" spans="1:26">
      <c r="A234" s="10"/>
      <c r="B234" s="26">
        <v>229</v>
      </c>
      <c r="C234" s="562"/>
      <c r="D234" s="98"/>
      <c r="E234" s="98"/>
      <c r="F234" s="98"/>
      <c r="G234" s="562"/>
      <c r="H234" s="98"/>
      <c r="I234" s="563"/>
      <c r="J234" s="563"/>
      <c r="K234" s="98"/>
      <c r="L234" s="98"/>
      <c r="M234" s="27">
        <f t="shared" si="15"/>
        <v>0</v>
      </c>
      <c r="N234" s="89" t="str">
        <f t="shared" si="18"/>
        <v>-</v>
      </c>
      <c r="O234" s="89" t="str">
        <f t="shared" si="18"/>
        <v>-</v>
      </c>
      <c r="P234" s="88" t="str">
        <f t="shared" si="18"/>
        <v>-</v>
      </c>
      <c r="Q234" s="88" t="str">
        <f t="shared" si="18"/>
        <v>-</v>
      </c>
      <c r="R234" s="88" t="str">
        <f t="shared" si="18"/>
        <v>-</v>
      </c>
      <c r="S234" s="88" t="str">
        <f t="shared" si="18"/>
        <v>-</v>
      </c>
      <c r="T234" s="88" t="str">
        <f t="shared" si="18"/>
        <v>-</v>
      </c>
      <c r="U234" s="88" t="str">
        <f t="shared" si="18"/>
        <v>-</v>
      </c>
      <c r="V234" s="88" t="str">
        <f t="shared" si="18"/>
        <v>-</v>
      </c>
      <c r="W234" s="88" t="str">
        <f t="shared" si="18"/>
        <v>-</v>
      </c>
      <c r="X234" s="9"/>
      <c r="Z234" s="570" t="s">
        <v>426</v>
      </c>
    </row>
    <row r="235" spans="1:26">
      <c r="A235" s="10"/>
      <c r="B235" s="26">
        <v>230</v>
      </c>
      <c r="C235" s="562"/>
      <c r="D235" s="98"/>
      <c r="E235" s="98"/>
      <c r="F235" s="98"/>
      <c r="G235" s="562"/>
      <c r="H235" s="98"/>
      <c r="I235" s="563"/>
      <c r="J235" s="563"/>
      <c r="K235" s="98"/>
      <c r="L235" s="98"/>
      <c r="M235" s="27">
        <f t="shared" si="15"/>
        <v>0</v>
      </c>
      <c r="N235" s="89" t="str">
        <f t="shared" si="18"/>
        <v>-</v>
      </c>
      <c r="O235" s="89" t="str">
        <f t="shared" si="18"/>
        <v>-</v>
      </c>
      <c r="P235" s="88" t="str">
        <f t="shared" si="18"/>
        <v>-</v>
      </c>
      <c r="Q235" s="88" t="str">
        <f t="shared" si="18"/>
        <v>-</v>
      </c>
      <c r="R235" s="88" t="str">
        <f t="shared" si="18"/>
        <v>-</v>
      </c>
      <c r="S235" s="88" t="str">
        <f t="shared" si="18"/>
        <v>-</v>
      </c>
      <c r="T235" s="88" t="str">
        <f t="shared" si="18"/>
        <v>-</v>
      </c>
      <c r="U235" s="88" t="str">
        <f t="shared" si="18"/>
        <v>-</v>
      </c>
      <c r="V235" s="88" t="str">
        <f t="shared" si="18"/>
        <v>-</v>
      </c>
      <c r="W235" s="88" t="str">
        <f t="shared" si="18"/>
        <v>-</v>
      </c>
      <c r="X235" s="9"/>
      <c r="Z235" s="570" t="s">
        <v>426</v>
      </c>
    </row>
    <row r="236" spans="1:26">
      <c r="A236" s="10"/>
      <c r="B236" s="26">
        <v>231</v>
      </c>
      <c r="C236" s="562"/>
      <c r="D236" s="98"/>
      <c r="E236" s="98"/>
      <c r="F236" s="98"/>
      <c r="G236" s="562"/>
      <c r="H236" s="98"/>
      <c r="I236" s="563"/>
      <c r="J236" s="563"/>
      <c r="K236" s="98"/>
      <c r="L236" s="98"/>
      <c r="M236" s="27">
        <f t="shared" si="15"/>
        <v>0</v>
      </c>
      <c r="N236" s="89" t="str">
        <f t="shared" si="18"/>
        <v>-</v>
      </c>
      <c r="O236" s="89" t="str">
        <f t="shared" si="18"/>
        <v>-</v>
      </c>
      <c r="P236" s="88" t="str">
        <f t="shared" si="18"/>
        <v>-</v>
      </c>
      <c r="Q236" s="88" t="str">
        <f t="shared" si="18"/>
        <v>-</v>
      </c>
      <c r="R236" s="88" t="str">
        <f t="shared" si="18"/>
        <v>-</v>
      </c>
      <c r="S236" s="88" t="str">
        <f t="shared" si="18"/>
        <v>-</v>
      </c>
      <c r="T236" s="88" t="str">
        <f t="shared" si="18"/>
        <v>-</v>
      </c>
      <c r="U236" s="88" t="str">
        <f t="shared" si="18"/>
        <v>-</v>
      </c>
      <c r="V236" s="88" t="str">
        <f t="shared" si="18"/>
        <v>-</v>
      </c>
      <c r="W236" s="88" t="str">
        <f t="shared" si="18"/>
        <v>-</v>
      </c>
      <c r="X236" s="9"/>
      <c r="Z236" s="570" t="s">
        <v>426</v>
      </c>
    </row>
    <row r="237" spans="1:26">
      <c r="A237" s="10"/>
      <c r="B237" s="26">
        <v>232</v>
      </c>
      <c r="C237" s="562"/>
      <c r="D237" s="98"/>
      <c r="E237" s="98"/>
      <c r="F237" s="98"/>
      <c r="G237" s="562"/>
      <c r="H237" s="98"/>
      <c r="I237" s="563"/>
      <c r="J237" s="563"/>
      <c r="K237" s="98"/>
      <c r="L237" s="98"/>
      <c r="M237" s="27">
        <f t="shared" si="15"/>
        <v>0</v>
      </c>
      <c r="N237" s="89" t="str">
        <f t="shared" si="18"/>
        <v>-</v>
      </c>
      <c r="O237" s="89" t="str">
        <f t="shared" si="18"/>
        <v>-</v>
      </c>
      <c r="P237" s="88" t="str">
        <f t="shared" si="18"/>
        <v>-</v>
      </c>
      <c r="Q237" s="88" t="str">
        <f t="shared" si="18"/>
        <v>-</v>
      </c>
      <c r="R237" s="88" t="str">
        <f t="shared" si="18"/>
        <v>-</v>
      </c>
      <c r="S237" s="88" t="str">
        <f t="shared" si="18"/>
        <v>-</v>
      </c>
      <c r="T237" s="88" t="str">
        <f t="shared" si="18"/>
        <v>-</v>
      </c>
      <c r="U237" s="88" t="str">
        <f t="shared" si="18"/>
        <v>-</v>
      </c>
      <c r="V237" s="88" t="str">
        <f t="shared" si="18"/>
        <v>-</v>
      </c>
      <c r="W237" s="88" t="str">
        <f t="shared" si="18"/>
        <v>-</v>
      </c>
      <c r="X237" s="9"/>
      <c r="Z237" s="570" t="s">
        <v>426</v>
      </c>
    </row>
    <row r="238" spans="1:26">
      <c r="A238" s="10"/>
      <c r="B238" s="26">
        <v>233</v>
      </c>
      <c r="C238" s="562"/>
      <c r="D238" s="98"/>
      <c r="E238" s="98"/>
      <c r="F238" s="98"/>
      <c r="G238" s="562"/>
      <c r="H238" s="98"/>
      <c r="I238" s="563"/>
      <c r="J238" s="563"/>
      <c r="K238" s="98"/>
      <c r="L238" s="98"/>
      <c r="M238" s="27">
        <f t="shared" si="15"/>
        <v>0</v>
      </c>
      <c r="N238" s="89" t="str">
        <f t="shared" si="18"/>
        <v>-</v>
      </c>
      <c r="O238" s="89" t="str">
        <f t="shared" si="18"/>
        <v>-</v>
      </c>
      <c r="P238" s="88" t="str">
        <f t="shared" si="18"/>
        <v>-</v>
      </c>
      <c r="Q238" s="88" t="str">
        <f t="shared" si="18"/>
        <v>-</v>
      </c>
      <c r="R238" s="88" t="str">
        <f t="shared" si="18"/>
        <v>-</v>
      </c>
      <c r="S238" s="88" t="str">
        <f t="shared" si="18"/>
        <v>-</v>
      </c>
      <c r="T238" s="88" t="str">
        <f t="shared" si="18"/>
        <v>-</v>
      </c>
      <c r="U238" s="88" t="str">
        <f t="shared" si="18"/>
        <v>-</v>
      </c>
      <c r="V238" s="88" t="str">
        <f t="shared" si="18"/>
        <v>-</v>
      </c>
      <c r="W238" s="88" t="str">
        <f t="shared" si="18"/>
        <v>-</v>
      </c>
      <c r="X238" s="9"/>
      <c r="Z238" s="570" t="s">
        <v>426</v>
      </c>
    </row>
    <row r="239" spans="1:26">
      <c r="A239" s="10"/>
      <c r="B239" s="26">
        <v>234</v>
      </c>
      <c r="C239" s="562"/>
      <c r="D239" s="98"/>
      <c r="E239" s="98"/>
      <c r="F239" s="98"/>
      <c r="G239" s="562"/>
      <c r="H239" s="98"/>
      <c r="I239" s="563"/>
      <c r="J239" s="563"/>
      <c r="K239" s="98"/>
      <c r="L239" s="98"/>
      <c r="M239" s="27">
        <f t="shared" si="15"/>
        <v>0</v>
      </c>
      <c r="N239" s="89" t="str">
        <f t="shared" si="18"/>
        <v>-</v>
      </c>
      <c r="O239" s="89" t="str">
        <f t="shared" si="18"/>
        <v>-</v>
      </c>
      <c r="P239" s="88" t="str">
        <f t="shared" si="18"/>
        <v>-</v>
      </c>
      <c r="Q239" s="88" t="str">
        <f t="shared" si="18"/>
        <v>-</v>
      </c>
      <c r="R239" s="88" t="str">
        <f t="shared" si="18"/>
        <v>-</v>
      </c>
      <c r="S239" s="88" t="str">
        <f t="shared" si="18"/>
        <v>-</v>
      </c>
      <c r="T239" s="88" t="str">
        <f t="shared" si="18"/>
        <v>-</v>
      </c>
      <c r="U239" s="88" t="str">
        <f t="shared" si="18"/>
        <v>-</v>
      </c>
      <c r="V239" s="88" t="str">
        <f t="shared" si="18"/>
        <v>-</v>
      </c>
      <c r="W239" s="88" t="str">
        <f t="shared" si="18"/>
        <v>-</v>
      </c>
      <c r="X239" s="9"/>
      <c r="Z239" s="570" t="s">
        <v>426</v>
      </c>
    </row>
    <row r="240" spans="1:26">
      <c r="A240" s="10"/>
      <c r="B240" s="26">
        <v>235</v>
      </c>
      <c r="C240" s="562"/>
      <c r="D240" s="98"/>
      <c r="E240" s="98"/>
      <c r="F240" s="98"/>
      <c r="G240" s="562"/>
      <c r="H240" s="98"/>
      <c r="I240" s="563"/>
      <c r="J240" s="563"/>
      <c r="K240" s="98"/>
      <c r="L240" s="98"/>
      <c r="M240" s="27">
        <f t="shared" si="15"/>
        <v>0</v>
      </c>
      <c r="N240" s="89" t="str">
        <f t="shared" si="18"/>
        <v>-</v>
      </c>
      <c r="O240" s="89" t="str">
        <f t="shared" si="18"/>
        <v>-</v>
      </c>
      <c r="P240" s="88" t="str">
        <f t="shared" si="18"/>
        <v>-</v>
      </c>
      <c r="Q240" s="88" t="str">
        <f t="shared" si="18"/>
        <v>-</v>
      </c>
      <c r="R240" s="88" t="str">
        <f t="shared" si="18"/>
        <v>-</v>
      </c>
      <c r="S240" s="88" t="str">
        <f t="shared" si="18"/>
        <v>-</v>
      </c>
      <c r="T240" s="88" t="str">
        <f t="shared" si="18"/>
        <v>-</v>
      </c>
      <c r="U240" s="88" t="str">
        <f t="shared" si="18"/>
        <v>-</v>
      </c>
      <c r="V240" s="88" t="str">
        <f t="shared" si="18"/>
        <v>-</v>
      </c>
      <c r="W240" s="88" t="str">
        <f t="shared" si="18"/>
        <v>-</v>
      </c>
      <c r="X240" s="9"/>
      <c r="Z240" s="570" t="s">
        <v>426</v>
      </c>
    </row>
    <row r="241" spans="1:26">
      <c r="A241" s="10"/>
      <c r="B241" s="26">
        <v>236</v>
      </c>
      <c r="C241" s="562"/>
      <c r="D241" s="98"/>
      <c r="E241" s="98"/>
      <c r="F241" s="98"/>
      <c r="G241" s="562"/>
      <c r="H241" s="98"/>
      <c r="I241" s="563"/>
      <c r="J241" s="563"/>
      <c r="K241" s="98"/>
      <c r="L241" s="98"/>
      <c r="M241" s="27">
        <f t="shared" si="15"/>
        <v>0</v>
      </c>
      <c r="N241" s="89" t="str">
        <f t="shared" si="18"/>
        <v>-</v>
      </c>
      <c r="O241" s="89" t="str">
        <f t="shared" si="18"/>
        <v>-</v>
      </c>
      <c r="P241" s="88" t="str">
        <f t="shared" si="18"/>
        <v>-</v>
      </c>
      <c r="Q241" s="88" t="str">
        <f t="shared" si="18"/>
        <v>-</v>
      </c>
      <c r="R241" s="88" t="str">
        <f t="shared" si="18"/>
        <v>-</v>
      </c>
      <c r="S241" s="88" t="str">
        <f t="shared" si="18"/>
        <v>-</v>
      </c>
      <c r="T241" s="88" t="str">
        <f t="shared" si="18"/>
        <v>-</v>
      </c>
      <c r="U241" s="88" t="str">
        <f t="shared" si="18"/>
        <v>-</v>
      </c>
      <c r="V241" s="88" t="str">
        <f t="shared" si="18"/>
        <v>-</v>
      </c>
      <c r="W241" s="88" t="str">
        <f t="shared" si="18"/>
        <v>-</v>
      </c>
      <c r="X241" s="9"/>
      <c r="Z241" s="570" t="s">
        <v>426</v>
      </c>
    </row>
    <row r="242" spans="1:26">
      <c r="A242" s="10"/>
      <c r="B242" s="26">
        <v>237</v>
      </c>
      <c r="C242" s="562"/>
      <c r="D242" s="98"/>
      <c r="E242" s="98"/>
      <c r="F242" s="98"/>
      <c r="G242" s="562"/>
      <c r="H242" s="98"/>
      <c r="I242" s="563"/>
      <c r="J242" s="563"/>
      <c r="K242" s="98"/>
      <c r="L242" s="98"/>
      <c r="M242" s="27">
        <f t="shared" si="15"/>
        <v>0</v>
      </c>
      <c r="N242" s="89" t="str">
        <f t="shared" ref="N242:W257" si="19">IF($G242="","-",IF($G242&lt;=N$5,$M242,0))</f>
        <v>-</v>
      </c>
      <c r="O242" s="89" t="str">
        <f t="shared" si="19"/>
        <v>-</v>
      </c>
      <c r="P242" s="88" t="str">
        <f t="shared" si="19"/>
        <v>-</v>
      </c>
      <c r="Q242" s="88" t="str">
        <f t="shared" si="19"/>
        <v>-</v>
      </c>
      <c r="R242" s="88" t="str">
        <f t="shared" si="19"/>
        <v>-</v>
      </c>
      <c r="S242" s="88" t="str">
        <f t="shared" si="19"/>
        <v>-</v>
      </c>
      <c r="T242" s="88" t="str">
        <f t="shared" si="19"/>
        <v>-</v>
      </c>
      <c r="U242" s="88" t="str">
        <f t="shared" si="19"/>
        <v>-</v>
      </c>
      <c r="V242" s="88" t="str">
        <f t="shared" si="19"/>
        <v>-</v>
      </c>
      <c r="W242" s="88" t="str">
        <f t="shared" si="19"/>
        <v>-</v>
      </c>
      <c r="X242" s="9"/>
      <c r="Z242" s="570" t="s">
        <v>426</v>
      </c>
    </row>
    <row r="243" spans="1:26">
      <c r="A243" s="22"/>
      <c r="B243" s="26">
        <v>238</v>
      </c>
      <c r="C243" s="562"/>
      <c r="D243" s="98"/>
      <c r="E243" s="98"/>
      <c r="F243" s="98"/>
      <c r="G243" s="562"/>
      <c r="H243" s="98"/>
      <c r="I243" s="563"/>
      <c r="J243" s="563"/>
      <c r="K243" s="98"/>
      <c r="L243" s="98"/>
      <c r="M243" s="27">
        <f t="shared" si="15"/>
        <v>0</v>
      </c>
      <c r="N243" s="89" t="str">
        <f t="shared" si="19"/>
        <v>-</v>
      </c>
      <c r="O243" s="89" t="str">
        <f t="shared" si="19"/>
        <v>-</v>
      </c>
      <c r="P243" s="88" t="str">
        <f t="shared" si="19"/>
        <v>-</v>
      </c>
      <c r="Q243" s="88" t="str">
        <f t="shared" si="19"/>
        <v>-</v>
      </c>
      <c r="R243" s="88" t="str">
        <f t="shared" si="19"/>
        <v>-</v>
      </c>
      <c r="S243" s="88" t="str">
        <f t="shared" si="19"/>
        <v>-</v>
      </c>
      <c r="T243" s="88" t="str">
        <f t="shared" si="19"/>
        <v>-</v>
      </c>
      <c r="U243" s="88" t="str">
        <f t="shared" si="19"/>
        <v>-</v>
      </c>
      <c r="V243" s="88" t="str">
        <f t="shared" si="19"/>
        <v>-</v>
      </c>
      <c r="W243" s="88" t="str">
        <f t="shared" si="19"/>
        <v>-</v>
      </c>
      <c r="X243" s="9"/>
      <c r="Z243" s="570" t="s">
        <v>426</v>
      </c>
    </row>
    <row r="244" spans="1:26">
      <c r="A244" s="10"/>
      <c r="B244" s="26">
        <v>239</v>
      </c>
      <c r="C244" s="562"/>
      <c r="D244" s="98"/>
      <c r="E244" s="98"/>
      <c r="F244" s="98"/>
      <c r="G244" s="562"/>
      <c r="H244" s="98"/>
      <c r="I244" s="563"/>
      <c r="J244" s="563"/>
      <c r="K244" s="98"/>
      <c r="L244" s="98"/>
      <c r="M244" s="27">
        <f t="shared" si="15"/>
        <v>0</v>
      </c>
      <c r="N244" s="89" t="str">
        <f t="shared" si="19"/>
        <v>-</v>
      </c>
      <c r="O244" s="89" t="str">
        <f t="shared" si="19"/>
        <v>-</v>
      </c>
      <c r="P244" s="88" t="str">
        <f t="shared" si="19"/>
        <v>-</v>
      </c>
      <c r="Q244" s="88" t="str">
        <f t="shared" si="19"/>
        <v>-</v>
      </c>
      <c r="R244" s="88" t="str">
        <f t="shared" si="19"/>
        <v>-</v>
      </c>
      <c r="S244" s="88" t="str">
        <f t="shared" si="19"/>
        <v>-</v>
      </c>
      <c r="T244" s="88" t="str">
        <f t="shared" si="19"/>
        <v>-</v>
      </c>
      <c r="U244" s="88" t="str">
        <f t="shared" si="19"/>
        <v>-</v>
      </c>
      <c r="V244" s="88" t="str">
        <f t="shared" si="19"/>
        <v>-</v>
      </c>
      <c r="W244" s="88" t="str">
        <f t="shared" si="19"/>
        <v>-</v>
      </c>
      <c r="X244" s="9"/>
      <c r="Z244" s="570" t="s">
        <v>426</v>
      </c>
    </row>
    <row r="245" spans="1:26">
      <c r="A245" s="10"/>
      <c r="B245" s="26">
        <v>240</v>
      </c>
      <c r="C245" s="562"/>
      <c r="D245" s="98"/>
      <c r="E245" s="98"/>
      <c r="F245" s="98"/>
      <c r="G245" s="562"/>
      <c r="H245" s="98"/>
      <c r="I245" s="563"/>
      <c r="J245" s="563"/>
      <c r="K245" s="98"/>
      <c r="L245" s="98"/>
      <c r="M245" s="27">
        <f t="shared" si="15"/>
        <v>0</v>
      </c>
      <c r="N245" s="89" t="str">
        <f t="shared" si="19"/>
        <v>-</v>
      </c>
      <c r="O245" s="89" t="str">
        <f t="shared" si="19"/>
        <v>-</v>
      </c>
      <c r="P245" s="88" t="str">
        <f t="shared" si="19"/>
        <v>-</v>
      </c>
      <c r="Q245" s="88" t="str">
        <f t="shared" si="19"/>
        <v>-</v>
      </c>
      <c r="R245" s="88" t="str">
        <f t="shared" si="19"/>
        <v>-</v>
      </c>
      <c r="S245" s="88" t="str">
        <f t="shared" si="19"/>
        <v>-</v>
      </c>
      <c r="T245" s="88" t="str">
        <f t="shared" si="19"/>
        <v>-</v>
      </c>
      <c r="U245" s="88" t="str">
        <f t="shared" si="19"/>
        <v>-</v>
      </c>
      <c r="V245" s="88" t="str">
        <f t="shared" si="19"/>
        <v>-</v>
      </c>
      <c r="W245" s="88" t="str">
        <f t="shared" si="19"/>
        <v>-</v>
      </c>
      <c r="X245" s="9"/>
      <c r="Z245" s="570" t="s">
        <v>426</v>
      </c>
    </row>
    <row r="246" spans="1:26">
      <c r="A246" s="10"/>
      <c r="B246" s="26">
        <v>241</v>
      </c>
      <c r="C246" s="562"/>
      <c r="D246" s="98"/>
      <c r="E246" s="98"/>
      <c r="F246" s="98"/>
      <c r="G246" s="562"/>
      <c r="H246" s="98"/>
      <c r="I246" s="563"/>
      <c r="J246" s="563"/>
      <c r="K246" s="98"/>
      <c r="L246" s="98"/>
      <c r="M246" s="27">
        <f t="shared" si="15"/>
        <v>0</v>
      </c>
      <c r="N246" s="89" t="str">
        <f t="shared" si="19"/>
        <v>-</v>
      </c>
      <c r="O246" s="89" t="str">
        <f t="shared" si="19"/>
        <v>-</v>
      </c>
      <c r="P246" s="88" t="str">
        <f t="shared" si="19"/>
        <v>-</v>
      </c>
      <c r="Q246" s="88" t="str">
        <f t="shared" si="19"/>
        <v>-</v>
      </c>
      <c r="R246" s="88" t="str">
        <f t="shared" si="19"/>
        <v>-</v>
      </c>
      <c r="S246" s="88" t="str">
        <f t="shared" si="19"/>
        <v>-</v>
      </c>
      <c r="T246" s="88" t="str">
        <f t="shared" si="19"/>
        <v>-</v>
      </c>
      <c r="U246" s="88" t="str">
        <f t="shared" si="19"/>
        <v>-</v>
      </c>
      <c r="V246" s="88" t="str">
        <f t="shared" si="19"/>
        <v>-</v>
      </c>
      <c r="W246" s="88" t="str">
        <f t="shared" si="19"/>
        <v>-</v>
      </c>
      <c r="X246" s="9"/>
      <c r="Z246" s="570" t="s">
        <v>426</v>
      </c>
    </row>
    <row r="247" spans="1:26">
      <c r="A247" s="10"/>
      <c r="B247" s="26">
        <v>242</v>
      </c>
      <c r="C247" s="562"/>
      <c r="D247" s="98"/>
      <c r="E247" s="98"/>
      <c r="F247" s="98"/>
      <c r="G247" s="562"/>
      <c r="H247" s="98"/>
      <c r="I247" s="563"/>
      <c r="J247" s="563"/>
      <c r="K247" s="98"/>
      <c r="L247" s="98"/>
      <c r="M247" s="27">
        <f t="shared" si="15"/>
        <v>0</v>
      </c>
      <c r="N247" s="89" t="str">
        <f t="shared" si="19"/>
        <v>-</v>
      </c>
      <c r="O247" s="89" t="str">
        <f t="shared" si="19"/>
        <v>-</v>
      </c>
      <c r="P247" s="88" t="str">
        <f t="shared" si="19"/>
        <v>-</v>
      </c>
      <c r="Q247" s="88" t="str">
        <f t="shared" si="19"/>
        <v>-</v>
      </c>
      <c r="R247" s="88" t="str">
        <f t="shared" si="19"/>
        <v>-</v>
      </c>
      <c r="S247" s="88" t="str">
        <f t="shared" si="19"/>
        <v>-</v>
      </c>
      <c r="T247" s="88" t="str">
        <f t="shared" si="19"/>
        <v>-</v>
      </c>
      <c r="U247" s="88" t="str">
        <f t="shared" si="19"/>
        <v>-</v>
      </c>
      <c r="V247" s="88" t="str">
        <f t="shared" si="19"/>
        <v>-</v>
      </c>
      <c r="W247" s="88" t="str">
        <f t="shared" si="19"/>
        <v>-</v>
      </c>
      <c r="X247" s="9"/>
      <c r="Z247" s="570" t="s">
        <v>426</v>
      </c>
    </row>
    <row r="248" spans="1:26">
      <c r="A248" s="10"/>
      <c r="B248" s="26">
        <v>243</v>
      </c>
      <c r="C248" s="562"/>
      <c r="D248" s="98"/>
      <c r="E248" s="98"/>
      <c r="F248" s="98"/>
      <c r="G248" s="562"/>
      <c r="H248" s="98"/>
      <c r="I248" s="563"/>
      <c r="J248" s="563"/>
      <c r="K248" s="98"/>
      <c r="L248" s="98"/>
      <c r="M248" s="27">
        <f t="shared" si="15"/>
        <v>0</v>
      </c>
      <c r="N248" s="89" t="str">
        <f t="shared" si="19"/>
        <v>-</v>
      </c>
      <c r="O248" s="89" t="str">
        <f t="shared" si="19"/>
        <v>-</v>
      </c>
      <c r="P248" s="88" t="str">
        <f t="shared" si="19"/>
        <v>-</v>
      </c>
      <c r="Q248" s="88" t="str">
        <f t="shared" si="19"/>
        <v>-</v>
      </c>
      <c r="R248" s="88" t="str">
        <f t="shared" si="19"/>
        <v>-</v>
      </c>
      <c r="S248" s="88" t="str">
        <f t="shared" si="19"/>
        <v>-</v>
      </c>
      <c r="T248" s="88" t="str">
        <f t="shared" si="19"/>
        <v>-</v>
      </c>
      <c r="U248" s="88" t="str">
        <f t="shared" si="19"/>
        <v>-</v>
      </c>
      <c r="V248" s="88" t="str">
        <f t="shared" si="19"/>
        <v>-</v>
      </c>
      <c r="W248" s="88" t="str">
        <f t="shared" si="19"/>
        <v>-</v>
      </c>
      <c r="X248" s="9"/>
      <c r="Z248" s="570" t="s">
        <v>426</v>
      </c>
    </row>
    <row r="249" spans="1:26">
      <c r="A249" s="74"/>
      <c r="B249" s="26">
        <v>244</v>
      </c>
      <c r="C249" s="562"/>
      <c r="D249" s="98"/>
      <c r="E249" s="98"/>
      <c r="F249" s="98"/>
      <c r="G249" s="562"/>
      <c r="H249" s="98"/>
      <c r="I249" s="563"/>
      <c r="J249" s="563"/>
      <c r="K249" s="98"/>
      <c r="L249" s="98"/>
      <c r="M249" s="27">
        <f t="shared" si="15"/>
        <v>0</v>
      </c>
      <c r="N249" s="89" t="str">
        <f t="shared" si="19"/>
        <v>-</v>
      </c>
      <c r="O249" s="89" t="str">
        <f t="shared" si="19"/>
        <v>-</v>
      </c>
      <c r="P249" s="88" t="str">
        <f t="shared" si="19"/>
        <v>-</v>
      </c>
      <c r="Q249" s="88" t="str">
        <f t="shared" si="19"/>
        <v>-</v>
      </c>
      <c r="R249" s="88" t="str">
        <f t="shared" si="19"/>
        <v>-</v>
      </c>
      <c r="S249" s="88" t="str">
        <f t="shared" si="19"/>
        <v>-</v>
      </c>
      <c r="T249" s="88" t="str">
        <f t="shared" si="19"/>
        <v>-</v>
      </c>
      <c r="U249" s="88" t="str">
        <f t="shared" si="19"/>
        <v>-</v>
      </c>
      <c r="V249" s="88" t="str">
        <f t="shared" si="19"/>
        <v>-</v>
      </c>
      <c r="W249" s="88" t="str">
        <f t="shared" si="19"/>
        <v>-</v>
      </c>
      <c r="X249" s="9"/>
      <c r="Z249" s="570" t="s">
        <v>426</v>
      </c>
    </row>
    <row r="250" spans="1:26">
      <c r="A250" s="74"/>
      <c r="B250" s="26">
        <v>245</v>
      </c>
      <c r="C250" s="562"/>
      <c r="D250" s="98"/>
      <c r="E250" s="98"/>
      <c r="F250" s="98"/>
      <c r="G250" s="562"/>
      <c r="H250" s="98"/>
      <c r="I250" s="563"/>
      <c r="J250" s="563"/>
      <c r="K250" s="98"/>
      <c r="L250" s="98"/>
      <c r="M250" s="27">
        <f t="shared" si="15"/>
        <v>0</v>
      </c>
      <c r="N250" s="89" t="str">
        <f t="shared" si="19"/>
        <v>-</v>
      </c>
      <c r="O250" s="89" t="str">
        <f t="shared" si="19"/>
        <v>-</v>
      </c>
      <c r="P250" s="88" t="str">
        <f t="shared" si="19"/>
        <v>-</v>
      </c>
      <c r="Q250" s="88" t="str">
        <f t="shared" si="19"/>
        <v>-</v>
      </c>
      <c r="R250" s="88" t="str">
        <f t="shared" si="19"/>
        <v>-</v>
      </c>
      <c r="S250" s="88" t="str">
        <f t="shared" si="19"/>
        <v>-</v>
      </c>
      <c r="T250" s="88" t="str">
        <f t="shared" si="19"/>
        <v>-</v>
      </c>
      <c r="U250" s="88" t="str">
        <f t="shared" si="19"/>
        <v>-</v>
      </c>
      <c r="V250" s="88" t="str">
        <f t="shared" si="19"/>
        <v>-</v>
      </c>
      <c r="W250" s="88" t="str">
        <f t="shared" si="19"/>
        <v>-</v>
      </c>
      <c r="X250" s="9"/>
      <c r="Z250" s="570" t="s">
        <v>426</v>
      </c>
    </row>
    <row r="251" spans="1:26">
      <c r="A251" s="10"/>
      <c r="B251" s="26">
        <v>246</v>
      </c>
      <c r="C251" s="562"/>
      <c r="D251" s="98"/>
      <c r="E251" s="98"/>
      <c r="F251" s="98"/>
      <c r="G251" s="562"/>
      <c r="H251" s="98"/>
      <c r="I251" s="563"/>
      <c r="J251" s="563"/>
      <c r="K251" s="98"/>
      <c r="L251" s="98"/>
      <c r="M251" s="27">
        <f t="shared" si="15"/>
        <v>0</v>
      </c>
      <c r="N251" s="89" t="str">
        <f t="shared" si="19"/>
        <v>-</v>
      </c>
      <c r="O251" s="89" t="str">
        <f t="shared" si="19"/>
        <v>-</v>
      </c>
      <c r="P251" s="88" t="str">
        <f t="shared" si="19"/>
        <v>-</v>
      </c>
      <c r="Q251" s="88" t="str">
        <f t="shared" si="19"/>
        <v>-</v>
      </c>
      <c r="R251" s="88" t="str">
        <f t="shared" si="19"/>
        <v>-</v>
      </c>
      <c r="S251" s="88" t="str">
        <f t="shared" si="19"/>
        <v>-</v>
      </c>
      <c r="T251" s="88" t="str">
        <f t="shared" si="19"/>
        <v>-</v>
      </c>
      <c r="U251" s="88" t="str">
        <f t="shared" si="19"/>
        <v>-</v>
      </c>
      <c r="V251" s="88" t="str">
        <f t="shared" si="19"/>
        <v>-</v>
      </c>
      <c r="W251" s="88" t="str">
        <f t="shared" si="19"/>
        <v>-</v>
      </c>
      <c r="X251" s="9"/>
      <c r="Z251" s="570" t="s">
        <v>426</v>
      </c>
    </row>
    <row r="252" spans="1:26" s="8" customFormat="1">
      <c r="A252" s="76"/>
      <c r="B252" s="26">
        <v>247</v>
      </c>
      <c r="C252" s="562"/>
      <c r="D252" s="98"/>
      <c r="E252" s="98"/>
      <c r="F252" s="98"/>
      <c r="G252" s="562"/>
      <c r="H252" s="98"/>
      <c r="I252" s="563"/>
      <c r="J252" s="563"/>
      <c r="K252" s="98"/>
      <c r="L252" s="98"/>
      <c r="M252" s="27">
        <f t="shared" si="15"/>
        <v>0</v>
      </c>
      <c r="N252" s="89" t="str">
        <f t="shared" si="19"/>
        <v>-</v>
      </c>
      <c r="O252" s="89" t="str">
        <f t="shared" si="19"/>
        <v>-</v>
      </c>
      <c r="P252" s="88" t="str">
        <f t="shared" si="19"/>
        <v>-</v>
      </c>
      <c r="Q252" s="88" t="str">
        <f t="shared" si="19"/>
        <v>-</v>
      </c>
      <c r="R252" s="88" t="str">
        <f t="shared" si="19"/>
        <v>-</v>
      </c>
      <c r="S252" s="88" t="str">
        <f t="shared" si="19"/>
        <v>-</v>
      </c>
      <c r="T252" s="88" t="str">
        <f t="shared" si="19"/>
        <v>-</v>
      </c>
      <c r="U252" s="88" t="str">
        <f t="shared" si="19"/>
        <v>-</v>
      </c>
      <c r="V252" s="88" t="str">
        <f t="shared" si="19"/>
        <v>-</v>
      </c>
      <c r="W252" s="88" t="str">
        <f t="shared" si="19"/>
        <v>-</v>
      </c>
      <c r="X252" s="9"/>
      <c r="Z252" s="570" t="s">
        <v>426</v>
      </c>
    </row>
    <row r="253" spans="1:26">
      <c r="A253" s="22"/>
      <c r="B253" s="26">
        <v>248</v>
      </c>
      <c r="C253" s="562"/>
      <c r="D253" s="98"/>
      <c r="E253" s="98"/>
      <c r="F253" s="98"/>
      <c r="G253" s="562"/>
      <c r="H253" s="98"/>
      <c r="I253" s="563"/>
      <c r="J253" s="563"/>
      <c r="K253" s="98"/>
      <c r="L253" s="98"/>
      <c r="M253" s="27">
        <f t="shared" si="15"/>
        <v>0</v>
      </c>
      <c r="N253" s="89" t="str">
        <f t="shared" si="19"/>
        <v>-</v>
      </c>
      <c r="O253" s="89" t="str">
        <f t="shared" si="19"/>
        <v>-</v>
      </c>
      <c r="P253" s="88" t="str">
        <f t="shared" si="19"/>
        <v>-</v>
      </c>
      <c r="Q253" s="88" t="str">
        <f t="shared" si="19"/>
        <v>-</v>
      </c>
      <c r="R253" s="88" t="str">
        <f t="shared" si="19"/>
        <v>-</v>
      </c>
      <c r="S253" s="88" t="str">
        <f t="shared" si="19"/>
        <v>-</v>
      </c>
      <c r="T253" s="88" t="str">
        <f t="shared" si="19"/>
        <v>-</v>
      </c>
      <c r="U253" s="88" t="str">
        <f t="shared" si="19"/>
        <v>-</v>
      </c>
      <c r="V253" s="88" t="str">
        <f t="shared" si="19"/>
        <v>-</v>
      </c>
      <c r="W253" s="88" t="str">
        <f t="shared" si="19"/>
        <v>-</v>
      </c>
      <c r="X253" s="9"/>
      <c r="Z253" s="570" t="s">
        <v>426</v>
      </c>
    </row>
    <row r="254" spans="1:26">
      <c r="A254" s="10"/>
      <c r="B254" s="26">
        <v>249</v>
      </c>
      <c r="C254" s="562"/>
      <c r="D254" s="98"/>
      <c r="E254" s="98"/>
      <c r="F254" s="98"/>
      <c r="G254" s="562"/>
      <c r="H254" s="98"/>
      <c r="I254" s="563"/>
      <c r="J254" s="563"/>
      <c r="K254" s="98"/>
      <c r="L254" s="98"/>
      <c r="M254" s="27">
        <f t="shared" si="15"/>
        <v>0</v>
      </c>
      <c r="N254" s="89" t="str">
        <f t="shared" si="19"/>
        <v>-</v>
      </c>
      <c r="O254" s="89" t="str">
        <f t="shared" si="19"/>
        <v>-</v>
      </c>
      <c r="P254" s="88" t="str">
        <f t="shared" si="19"/>
        <v>-</v>
      </c>
      <c r="Q254" s="88" t="str">
        <f t="shared" si="19"/>
        <v>-</v>
      </c>
      <c r="R254" s="88" t="str">
        <f t="shared" si="19"/>
        <v>-</v>
      </c>
      <c r="S254" s="88" t="str">
        <f t="shared" si="19"/>
        <v>-</v>
      </c>
      <c r="T254" s="88" t="str">
        <f t="shared" si="19"/>
        <v>-</v>
      </c>
      <c r="U254" s="88" t="str">
        <f t="shared" si="19"/>
        <v>-</v>
      </c>
      <c r="V254" s="88" t="str">
        <f t="shared" si="19"/>
        <v>-</v>
      </c>
      <c r="W254" s="88" t="str">
        <f t="shared" si="19"/>
        <v>-</v>
      </c>
      <c r="X254" s="9"/>
      <c r="Z254" s="570" t="s">
        <v>426</v>
      </c>
    </row>
    <row r="255" spans="1:26" s="80" customFormat="1">
      <c r="A255" s="79"/>
      <c r="B255" s="26">
        <v>250</v>
      </c>
      <c r="C255" s="562"/>
      <c r="D255" s="98"/>
      <c r="E255" s="98"/>
      <c r="F255" s="98"/>
      <c r="G255" s="562"/>
      <c r="H255" s="98"/>
      <c r="I255" s="563"/>
      <c r="J255" s="563"/>
      <c r="K255" s="98"/>
      <c r="L255" s="98"/>
      <c r="M255" s="27">
        <f t="shared" si="15"/>
        <v>0</v>
      </c>
      <c r="N255" s="90" t="str">
        <f t="shared" si="19"/>
        <v>-</v>
      </c>
      <c r="O255" s="90" t="str">
        <f t="shared" si="19"/>
        <v>-</v>
      </c>
      <c r="P255" s="91" t="str">
        <f t="shared" si="19"/>
        <v>-</v>
      </c>
      <c r="Q255" s="91" t="str">
        <f t="shared" si="19"/>
        <v>-</v>
      </c>
      <c r="R255" s="91" t="str">
        <f t="shared" si="19"/>
        <v>-</v>
      </c>
      <c r="S255" s="91" t="str">
        <f t="shared" si="19"/>
        <v>-</v>
      </c>
      <c r="T255" s="91" t="str">
        <f t="shared" si="19"/>
        <v>-</v>
      </c>
      <c r="U255" s="91" t="str">
        <f t="shared" si="19"/>
        <v>-</v>
      </c>
      <c r="V255" s="91" t="str">
        <f t="shared" si="19"/>
        <v>-</v>
      </c>
      <c r="W255" s="91" t="str">
        <f t="shared" si="19"/>
        <v>-</v>
      </c>
      <c r="X255" s="105"/>
      <c r="Z255" s="570" t="s">
        <v>426</v>
      </c>
    </row>
    <row r="256" spans="1:26" s="80" customFormat="1">
      <c r="A256" s="79"/>
      <c r="B256" s="26">
        <v>251</v>
      </c>
      <c r="C256" s="562"/>
      <c r="D256" s="98"/>
      <c r="E256" s="98"/>
      <c r="F256" s="98"/>
      <c r="G256" s="562"/>
      <c r="H256" s="98"/>
      <c r="I256" s="563"/>
      <c r="J256" s="563"/>
      <c r="K256" s="98"/>
      <c r="L256" s="98"/>
      <c r="M256" s="27">
        <f t="shared" si="15"/>
        <v>0</v>
      </c>
      <c r="N256" s="90" t="str">
        <f t="shared" si="19"/>
        <v>-</v>
      </c>
      <c r="O256" s="90" t="str">
        <f t="shared" si="19"/>
        <v>-</v>
      </c>
      <c r="P256" s="91" t="str">
        <f t="shared" si="19"/>
        <v>-</v>
      </c>
      <c r="Q256" s="91" t="str">
        <f t="shared" si="19"/>
        <v>-</v>
      </c>
      <c r="R256" s="91" t="str">
        <f t="shared" si="19"/>
        <v>-</v>
      </c>
      <c r="S256" s="91" t="str">
        <f t="shared" si="19"/>
        <v>-</v>
      </c>
      <c r="T256" s="91" t="str">
        <f t="shared" si="19"/>
        <v>-</v>
      </c>
      <c r="U256" s="91" t="str">
        <f t="shared" si="19"/>
        <v>-</v>
      </c>
      <c r="V256" s="91" t="str">
        <f t="shared" si="19"/>
        <v>-</v>
      </c>
      <c r="W256" s="91" t="str">
        <f t="shared" si="19"/>
        <v>-</v>
      </c>
      <c r="X256" s="105"/>
      <c r="Z256" s="570" t="s">
        <v>426</v>
      </c>
    </row>
    <row r="257" spans="1:26" s="80" customFormat="1">
      <c r="A257" s="79"/>
      <c r="B257" s="26">
        <v>252</v>
      </c>
      <c r="C257" s="562"/>
      <c r="D257" s="98"/>
      <c r="E257" s="98"/>
      <c r="F257" s="98"/>
      <c r="G257" s="562"/>
      <c r="H257" s="98"/>
      <c r="I257" s="563"/>
      <c r="J257" s="563"/>
      <c r="K257" s="98"/>
      <c r="L257" s="98"/>
      <c r="M257" s="27">
        <f t="shared" ref="M257:M314" si="20">F257-L257</f>
        <v>0</v>
      </c>
      <c r="N257" s="90" t="str">
        <f t="shared" si="19"/>
        <v>-</v>
      </c>
      <c r="O257" s="90" t="str">
        <f t="shared" si="19"/>
        <v>-</v>
      </c>
      <c r="P257" s="91" t="str">
        <f t="shared" si="19"/>
        <v>-</v>
      </c>
      <c r="Q257" s="91" t="str">
        <f t="shared" si="19"/>
        <v>-</v>
      </c>
      <c r="R257" s="91" t="str">
        <f t="shared" si="19"/>
        <v>-</v>
      </c>
      <c r="S257" s="91" t="str">
        <f t="shared" si="19"/>
        <v>-</v>
      </c>
      <c r="T257" s="91" t="str">
        <f t="shared" si="19"/>
        <v>-</v>
      </c>
      <c r="U257" s="91" t="str">
        <f t="shared" si="19"/>
        <v>-</v>
      </c>
      <c r="V257" s="91" t="str">
        <f t="shared" si="19"/>
        <v>-</v>
      </c>
      <c r="W257" s="91" t="str">
        <f t="shared" si="19"/>
        <v>-</v>
      </c>
      <c r="X257" s="105"/>
      <c r="Z257" s="570" t="s">
        <v>426</v>
      </c>
    </row>
    <row r="258" spans="1:26">
      <c r="A258" s="10"/>
      <c r="B258" s="26">
        <v>253</v>
      </c>
      <c r="C258" s="562"/>
      <c r="D258" s="98"/>
      <c r="E258" s="98"/>
      <c r="F258" s="98"/>
      <c r="G258" s="562"/>
      <c r="H258" s="98"/>
      <c r="I258" s="563"/>
      <c r="J258" s="563"/>
      <c r="K258" s="98"/>
      <c r="L258" s="98"/>
      <c r="M258" s="27">
        <f t="shared" si="20"/>
        <v>0</v>
      </c>
      <c r="N258" s="89" t="str">
        <f t="shared" ref="N258:W279" si="21">IF($G258="","-",IF($G258&lt;=N$5,$M258,0))</f>
        <v>-</v>
      </c>
      <c r="O258" s="89" t="str">
        <f t="shared" si="21"/>
        <v>-</v>
      </c>
      <c r="P258" s="88" t="str">
        <f t="shared" si="21"/>
        <v>-</v>
      </c>
      <c r="Q258" s="88" t="str">
        <f t="shared" si="21"/>
        <v>-</v>
      </c>
      <c r="R258" s="88" t="str">
        <f t="shared" si="21"/>
        <v>-</v>
      </c>
      <c r="S258" s="88" t="str">
        <f t="shared" si="21"/>
        <v>-</v>
      </c>
      <c r="T258" s="88" t="str">
        <f t="shared" si="21"/>
        <v>-</v>
      </c>
      <c r="U258" s="88" t="str">
        <f t="shared" si="21"/>
        <v>-</v>
      </c>
      <c r="V258" s="88" t="str">
        <f t="shared" si="21"/>
        <v>-</v>
      </c>
      <c r="W258" s="88" t="str">
        <f t="shared" si="21"/>
        <v>-</v>
      </c>
      <c r="X258" s="9"/>
      <c r="Z258" s="570" t="s">
        <v>426</v>
      </c>
    </row>
    <row r="259" spans="1:26">
      <c r="A259" s="10"/>
      <c r="B259" s="26">
        <v>254</v>
      </c>
      <c r="C259" s="562"/>
      <c r="D259" s="98"/>
      <c r="E259" s="98"/>
      <c r="F259" s="98"/>
      <c r="G259" s="562"/>
      <c r="H259" s="98"/>
      <c r="I259" s="563"/>
      <c r="J259" s="563"/>
      <c r="K259" s="98"/>
      <c r="L259" s="98"/>
      <c r="M259" s="27">
        <f t="shared" si="20"/>
        <v>0</v>
      </c>
      <c r="N259" s="89" t="str">
        <f t="shared" si="21"/>
        <v>-</v>
      </c>
      <c r="O259" s="89" t="str">
        <f t="shared" si="21"/>
        <v>-</v>
      </c>
      <c r="P259" s="88" t="str">
        <f t="shared" si="21"/>
        <v>-</v>
      </c>
      <c r="Q259" s="88" t="str">
        <f t="shared" si="21"/>
        <v>-</v>
      </c>
      <c r="R259" s="88" t="str">
        <f t="shared" si="21"/>
        <v>-</v>
      </c>
      <c r="S259" s="88" t="str">
        <f t="shared" si="21"/>
        <v>-</v>
      </c>
      <c r="T259" s="88" t="str">
        <f t="shared" si="21"/>
        <v>-</v>
      </c>
      <c r="U259" s="88" t="str">
        <f t="shared" si="21"/>
        <v>-</v>
      </c>
      <c r="V259" s="88" t="str">
        <f t="shared" si="21"/>
        <v>-</v>
      </c>
      <c r="W259" s="88" t="str">
        <f t="shared" si="21"/>
        <v>-</v>
      </c>
      <c r="X259" s="9"/>
      <c r="Z259" s="570" t="s">
        <v>426</v>
      </c>
    </row>
    <row r="260" spans="1:26">
      <c r="A260" s="10"/>
      <c r="B260" s="26">
        <v>255</v>
      </c>
      <c r="C260" s="562"/>
      <c r="D260" s="98"/>
      <c r="E260" s="98"/>
      <c r="F260" s="98"/>
      <c r="G260" s="562"/>
      <c r="H260" s="98"/>
      <c r="I260" s="563"/>
      <c r="J260" s="563"/>
      <c r="K260" s="98"/>
      <c r="L260" s="98"/>
      <c r="M260" s="27">
        <f t="shared" si="20"/>
        <v>0</v>
      </c>
      <c r="N260" s="89" t="str">
        <f t="shared" si="21"/>
        <v>-</v>
      </c>
      <c r="O260" s="89" t="str">
        <f t="shared" si="21"/>
        <v>-</v>
      </c>
      <c r="P260" s="88" t="str">
        <f t="shared" si="21"/>
        <v>-</v>
      </c>
      <c r="Q260" s="88" t="str">
        <f t="shared" si="21"/>
        <v>-</v>
      </c>
      <c r="R260" s="88" t="str">
        <f t="shared" si="21"/>
        <v>-</v>
      </c>
      <c r="S260" s="88" t="str">
        <f t="shared" si="21"/>
        <v>-</v>
      </c>
      <c r="T260" s="88" t="str">
        <f t="shared" si="21"/>
        <v>-</v>
      </c>
      <c r="U260" s="88" t="str">
        <f t="shared" si="21"/>
        <v>-</v>
      </c>
      <c r="V260" s="88" t="str">
        <f t="shared" si="21"/>
        <v>-</v>
      </c>
      <c r="W260" s="88" t="str">
        <f t="shared" si="21"/>
        <v>-</v>
      </c>
      <c r="X260" s="9"/>
      <c r="Z260" s="570" t="s">
        <v>426</v>
      </c>
    </row>
    <row r="261" spans="1:26">
      <c r="A261" s="10"/>
      <c r="B261" s="26">
        <v>256</v>
      </c>
      <c r="C261" s="562"/>
      <c r="D261" s="98"/>
      <c r="E261" s="98"/>
      <c r="F261" s="98"/>
      <c r="G261" s="562"/>
      <c r="H261" s="98"/>
      <c r="I261" s="563"/>
      <c r="J261" s="563"/>
      <c r="K261" s="98"/>
      <c r="L261" s="98"/>
      <c r="M261" s="27">
        <f t="shared" si="20"/>
        <v>0</v>
      </c>
      <c r="N261" s="89" t="str">
        <f t="shared" si="21"/>
        <v>-</v>
      </c>
      <c r="O261" s="89" t="str">
        <f t="shared" si="21"/>
        <v>-</v>
      </c>
      <c r="P261" s="88" t="str">
        <f t="shared" si="21"/>
        <v>-</v>
      </c>
      <c r="Q261" s="88" t="str">
        <f t="shared" si="21"/>
        <v>-</v>
      </c>
      <c r="R261" s="88" t="str">
        <f t="shared" si="21"/>
        <v>-</v>
      </c>
      <c r="S261" s="88" t="str">
        <f t="shared" si="21"/>
        <v>-</v>
      </c>
      <c r="T261" s="88" t="str">
        <f t="shared" si="21"/>
        <v>-</v>
      </c>
      <c r="U261" s="88" t="str">
        <f t="shared" si="21"/>
        <v>-</v>
      </c>
      <c r="V261" s="88" t="str">
        <f t="shared" si="21"/>
        <v>-</v>
      </c>
      <c r="W261" s="88" t="str">
        <f t="shared" si="21"/>
        <v>-</v>
      </c>
      <c r="X261" s="9"/>
      <c r="Z261" s="570" t="s">
        <v>426</v>
      </c>
    </row>
    <row r="262" spans="1:26">
      <c r="A262" s="10"/>
      <c r="B262" s="26">
        <v>257</v>
      </c>
      <c r="C262" s="562"/>
      <c r="D262" s="98"/>
      <c r="E262" s="98"/>
      <c r="F262" s="98"/>
      <c r="G262" s="562"/>
      <c r="H262" s="98"/>
      <c r="I262" s="563"/>
      <c r="J262" s="563"/>
      <c r="K262" s="98"/>
      <c r="L262" s="98"/>
      <c r="M262" s="27">
        <f t="shared" si="20"/>
        <v>0</v>
      </c>
      <c r="N262" s="89" t="str">
        <f t="shared" si="21"/>
        <v>-</v>
      </c>
      <c r="O262" s="89" t="str">
        <f t="shared" si="21"/>
        <v>-</v>
      </c>
      <c r="P262" s="88" t="str">
        <f t="shared" si="21"/>
        <v>-</v>
      </c>
      <c r="Q262" s="88" t="str">
        <f t="shared" si="21"/>
        <v>-</v>
      </c>
      <c r="R262" s="88" t="str">
        <f t="shared" si="21"/>
        <v>-</v>
      </c>
      <c r="S262" s="88" t="str">
        <f t="shared" si="21"/>
        <v>-</v>
      </c>
      <c r="T262" s="88" t="str">
        <f t="shared" si="21"/>
        <v>-</v>
      </c>
      <c r="U262" s="88" t="str">
        <f t="shared" si="21"/>
        <v>-</v>
      </c>
      <c r="V262" s="88" t="str">
        <f t="shared" si="21"/>
        <v>-</v>
      </c>
      <c r="W262" s="88" t="str">
        <f t="shared" si="21"/>
        <v>-</v>
      </c>
      <c r="X262" s="9"/>
      <c r="Z262" s="570" t="s">
        <v>426</v>
      </c>
    </row>
    <row r="263" spans="1:26">
      <c r="A263" s="10"/>
      <c r="B263" s="26">
        <v>258</v>
      </c>
      <c r="C263" s="562"/>
      <c r="D263" s="98"/>
      <c r="E263" s="98"/>
      <c r="F263" s="98"/>
      <c r="G263" s="562"/>
      <c r="H263" s="98"/>
      <c r="I263" s="563"/>
      <c r="J263" s="563"/>
      <c r="K263" s="98"/>
      <c r="L263" s="98"/>
      <c r="M263" s="27">
        <f t="shared" si="20"/>
        <v>0</v>
      </c>
      <c r="N263" s="89" t="str">
        <f t="shared" si="21"/>
        <v>-</v>
      </c>
      <c r="O263" s="89" t="str">
        <f t="shared" si="21"/>
        <v>-</v>
      </c>
      <c r="P263" s="88" t="str">
        <f t="shared" si="21"/>
        <v>-</v>
      </c>
      <c r="Q263" s="88" t="str">
        <f t="shared" si="21"/>
        <v>-</v>
      </c>
      <c r="R263" s="88" t="str">
        <f t="shared" si="21"/>
        <v>-</v>
      </c>
      <c r="S263" s="88" t="str">
        <f t="shared" si="21"/>
        <v>-</v>
      </c>
      <c r="T263" s="88" t="str">
        <f t="shared" si="21"/>
        <v>-</v>
      </c>
      <c r="U263" s="88" t="str">
        <f t="shared" si="21"/>
        <v>-</v>
      </c>
      <c r="V263" s="88" t="str">
        <f t="shared" si="21"/>
        <v>-</v>
      </c>
      <c r="W263" s="88" t="str">
        <f t="shared" si="21"/>
        <v>-</v>
      </c>
      <c r="X263" s="9"/>
      <c r="Z263" s="570" t="s">
        <v>426</v>
      </c>
    </row>
    <row r="264" spans="1:26">
      <c r="A264" s="10"/>
      <c r="B264" s="26">
        <v>259</v>
      </c>
      <c r="C264" s="562"/>
      <c r="D264" s="98"/>
      <c r="E264" s="98"/>
      <c r="F264" s="98"/>
      <c r="G264" s="562"/>
      <c r="H264" s="98"/>
      <c r="I264" s="563"/>
      <c r="J264" s="563"/>
      <c r="K264" s="98"/>
      <c r="L264" s="98"/>
      <c r="M264" s="27">
        <f t="shared" si="20"/>
        <v>0</v>
      </c>
      <c r="N264" s="89" t="str">
        <f t="shared" si="21"/>
        <v>-</v>
      </c>
      <c r="O264" s="89" t="str">
        <f t="shared" si="21"/>
        <v>-</v>
      </c>
      <c r="P264" s="88" t="str">
        <f t="shared" si="21"/>
        <v>-</v>
      </c>
      <c r="Q264" s="88" t="str">
        <f t="shared" si="21"/>
        <v>-</v>
      </c>
      <c r="R264" s="88" t="str">
        <f t="shared" si="21"/>
        <v>-</v>
      </c>
      <c r="S264" s="88" t="str">
        <f t="shared" si="21"/>
        <v>-</v>
      </c>
      <c r="T264" s="88" t="str">
        <f t="shared" si="21"/>
        <v>-</v>
      </c>
      <c r="U264" s="88" t="str">
        <f t="shared" si="21"/>
        <v>-</v>
      </c>
      <c r="V264" s="88" t="str">
        <f t="shared" si="21"/>
        <v>-</v>
      </c>
      <c r="W264" s="88" t="str">
        <f t="shared" si="21"/>
        <v>-</v>
      </c>
      <c r="X264" s="9"/>
      <c r="Z264" s="570" t="s">
        <v>426</v>
      </c>
    </row>
    <row r="265" spans="1:26">
      <c r="A265" s="10"/>
      <c r="B265" s="26">
        <v>260</v>
      </c>
      <c r="C265" s="562"/>
      <c r="D265" s="98"/>
      <c r="E265" s="98"/>
      <c r="F265" s="98"/>
      <c r="G265" s="562"/>
      <c r="H265" s="98"/>
      <c r="I265" s="563"/>
      <c r="J265" s="563"/>
      <c r="K265" s="98"/>
      <c r="L265" s="98"/>
      <c r="M265" s="27">
        <f t="shared" si="20"/>
        <v>0</v>
      </c>
      <c r="N265" s="89" t="str">
        <f t="shared" si="21"/>
        <v>-</v>
      </c>
      <c r="O265" s="89" t="str">
        <f t="shared" si="21"/>
        <v>-</v>
      </c>
      <c r="P265" s="88" t="str">
        <f t="shared" si="21"/>
        <v>-</v>
      </c>
      <c r="Q265" s="88" t="str">
        <f t="shared" si="21"/>
        <v>-</v>
      </c>
      <c r="R265" s="88" t="str">
        <f t="shared" si="21"/>
        <v>-</v>
      </c>
      <c r="S265" s="88" t="str">
        <f t="shared" si="21"/>
        <v>-</v>
      </c>
      <c r="T265" s="88" t="str">
        <f t="shared" si="21"/>
        <v>-</v>
      </c>
      <c r="U265" s="88" t="str">
        <f t="shared" si="21"/>
        <v>-</v>
      </c>
      <c r="V265" s="88" t="str">
        <f t="shared" si="21"/>
        <v>-</v>
      </c>
      <c r="W265" s="88" t="str">
        <f t="shared" si="21"/>
        <v>-</v>
      </c>
      <c r="X265" s="9"/>
      <c r="Z265" s="570" t="s">
        <v>426</v>
      </c>
    </row>
    <row r="266" spans="1:26">
      <c r="A266" s="10"/>
      <c r="B266" s="26">
        <v>261</v>
      </c>
      <c r="C266" s="562"/>
      <c r="D266" s="98"/>
      <c r="E266" s="98"/>
      <c r="F266" s="98"/>
      <c r="G266" s="562"/>
      <c r="H266" s="98"/>
      <c r="I266" s="563"/>
      <c r="J266" s="563"/>
      <c r="K266" s="98"/>
      <c r="L266" s="98"/>
      <c r="M266" s="27">
        <f t="shared" si="20"/>
        <v>0</v>
      </c>
      <c r="N266" s="89" t="str">
        <f t="shared" si="21"/>
        <v>-</v>
      </c>
      <c r="O266" s="89" t="str">
        <f t="shared" si="21"/>
        <v>-</v>
      </c>
      <c r="P266" s="88" t="str">
        <f t="shared" si="21"/>
        <v>-</v>
      </c>
      <c r="Q266" s="88" t="str">
        <f t="shared" si="21"/>
        <v>-</v>
      </c>
      <c r="R266" s="88" t="str">
        <f t="shared" si="21"/>
        <v>-</v>
      </c>
      <c r="S266" s="88" t="str">
        <f t="shared" si="21"/>
        <v>-</v>
      </c>
      <c r="T266" s="88" t="str">
        <f t="shared" si="21"/>
        <v>-</v>
      </c>
      <c r="U266" s="88" t="str">
        <f t="shared" si="21"/>
        <v>-</v>
      </c>
      <c r="V266" s="88" t="str">
        <f t="shared" si="21"/>
        <v>-</v>
      </c>
      <c r="W266" s="88" t="str">
        <f t="shared" si="21"/>
        <v>-</v>
      </c>
      <c r="X266" s="9"/>
      <c r="Z266" s="570" t="s">
        <v>426</v>
      </c>
    </row>
    <row r="267" spans="1:26">
      <c r="A267" s="10"/>
      <c r="B267" s="26">
        <v>262</v>
      </c>
      <c r="C267" s="562"/>
      <c r="D267" s="98"/>
      <c r="E267" s="98"/>
      <c r="F267" s="98"/>
      <c r="G267" s="562"/>
      <c r="H267" s="98"/>
      <c r="I267" s="563"/>
      <c r="J267" s="563"/>
      <c r="K267" s="98"/>
      <c r="L267" s="98"/>
      <c r="M267" s="27">
        <f t="shared" si="20"/>
        <v>0</v>
      </c>
      <c r="N267" s="89" t="str">
        <f t="shared" si="21"/>
        <v>-</v>
      </c>
      <c r="O267" s="89" t="str">
        <f t="shared" si="21"/>
        <v>-</v>
      </c>
      <c r="P267" s="88" t="str">
        <f t="shared" si="21"/>
        <v>-</v>
      </c>
      <c r="Q267" s="88" t="str">
        <f t="shared" si="21"/>
        <v>-</v>
      </c>
      <c r="R267" s="88" t="str">
        <f t="shared" si="21"/>
        <v>-</v>
      </c>
      <c r="S267" s="88" t="str">
        <f t="shared" si="21"/>
        <v>-</v>
      </c>
      <c r="T267" s="88" t="str">
        <f t="shared" si="21"/>
        <v>-</v>
      </c>
      <c r="U267" s="88" t="str">
        <f t="shared" si="21"/>
        <v>-</v>
      </c>
      <c r="V267" s="88" t="str">
        <f t="shared" si="21"/>
        <v>-</v>
      </c>
      <c r="W267" s="88" t="str">
        <f t="shared" si="21"/>
        <v>-</v>
      </c>
      <c r="X267" s="9"/>
      <c r="Z267" s="570" t="s">
        <v>426</v>
      </c>
    </row>
    <row r="268" spans="1:26">
      <c r="A268" s="10"/>
      <c r="B268" s="26">
        <v>263</v>
      </c>
      <c r="C268" s="562"/>
      <c r="D268" s="98"/>
      <c r="E268" s="98"/>
      <c r="F268" s="98"/>
      <c r="G268" s="562"/>
      <c r="H268" s="98"/>
      <c r="I268" s="563"/>
      <c r="J268" s="563"/>
      <c r="K268" s="98"/>
      <c r="L268" s="98"/>
      <c r="M268" s="27">
        <f t="shared" si="20"/>
        <v>0</v>
      </c>
      <c r="N268" s="89" t="str">
        <f t="shared" si="21"/>
        <v>-</v>
      </c>
      <c r="O268" s="89" t="str">
        <f t="shared" si="21"/>
        <v>-</v>
      </c>
      <c r="P268" s="88" t="str">
        <f t="shared" si="21"/>
        <v>-</v>
      </c>
      <c r="Q268" s="88" t="str">
        <f t="shared" si="21"/>
        <v>-</v>
      </c>
      <c r="R268" s="88" t="str">
        <f t="shared" si="21"/>
        <v>-</v>
      </c>
      <c r="S268" s="88" t="str">
        <f t="shared" si="21"/>
        <v>-</v>
      </c>
      <c r="T268" s="88" t="str">
        <f t="shared" si="21"/>
        <v>-</v>
      </c>
      <c r="U268" s="88" t="str">
        <f t="shared" si="21"/>
        <v>-</v>
      </c>
      <c r="V268" s="88" t="str">
        <f t="shared" si="21"/>
        <v>-</v>
      </c>
      <c r="W268" s="88" t="str">
        <f t="shared" si="21"/>
        <v>-</v>
      </c>
      <c r="X268" s="9"/>
      <c r="Z268" s="570" t="s">
        <v>426</v>
      </c>
    </row>
    <row r="269" spans="1:26">
      <c r="A269" s="10"/>
      <c r="B269" s="26">
        <v>264</v>
      </c>
      <c r="C269" s="562"/>
      <c r="D269" s="98"/>
      <c r="E269" s="98"/>
      <c r="F269" s="98"/>
      <c r="G269" s="562"/>
      <c r="H269" s="98"/>
      <c r="I269" s="563"/>
      <c r="J269" s="563"/>
      <c r="K269" s="98"/>
      <c r="L269" s="98"/>
      <c r="M269" s="27">
        <f t="shared" si="20"/>
        <v>0</v>
      </c>
      <c r="N269" s="89" t="str">
        <f t="shared" si="21"/>
        <v>-</v>
      </c>
      <c r="O269" s="89" t="str">
        <f t="shared" si="21"/>
        <v>-</v>
      </c>
      <c r="P269" s="88" t="str">
        <f t="shared" si="21"/>
        <v>-</v>
      </c>
      <c r="Q269" s="88" t="str">
        <f t="shared" si="21"/>
        <v>-</v>
      </c>
      <c r="R269" s="88" t="str">
        <f t="shared" si="21"/>
        <v>-</v>
      </c>
      <c r="S269" s="88" t="str">
        <f t="shared" si="21"/>
        <v>-</v>
      </c>
      <c r="T269" s="88" t="str">
        <f t="shared" si="21"/>
        <v>-</v>
      </c>
      <c r="U269" s="88" t="str">
        <f t="shared" si="21"/>
        <v>-</v>
      </c>
      <c r="V269" s="88" t="str">
        <f t="shared" si="21"/>
        <v>-</v>
      </c>
      <c r="W269" s="88" t="str">
        <f t="shared" si="21"/>
        <v>-</v>
      </c>
      <c r="X269" s="9"/>
      <c r="Z269" s="570" t="s">
        <v>426</v>
      </c>
    </row>
    <row r="270" spans="1:26">
      <c r="A270" s="10"/>
      <c r="B270" s="26">
        <v>265</v>
      </c>
      <c r="C270" s="562"/>
      <c r="D270" s="98"/>
      <c r="E270" s="98"/>
      <c r="F270" s="98"/>
      <c r="G270" s="562"/>
      <c r="H270" s="98"/>
      <c r="I270" s="563"/>
      <c r="J270" s="563"/>
      <c r="K270" s="98"/>
      <c r="L270" s="98"/>
      <c r="M270" s="27">
        <f t="shared" si="20"/>
        <v>0</v>
      </c>
      <c r="N270" s="89" t="str">
        <f t="shared" si="21"/>
        <v>-</v>
      </c>
      <c r="O270" s="89" t="str">
        <f t="shared" si="21"/>
        <v>-</v>
      </c>
      <c r="P270" s="88" t="str">
        <f t="shared" si="21"/>
        <v>-</v>
      </c>
      <c r="Q270" s="88" t="str">
        <f t="shared" si="21"/>
        <v>-</v>
      </c>
      <c r="R270" s="88" t="str">
        <f t="shared" si="21"/>
        <v>-</v>
      </c>
      <c r="S270" s="88" t="str">
        <f t="shared" si="21"/>
        <v>-</v>
      </c>
      <c r="T270" s="88" t="str">
        <f t="shared" si="21"/>
        <v>-</v>
      </c>
      <c r="U270" s="88" t="str">
        <f t="shared" si="21"/>
        <v>-</v>
      </c>
      <c r="V270" s="88" t="str">
        <f t="shared" si="21"/>
        <v>-</v>
      </c>
      <c r="W270" s="88" t="str">
        <f t="shared" si="21"/>
        <v>-</v>
      </c>
      <c r="X270" s="9"/>
      <c r="Z270" s="570" t="s">
        <v>426</v>
      </c>
    </row>
    <row r="271" spans="1:26">
      <c r="A271" s="10"/>
      <c r="B271" s="26">
        <v>266</v>
      </c>
      <c r="C271" s="562"/>
      <c r="D271" s="98"/>
      <c r="E271" s="98"/>
      <c r="F271" s="98"/>
      <c r="G271" s="562"/>
      <c r="H271" s="98"/>
      <c r="I271" s="563"/>
      <c r="J271" s="563"/>
      <c r="K271" s="98"/>
      <c r="L271" s="98"/>
      <c r="M271" s="27">
        <f t="shared" si="20"/>
        <v>0</v>
      </c>
      <c r="N271" s="89" t="str">
        <f t="shared" si="21"/>
        <v>-</v>
      </c>
      <c r="O271" s="89" t="str">
        <f t="shared" si="21"/>
        <v>-</v>
      </c>
      <c r="P271" s="88" t="str">
        <f t="shared" si="21"/>
        <v>-</v>
      </c>
      <c r="Q271" s="88" t="str">
        <f t="shared" si="21"/>
        <v>-</v>
      </c>
      <c r="R271" s="88" t="str">
        <f t="shared" si="21"/>
        <v>-</v>
      </c>
      <c r="S271" s="88" t="str">
        <f t="shared" si="21"/>
        <v>-</v>
      </c>
      <c r="T271" s="88" t="str">
        <f t="shared" si="21"/>
        <v>-</v>
      </c>
      <c r="U271" s="88" t="str">
        <f t="shared" si="21"/>
        <v>-</v>
      </c>
      <c r="V271" s="88" t="str">
        <f t="shared" si="21"/>
        <v>-</v>
      </c>
      <c r="W271" s="88" t="str">
        <f t="shared" si="21"/>
        <v>-</v>
      </c>
      <c r="X271" s="9"/>
      <c r="Z271" s="570" t="s">
        <v>426</v>
      </c>
    </row>
    <row r="272" spans="1:26">
      <c r="A272" s="10"/>
      <c r="B272" s="26">
        <v>267</v>
      </c>
      <c r="C272" s="562"/>
      <c r="D272" s="98"/>
      <c r="E272" s="98"/>
      <c r="F272" s="98"/>
      <c r="G272" s="562"/>
      <c r="H272" s="98"/>
      <c r="I272" s="563"/>
      <c r="J272" s="563"/>
      <c r="K272" s="98"/>
      <c r="L272" s="98"/>
      <c r="M272" s="27">
        <f t="shared" si="20"/>
        <v>0</v>
      </c>
      <c r="N272" s="89" t="str">
        <f t="shared" si="21"/>
        <v>-</v>
      </c>
      <c r="O272" s="89" t="str">
        <f t="shared" si="21"/>
        <v>-</v>
      </c>
      <c r="P272" s="88" t="str">
        <f t="shared" si="21"/>
        <v>-</v>
      </c>
      <c r="Q272" s="88" t="str">
        <f t="shared" si="21"/>
        <v>-</v>
      </c>
      <c r="R272" s="88" t="str">
        <f t="shared" si="21"/>
        <v>-</v>
      </c>
      <c r="S272" s="88" t="str">
        <f t="shared" si="21"/>
        <v>-</v>
      </c>
      <c r="T272" s="88" t="str">
        <f t="shared" si="21"/>
        <v>-</v>
      </c>
      <c r="U272" s="88" t="str">
        <f t="shared" si="21"/>
        <v>-</v>
      </c>
      <c r="V272" s="88" t="str">
        <f t="shared" si="21"/>
        <v>-</v>
      </c>
      <c r="W272" s="88" t="str">
        <f t="shared" si="21"/>
        <v>-</v>
      </c>
      <c r="X272" s="9"/>
      <c r="Z272" s="570" t="s">
        <v>426</v>
      </c>
    </row>
    <row r="273" spans="1:26">
      <c r="A273" s="10"/>
      <c r="B273" s="26">
        <v>268</v>
      </c>
      <c r="C273" s="562"/>
      <c r="D273" s="98"/>
      <c r="E273" s="98"/>
      <c r="F273" s="98"/>
      <c r="G273" s="562"/>
      <c r="H273" s="98"/>
      <c r="I273" s="563"/>
      <c r="J273" s="563"/>
      <c r="K273" s="98"/>
      <c r="L273" s="98"/>
      <c r="M273" s="27">
        <f t="shared" si="20"/>
        <v>0</v>
      </c>
      <c r="N273" s="89" t="str">
        <f t="shared" si="21"/>
        <v>-</v>
      </c>
      <c r="O273" s="89" t="str">
        <f t="shared" si="21"/>
        <v>-</v>
      </c>
      <c r="P273" s="88" t="str">
        <f t="shared" si="21"/>
        <v>-</v>
      </c>
      <c r="Q273" s="88" t="str">
        <f t="shared" si="21"/>
        <v>-</v>
      </c>
      <c r="R273" s="88" t="str">
        <f t="shared" si="21"/>
        <v>-</v>
      </c>
      <c r="S273" s="88" t="str">
        <f t="shared" si="21"/>
        <v>-</v>
      </c>
      <c r="T273" s="88" t="str">
        <f t="shared" si="21"/>
        <v>-</v>
      </c>
      <c r="U273" s="88" t="str">
        <f t="shared" si="21"/>
        <v>-</v>
      </c>
      <c r="V273" s="88" t="str">
        <f t="shared" si="21"/>
        <v>-</v>
      </c>
      <c r="W273" s="88" t="str">
        <f t="shared" si="21"/>
        <v>-</v>
      </c>
      <c r="X273" s="9"/>
      <c r="Z273" s="570" t="s">
        <v>426</v>
      </c>
    </row>
    <row r="274" spans="1:26">
      <c r="A274" s="10"/>
      <c r="B274" s="26">
        <v>269</v>
      </c>
      <c r="C274" s="562"/>
      <c r="D274" s="98"/>
      <c r="E274" s="98"/>
      <c r="F274" s="98"/>
      <c r="G274" s="562"/>
      <c r="H274" s="98"/>
      <c r="I274" s="563"/>
      <c r="J274" s="563"/>
      <c r="K274" s="98"/>
      <c r="L274" s="98"/>
      <c r="M274" s="27">
        <f t="shared" si="20"/>
        <v>0</v>
      </c>
      <c r="N274" s="89" t="str">
        <f t="shared" si="21"/>
        <v>-</v>
      </c>
      <c r="O274" s="89" t="str">
        <f t="shared" si="21"/>
        <v>-</v>
      </c>
      <c r="P274" s="88" t="str">
        <f t="shared" si="21"/>
        <v>-</v>
      </c>
      <c r="Q274" s="88" t="str">
        <f t="shared" si="21"/>
        <v>-</v>
      </c>
      <c r="R274" s="88" t="str">
        <f t="shared" si="21"/>
        <v>-</v>
      </c>
      <c r="S274" s="88" t="str">
        <f t="shared" si="21"/>
        <v>-</v>
      </c>
      <c r="T274" s="88" t="str">
        <f t="shared" si="21"/>
        <v>-</v>
      </c>
      <c r="U274" s="88" t="str">
        <f t="shared" si="21"/>
        <v>-</v>
      </c>
      <c r="V274" s="88" t="str">
        <f t="shared" si="21"/>
        <v>-</v>
      </c>
      <c r="W274" s="88" t="str">
        <f t="shared" si="21"/>
        <v>-</v>
      </c>
      <c r="X274" s="9"/>
      <c r="Z274" s="570" t="s">
        <v>426</v>
      </c>
    </row>
    <row r="275" spans="1:26">
      <c r="A275" s="10"/>
      <c r="B275" s="26">
        <v>270</v>
      </c>
      <c r="C275" s="562"/>
      <c r="D275" s="98"/>
      <c r="E275" s="98"/>
      <c r="F275" s="98"/>
      <c r="G275" s="562"/>
      <c r="H275" s="98"/>
      <c r="I275" s="563"/>
      <c r="J275" s="563"/>
      <c r="K275" s="98"/>
      <c r="L275" s="98"/>
      <c r="M275" s="27">
        <f t="shared" si="20"/>
        <v>0</v>
      </c>
      <c r="N275" s="89" t="str">
        <f t="shared" si="21"/>
        <v>-</v>
      </c>
      <c r="O275" s="89" t="str">
        <f t="shared" si="21"/>
        <v>-</v>
      </c>
      <c r="P275" s="88" t="str">
        <f t="shared" si="21"/>
        <v>-</v>
      </c>
      <c r="Q275" s="88" t="str">
        <f t="shared" si="21"/>
        <v>-</v>
      </c>
      <c r="R275" s="88" t="str">
        <f t="shared" si="21"/>
        <v>-</v>
      </c>
      <c r="S275" s="88" t="str">
        <f t="shared" si="21"/>
        <v>-</v>
      </c>
      <c r="T275" s="88" t="str">
        <f t="shared" si="21"/>
        <v>-</v>
      </c>
      <c r="U275" s="88" t="str">
        <f t="shared" si="21"/>
        <v>-</v>
      </c>
      <c r="V275" s="88" t="str">
        <f t="shared" si="21"/>
        <v>-</v>
      </c>
      <c r="W275" s="88" t="str">
        <f t="shared" si="21"/>
        <v>-</v>
      </c>
      <c r="X275" s="9"/>
      <c r="Z275" s="570" t="s">
        <v>426</v>
      </c>
    </row>
    <row r="276" spans="1:26">
      <c r="A276" s="10"/>
      <c r="B276" s="26">
        <v>271</v>
      </c>
      <c r="C276" s="562"/>
      <c r="D276" s="98"/>
      <c r="E276" s="98"/>
      <c r="F276" s="98"/>
      <c r="G276" s="562"/>
      <c r="H276" s="98"/>
      <c r="I276" s="563"/>
      <c r="J276" s="563"/>
      <c r="K276" s="98"/>
      <c r="L276" s="98"/>
      <c r="M276" s="27">
        <f t="shared" si="20"/>
        <v>0</v>
      </c>
      <c r="N276" s="89" t="str">
        <f t="shared" si="21"/>
        <v>-</v>
      </c>
      <c r="O276" s="89" t="str">
        <f t="shared" si="21"/>
        <v>-</v>
      </c>
      <c r="P276" s="88" t="str">
        <f t="shared" si="21"/>
        <v>-</v>
      </c>
      <c r="Q276" s="88" t="str">
        <f t="shared" si="21"/>
        <v>-</v>
      </c>
      <c r="R276" s="88" t="str">
        <f t="shared" si="21"/>
        <v>-</v>
      </c>
      <c r="S276" s="88" t="str">
        <f t="shared" si="21"/>
        <v>-</v>
      </c>
      <c r="T276" s="88" t="str">
        <f t="shared" si="21"/>
        <v>-</v>
      </c>
      <c r="U276" s="88" t="str">
        <f t="shared" si="21"/>
        <v>-</v>
      </c>
      <c r="V276" s="88" t="str">
        <f t="shared" si="21"/>
        <v>-</v>
      </c>
      <c r="W276" s="88" t="str">
        <f t="shared" si="21"/>
        <v>-</v>
      </c>
      <c r="X276" s="9"/>
      <c r="Z276" s="570" t="s">
        <v>426</v>
      </c>
    </row>
    <row r="277" spans="1:26">
      <c r="A277" s="10"/>
      <c r="B277" s="26">
        <v>272</v>
      </c>
      <c r="C277" s="562"/>
      <c r="D277" s="98"/>
      <c r="E277" s="98"/>
      <c r="F277" s="98"/>
      <c r="G277" s="562"/>
      <c r="H277" s="98"/>
      <c r="I277" s="563"/>
      <c r="J277" s="563"/>
      <c r="K277" s="98"/>
      <c r="L277" s="98"/>
      <c r="M277" s="27">
        <f t="shared" si="20"/>
        <v>0</v>
      </c>
      <c r="N277" s="89" t="str">
        <f t="shared" si="21"/>
        <v>-</v>
      </c>
      <c r="O277" s="89" t="str">
        <f t="shared" si="21"/>
        <v>-</v>
      </c>
      <c r="P277" s="88" t="str">
        <f t="shared" si="21"/>
        <v>-</v>
      </c>
      <c r="Q277" s="88" t="str">
        <f t="shared" si="21"/>
        <v>-</v>
      </c>
      <c r="R277" s="88" t="str">
        <f t="shared" si="21"/>
        <v>-</v>
      </c>
      <c r="S277" s="88" t="str">
        <f t="shared" si="21"/>
        <v>-</v>
      </c>
      <c r="T277" s="88" t="str">
        <f t="shared" si="21"/>
        <v>-</v>
      </c>
      <c r="U277" s="88" t="str">
        <f t="shared" si="21"/>
        <v>-</v>
      </c>
      <c r="V277" s="88" t="str">
        <f t="shared" si="21"/>
        <v>-</v>
      </c>
      <c r="W277" s="88" t="str">
        <f t="shared" si="21"/>
        <v>-</v>
      </c>
      <c r="X277" s="9"/>
      <c r="Z277" s="570" t="s">
        <v>426</v>
      </c>
    </row>
    <row r="278" spans="1:26">
      <c r="A278" s="10"/>
      <c r="B278" s="26">
        <v>273</v>
      </c>
      <c r="C278" s="562"/>
      <c r="D278" s="98"/>
      <c r="E278" s="98"/>
      <c r="F278" s="98"/>
      <c r="G278" s="562"/>
      <c r="H278" s="98"/>
      <c r="I278" s="563"/>
      <c r="J278" s="563"/>
      <c r="K278" s="98"/>
      <c r="L278" s="98"/>
      <c r="M278" s="27">
        <f t="shared" si="20"/>
        <v>0</v>
      </c>
      <c r="N278" s="89" t="str">
        <f t="shared" si="21"/>
        <v>-</v>
      </c>
      <c r="O278" s="89" t="str">
        <f t="shared" si="21"/>
        <v>-</v>
      </c>
      <c r="P278" s="88" t="str">
        <f t="shared" si="21"/>
        <v>-</v>
      </c>
      <c r="Q278" s="88" t="str">
        <f t="shared" si="21"/>
        <v>-</v>
      </c>
      <c r="R278" s="88" t="str">
        <f t="shared" si="21"/>
        <v>-</v>
      </c>
      <c r="S278" s="88" t="str">
        <f t="shared" si="21"/>
        <v>-</v>
      </c>
      <c r="T278" s="88" t="str">
        <f t="shared" si="21"/>
        <v>-</v>
      </c>
      <c r="U278" s="88" t="str">
        <f t="shared" si="21"/>
        <v>-</v>
      </c>
      <c r="V278" s="88" t="str">
        <f t="shared" si="21"/>
        <v>-</v>
      </c>
      <c r="W278" s="88" t="str">
        <f t="shared" si="21"/>
        <v>-</v>
      </c>
      <c r="X278" s="9"/>
      <c r="Z278" s="570" t="s">
        <v>426</v>
      </c>
    </row>
    <row r="279" spans="1:26">
      <c r="A279" s="10"/>
      <c r="B279" s="26">
        <v>274</v>
      </c>
      <c r="C279" s="562"/>
      <c r="D279" s="98"/>
      <c r="E279" s="98"/>
      <c r="F279" s="98"/>
      <c r="G279" s="562"/>
      <c r="H279" s="98"/>
      <c r="I279" s="563"/>
      <c r="J279" s="563"/>
      <c r="K279" s="98"/>
      <c r="L279" s="98"/>
      <c r="M279" s="27">
        <f t="shared" si="20"/>
        <v>0</v>
      </c>
      <c r="N279" s="89" t="str">
        <f t="shared" si="21"/>
        <v>-</v>
      </c>
      <c r="O279" s="89" t="str">
        <f t="shared" si="21"/>
        <v>-</v>
      </c>
      <c r="P279" s="88" t="str">
        <f t="shared" si="21"/>
        <v>-</v>
      </c>
      <c r="Q279" s="88" t="str">
        <f t="shared" ref="N279:W294" si="22">IF($G279="","-",IF($G279&lt;=Q$5,$M279,0))</f>
        <v>-</v>
      </c>
      <c r="R279" s="88" t="str">
        <f t="shared" si="22"/>
        <v>-</v>
      </c>
      <c r="S279" s="88" t="str">
        <f t="shared" si="22"/>
        <v>-</v>
      </c>
      <c r="T279" s="88" t="str">
        <f t="shared" si="22"/>
        <v>-</v>
      </c>
      <c r="U279" s="88" t="str">
        <f t="shared" si="22"/>
        <v>-</v>
      </c>
      <c r="V279" s="88" t="str">
        <f t="shared" si="22"/>
        <v>-</v>
      </c>
      <c r="W279" s="88" t="str">
        <f t="shared" si="22"/>
        <v>-</v>
      </c>
      <c r="X279" s="9"/>
      <c r="Z279" s="570" t="s">
        <v>426</v>
      </c>
    </row>
    <row r="280" spans="1:26">
      <c r="A280" s="10"/>
      <c r="B280" s="26">
        <v>275</v>
      </c>
      <c r="C280" s="562"/>
      <c r="D280" s="98"/>
      <c r="E280" s="98"/>
      <c r="F280" s="98"/>
      <c r="G280" s="562"/>
      <c r="H280" s="98"/>
      <c r="I280" s="563"/>
      <c r="J280" s="563"/>
      <c r="K280" s="98"/>
      <c r="L280" s="98"/>
      <c r="M280" s="27">
        <f t="shared" si="20"/>
        <v>0</v>
      </c>
      <c r="N280" s="89" t="str">
        <f t="shared" si="22"/>
        <v>-</v>
      </c>
      <c r="O280" s="89" t="str">
        <f t="shared" si="22"/>
        <v>-</v>
      </c>
      <c r="P280" s="88" t="str">
        <f t="shared" si="22"/>
        <v>-</v>
      </c>
      <c r="Q280" s="88" t="str">
        <f t="shared" si="22"/>
        <v>-</v>
      </c>
      <c r="R280" s="88" t="str">
        <f t="shared" si="22"/>
        <v>-</v>
      </c>
      <c r="S280" s="88" t="str">
        <f t="shared" si="22"/>
        <v>-</v>
      </c>
      <c r="T280" s="88" t="str">
        <f t="shared" si="22"/>
        <v>-</v>
      </c>
      <c r="U280" s="88" t="str">
        <f t="shared" si="22"/>
        <v>-</v>
      </c>
      <c r="V280" s="88" t="str">
        <f t="shared" si="22"/>
        <v>-</v>
      </c>
      <c r="W280" s="88" t="str">
        <f t="shared" si="22"/>
        <v>-</v>
      </c>
      <c r="X280" s="9"/>
      <c r="Z280" s="570" t="s">
        <v>426</v>
      </c>
    </row>
    <row r="281" spans="1:26">
      <c r="A281" s="10"/>
      <c r="B281" s="26">
        <v>276</v>
      </c>
      <c r="C281" s="562"/>
      <c r="D281" s="98"/>
      <c r="E281" s="98"/>
      <c r="F281" s="98"/>
      <c r="G281" s="562"/>
      <c r="H281" s="98"/>
      <c r="I281" s="563"/>
      <c r="J281" s="563"/>
      <c r="K281" s="98"/>
      <c r="L281" s="98"/>
      <c r="M281" s="27">
        <f t="shared" si="20"/>
        <v>0</v>
      </c>
      <c r="N281" s="89" t="str">
        <f t="shared" si="22"/>
        <v>-</v>
      </c>
      <c r="O281" s="89" t="str">
        <f t="shared" si="22"/>
        <v>-</v>
      </c>
      <c r="P281" s="88" t="str">
        <f t="shared" si="22"/>
        <v>-</v>
      </c>
      <c r="Q281" s="88" t="str">
        <f t="shared" si="22"/>
        <v>-</v>
      </c>
      <c r="R281" s="88" t="str">
        <f t="shared" si="22"/>
        <v>-</v>
      </c>
      <c r="S281" s="88" t="str">
        <f t="shared" si="22"/>
        <v>-</v>
      </c>
      <c r="T281" s="88" t="str">
        <f t="shared" si="22"/>
        <v>-</v>
      </c>
      <c r="U281" s="88" t="str">
        <f t="shared" si="22"/>
        <v>-</v>
      </c>
      <c r="V281" s="88" t="str">
        <f t="shared" si="22"/>
        <v>-</v>
      </c>
      <c r="W281" s="88" t="str">
        <f t="shared" si="22"/>
        <v>-</v>
      </c>
      <c r="X281" s="9"/>
      <c r="Z281" s="570" t="s">
        <v>426</v>
      </c>
    </row>
    <row r="282" spans="1:26">
      <c r="A282" s="10"/>
      <c r="B282" s="26">
        <v>277</v>
      </c>
      <c r="C282" s="562"/>
      <c r="D282" s="98"/>
      <c r="E282" s="98"/>
      <c r="F282" s="98"/>
      <c r="G282" s="562"/>
      <c r="H282" s="98"/>
      <c r="I282" s="563"/>
      <c r="J282" s="563"/>
      <c r="K282" s="98"/>
      <c r="L282" s="98"/>
      <c r="M282" s="27">
        <f t="shared" si="20"/>
        <v>0</v>
      </c>
      <c r="N282" s="89" t="str">
        <f t="shared" si="22"/>
        <v>-</v>
      </c>
      <c r="O282" s="89" t="str">
        <f t="shared" si="22"/>
        <v>-</v>
      </c>
      <c r="P282" s="88" t="str">
        <f t="shared" si="22"/>
        <v>-</v>
      </c>
      <c r="Q282" s="88" t="str">
        <f t="shared" si="22"/>
        <v>-</v>
      </c>
      <c r="R282" s="88" t="str">
        <f t="shared" si="22"/>
        <v>-</v>
      </c>
      <c r="S282" s="88" t="str">
        <f t="shared" si="22"/>
        <v>-</v>
      </c>
      <c r="T282" s="88" t="str">
        <f t="shared" si="22"/>
        <v>-</v>
      </c>
      <c r="U282" s="88" t="str">
        <f t="shared" si="22"/>
        <v>-</v>
      </c>
      <c r="V282" s="88" t="str">
        <f t="shared" si="22"/>
        <v>-</v>
      </c>
      <c r="W282" s="88" t="str">
        <f t="shared" si="22"/>
        <v>-</v>
      </c>
      <c r="X282" s="9"/>
      <c r="Z282" s="570" t="s">
        <v>426</v>
      </c>
    </row>
    <row r="283" spans="1:26">
      <c r="A283" s="10"/>
      <c r="B283" s="26">
        <v>278</v>
      </c>
      <c r="C283" s="562"/>
      <c r="D283" s="98"/>
      <c r="E283" s="98"/>
      <c r="F283" s="98"/>
      <c r="G283" s="562"/>
      <c r="H283" s="98"/>
      <c r="I283" s="563"/>
      <c r="J283" s="563"/>
      <c r="K283" s="98"/>
      <c r="L283" s="98"/>
      <c r="M283" s="27">
        <f t="shared" si="20"/>
        <v>0</v>
      </c>
      <c r="N283" s="89" t="str">
        <f t="shared" si="22"/>
        <v>-</v>
      </c>
      <c r="O283" s="89" t="str">
        <f t="shared" si="22"/>
        <v>-</v>
      </c>
      <c r="P283" s="88" t="str">
        <f t="shared" si="22"/>
        <v>-</v>
      </c>
      <c r="Q283" s="88" t="str">
        <f t="shared" si="22"/>
        <v>-</v>
      </c>
      <c r="R283" s="88" t="str">
        <f t="shared" si="22"/>
        <v>-</v>
      </c>
      <c r="S283" s="88" t="str">
        <f t="shared" si="22"/>
        <v>-</v>
      </c>
      <c r="T283" s="88" t="str">
        <f t="shared" si="22"/>
        <v>-</v>
      </c>
      <c r="U283" s="88" t="str">
        <f t="shared" si="22"/>
        <v>-</v>
      </c>
      <c r="V283" s="88" t="str">
        <f t="shared" si="22"/>
        <v>-</v>
      </c>
      <c r="W283" s="88" t="str">
        <f t="shared" si="22"/>
        <v>-</v>
      </c>
      <c r="X283" s="9"/>
      <c r="Z283" s="570" t="s">
        <v>426</v>
      </c>
    </row>
    <row r="284" spans="1:26">
      <c r="A284" s="10"/>
      <c r="B284" s="26">
        <v>279</v>
      </c>
      <c r="C284" s="562"/>
      <c r="D284" s="98"/>
      <c r="E284" s="98"/>
      <c r="F284" s="98"/>
      <c r="G284" s="562"/>
      <c r="H284" s="98"/>
      <c r="I284" s="563"/>
      <c r="J284" s="563"/>
      <c r="K284" s="98"/>
      <c r="L284" s="98"/>
      <c r="M284" s="27">
        <f t="shared" si="20"/>
        <v>0</v>
      </c>
      <c r="N284" s="89" t="str">
        <f t="shared" si="22"/>
        <v>-</v>
      </c>
      <c r="O284" s="89" t="str">
        <f t="shared" si="22"/>
        <v>-</v>
      </c>
      <c r="P284" s="88" t="str">
        <f t="shared" si="22"/>
        <v>-</v>
      </c>
      <c r="Q284" s="88" t="str">
        <f t="shared" si="22"/>
        <v>-</v>
      </c>
      <c r="R284" s="88" t="str">
        <f t="shared" si="22"/>
        <v>-</v>
      </c>
      <c r="S284" s="88" t="str">
        <f t="shared" si="22"/>
        <v>-</v>
      </c>
      <c r="T284" s="88" t="str">
        <f t="shared" si="22"/>
        <v>-</v>
      </c>
      <c r="U284" s="88" t="str">
        <f t="shared" si="22"/>
        <v>-</v>
      </c>
      <c r="V284" s="88" t="str">
        <f t="shared" si="22"/>
        <v>-</v>
      </c>
      <c r="W284" s="88" t="str">
        <f t="shared" si="22"/>
        <v>-</v>
      </c>
      <c r="X284" s="9"/>
      <c r="Z284" s="570" t="s">
        <v>426</v>
      </c>
    </row>
    <row r="285" spans="1:26">
      <c r="A285" s="10"/>
      <c r="B285" s="26">
        <v>280</v>
      </c>
      <c r="C285" s="562"/>
      <c r="D285" s="98"/>
      <c r="E285" s="98"/>
      <c r="F285" s="98"/>
      <c r="G285" s="562"/>
      <c r="H285" s="98"/>
      <c r="I285" s="563"/>
      <c r="J285" s="563"/>
      <c r="K285" s="98"/>
      <c r="L285" s="98"/>
      <c r="M285" s="27">
        <f t="shared" si="20"/>
        <v>0</v>
      </c>
      <c r="N285" s="89" t="str">
        <f t="shared" si="22"/>
        <v>-</v>
      </c>
      <c r="O285" s="89" t="str">
        <f t="shared" si="22"/>
        <v>-</v>
      </c>
      <c r="P285" s="88" t="str">
        <f t="shared" si="22"/>
        <v>-</v>
      </c>
      <c r="Q285" s="88" t="str">
        <f t="shared" si="22"/>
        <v>-</v>
      </c>
      <c r="R285" s="88" t="str">
        <f t="shared" si="22"/>
        <v>-</v>
      </c>
      <c r="S285" s="88" t="str">
        <f t="shared" si="22"/>
        <v>-</v>
      </c>
      <c r="T285" s="88" t="str">
        <f t="shared" si="22"/>
        <v>-</v>
      </c>
      <c r="U285" s="88" t="str">
        <f t="shared" si="22"/>
        <v>-</v>
      </c>
      <c r="V285" s="88" t="str">
        <f t="shared" si="22"/>
        <v>-</v>
      </c>
      <c r="W285" s="88" t="str">
        <f t="shared" si="22"/>
        <v>-</v>
      </c>
      <c r="X285" s="9"/>
      <c r="Z285" s="570" t="s">
        <v>426</v>
      </c>
    </row>
    <row r="286" spans="1:26">
      <c r="A286" s="10"/>
      <c r="B286" s="26">
        <v>281</v>
      </c>
      <c r="C286" s="562"/>
      <c r="D286" s="98"/>
      <c r="E286" s="98"/>
      <c r="F286" s="98"/>
      <c r="G286" s="562"/>
      <c r="H286" s="98"/>
      <c r="I286" s="563"/>
      <c r="J286" s="563"/>
      <c r="K286" s="98"/>
      <c r="L286" s="98"/>
      <c r="M286" s="27">
        <f t="shared" si="20"/>
        <v>0</v>
      </c>
      <c r="N286" s="89" t="str">
        <f t="shared" si="22"/>
        <v>-</v>
      </c>
      <c r="O286" s="89" t="str">
        <f t="shared" si="22"/>
        <v>-</v>
      </c>
      <c r="P286" s="88" t="str">
        <f t="shared" si="22"/>
        <v>-</v>
      </c>
      <c r="Q286" s="88" t="str">
        <f t="shared" si="22"/>
        <v>-</v>
      </c>
      <c r="R286" s="88" t="str">
        <f t="shared" si="22"/>
        <v>-</v>
      </c>
      <c r="S286" s="88" t="str">
        <f t="shared" si="22"/>
        <v>-</v>
      </c>
      <c r="T286" s="88" t="str">
        <f t="shared" si="22"/>
        <v>-</v>
      </c>
      <c r="U286" s="88" t="str">
        <f t="shared" si="22"/>
        <v>-</v>
      </c>
      <c r="V286" s="88" t="str">
        <f t="shared" si="22"/>
        <v>-</v>
      </c>
      <c r="W286" s="88" t="str">
        <f t="shared" si="22"/>
        <v>-</v>
      </c>
      <c r="X286" s="9"/>
      <c r="Z286" s="570" t="s">
        <v>426</v>
      </c>
    </row>
    <row r="287" spans="1:26">
      <c r="A287" s="10"/>
      <c r="B287" s="26">
        <v>282</v>
      </c>
      <c r="C287" s="562"/>
      <c r="D287" s="98"/>
      <c r="E287" s="98"/>
      <c r="F287" s="98"/>
      <c r="G287" s="562"/>
      <c r="H287" s="98"/>
      <c r="I287" s="563"/>
      <c r="J287" s="563"/>
      <c r="K287" s="98"/>
      <c r="L287" s="98"/>
      <c r="M287" s="27">
        <f t="shared" si="20"/>
        <v>0</v>
      </c>
      <c r="N287" s="89" t="str">
        <f t="shared" si="22"/>
        <v>-</v>
      </c>
      <c r="O287" s="89" t="str">
        <f t="shared" si="22"/>
        <v>-</v>
      </c>
      <c r="P287" s="88" t="str">
        <f t="shared" si="22"/>
        <v>-</v>
      </c>
      <c r="Q287" s="88" t="str">
        <f t="shared" si="22"/>
        <v>-</v>
      </c>
      <c r="R287" s="88" t="str">
        <f t="shared" si="22"/>
        <v>-</v>
      </c>
      <c r="S287" s="88" t="str">
        <f t="shared" si="22"/>
        <v>-</v>
      </c>
      <c r="T287" s="88" t="str">
        <f t="shared" si="22"/>
        <v>-</v>
      </c>
      <c r="U287" s="88" t="str">
        <f t="shared" si="22"/>
        <v>-</v>
      </c>
      <c r="V287" s="88" t="str">
        <f t="shared" si="22"/>
        <v>-</v>
      </c>
      <c r="W287" s="88" t="str">
        <f t="shared" si="22"/>
        <v>-</v>
      </c>
      <c r="X287" s="9"/>
      <c r="Z287" s="570" t="s">
        <v>426</v>
      </c>
    </row>
    <row r="288" spans="1:26">
      <c r="A288" s="10"/>
      <c r="B288" s="26">
        <v>283</v>
      </c>
      <c r="C288" s="562"/>
      <c r="D288" s="98"/>
      <c r="E288" s="98"/>
      <c r="F288" s="98"/>
      <c r="G288" s="562"/>
      <c r="H288" s="98"/>
      <c r="I288" s="563"/>
      <c r="J288" s="563"/>
      <c r="K288" s="98"/>
      <c r="L288" s="98"/>
      <c r="M288" s="27">
        <f t="shared" si="20"/>
        <v>0</v>
      </c>
      <c r="N288" s="89" t="str">
        <f t="shared" si="22"/>
        <v>-</v>
      </c>
      <c r="O288" s="89" t="str">
        <f t="shared" si="22"/>
        <v>-</v>
      </c>
      <c r="P288" s="88" t="str">
        <f t="shared" si="22"/>
        <v>-</v>
      </c>
      <c r="Q288" s="88" t="str">
        <f t="shared" si="22"/>
        <v>-</v>
      </c>
      <c r="R288" s="88" t="str">
        <f t="shared" si="22"/>
        <v>-</v>
      </c>
      <c r="S288" s="88" t="str">
        <f t="shared" si="22"/>
        <v>-</v>
      </c>
      <c r="T288" s="88" t="str">
        <f t="shared" si="22"/>
        <v>-</v>
      </c>
      <c r="U288" s="88" t="str">
        <f t="shared" si="22"/>
        <v>-</v>
      </c>
      <c r="V288" s="88" t="str">
        <f t="shared" si="22"/>
        <v>-</v>
      </c>
      <c r="W288" s="88" t="str">
        <f t="shared" si="22"/>
        <v>-</v>
      </c>
      <c r="X288" s="9"/>
      <c r="Z288" s="570" t="s">
        <v>426</v>
      </c>
    </row>
    <row r="289" spans="1:26">
      <c r="A289" s="10"/>
      <c r="B289" s="26">
        <v>284</v>
      </c>
      <c r="C289" s="562"/>
      <c r="D289" s="98"/>
      <c r="E289" s="98"/>
      <c r="F289" s="98"/>
      <c r="G289" s="562"/>
      <c r="H289" s="98"/>
      <c r="I289" s="563"/>
      <c r="J289" s="563"/>
      <c r="K289" s="98"/>
      <c r="L289" s="98"/>
      <c r="M289" s="27">
        <f t="shared" si="20"/>
        <v>0</v>
      </c>
      <c r="N289" s="89" t="str">
        <f t="shared" si="22"/>
        <v>-</v>
      </c>
      <c r="O289" s="89" t="str">
        <f t="shared" si="22"/>
        <v>-</v>
      </c>
      <c r="P289" s="88" t="str">
        <f t="shared" si="22"/>
        <v>-</v>
      </c>
      <c r="Q289" s="88" t="str">
        <f t="shared" si="22"/>
        <v>-</v>
      </c>
      <c r="R289" s="88" t="str">
        <f t="shared" si="22"/>
        <v>-</v>
      </c>
      <c r="S289" s="88" t="str">
        <f t="shared" si="22"/>
        <v>-</v>
      </c>
      <c r="T289" s="88" t="str">
        <f t="shared" si="22"/>
        <v>-</v>
      </c>
      <c r="U289" s="88" t="str">
        <f t="shared" si="22"/>
        <v>-</v>
      </c>
      <c r="V289" s="88" t="str">
        <f t="shared" si="22"/>
        <v>-</v>
      </c>
      <c r="W289" s="88" t="str">
        <f t="shared" si="22"/>
        <v>-</v>
      </c>
      <c r="X289" s="9"/>
      <c r="Z289" s="570" t="s">
        <v>426</v>
      </c>
    </row>
    <row r="290" spans="1:26">
      <c r="A290" s="10"/>
      <c r="B290" s="26">
        <v>285</v>
      </c>
      <c r="C290" s="562"/>
      <c r="D290" s="98"/>
      <c r="E290" s="98"/>
      <c r="F290" s="98"/>
      <c r="G290" s="562"/>
      <c r="H290" s="98"/>
      <c r="I290" s="563"/>
      <c r="J290" s="563"/>
      <c r="K290" s="98"/>
      <c r="L290" s="98"/>
      <c r="M290" s="27">
        <f t="shared" si="20"/>
        <v>0</v>
      </c>
      <c r="N290" s="89" t="str">
        <f t="shared" si="22"/>
        <v>-</v>
      </c>
      <c r="O290" s="89" t="str">
        <f t="shared" si="22"/>
        <v>-</v>
      </c>
      <c r="P290" s="88" t="str">
        <f t="shared" si="22"/>
        <v>-</v>
      </c>
      <c r="Q290" s="88" t="str">
        <f t="shared" si="22"/>
        <v>-</v>
      </c>
      <c r="R290" s="88" t="str">
        <f t="shared" si="22"/>
        <v>-</v>
      </c>
      <c r="S290" s="88" t="str">
        <f t="shared" si="22"/>
        <v>-</v>
      </c>
      <c r="T290" s="88" t="str">
        <f t="shared" si="22"/>
        <v>-</v>
      </c>
      <c r="U290" s="88" t="str">
        <f t="shared" si="22"/>
        <v>-</v>
      </c>
      <c r="V290" s="88" t="str">
        <f t="shared" si="22"/>
        <v>-</v>
      </c>
      <c r="W290" s="88" t="str">
        <f t="shared" si="22"/>
        <v>-</v>
      </c>
      <c r="X290" s="9"/>
      <c r="Z290" s="570" t="s">
        <v>426</v>
      </c>
    </row>
    <row r="291" spans="1:26">
      <c r="A291" s="10"/>
      <c r="B291" s="26">
        <v>286</v>
      </c>
      <c r="C291" s="562"/>
      <c r="D291" s="98"/>
      <c r="E291" s="98"/>
      <c r="F291" s="98"/>
      <c r="G291" s="562"/>
      <c r="H291" s="98"/>
      <c r="I291" s="563"/>
      <c r="J291" s="563"/>
      <c r="K291" s="98"/>
      <c r="L291" s="98"/>
      <c r="M291" s="27">
        <f t="shared" si="20"/>
        <v>0</v>
      </c>
      <c r="N291" s="89" t="str">
        <f t="shared" si="22"/>
        <v>-</v>
      </c>
      <c r="O291" s="89" t="str">
        <f t="shared" si="22"/>
        <v>-</v>
      </c>
      <c r="P291" s="88" t="str">
        <f t="shared" si="22"/>
        <v>-</v>
      </c>
      <c r="Q291" s="88" t="str">
        <f t="shared" si="22"/>
        <v>-</v>
      </c>
      <c r="R291" s="88" t="str">
        <f t="shared" si="22"/>
        <v>-</v>
      </c>
      <c r="S291" s="88" t="str">
        <f t="shared" si="22"/>
        <v>-</v>
      </c>
      <c r="T291" s="88" t="str">
        <f t="shared" si="22"/>
        <v>-</v>
      </c>
      <c r="U291" s="88" t="str">
        <f t="shared" si="22"/>
        <v>-</v>
      </c>
      <c r="V291" s="88" t="str">
        <f t="shared" si="22"/>
        <v>-</v>
      </c>
      <c r="W291" s="88" t="str">
        <f t="shared" si="22"/>
        <v>-</v>
      </c>
      <c r="X291" s="9"/>
      <c r="Z291" s="570" t="s">
        <v>426</v>
      </c>
    </row>
    <row r="292" spans="1:26">
      <c r="A292" s="10"/>
      <c r="B292" s="26">
        <v>287</v>
      </c>
      <c r="C292" s="562"/>
      <c r="D292" s="98"/>
      <c r="E292" s="98"/>
      <c r="F292" s="98"/>
      <c r="G292" s="562"/>
      <c r="H292" s="98"/>
      <c r="I292" s="563"/>
      <c r="J292" s="563"/>
      <c r="K292" s="98"/>
      <c r="L292" s="98"/>
      <c r="M292" s="27">
        <f t="shared" si="20"/>
        <v>0</v>
      </c>
      <c r="N292" s="89" t="str">
        <f t="shared" si="22"/>
        <v>-</v>
      </c>
      <c r="O292" s="89" t="str">
        <f t="shared" si="22"/>
        <v>-</v>
      </c>
      <c r="P292" s="88" t="str">
        <f t="shared" si="22"/>
        <v>-</v>
      </c>
      <c r="Q292" s="88" t="str">
        <f t="shared" si="22"/>
        <v>-</v>
      </c>
      <c r="R292" s="88" t="str">
        <f t="shared" si="22"/>
        <v>-</v>
      </c>
      <c r="S292" s="88" t="str">
        <f t="shared" si="22"/>
        <v>-</v>
      </c>
      <c r="T292" s="88" t="str">
        <f t="shared" si="22"/>
        <v>-</v>
      </c>
      <c r="U292" s="88" t="str">
        <f t="shared" si="22"/>
        <v>-</v>
      </c>
      <c r="V292" s="88" t="str">
        <f t="shared" si="22"/>
        <v>-</v>
      </c>
      <c r="W292" s="88" t="str">
        <f t="shared" si="22"/>
        <v>-</v>
      </c>
      <c r="X292" s="9"/>
      <c r="Z292" s="570" t="s">
        <v>426</v>
      </c>
    </row>
    <row r="293" spans="1:26">
      <c r="A293" s="10"/>
      <c r="B293" s="26">
        <v>288</v>
      </c>
      <c r="C293" s="562"/>
      <c r="D293" s="98"/>
      <c r="E293" s="98"/>
      <c r="F293" s="98"/>
      <c r="G293" s="562"/>
      <c r="H293" s="98"/>
      <c r="I293" s="563"/>
      <c r="J293" s="563"/>
      <c r="K293" s="98"/>
      <c r="L293" s="98"/>
      <c r="M293" s="27">
        <f t="shared" si="20"/>
        <v>0</v>
      </c>
      <c r="N293" s="89" t="str">
        <f t="shared" si="22"/>
        <v>-</v>
      </c>
      <c r="O293" s="89" t="str">
        <f t="shared" si="22"/>
        <v>-</v>
      </c>
      <c r="P293" s="88" t="str">
        <f t="shared" si="22"/>
        <v>-</v>
      </c>
      <c r="Q293" s="88" t="str">
        <f t="shared" si="22"/>
        <v>-</v>
      </c>
      <c r="R293" s="88" t="str">
        <f t="shared" si="22"/>
        <v>-</v>
      </c>
      <c r="S293" s="88" t="str">
        <f t="shared" si="22"/>
        <v>-</v>
      </c>
      <c r="T293" s="88" t="str">
        <f t="shared" si="22"/>
        <v>-</v>
      </c>
      <c r="U293" s="88" t="str">
        <f t="shared" si="22"/>
        <v>-</v>
      </c>
      <c r="V293" s="88" t="str">
        <f t="shared" si="22"/>
        <v>-</v>
      </c>
      <c r="W293" s="88" t="str">
        <f t="shared" si="22"/>
        <v>-</v>
      </c>
      <c r="X293" s="9"/>
      <c r="Z293" s="570" t="s">
        <v>426</v>
      </c>
    </row>
    <row r="294" spans="1:26">
      <c r="A294" s="10"/>
      <c r="B294" s="26">
        <v>289</v>
      </c>
      <c r="C294" s="562"/>
      <c r="D294" s="98"/>
      <c r="E294" s="98"/>
      <c r="F294" s="98"/>
      <c r="G294" s="562"/>
      <c r="H294" s="98"/>
      <c r="I294" s="563"/>
      <c r="J294" s="563"/>
      <c r="K294" s="98"/>
      <c r="L294" s="98"/>
      <c r="M294" s="27">
        <f t="shared" si="20"/>
        <v>0</v>
      </c>
      <c r="N294" s="89" t="str">
        <f t="shared" si="22"/>
        <v>-</v>
      </c>
      <c r="O294" s="89" t="str">
        <f t="shared" si="22"/>
        <v>-</v>
      </c>
      <c r="P294" s="88" t="str">
        <f t="shared" si="22"/>
        <v>-</v>
      </c>
      <c r="Q294" s="88" t="str">
        <f t="shared" si="22"/>
        <v>-</v>
      </c>
      <c r="R294" s="88" t="str">
        <f t="shared" si="22"/>
        <v>-</v>
      </c>
      <c r="S294" s="88" t="str">
        <f t="shared" si="22"/>
        <v>-</v>
      </c>
      <c r="T294" s="88" t="str">
        <f t="shared" si="22"/>
        <v>-</v>
      </c>
      <c r="U294" s="88" t="str">
        <f t="shared" si="22"/>
        <v>-</v>
      </c>
      <c r="V294" s="88" t="str">
        <f t="shared" si="22"/>
        <v>-</v>
      </c>
      <c r="W294" s="88" t="str">
        <f t="shared" si="22"/>
        <v>-</v>
      </c>
      <c r="X294" s="9"/>
      <c r="Z294" s="570" t="s">
        <v>426</v>
      </c>
    </row>
    <row r="295" spans="1:26">
      <c r="A295" s="10"/>
      <c r="B295" s="26">
        <v>290</v>
      </c>
      <c r="C295" s="562"/>
      <c r="D295" s="98"/>
      <c r="E295" s="98"/>
      <c r="F295" s="98"/>
      <c r="G295" s="562"/>
      <c r="H295" s="98"/>
      <c r="I295" s="563"/>
      <c r="J295" s="563"/>
      <c r="K295" s="98"/>
      <c r="L295" s="98"/>
      <c r="M295" s="27">
        <f t="shared" si="20"/>
        <v>0</v>
      </c>
      <c r="N295" s="89" t="str">
        <f t="shared" ref="N295:W310" si="23">IF($G295="","-",IF($G295&lt;=N$5,$M295,0))</f>
        <v>-</v>
      </c>
      <c r="O295" s="89" t="str">
        <f t="shared" si="23"/>
        <v>-</v>
      </c>
      <c r="P295" s="88" t="str">
        <f t="shared" si="23"/>
        <v>-</v>
      </c>
      <c r="Q295" s="88" t="str">
        <f t="shared" si="23"/>
        <v>-</v>
      </c>
      <c r="R295" s="88" t="str">
        <f t="shared" si="23"/>
        <v>-</v>
      </c>
      <c r="S295" s="88" t="str">
        <f t="shared" si="23"/>
        <v>-</v>
      </c>
      <c r="T295" s="88" t="str">
        <f t="shared" si="23"/>
        <v>-</v>
      </c>
      <c r="U295" s="88" t="str">
        <f t="shared" si="23"/>
        <v>-</v>
      </c>
      <c r="V295" s="88" t="str">
        <f t="shared" si="23"/>
        <v>-</v>
      </c>
      <c r="W295" s="88" t="str">
        <f t="shared" si="23"/>
        <v>-</v>
      </c>
      <c r="X295" s="9"/>
      <c r="Z295" s="570" t="s">
        <v>426</v>
      </c>
    </row>
    <row r="296" spans="1:26">
      <c r="A296" s="10"/>
      <c r="B296" s="26">
        <v>291</v>
      </c>
      <c r="C296" s="562"/>
      <c r="D296" s="98"/>
      <c r="E296" s="98"/>
      <c r="F296" s="98"/>
      <c r="G296" s="562"/>
      <c r="H296" s="98"/>
      <c r="I296" s="563"/>
      <c r="J296" s="563"/>
      <c r="K296" s="98"/>
      <c r="L296" s="98"/>
      <c r="M296" s="27">
        <f t="shared" si="20"/>
        <v>0</v>
      </c>
      <c r="N296" s="89" t="str">
        <f t="shared" si="23"/>
        <v>-</v>
      </c>
      <c r="O296" s="89" t="str">
        <f t="shared" si="23"/>
        <v>-</v>
      </c>
      <c r="P296" s="88" t="str">
        <f t="shared" si="23"/>
        <v>-</v>
      </c>
      <c r="Q296" s="88" t="str">
        <f t="shared" si="23"/>
        <v>-</v>
      </c>
      <c r="R296" s="88" t="str">
        <f t="shared" si="23"/>
        <v>-</v>
      </c>
      <c r="S296" s="88" t="str">
        <f t="shared" si="23"/>
        <v>-</v>
      </c>
      <c r="T296" s="88" t="str">
        <f t="shared" si="23"/>
        <v>-</v>
      </c>
      <c r="U296" s="88" t="str">
        <f t="shared" si="23"/>
        <v>-</v>
      </c>
      <c r="V296" s="88" t="str">
        <f t="shared" si="23"/>
        <v>-</v>
      </c>
      <c r="W296" s="88" t="str">
        <f t="shared" si="23"/>
        <v>-</v>
      </c>
      <c r="X296" s="9"/>
      <c r="Z296" s="570" t="s">
        <v>426</v>
      </c>
    </row>
    <row r="297" spans="1:26">
      <c r="A297" s="10"/>
      <c r="B297" s="26">
        <v>292</v>
      </c>
      <c r="C297" s="562"/>
      <c r="D297" s="98"/>
      <c r="E297" s="98"/>
      <c r="F297" s="98"/>
      <c r="G297" s="562"/>
      <c r="H297" s="98"/>
      <c r="I297" s="563"/>
      <c r="J297" s="563"/>
      <c r="K297" s="98"/>
      <c r="L297" s="98"/>
      <c r="M297" s="27">
        <f t="shared" si="20"/>
        <v>0</v>
      </c>
      <c r="N297" s="89" t="str">
        <f t="shared" si="23"/>
        <v>-</v>
      </c>
      <c r="O297" s="89" t="str">
        <f t="shared" si="23"/>
        <v>-</v>
      </c>
      <c r="P297" s="88" t="str">
        <f t="shared" si="23"/>
        <v>-</v>
      </c>
      <c r="Q297" s="88" t="str">
        <f t="shared" si="23"/>
        <v>-</v>
      </c>
      <c r="R297" s="88" t="str">
        <f t="shared" si="23"/>
        <v>-</v>
      </c>
      <c r="S297" s="88" t="str">
        <f t="shared" si="23"/>
        <v>-</v>
      </c>
      <c r="T297" s="88" t="str">
        <f t="shared" si="23"/>
        <v>-</v>
      </c>
      <c r="U297" s="88" t="str">
        <f t="shared" si="23"/>
        <v>-</v>
      </c>
      <c r="V297" s="88" t="str">
        <f t="shared" si="23"/>
        <v>-</v>
      </c>
      <c r="W297" s="88" t="str">
        <f t="shared" si="23"/>
        <v>-</v>
      </c>
      <c r="X297" s="9"/>
      <c r="Z297" s="570" t="s">
        <v>426</v>
      </c>
    </row>
    <row r="298" spans="1:26">
      <c r="A298" s="10"/>
      <c r="B298" s="26">
        <v>293</v>
      </c>
      <c r="C298" s="562"/>
      <c r="D298" s="98"/>
      <c r="E298" s="98"/>
      <c r="F298" s="98"/>
      <c r="G298" s="562"/>
      <c r="H298" s="98"/>
      <c r="I298" s="563"/>
      <c r="J298" s="563"/>
      <c r="K298" s="98"/>
      <c r="L298" s="98"/>
      <c r="M298" s="27">
        <f t="shared" si="20"/>
        <v>0</v>
      </c>
      <c r="N298" s="89" t="str">
        <f t="shared" si="23"/>
        <v>-</v>
      </c>
      <c r="O298" s="89" t="str">
        <f t="shared" si="23"/>
        <v>-</v>
      </c>
      <c r="P298" s="88" t="str">
        <f t="shared" si="23"/>
        <v>-</v>
      </c>
      <c r="Q298" s="88" t="str">
        <f t="shared" si="23"/>
        <v>-</v>
      </c>
      <c r="R298" s="88" t="str">
        <f t="shared" si="23"/>
        <v>-</v>
      </c>
      <c r="S298" s="88" t="str">
        <f t="shared" si="23"/>
        <v>-</v>
      </c>
      <c r="T298" s="88" t="str">
        <f t="shared" si="23"/>
        <v>-</v>
      </c>
      <c r="U298" s="88" t="str">
        <f t="shared" si="23"/>
        <v>-</v>
      </c>
      <c r="V298" s="88" t="str">
        <f t="shared" si="23"/>
        <v>-</v>
      </c>
      <c r="W298" s="88" t="str">
        <f t="shared" si="23"/>
        <v>-</v>
      </c>
      <c r="X298" s="9"/>
      <c r="Z298" s="570" t="s">
        <v>426</v>
      </c>
    </row>
    <row r="299" spans="1:26">
      <c r="A299" s="10"/>
      <c r="B299" s="26">
        <v>294</v>
      </c>
      <c r="C299" s="562"/>
      <c r="D299" s="98"/>
      <c r="E299" s="98"/>
      <c r="F299" s="98"/>
      <c r="G299" s="562"/>
      <c r="H299" s="98"/>
      <c r="I299" s="563"/>
      <c r="J299" s="563"/>
      <c r="K299" s="98"/>
      <c r="L299" s="98"/>
      <c r="M299" s="27">
        <f t="shared" si="20"/>
        <v>0</v>
      </c>
      <c r="N299" s="89" t="str">
        <f t="shared" si="23"/>
        <v>-</v>
      </c>
      <c r="O299" s="89" t="str">
        <f t="shared" si="23"/>
        <v>-</v>
      </c>
      <c r="P299" s="88" t="str">
        <f t="shared" si="23"/>
        <v>-</v>
      </c>
      <c r="Q299" s="88" t="str">
        <f t="shared" si="23"/>
        <v>-</v>
      </c>
      <c r="R299" s="88" t="str">
        <f t="shared" si="23"/>
        <v>-</v>
      </c>
      <c r="S299" s="88" t="str">
        <f t="shared" si="23"/>
        <v>-</v>
      </c>
      <c r="T299" s="88" t="str">
        <f t="shared" si="23"/>
        <v>-</v>
      </c>
      <c r="U299" s="88" t="str">
        <f t="shared" si="23"/>
        <v>-</v>
      </c>
      <c r="V299" s="88" t="str">
        <f t="shared" si="23"/>
        <v>-</v>
      </c>
      <c r="W299" s="88" t="str">
        <f t="shared" si="23"/>
        <v>-</v>
      </c>
      <c r="X299" s="9"/>
      <c r="Z299" s="570" t="s">
        <v>426</v>
      </c>
    </row>
    <row r="300" spans="1:26">
      <c r="A300" s="10"/>
      <c r="B300" s="26">
        <v>295</v>
      </c>
      <c r="C300" s="562"/>
      <c r="D300" s="98"/>
      <c r="E300" s="98"/>
      <c r="F300" s="98"/>
      <c r="G300" s="562"/>
      <c r="H300" s="98"/>
      <c r="I300" s="563"/>
      <c r="J300" s="563"/>
      <c r="K300" s="98"/>
      <c r="L300" s="98"/>
      <c r="M300" s="27">
        <f t="shared" si="20"/>
        <v>0</v>
      </c>
      <c r="N300" s="89" t="str">
        <f t="shared" si="23"/>
        <v>-</v>
      </c>
      <c r="O300" s="89" t="str">
        <f t="shared" si="23"/>
        <v>-</v>
      </c>
      <c r="P300" s="88" t="str">
        <f t="shared" si="23"/>
        <v>-</v>
      </c>
      <c r="Q300" s="88" t="str">
        <f t="shared" si="23"/>
        <v>-</v>
      </c>
      <c r="R300" s="88" t="str">
        <f t="shared" si="23"/>
        <v>-</v>
      </c>
      <c r="S300" s="88" t="str">
        <f t="shared" si="23"/>
        <v>-</v>
      </c>
      <c r="T300" s="88" t="str">
        <f t="shared" si="23"/>
        <v>-</v>
      </c>
      <c r="U300" s="88" t="str">
        <f t="shared" si="23"/>
        <v>-</v>
      </c>
      <c r="V300" s="88" t="str">
        <f t="shared" si="23"/>
        <v>-</v>
      </c>
      <c r="W300" s="88" t="str">
        <f t="shared" si="23"/>
        <v>-</v>
      </c>
      <c r="X300" s="9"/>
      <c r="Z300" s="570" t="s">
        <v>426</v>
      </c>
    </row>
    <row r="301" spans="1:26">
      <c r="A301" s="10"/>
      <c r="B301" s="26">
        <v>296</v>
      </c>
      <c r="C301" s="562"/>
      <c r="D301" s="98"/>
      <c r="E301" s="98"/>
      <c r="F301" s="98"/>
      <c r="G301" s="562"/>
      <c r="H301" s="98"/>
      <c r="I301" s="563"/>
      <c r="J301" s="563"/>
      <c r="K301" s="98"/>
      <c r="L301" s="98"/>
      <c r="M301" s="27">
        <f t="shared" si="20"/>
        <v>0</v>
      </c>
      <c r="N301" s="89" t="str">
        <f t="shared" si="23"/>
        <v>-</v>
      </c>
      <c r="O301" s="89" t="str">
        <f t="shared" si="23"/>
        <v>-</v>
      </c>
      <c r="P301" s="88" t="str">
        <f t="shared" si="23"/>
        <v>-</v>
      </c>
      <c r="Q301" s="88" t="str">
        <f t="shared" si="23"/>
        <v>-</v>
      </c>
      <c r="R301" s="88" t="str">
        <f t="shared" si="23"/>
        <v>-</v>
      </c>
      <c r="S301" s="88" t="str">
        <f t="shared" si="23"/>
        <v>-</v>
      </c>
      <c r="T301" s="88" t="str">
        <f t="shared" si="23"/>
        <v>-</v>
      </c>
      <c r="U301" s="88" t="str">
        <f t="shared" si="23"/>
        <v>-</v>
      </c>
      <c r="V301" s="88" t="str">
        <f t="shared" si="23"/>
        <v>-</v>
      </c>
      <c r="W301" s="88" t="str">
        <f t="shared" si="23"/>
        <v>-</v>
      </c>
      <c r="X301" s="9"/>
      <c r="Z301" s="570" t="s">
        <v>426</v>
      </c>
    </row>
    <row r="302" spans="1:26">
      <c r="A302" s="10"/>
      <c r="B302" s="26">
        <v>297</v>
      </c>
      <c r="C302" s="562"/>
      <c r="D302" s="98"/>
      <c r="E302" s="98"/>
      <c r="F302" s="98"/>
      <c r="G302" s="562"/>
      <c r="H302" s="98"/>
      <c r="I302" s="563"/>
      <c r="J302" s="563"/>
      <c r="K302" s="98"/>
      <c r="L302" s="98"/>
      <c r="M302" s="27">
        <f t="shared" si="20"/>
        <v>0</v>
      </c>
      <c r="N302" s="89" t="str">
        <f t="shared" si="23"/>
        <v>-</v>
      </c>
      <c r="O302" s="89" t="str">
        <f t="shared" si="23"/>
        <v>-</v>
      </c>
      <c r="P302" s="88" t="str">
        <f t="shared" si="23"/>
        <v>-</v>
      </c>
      <c r="Q302" s="88" t="str">
        <f t="shared" si="23"/>
        <v>-</v>
      </c>
      <c r="R302" s="88" t="str">
        <f t="shared" si="23"/>
        <v>-</v>
      </c>
      <c r="S302" s="88" t="str">
        <f t="shared" si="23"/>
        <v>-</v>
      </c>
      <c r="T302" s="88" t="str">
        <f t="shared" si="23"/>
        <v>-</v>
      </c>
      <c r="U302" s="88" t="str">
        <f t="shared" si="23"/>
        <v>-</v>
      </c>
      <c r="V302" s="88" t="str">
        <f t="shared" si="23"/>
        <v>-</v>
      </c>
      <c r="W302" s="88" t="str">
        <f t="shared" si="23"/>
        <v>-</v>
      </c>
      <c r="X302" s="9"/>
      <c r="Z302" s="570" t="s">
        <v>426</v>
      </c>
    </row>
    <row r="303" spans="1:26">
      <c r="A303" s="10"/>
      <c r="B303" s="26">
        <v>298</v>
      </c>
      <c r="C303" s="562"/>
      <c r="D303" s="98"/>
      <c r="E303" s="98"/>
      <c r="F303" s="98"/>
      <c r="G303" s="562"/>
      <c r="H303" s="98"/>
      <c r="I303" s="563"/>
      <c r="J303" s="563"/>
      <c r="K303" s="98"/>
      <c r="L303" s="98"/>
      <c r="M303" s="27">
        <f t="shared" si="20"/>
        <v>0</v>
      </c>
      <c r="N303" s="89" t="str">
        <f t="shared" si="23"/>
        <v>-</v>
      </c>
      <c r="O303" s="89" t="str">
        <f t="shared" si="23"/>
        <v>-</v>
      </c>
      <c r="P303" s="88" t="str">
        <f t="shared" si="23"/>
        <v>-</v>
      </c>
      <c r="Q303" s="88" t="str">
        <f t="shared" si="23"/>
        <v>-</v>
      </c>
      <c r="R303" s="88" t="str">
        <f t="shared" si="23"/>
        <v>-</v>
      </c>
      <c r="S303" s="88" t="str">
        <f t="shared" si="23"/>
        <v>-</v>
      </c>
      <c r="T303" s="88" t="str">
        <f t="shared" si="23"/>
        <v>-</v>
      </c>
      <c r="U303" s="88" t="str">
        <f t="shared" si="23"/>
        <v>-</v>
      </c>
      <c r="V303" s="88" t="str">
        <f t="shared" si="23"/>
        <v>-</v>
      </c>
      <c r="W303" s="88" t="str">
        <f t="shared" si="23"/>
        <v>-</v>
      </c>
      <c r="X303" s="9"/>
      <c r="Z303" s="570" t="s">
        <v>426</v>
      </c>
    </row>
    <row r="304" spans="1:26">
      <c r="A304" s="22"/>
      <c r="B304" s="26">
        <v>299</v>
      </c>
      <c r="C304" s="562"/>
      <c r="D304" s="98"/>
      <c r="E304" s="98"/>
      <c r="F304" s="98"/>
      <c r="G304" s="562"/>
      <c r="H304" s="98"/>
      <c r="I304" s="563"/>
      <c r="J304" s="563"/>
      <c r="K304" s="98"/>
      <c r="L304" s="98"/>
      <c r="M304" s="27">
        <f t="shared" si="20"/>
        <v>0</v>
      </c>
      <c r="N304" s="89" t="str">
        <f t="shared" si="23"/>
        <v>-</v>
      </c>
      <c r="O304" s="89" t="str">
        <f t="shared" si="23"/>
        <v>-</v>
      </c>
      <c r="P304" s="88" t="str">
        <f t="shared" si="23"/>
        <v>-</v>
      </c>
      <c r="Q304" s="88" t="str">
        <f t="shared" si="23"/>
        <v>-</v>
      </c>
      <c r="R304" s="88" t="str">
        <f t="shared" si="23"/>
        <v>-</v>
      </c>
      <c r="S304" s="88" t="str">
        <f t="shared" si="23"/>
        <v>-</v>
      </c>
      <c r="T304" s="88" t="str">
        <f t="shared" si="23"/>
        <v>-</v>
      </c>
      <c r="U304" s="88" t="str">
        <f t="shared" si="23"/>
        <v>-</v>
      </c>
      <c r="V304" s="88" t="str">
        <f t="shared" si="23"/>
        <v>-</v>
      </c>
      <c r="W304" s="88" t="str">
        <f t="shared" si="23"/>
        <v>-</v>
      </c>
      <c r="X304" s="9"/>
      <c r="Z304" s="570" t="s">
        <v>426</v>
      </c>
    </row>
    <row r="305" spans="1:26">
      <c r="A305" s="10"/>
      <c r="B305" s="26">
        <v>300</v>
      </c>
      <c r="C305" s="562"/>
      <c r="D305" s="98"/>
      <c r="E305" s="98"/>
      <c r="F305" s="98"/>
      <c r="G305" s="562"/>
      <c r="H305" s="98"/>
      <c r="I305" s="563"/>
      <c r="J305" s="563"/>
      <c r="K305" s="98"/>
      <c r="L305" s="98"/>
      <c r="M305" s="27">
        <f t="shared" si="20"/>
        <v>0</v>
      </c>
      <c r="N305" s="89" t="str">
        <f t="shared" si="23"/>
        <v>-</v>
      </c>
      <c r="O305" s="89" t="str">
        <f t="shared" si="23"/>
        <v>-</v>
      </c>
      <c r="P305" s="88" t="str">
        <f t="shared" si="23"/>
        <v>-</v>
      </c>
      <c r="Q305" s="88" t="str">
        <f t="shared" si="23"/>
        <v>-</v>
      </c>
      <c r="R305" s="88" t="str">
        <f t="shared" si="23"/>
        <v>-</v>
      </c>
      <c r="S305" s="88" t="str">
        <f t="shared" si="23"/>
        <v>-</v>
      </c>
      <c r="T305" s="88" t="str">
        <f t="shared" si="23"/>
        <v>-</v>
      </c>
      <c r="U305" s="88" t="str">
        <f t="shared" si="23"/>
        <v>-</v>
      </c>
      <c r="V305" s="88" t="str">
        <f t="shared" si="23"/>
        <v>-</v>
      </c>
      <c r="W305" s="88" t="str">
        <f t="shared" si="23"/>
        <v>-</v>
      </c>
      <c r="X305" s="9"/>
      <c r="Z305" s="570" t="s">
        <v>426</v>
      </c>
    </row>
    <row r="306" spans="1:26">
      <c r="A306" s="10"/>
      <c r="B306" s="26">
        <v>301</v>
      </c>
      <c r="C306" s="562"/>
      <c r="D306" s="98"/>
      <c r="E306" s="98"/>
      <c r="F306" s="98"/>
      <c r="G306" s="562"/>
      <c r="H306" s="98"/>
      <c r="I306" s="563"/>
      <c r="J306" s="563"/>
      <c r="K306" s="98"/>
      <c r="L306" s="98"/>
      <c r="M306" s="27">
        <f t="shared" si="20"/>
        <v>0</v>
      </c>
      <c r="N306" s="89" t="str">
        <f t="shared" si="23"/>
        <v>-</v>
      </c>
      <c r="O306" s="89" t="str">
        <f t="shared" si="23"/>
        <v>-</v>
      </c>
      <c r="P306" s="88" t="str">
        <f t="shared" si="23"/>
        <v>-</v>
      </c>
      <c r="Q306" s="88" t="str">
        <f t="shared" si="23"/>
        <v>-</v>
      </c>
      <c r="R306" s="88" t="str">
        <f t="shared" si="23"/>
        <v>-</v>
      </c>
      <c r="S306" s="88" t="str">
        <f t="shared" si="23"/>
        <v>-</v>
      </c>
      <c r="T306" s="88" t="str">
        <f t="shared" si="23"/>
        <v>-</v>
      </c>
      <c r="U306" s="88" t="str">
        <f t="shared" si="23"/>
        <v>-</v>
      </c>
      <c r="V306" s="88" t="str">
        <f t="shared" si="23"/>
        <v>-</v>
      </c>
      <c r="W306" s="88" t="str">
        <f t="shared" si="23"/>
        <v>-</v>
      </c>
      <c r="X306" s="9"/>
      <c r="Z306" s="570" t="s">
        <v>426</v>
      </c>
    </row>
    <row r="307" spans="1:26">
      <c r="A307" s="10"/>
      <c r="B307" s="26">
        <v>302</v>
      </c>
      <c r="C307" s="562"/>
      <c r="D307" s="98"/>
      <c r="E307" s="98"/>
      <c r="F307" s="98"/>
      <c r="G307" s="562"/>
      <c r="H307" s="98"/>
      <c r="I307" s="563"/>
      <c r="J307" s="563"/>
      <c r="K307" s="98"/>
      <c r="L307" s="98"/>
      <c r="M307" s="27">
        <f t="shared" si="20"/>
        <v>0</v>
      </c>
      <c r="N307" s="89" t="str">
        <f t="shared" si="23"/>
        <v>-</v>
      </c>
      <c r="O307" s="89" t="str">
        <f t="shared" si="23"/>
        <v>-</v>
      </c>
      <c r="P307" s="88" t="str">
        <f t="shared" si="23"/>
        <v>-</v>
      </c>
      <c r="Q307" s="88" t="str">
        <f t="shared" si="23"/>
        <v>-</v>
      </c>
      <c r="R307" s="88" t="str">
        <f t="shared" si="23"/>
        <v>-</v>
      </c>
      <c r="S307" s="88" t="str">
        <f t="shared" si="23"/>
        <v>-</v>
      </c>
      <c r="T307" s="88" t="str">
        <f t="shared" si="23"/>
        <v>-</v>
      </c>
      <c r="U307" s="88" t="str">
        <f t="shared" si="23"/>
        <v>-</v>
      </c>
      <c r="V307" s="88" t="str">
        <f t="shared" si="23"/>
        <v>-</v>
      </c>
      <c r="W307" s="88" t="str">
        <f t="shared" si="23"/>
        <v>-</v>
      </c>
      <c r="X307" s="9"/>
      <c r="Z307" s="570" t="s">
        <v>426</v>
      </c>
    </row>
    <row r="308" spans="1:26">
      <c r="A308" s="10"/>
      <c r="B308" s="26">
        <v>303</v>
      </c>
      <c r="C308" s="562"/>
      <c r="D308" s="98"/>
      <c r="E308" s="98"/>
      <c r="F308" s="98"/>
      <c r="G308" s="562"/>
      <c r="H308" s="98"/>
      <c r="I308" s="563"/>
      <c r="J308" s="563"/>
      <c r="K308" s="98"/>
      <c r="L308" s="98"/>
      <c r="M308" s="27">
        <f t="shared" si="20"/>
        <v>0</v>
      </c>
      <c r="N308" s="89" t="str">
        <f t="shared" si="23"/>
        <v>-</v>
      </c>
      <c r="O308" s="89" t="str">
        <f t="shared" si="23"/>
        <v>-</v>
      </c>
      <c r="P308" s="88" t="str">
        <f t="shared" si="23"/>
        <v>-</v>
      </c>
      <c r="Q308" s="88" t="str">
        <f t="shared" si="23"/>
        <v>-</v>
      </c>
      <c r="R308" s="88" t="str">
        <f t="shared" si="23"/>
        <v>-</v>
      </c>
      <c r="S308" s="88" t="str">
        <f t="shared" si="23"/>
        <v>-</v>
      </c>
      <c r="T308" s="88" t="str">
        <f t="shared" si="23"/>
        <v>-</v>
      </c>
      <c r="U308" s="88" t="str">
        <f t="shared" si="23"/>
        <v>-</v>
      </c>
      <c r="V308" s="88" t="str">
        <f t="shared" si="23"/>
        <v>-</v>
      </c>
      <c r="W308" s="88" t="str">
        <f t="shared" si="23"/>
        <v>-</v>
      </c>
      <c r="X308" s="9"/>
      <c r="Z308" s="570" t="s">
        <v>426</v>
      </c>
    </row>
    <row r="309" spans="1:26">
      <c r="A309" s="10"/>
      <c r="B309" s="26">
        <v>304</v>
      </c>
      <c r="C309" s="562"/>
      <c r="D309" s="98"/>
      <c r="E309" s="98"/>
      <c r="F309" s="98"/>
      <c r="G309" s="562"/>
      <c r="H309" s="98"/>
      <c r="I309" s="563"/>
      <c r="J309" s="563"/>
      <c r="K309" s="98"/>
      <c r="L309" s="98"/>
      <c r="M309" s="27">
        <f t="shared" si="20"/>
        <v>0</v>
      </c>
      <c r="N309" s="89" t="str">
        <f t="shared" si="23"/>
        <v>-</v>
      </c>
      <c r="O309" s="89" t="str">
        <f t="shared" si="23"/>
        <v>-</v>
      </c>
      <c r="P309" s="88" t="str">
        <f t="shared" si="23"/>
        <v>-</v>
      </c>
      <c r="Q309" s="88" t="str">
        <f t="shared" si="23"/>
        <v>-</v>
      </c>
      <c r="R309" s="88" t="str">
        <f t="shared" si="23"/>
        <v>-</v>
      </c>
      <c r="S309" s="88" t="str">
        <f t="shared" si="23"/>
        <v>-</v>
      </c>
      <c r="T309" s="88" t="str">
        <f t="shared" si="23"/>
        <v>-</v>
      </c>
      <c r="U309" s="88" t="str">
        <f t="shared" si="23"/>
        <v>-</v>
      </c>
      <c r="V309" s="88" t="str">
        <f t="shared" si="23"/>
        <v>-</v>
      </c>
      <c r="W309" s="88" t="str">
        <f t="shared" si="23"/>
        <v>-</v>
      </c>
      <c r="X309" s="9"/>
      <c r="Z309" s="570" t="s">
        <v>426</v>
      </c>
    </row>
    <row r="310" spans="1:26">
      <c r="A310" s="74"/>
      <c r="B310" s="26">
        <v>305</v>
      </c>
      <c r="C310" s="562"/>
      <c r="D310" s="98"/>
      <c r="E310" s="98"/>
      <c r="F310" s="98"/>
      <c r="G310" s="562"/>
      <c r="H310" s="98"/>
      <c r="I310" s="563"/>
      <c r="J310" s="563"/>
      <c r="K310" s="98"/>
      <c r="L310" s="98"/>
      <c r="M310" s="27">
        <f t="shared" si="20"/>
        <v>0</v>
      </c>
      <c r="N310" s="89" t="str">
        <f t="shared" si="23"/>
        <v>-</v>
      </c>
      <c r="O310" s="89" t="str">
        <f t="shared" si="23"/>
        <v>-</v>
      </c>
      <c r="P310" s="88" t="str">
        <f t="shared" si="23"/>
        <v>-</v>
      </c>
      <c r="Q310" s="88" t="str">
        <f t="shared" si="23"/>
        <v>-</v>
      </c>
      <c r="R310" s="88" t="str">
        <f t="shared" si="23"/>
        <v>-</v>
      </c>
      <c r="S310" s="88" t="str">
        <f t="shared" si="23"/>
        <v>-</v>
      </c>
      <c r="T310" s="88" t="str">
        <f t="shared" si="23"/>
        <v>-</v>
      </c>
      <c r="U310" s="88" t="str">
        <f t="shared" si="23"/>
        <v>-</v>
      </c>
      <c r="V310" s="88" t="str">
        <f t="shared" si="23"/>
        <v>-</v>
      </c>
      <c r="W310" s="88" t="str">
        <f t="shared" si="23"/>
        <v>-</v>
      </c>
      <c r="X310" s="9"/>
      <c r="Z310" s="570" t="s">
        <v>426</v>
      </c>
    </row>
    <row r="311" spans="1:26">
      <c r="A311" s="74"/>
      <c r="B311" s="26">
        <v>306</v>
      </c>
      <c r="C311" s="562"/>
      <c r="D311" s="98"/>
      <c r="E311" s="98"/>
      <c r="F311" s="98"/>
      <c r="G311" s="562"/>
      <c r="H311" s="98"/>
      <c r="I311" s="563"/>
      <c r="J311" s="563"/>
      <c r="K311" s="98"/>
      <c r="L311" s="98"/>
      <c r="M311" s="27">
        <f t="shared" si="20"/>
        <v>0</v>
      </c>
      <c r="N311" s="89" t="str">
        <f t="shared" ref="N311:W326" si="24">IF($G311="","-",IF($G311&lt;=N$5,$M311,0))</f>
        <v>-</v>
      </c>
      <c r="O311" s="89" t="str">
        <f t="shared" si="24"/>
        <v>-</v>
      </c>
      <c r="P311" s="88" t="str">
        <f t="shared" si="24"/>
        <v>-</v>
      </c>
      <c r="Q311" s="88" t="str">
        <f t="shared" si="24"/>
        <v>-</v>
      </c>
      <c r="R311" s="88" t="str">
        <f t="shared" si="24"/>
        <v>-</v>
      </c>
      <c r="S311" s="88" t="str">
        <f t="shared" si="24"/>
        <v>-</v>
      </c>
      <c r="T311" s="88" t="str">
        <f t="shared" si="24"/>
        <v>-</v>
      </c>
      <c r="U311" s="88" t="str">
        <f t="shared" si="24"/>
        <v>-</v>
      </c>
      <c r="V311" s="88" t="str">
        <f t="shared" si="24"/>
        <v>-</v>
      </c>
      <c r="W311" s="88" t="str">
        <f t="shared" si="24"/>
        <v>-</v>
      </c>
      <c r="X311" s="9"/>
      <c r="Z311" s="570" t="s">
        <v>426</v>
      </c>
    </row>
    <row r="312" spans="1:26">
      <c r="A312" s="10"/>
      <c r="B312" s="26">
        <v>307</v>
      </c>
      <c r="C312" s="562"/>
      <c r="D312" s="98"/>
      <c r="E312" s="98"/>
      <c r="F312" s="98"/>
      <c r="G312" s="562"/>
      <c r="H312" s="98"/>
      <c r="I312" s="563"/>
      <c r="J312" s="563"/>
      <c r="K312" s="98"/>
      <c r="L312" s="98"/>
      <c r="M312" s="27">
        <f t="shared" si="20"/>
        <v>0</v>
      </c>
      <c r="N312" s="89" t="str">
        <f t="shared" si="24"/>
        <v>-</v>
      </c>
      <c r="O312" s="89" t="str">
        <f t="shared" si="24"/>
        <v>-</v>
      </c>
      <c r="P312" s="88" t="str">
        <f t="shared" si="24"/>
        <v>-</v>
      </c>
      <c r="Q312" s="88" t="str">
        <f t="shared" si="24"/>
        <v>-</v>
      </c>
      <c r="R312" s="88" t="str">
        <f t="shared" si="24"/>
        <v>-</v>
      </c>
      <c r="S312" s="88" t="str">
        <f t="shared" si="24"/>
        <v>-</v>
      </c>
      <c r="T312" s="88" t="str">
        <f t="shared" si="24"/>
        <v>-</v>
      </c>
      <c r="U312" s="88" t="str">
        <f t="shared" si="24"/>
        <v>-</v>
      </c>
      <c r="V312" s="88" t="str">
        <f t="shared" si="24"/>
        <v>-</v>
      </c>
      <c r="W312" s="88" t="str">
        <f t="shared" si="24"/>
        <v>-</v>
      </c>
      <c r="X312" s="9"/>
      <c r="Z312" s="570" t="s">
        <v>426</v>
      </c>
    </row>
    <row r="313" spans="1:26" s="8" customFormat="1">
      <c r="A313" s="76"/>
      <c r="B313" s="26">
        <v>308</v>
      </c>
      <c r="C313" s="562"/>
      <c r="D313" s="98"/>
      <c r="E313" s="98"/>
      <c r="F313" s="98"/>
      <c r="G313" s="562"/>
      <c r="H313" s="98"/>
      <c r="I313" s="563"/>
      <c r="J313" s="563"/>
      <c r="K313" s="98"/>
      <c r="L313" s="98"/>
      <c r="M313" s="27">
        <f t="shared" si="20"/>
        <v>0</v>
      </c>
      <c r="N313" s="89" t="str">
        <f t="shared" si="24"/>
        <v>-</v>
      </c>
      <c r="O313" s="89" t="str">
        <f t="shared" si="24"/>
        <v>-</v>
      </c>
      <c r="P313" s="88" t="str">
        <f t="shared" si="24"/>
        <v>-</v>
      </c>
      <c r="Q313" s="88" t="str">
        <f t="shared" si="24"/>
        <v>-</v>
      </c>
      <c r="R313" s="88" t="str">
        <f t="shared" si="24"/>
        <v>-</v>
      </c>
      <c r="S313" s="88" t="str">
        <f t="shared" si="24"/>
        <v>-</v>
      </c>
      <c r="T313" s="88" t="str">
        <f t="shared" si="24"/>
        <v>-</v>
      </c>
      <c r="U313" s="88" t="str">
        <f t="shared" si="24"/>
        <v>-</v>
      </c>
      <c r="V313" s="88" t="str">
        <f t="shared" si="24"/>
        <v>-</v>
      </c>
      <c r="W313" s="88" t="str">
        <f t="shared" si="24"/>
        <v>-</v>
      </c>
      <c r="X313" s="9"/>
      <c r="Z313" s="570" t="s">
        <v>426</v>
      </c>
    </row>
    <row r="314" spans="1:26">
      <c r="A314" s="22"/>
      <c r="B314" s="26">
        <v>309</v>
      </c>
      <c r="C314" s="562"/>
      <c r="D314" s="98"/>
      <c r="E314" s="98"/>
      <c r="F314" s="98"/>
      <c r="G314" s="562"/>
      <c r="H314" s="98"/>
      <c r="I314" s="563"/>
      <c r="J314" s="563"/>
      <c r="K314" s="98"/>
      <c r="L314" s="98"/>
      <c r="M314" s="27">
        <f t="shared" si="20"/>
        <v>0</v>
      </c>
      <c r="N314" s="89" t="str">
        <f t="shared" si="24"/>
        <v>-</v>
      </c>
      <c r="O314" s="89" t="str">
        <f t="shared" si="24"/>
        <v>-</v>
      </c>
      <c r="P314" s="88" t="str">
        <f t="shared" si="24"/>
        <v>-</v>
      </c>
      <c r="Q314" s="88" t="str">
        <f t="shared" si="24"/>
        <v>-</v>
      </c>
      <c r="R314" s="88" t="str">
        <f t="shared" si="24"/>
        <v>-</v>
      </c>
      <c r="S314" s="88" t="str">
        <f t="shared" si="24"/>
        <v>-</v>
      </c>
      <c r="T314" s="88" t="str">
        <f t="shared" si="24"/>
        <v>-</v>
      </c>
      <c r="U314" s="88" t="str">
        <f t="shared" si="24"/>
        <v>-</v>
      </c>
      <c r="V314" s="88" t="str">
        <f t="shared" si="24"/>
        <v>-</v>
      </c>
      <c r="W314" s="88" t="str">
        <f t="shared" si="24"/>
        <v>-</v>
      </c>
      <c r="X314" s="9"/>
      <c r="Z314" s="570" t="s">
        <v>426</v>
      </c>
    </row>
    <row r="315" spans="1:26">
      <c r="A315" s="10"/>
      <c r="B315" s="26">
        <v>310</v>
      </c>
      <c r="C315" s="562"/>
      <c r="D315" s="98"/>
      <c r="E315" s="98"/>
      <c r="F315" s="98"/>
      <c r="G315" s="562"/>
      <c r="H315" s="98"/>
      <c r="I315" s="563"/>
      <c r="J315" s="563"/>
      <c r="K315" s="98"/>
      <c r="L315" s="98"/>
      <c r="M315" s="27">
        <f>F315-L315</f>
        <v>0</v>
      </c>
      <c r="N315" s="88" t="str">
        <f>IF($G315="","-",IF($G315&lt;=N$5,$M315,0))</f>
        <v>-</v>
      </c>
      <c r="O315" s="88" t="str">
        <f>IF($G315="","-",IF($G315&lt;=O$5,$M315,0))</f>
        <v>-</v>
      </c>
      <c r="P315" s="88" t="str">
        <f>IF($G315="","-",IF($G315&lt;=P$5,$M315,0))</f>
        <v>-</v>
      </c>
      <c r="Q315" s="88" t="str">
        <f t="shared" si="24"/>
        <v>-</v>
      </c>
      <c r="R315" s="88" t="str">
        <f t="shared" si="24"/>
        <v>-</v>
      </c>
      <c r="S315" s="88" t="str">
        <f t="shared" si="24"/>
        <v>-</v>
      </c>
      <c r="T315" s="88" t="str">
        <f t="shared" si="24"/>
        <v>-</v>
      </c>
      <c r="U315" s="88" t="str">
        <f t="shared" si="24"/>
        <v>-</v>
      </c>
      <c r="V315" s="88" t="str">
        <f t="shared" si="24"/>
        <v>-</v>
      </c>
      <c r="W315" s="88" t="str">
        <f t="shared" si="24"/>
        <v>-</v>
      </c>
      <c r="X315" s="9"/>
      <c r="Z315" s="570" t="s">
        <v>426</v>
      </c>
    </row>
    <row r="316" spans="1:26">
      <c r="A316" s="10"/>
      <c r="B316" s="26">
        <v>311</v>
      </c>
      <c r="C316" s="562"/>
      <c r="D316" s="98"/>
      <c r="E316" s="98"/>
      <c r="F316" s="98"/>
      <c r="G316" s="562"/>
      <c r="H316" s="98"/>
      <c r="I316" s="563"/>
      <c r="J316" s="563"/>
      <c r="K316" s="98"/>
      <c r="L316" s="98"/>
      <c r="M316" s="27">
        <f t="shared" ref="M316:M376" si="25">F316-L316</f>
        <v>0</v>
      </c>
      <c r="N316" s="89" t="str">
        <f t="shared" si="24"/>
        <v>-</v>
      </c>
      <c r="O316" s="89" t="str">
        <f t="shared" si="24"/>
        <v>-</v>
      </c>
      <c r="P316" s="88" t="str">
        <f t="shared" si="24"/>
        <v>-</v>
      </c>
      <c r="Q316" s="88" t="str">
        <f t="shared" si="24"/>
        <v>-</v>
      </c>
      <c r="R316" s="88" t="str">
        <f t="shared" si="24"/>
        <v>-</v>
      </c>
      <c r="S316" s="88" t="str">
        <f t="shared" si="24"/>
        <v>-</v>
      </c>
      <c r="T316" s="88" t="str">
        <f t="shared" si="24"/>
        <v>-</v>
      </c>
      <c r="U316" s="88" t="str">
        <f t="shared" si="24"/>
        <v>-</v>
      </c>
      <c r="V316" s="88" t="str">
        <f t="shared" si="24"/>
        <v>-</v>
      </c>
      <c r="W316" s="88" t="str">
        <f t="shared" si="24"/>
        <v>-</v>
      </c>
      <c r="X316" s="9"/>
      <c r="Z316" s="570" t="s">
        <v>426</v>
      </c>
    </row>
    <row r="317" spans="1:26" s="80" customFormat="1">
      <c r="A317" s="79"/>
      <c r="B317" s="26">
        <v>312</v>
      </c>
      <c r="C317" s="562"/>
      <c r="D317" s="98"/>
      <c r="E317" s="98"/>
      <c r="F317" s="98"/>
      <c r="G317" s="562"/>
      <c r="H317" s="98"/>
      <c r="I317" s="563"/>
      <c r="J317" s="563"/>
      <c r="K317" s="98"/>
      <c r="L317" s="98"/>
      <c r="M317" s="27">
        <f t="shared" si="25"/>
        <v>0</v>
      </c>
      <c r="N317" s="90" t="str">
        <f t="shared" si="24"/>
        <v>-</v>
      </c>
      <c r="O317" s="90" t="str">
        <f t="shared" si="24"/>
        <v>-</v>
      </c>
      <c r="P317" s="91" t="str">
        <f t="shared" si="24"/>
        <v>-</v>
      </c>
      <c r="Q317" s="91" t="str">
        <f t="shared" si="24"/>
        <v>-</v>
      </c>
      <c r="R317" s="91" t="str">
        <f t="shared" si="24"/>
        <v>-</v>
      </c>
      <c r="S317" s="91" t="str">
        <f t="shared" si="24"/>
        <v>-</v>
      </c>
      <c r="T317" s="91" t="str">
        <f t="shared" si="24"/>
        <v>-</v>
      </c>
      <c r="U317" s="91" t="str">
        <f t="shared" si="24"/>
        <v>-</v>
      </c>
      <c r="V317" s="91" t="str">
        <f t="shared" si="24"/>
        <v>-</v>
      </c>
      <c r="W317" s="91" t="str">
        <f t="shared" si="24"/>
        <v>-</v>
      </c>
      <c r="X317" s="105"/>
      <c r="Z317" s="570" t="s">
        <v>426</v>
      </c>
    </row>
    <row r="318" spans="1:26" s="80" customFormat="1">
      <c r="A318" s="79"/>
      <c r="B318" s="26">
        <v>313</v>
      </c>
      <c r="C318" s="562"/>
      <c r="D318" s="98"/>
      <c r="E318" s="98"/>
      <c r="F318" s="98"/>
      <c r="G318" s="562"/>
      <c r="H318" s="98"/>
      <c r="I318" s="563"/>
      <c r="J318" s="563"/>
      <c r="K318" s="98"/>
      <c r="L318" s="98"/>
      <c r="M318" s="27">
        <f t="shared" si="25"/>
        <v>0</v>
      </c>
      <c r="N318" s="90" t="str">
        <f t="shared" si="24"/>
        <v>-</v>
      </c>
      <c r="O318" s="90" t="str">
        <f t="shared" si="24"/>
        <v>-</v>
      </c>
      <c r="P318" s="91" t="str">
        <f t="shared" si="24"/>
        <v>-</v>
      </c>
      <c r="Q318" s="91" t="str">
        <f t="shared" si="24"/>
        <v>-</v>
      </c>
      <c r="R318" s="91" t="str">
        <f t="shared" si="24"/>
        <v>-</v>
      </c>
      <c r="S318" s="91" t="str">
        <f t="shared" si="24"/>
        <v>-</v>
      </c>
      <c r="T318" s="91" t="str">
        <f t="shared" si="24"/>
        <v>-</v>
      </c>
      <c r="U318" s="91" t="str">
        <f t="shared" si="24"/>
        <v>-</v>
      </c>
      <c r="V318" s="91" t="str">
        <f t="shared" si="24"/>
        <v>-</v>
      </c>
      <c r="W318" s="91" t="str">
        <f t="shared" si="24"/>
        <v>-</v>
      </c>
      <c r="X318" s="105"/>
      <c r="Z318" s="570" t="s">
        <v>426</v>
      </c>
    </row>
    <row r="319" spans="1:26" s="80" customFormat="1">
      <c r="A319" s="79"/>
      <c r="B319" s="26">
        <v>314</v>
      </c>
      <c r="C319" s="562"/>
      <c r="D319" s="98"/>
      <c r="E319" s="98"/>
      <c r="F319" s="98"/>
      <c r="G319" s="562"/>
      <c r="H319" s="98"/>
      <c r="I319" s="563"/>
      <c r="J319" s="563"/>
      <c r="K319" s="98"/>
      <c r="L319" s="98"/>
      <c r="M319" s="27">
        <f t="shared" si="25"/>
        <v>0</v>
      </c>
      <c r="N319" s="90" t="str">
        <f t="shared" si="24"/>
        <v>-</v>
      </c>
      <c r="O319" s="90" t="str">
        <f t="shared" si="24"/>
        <v>-</v>
      </c>
      <c r="P319" s="91" t="str">
        <f t="shared" si="24"/>
        <v>-</v>
      </c>
      <c r="Q319" s="91" t="str">
        <f t="shared" si="24"/>
        <v>-</v>
      </c>
      <c r="R319" s="91" t="str">
        <f t="shared" si="24"/>
        <v>-</v>
      </c>
      <c r="S319" s="91" t="str">
        <f t="shared" si="24"/>
        <v>-</v>
      </c>
      <c r="T319" s="91" t="str">
        <f t="shared" si="24"/>
        <v>-</v>
      </c>
      <c r="U319" s="91" t="str">
        <f t="shared" si="24"/>
        <v>-</v>
      </c>
      <c r="V319" s="91" t="str">
        <f t="shared" si="24"/>
        <v>-</v>
      </c>
      <c r="W319" s="91" t="str">
        <f t="shared" si="24"/>
        <v>-</v>
      </c>
      <c r="X319" s="105"/>
      <c r="Z319" s="570" t="s">
        <v>426</v>
      </c>
    </row>
    <row r="320" spans="1:26">
      <c r="A320" s="10"/>
      <c r="B320" s="26">
        <v>315</v>
      </c>
      <c r="C320" s="562"/>
      <c r="D320" s="98"/>
      <c r="E320" s="98"/>
      <c r="F320" s="98"/>
      <c r="G320" s="562"/>
      <c r="H320" s="98"/>
      <c r="I320" s="563"/>
      <c r="J320" s="563"/>
      <c r="K320" s="98"/>
      <c r="L320" s="98"/>
      <c r="M320" s="27">
        <f t="shared" si="25"/>
        <v>0</v>
      </c>
      <c r="N320" s="89" t="str">
        <f t="shared" si="24"/>
        <v>-</v>
      </c>
      <c r="O320" s="89" t="str">
        <f t="shared" si="24"/>
        <v>-</v>
      </c>
      <c r="P320" s="88" t="str">
        <f t="shared" si="24"/>
        <v>-</v>
      </c>
      <c r="Q320" s="88" t="str">
        <f t="shared" si="24"/>
        <v>-</v>
      </c>
      <c r="R320" s="88" t="str">
        <f t="shared" si="24"/>
        <v>-</v>
      </c>
      <c r="S320" s="88" t="str">
        <f t="shared" si="24"/>
        <v>-</v>
      </c>
      <c r="T320" s="88" t="str">
        <f t="shared" si="24"/>
        <v>-</v>
      </c>
      <c r="U320" s="88" t="str">
        <f t="shared" si="24"/>
        <v>-</v>
      </c>
      <c r="V320" s="88" t="str">
        <f t="shared" si="24"/>
        <v>-</v>
      </c>
      <c r="W320" s="88" t="str">
        <f t="shared" si="24"/>
        <v>-</v>
      </c>
      <c r="X320" s="9"/>
      <c r="Z320" s="570" t="s">
        <v>426</v>
      </c>
    </row>
    <row r="321" spans="1:26">
      <c r="A321" s="10"/>
      <c r="B321" s="26">
        <v>316</v>
      </c>
      <c r="C321" s="562"/>
      <c r="D321" s="98"/>
      <c r="E321" s="98"/>
      <c r="F321" s="98"/>
      <c r="G321" s="562"/>
      <c r="H321" s="98"/>
      <c r="I321" s="563"/>
      <c r="J321" s="563"/>
      <c r="K321" s="98"/>
      <c r="L321" s="98"/>
      <c r="M321" s="27">
        <f t="shared" si="25"/>
        <v>0</v>
      </c>
      <c r="N321" s="89" t="str">
        <f t="shared" si="24"/>
        <v>-</v>
      </c>
      <c r="O321" s="89" t="str">
        <f t="shared" si="24"/>
        <v>-</v>
      </c>
      <c r="P321" s="88" t="str">
        <f t="shared" si="24"/>
        <v>-</v>
      </c>
      <c r="Q321" s="88" t="str">
        <f t="shared" si="24"/>
        <v>-</v>
      </c>
      <c r="R321" s="88" t="str">
        <f t="shared" si="24"/>
        <v>-</v>
      </c>
      <c r="S321" s="88" t="str">
        <f t="shared" si="24"/>
        <v>-</v>
      </c>
      <c r="T321" s="88" t="str">
        <f t="shared" si="24"/>
        <v>-</v>
      </c>
      <c r="U321" s="88" t="str">
        <f t="shared" si="24"/>
        <v>-</v>
      </c>
      <c r="V321" s="88" t="str">
        <f t="shared" si="24"/>
        <v>-</v>
      </c>
      <c r="W321" s="88" t="str">
        <f t="shared" si="24"/>
        <v>-</v>
      </c>
      <c r="X321" s="9"/>
      <c r="Z321" s="570" t="s">
        <v>426</v>
      </c>
    </row>
    <row r="322" spans="1:26">
      <c r="A322" s="10"/>
      <c r="B322" s="26">
        <v>317</v>
      </c>
      <c r="C322" s="562"/>
      <c r="D322" s="98"/>
      <c r="E322" s="98"/>
      <c r="F322" s="98"/>
      <c r="G322" s="562"/>
      <c r="H322" s="98"/>
      <c r="I322" s="563"/>
      <c r="J322" s="563"/>
      <c r="K322" s="98"/>
      <c r="L322" s="98"/>
      <c r="M322" s="27">
        <f t="shared" si="25"/>
        <v>0</v>
      </c>
      <c r="N322" s="89" t="str">
        <f t="shared" si="24"/>
        <v>-</v>
      </c>
      <c r="O322" s="89" t="str">
        <f t="shared" si="24"/>
        <v>-</v>
      </c>
      <c r="P322" s="88" t="str">
        <f t="shared" si="24"/>
        <v>-</v>
      </c>
      <c r="Q322" s="88" t="str">
        <f t="shared" si="24"/>
        <v>-</v>
      </c>
      <c r="R322" s="88" t="str">
        <f t="shared" si="24"/>
        <v>-</v>
      </c>
      <c r="S322" s="88" t="str">
        <f t="shared" si="24"/>
        <v>-</v>
      </c>
      <c r="T322" s="88" t="str">
        <f t="shared" si="24"/>
        <v>-</v>
      </c>
      <c r="U322" s="88" t="str">
        <f t="shared" si="24"/>
        <v>-</v>
      </c>
      <c r="V322" s="88" t="str">
        <f t="shared" si="24"/>
        <v>-</v>
      </c>
      <c r="W322" s="88" t="str">
        <f t="shared" si="24"/>
        <v>-</v>
      </c>
      <c r="X322" s="9"/>
      <c r="Z322" s="570" t="s">
        <v>426</v>
      </c>
    </row>
    <row r="323" spans="1:26">
      <c r="A323" s="10"/>
      <c r="B323" s="26">
        <v>318</v>
      </c>
      <c r="C323" s="562"/>
      <c r="D323" s="98"/>
      <c r="E323" s="98"/>
      <c r="F323" s="98"/>
      <c r="G323" s="562"/>
      <c r="H323" s="98"/>
      <c r="I323" s="563"/>
      <c r="J323" s="563"/>
      <c r="K323" s="98"/>
      <c r="L323" s="98"/>
      <c r="M323" s="27">
        <f t="shared" si="25"/>
        <v>0</v>
      </c>
      <c r="N323" s="89" t="str">
        <f t="shared" si="24"/>
        <v>-</v>
      </c>
      <c r="O323" s="89" t="str">
        <f t="shared" si="24"/>
        <v>-</v>
      </c>
      <c r="P323" s="88" t="str">
        <f t="shared" si="24"/>
        <v>-</v>
      </c>
      <c r="Q323" s="88" t="str">
        <f t="shared" si="24"/>
        <v>-</v>
      </c>
      <c r="R323" s="88" t="str">
        <f t="shared" si="24"/>
        <v>-</v>
      </c>
      <c r="S323" s="88" t="str">
        <f t="shared" si="24"/>
        <v>-</v>
      </c>
      <c r="T323" s="88" t="str">
        <f t="shared" si="24"/>
        <v>-</v>
      </c>
      <c r="U323" s="88" t="str">
        <f t="shared" si="24"/>
        <v>-</v>
      </c>
      <c r="V323" s="88" t="str">
        <f t="shared" si="24"/>
        <v>-</v>
      </c>
      <c r="W323" s="88" t="str">
        <f t="shared" si="24"/>
        <v>-</v>
      </c>
      <c r="X323" s="9"/>
      <c r="Z323" s="570" t="s">
        <v>426</v>
      </c>
    </row>
    <row r="324" spans="1:26">
      <c r="A324" s="10"/>
      <c r="B324" s="26">
        <v>319</v>
      </c>
      <c r="C324" s="562"/>
      <c r="D324" s="98"/>
      <c r="E324" s="98"/>
      <c r="F324" s="98"/>
      <c r="G324" s="562"/>
      <c r="H324" s="98"/>
      <c r="I324" s="563"/>
      <c r="J324" s="563"/>
      <c r="K324" s="98"/>
      <c r="L324" s="98"/>
      <c r="M324" s="27">
        <f t="shared" si="25"/>
        <v>0</v>
      </c>
      <c r="N324" s="89" t="str">
        <f t="shared" si="24"/>
        <v>-</v>
      </c>
      <c r="O324" s="89" t="str">
        <f t="shared" si="24"/>
        <v>-</v>
      </c>
      <c r="P324" s="88" t="str">
        <f t="shared" si="24"/>
        <v>-</v>
      </c>
      <c r="Q324" s="88" t="str">
        <f t="shared" si="24"/>
        <v>-</v>
      </c>
      <c r="R324" s="88" t="str">
        <f t="shared" si="24"/>
        <v>-</v>
      </c>
      <c r="S324" s="88" t="str">
        <f t="shared" si="24"/>
        <v>-</v>
      </c>
      <c r="T324" s="88" t="str">
        <f t="shared" si="24"/>
        <v>-</v>
      </c>
      <c r="U324" s="88" t="str">
        <f t="shared" si="24"/>
        <v>-</v>
      </c>
      <c r="V324" s="88" t="str">
        <f t="shared" si="24"/>
        <v>-</v>
      </c>
      <c r="W324" s="88" t="str">
        <f t="shared" si="24"/>
        <v>-</v>
      </c>
      <c r="X324" s="9"/>
      <c r="Z324" s="570" t="s">
        <v>426</v>
      </c>
    </row>
    <row r="325" spans="1:26">
      <c r="A325" s="10"/>
      <c r="B325" s="26">
        <v>320</v>
      </c>
      <c r="C325" s="562"/>
      <c r="D325" s="98"/>
      <c r="E325" s="98"/>
      <c r="F325" s="98"/>
      <c r="G325" s="562"/>
      <c r="H325" s="98"/>
      <c r="I325" s="563"/>
      <c r="J325" s="563"/>
      <c r="K325" s="98"/>
      <c r="L325" s="98"/>
      <c r="M325" s="27">
        <f t="shared" si="25"/>
        <v>0</v>
      </c>
      <c r="N325" s="89" t="str">
        <f t="shared" si="24"/>
        <v>-</v>
      </c>
      <c r="O325" s="89" t="str">
        <f t="shared" si="24"/>
        <v>-</v>
      </c>
      <c r="P325" s="88" t="str">
        <f t="shared" si="24"/>
        <v>-</v>
      </c>
      <c r="Q325" s="88" t="str">
        <f t="shared" si="24"/>
        <v>-</v>
      </c>
      <c r="R325" s="88" t="str">
        <f t="shared" si="24"/>
        <v>-</v>
      </c>
      <c r="S325" s="88" t="str">
        <f t="shared" si="24"/>
        <v>-</v>
      </c>
      <c r="T325" s="88" t="str">
        <f t="shared" si="24"/>
        <v>-</v>
      </c>
      <c r="U325" s="88" t="str">
        <f t="shared" si="24"/>
        <v>-</v>
      </c>
      <c r="V325" s="88" t="str">
        <f t="shared" si="24"/>
        <v>-</v>
      </c>
      <c r="W325" s="88" t="str">
        <f t="shared" si="24"/>
        <v>-</v>
      </c>
      <c r="X325" s="9"/>
      <c r="Z325" s="570" t="s">
        <v>426</v>
      </c>
    </row>
    <row r="326" spans="1:26">
      <c r="A326" s="10"/>
      <c r="B326" s="26">
        <v>321</v>
      </c>
      <c r="C326" s="562"/>
      <c r="D326" s="98"/>
      <c r="E326" s="98"/>
      <c r="F326" s="98"/>
      <c r="G326" s="562"/>
      <c r="H326" s="98"/>
      <c r="I326" s="563"/>
      <c r="J326" s="563"/>
      <c r="K326" s="98"/>
      <c r="L326" s="98"/>
      <c r="M326" s="27">
        <f t="shared" si="25"/>
        <v>0</v>
      </c>
      <c r="N326" s="89" t="str">
        <f t="shared" si="24"/>
        <v>-</v>
      </c>
      <c r="O326" s="89" t="str">
        <f t="shared" si="24"/>
        <v>-</v>
      </c>
      <c r="P326" s="88" t="str">
        <f t="shared" si="24"/>
        <v>-</v>
      </c>
      <c r="Q326" s="88" t="str">
        <f t="shared" si="24"/>
        <v>-</v>
      </c>
      <c r="R326" s="88" t="str">
        <f t="shared" si="24"/>
        <v>-</v>
      </c>
      <c r="S326" s="88" t="str">
        <f t="shared" si="24"/>
        <v>-</v>
      </c>
      <c r="T326" s="88" t="str">
        <f t="shared" si="24"/>
        <v>-</v>
      </c>
      <c r="U326" s="88" t="str">
        <f t="shared" si="24"/>
        <v>-</v>
      </c>
      <c r="V326" s="88" t="str">
        <f t="shared" si="24"/>
        <v>-</v>
      </c>
      <c r="W326" s="88" t="str">
        <f t="shared" si="24"/>
        <v>-</v>
      </c>
      <c r="X326" s="9"/>
      <c r="Z326" s="570" t="s">
        <v>426</v>
      </c>
    </row>
    <row r="327" spans="1:26">
      <c r="A327" s="10"/>
      <c r="B327" s="26">
        <v>322</v>
      </c>
      <c r="C327" s="562"/>
      <c r="D327" s="98"/>
      <c r="E327" s="98"/>
      <c r="F327" s="98"/>
      <c r="G327" s="562"/>
      <c r="H327" s="98"/>
      <c r="I327" s="563"/>
      <c r="J327" s="563"/>
      <c r="K327" s="98"/>
      <c r="L327" s="98"/>
      <c r="M327" s="27">
        <f t="shared" si="25"/>
        <v>0</v>
      </c>
      <c r="N327" s="89" t="str">
        <f t="shared" ref="N327:W342" si="26">IF($G327="","-",IF($G327&lt;=N$5,$M327,0))</f>
        <v>-</v>
      </c>
      <c r="O327" s="89" t="str">
        <f t="shared" si="26"/>
        <v>-</v>
      </c>
      <c r="P327" s="88" t="str">
        <f t="shared" si="26"/>
        <v>-</v>
      </c>
      <c r="Q327" s="88" t="str">
        <f t="shared" si="26"/>
        <v>-</v>
      </c>
      <c r="R327" s="88" t="str">
        <f t="shared" si="26"/>
        <v>-</v>
      </c>
      <c r="S327" s="88" t="str">
        <f t="shared" si="26"/>
        <v>-</v>
      </c>
      <c r="T327" s="88" t="str">
        <f t="shared" si="26"/>
        <v>-</v>
      </c>
      <c r="U327" s="88" t="str">
        <f t="shared" si="26"/>
        <v>-</v>
      </c>
      <c r="V327" s="88" t="str">
        <f t="shared" si="26"/>
        <v>-</v>
      </c>
      <c r="W327" s="88" t="str">
        <f t="shared" si="26"/>
        <v>-</v>
      </c>
      <c r="X327" s="9"/>
      <c r="Z327" s="570" t="s">
        <v>426</v>
      </c>
    </row>
    <row r="328" spans="1:26">
      <c r="A328" s="10"/>
      <c r="B328" s="26">
        <v>323</v>
      </c>
      <c r="C328" s="562"/>
      <c r="D328" s="98"/>
      <c r="E328" s="98"/>
      <c r="F328" s="98"/>
      <c r="G328" s="562"/>
      <c r="H328" s="98"/>
      <c r="I328" s="563"/>
      <c r="J328" s="563"/>
      <c r="K328" s="98"/>
      <c r="L328" s="98"/>
      <c r="M328" s="27">
        <f t="shared" si="25"/>
        <v>0</v>
      </c>
      <c r="N328" s="89" t="str">
        <f t="shared" si="26"/>
        <v>-</v>
      </c>
      <c r="O328" s="89" t="str">
        <f t="shared" si="26"/>
        <v>-</v>
      </c>
      <c r="P328" s="88" t="str">
        <f t="shared" si="26"/>
        <v>-</v>
      </c>
      <c r="Q328" s="88" t="str">
        <f t="shared" si="26"/>
        <v>-</v>
      </c>
      <c r="R328" s="88" t="str">
        <f t="shared" si="26"/>
        <v>-</v>
      </c>
      <c r="S328" s="88" t="str">
        <f t="shared" si="26"/>
        <v>-</v>
      </c>
      <c r="T328" s="88" t="str">
        <f t="shared" si="26"/>
        <v>-</v>
      </c>
      <c r="U328" s="88" t="str">
        <f t="shared" si="26"/>
        <v>-</v>
      </c>
      <c r="V328" s="88" t="str">
        <f t="shared" si="26"/>
        <v>-</v>
      </c>
      <c r="W328" s="88" t="str">
        <f t="shared" si="26"/>
        <v>-</v>
      </c>
      <c r="X328" s="9"/>
      <c r="Z328" s="570" t="s">
        <v>426</v>
      </c>
    </row>
    <row r="329" spans="1:26">
      <c r="A329" s="10"/>
      <c r="B329" s="26">
        <v>324</v>
      </c>
      <c r="C329" s="562"/>
      <c r="D329" s="98"/>
      <c r="E329" s="98"/>
      <c r="F329" s="98"/>
      <c r="G329" s="562"/>
      <c r="H329" s="98"/>
      <c r="I329" s="563"/>
      <c r="J329" s="563"/>
      <c r="K329" s="98"/>
      <c r="L329" s="98"/>
      <c r="M329" s="27">
        <f t="shared" si="25"/>
        <v>0</v>
      </c>
      <c r="N329" s="89" t="str">
        <f t="shared" si="26"/>
        <v>-</v>
      </c>
      <c r="O329" s="89" t="str">
        <f t="shared" si="26"/>
        <v>-</v>
      </c>
      <c r="P329" s="88" t="str">
        <f t="shared" si="26"/>
        <v>-</v>
      </c>
      <c r="Q329" s="88" t="str">
        <f t="shared" si="26"/>
        <v>-</v>
      </c>
      <c r="R329" s="88" t="str">
        <f t="shared" si="26"/>
        <v>-</v>
      </c>
      <c r="S329" s="88" t="str">
        <f t="shared" si="26"/>
        <v>-</v>
      </c>
      <c r="T329" s="88" t="str">
        <f t="shared" si="26"/>
        <v>-</v>
      </c>
      <c r="U329" s="88" t="str">
        <f t="shared" si="26"/>
        <v>-</v>
      </c>
      <c r="V329" s="88" t="str">
        <f t="shared" si="26"/>
        <v>-</v>
      </c>
      <c r="W329" s="88" t="str">
        <f t="shared" si="26"/>
        <v>-</v>
      </c>
      <c r="X329" s="9"/>
      <c r="Z329" s="570" t="s">
        <v>426</v>
      </c>
    </row>
    <row r="330" spans="1:26">
      <c r="A330" s="10"/>
      <c r="B330" s="26">
        <v>325</v>
      </c>
      <c r="C330" s="562"/>
      <c r="D330" s="98"/>
      <c r="E330" s="98"/>
      <c r="F330" s="98"/>
      <c r="G330" s="562"/>
      <c r="H330" s="98"/>
      <c r="I330" s="563"/>
      <c r="J330" s="563"/>
      <c r="K330" s="98"/>
      <c r="L330" s="98"/>
      <c r="M330" s="27">
        <f t="shared" si="25"/>
        <v>0</v>
      </c>
      <c r="N330" s="89" t="str">
        <f t="shared" si="26"/>
        <v>-</v>
      </c>
      <c r="O330" s="89" t="str">
        <f t="shared" si="26"/>
        <v>-</v>
      </c>
      <c r="P330" s="88" t="str">
        <f t="shared" si="26"/>
        <v>-</v>
      </c>
      <c r="Q330" s="88" t="str">
        <f t="shared" si="26"/>
        <v>-</v>
      </c>
      <c r="R330" s="88" t="str">
        <f t="shared" si="26"/>
        <v>-</v>
      </c>
      <c r="S330" s="88" t="str">
        <f t="shared" si="26"/>
        <v>-</v>
      </c>
      <c r="T330" s="88" t="str">
        <f t="shared" si="26"/>
        <v>-</v>
      </c>
      <c r="U330" s="88" t="str">
        <f t="shared" si="26"/>
        <v>-</v>
      </c>
      <c r="V330" s="88" t="str">
        <f t="shared" si="26"/>
        <v>-</v>
      </c>
      <c r="W330" s="88" t="str">
        <f t="shared" si="26"/>
        <v>-</v>
      </c>
      <c r="X330" s="9"/>
      <c r="Z330" s="570" t="s">
        <v>426</v>
      </c>
    </row>
    <row r="331" spans="1:26">
      <c r="A331" s="10"/>
      <c r="B331" s="26">
        <v>326</v>
      </c>
      <c r="C331" s="562"/>
      <c r="D331" s="98"/>
      <c r="E331" s="98"/>
      <c r="F331" s="98"/>
      <c r="G331" s="562"/>
      <c r="H331" s="98"/>
      <c r="I331" s="563"/>
      <c r="J331" s="563"/>
      <c r="K331" s="98"/>
      <c r="L331" s="98"/>
      <c r="M331" s="27">
        <f t="shared" si="25"/>
        <v>0</v>
      </c>
      <c r="N331" s="89" t="str">
        <f t="shared" si="26"/>
        <v>-</v>
      </c>
      <c r="O331" s="89" t="str">
        <f t="shared" si="26"/>
        <v>-</v>
      </c>
      <c r="P331" s="88" t="str">
        <f t="shared" si="26"/>
        <v>-</v>
      </c>
      <c r="Q331" s="88" t="str">
        <f t="shared" si="26"/>
        <v>-</v>
      </c>
      <c r="R331" s="88" t="str">
        <f t="shared" si="26"/>
        <v>-</v>
      </c>
      <c r="S331" s="88" t="str">
        <f t="shared" si="26"/>
        <v>-</v>
      </c>
      <c r="T331" s="88" t="str">
        <f t="shared" si="26"/>
        <v>-</v>
      </c>
      <c r="U331" s="88" t="str">
        <f t="shared" si="26"/>
        <v>-</v>
      </c>
      <c r="V331" s="88" t="str">
        <f t="shared" si="26"/>
        <v>-</v>
      </c>
      <c r="W331" s="88" t="str">
        <f t="shared" si="26"/>
        <v>-</v>
      </c>
      <c r="X331" s="9"/>
      <c r="Z331" s="570" t="s">
        <v>426</v>
      </c>
    </row>
    <row r="332" spans="1:26">
      <c r="A332" s="10"/>
      <c r="B332" s="26">
        <v>327</v>
      </c>
      <c r="C332" s="562"/>
      <c r="D332" s="98"/>
      <c r="E332" s="98"/>
      <c r="F332" s="98"/>
      <c r="G332" s="562"/>
      <c r="H332" s="98"/>
      <c r="I332" s="563"/>
      <c r="J332" s="563"/>
      <c r="K332" s="98"/>
      <c r="L332" s="98"/>
      <c r="M332" s="27">
        <f t="shared" si="25"/>
        <v>0</v>
      </c>
      <c r="N332" s="89" t="str">
        <f t="shared" si="26"/>
        <v>-</v>
      </c>
      <c r="O332" s="89" t="str">
        <f t="shared" si="26"/>
        <v>-</v>
      </c>
      <c r="P332" s="88" t="str">
        <f t="shared" si="26"/>
        <v>-</v>
      </c>
      <c r="Q332" s="88" t="str">
        <f t="shared" si="26"/>
        <v>-</v>
      </c>
      <c r="R332" s="88" t="str">
        <f t="shared" si="26"/>
        <v>-</v>
      </c>
      <c r="S332" s="88" t="str">
        <f t="shared" si="26"/>
        <v>-</v>
      </c>
      <c r="T332" s="88" t="str">
        <f t="shared" si="26"/>
        <v>-</v>
      </c>
      <c r="U332" s="88" t="str">
        <f t="shared" si="26"/>
        <v>-</v>
      </c>
      <c r="V332" s="88" t="str">
        <f t="shared" si="26"/>
        <v>-</v>
      </c>
      <c r="W332" s="88" t="str">
        <f t="shared" si="26"/>
        <v>-</v>
      </c>
      <c r="X332" s="9"/>
      <c r="Z332" s="570" t="s">
        <v>426</v>
      </c>
    </row>
    <row r="333" spans="1:26">
      <c r="A333" s="10"/>
      <c r="B333" s="26">
        <v>328</v>
      </c>
      <c r="C333" s="562"/>
      <c r="D333" s="98"/>
      <c r="E333" s="98"/>
      <c r="F333" s="98"/>
      <c r="G333" s="562"/>
      <c r="H333" s="98"/>
      <c r="I333" s="563"/>
      <c r="J333" s="563"/>
      <c r="K333" s="98"/>
      <c r="L333" s="98"/>
      <c r="M333" s="27">
        <f t="shared" si="25"/>
        <v>0</v>
      </c>
      <c r="N333" s="89" t="str">
        <f t="shared" si="26"/>
        <v>-</v>
      </c>
      <c r="O333" s="89" t="str">
        <f t="shared" si="26"/>
        <v>-</v>
      </c>
      <c r="P333" s="88" t="str">
        <f t="shared" si="26"/>
        <v>-</v>
      </c>
      <c r="Q333" s="88" t="str">
        <f t="shared" si="26"/>
        <v>-</v>
      </c>
      <c r="R333" s="88" t="str">
        <f t="shared" si="26"/>
        <v>-</v>
      </c>
      <c r="S333" s="88" t="str">
        <f t="shared" si="26"/>
        <v>-</v>
      </c>
      <c r="T333" s="88" t="str">
        <f t="shared" si="26"/>
        <v>-</v>
      </c>
      <c r="U333" s="88" t="str">
        <f t="shared" si="26"/>
        <v>-</v>
      </c>
      <c r="V333" s="88" t="str">
        <f t="shared" si="26"/>
        <v>-</v>
      </c>
      <c r="W333" s="88" t="str">
        <f t="shared" si="26"/>
        <v>-</v>
      </c>
      <c r="X333" s="9"/>
      <c r="Z333" s="570" t="s">
        <v>426</v>
      </c>
    </row>
    <row r="334" spans="1:26">
      <c r="A334" s="10"/>
      <c r="B334" s="26">
        <v>329</v>
      </c>
      <c r="C334" s="562"/>
      <c r="D334" s="98"/>
      <c r="E334" s="98"/>
      <c r="F334" s="98"/>
      <c r="G334" s="562"/>
      <c r="H334" s="98"/>
      <c r="I334" s="563"/>
      <c r="J334" s="563"/>
      <c r="K334" s="98"/>
      <c r="L334" s="98"/>
      <c r="M334" s="27">
        <f t="shared" si="25"/>
        <v>0</v>
      </c>
      <c r="N334" s="89" t="str">
        <f t="shared" si="26"/>
        <v>-</v>
      </c>
      <c r="O334" s="89" t="str">
        <f t="shared" si="26"/>
        <v>-</v>
      </c>
      <c r="P334" s="88" t="str">
        <f t="shared" si="26"/>
        <v>-</v>
      </c>
      <c r="Q334" s="88" t="str">
        <f t="shared" si="26"/>
        <v>-</v>
      </c>
      <c r="R334" s="88" t="str">
        <f t="shared" si="26"/>
        <v>-</v>
      </c>
      <c r="S334" s="88" t="str">
        <f t="shared" si="26"/>
        <v>-</v>
      </c>
      <c r="T334" s="88" t="str">
        <f t="shared" si="26"/>
        <v>-</v>
      </c>
      <c r="U334" s="88" t="str">
        <f t="shared" si="26"/>
        <v>-</v>
      </c>
      <c r="V334" s="88" t="str">
        <f t="shared" si="26"/>
        <v>-</v>
      </c>
      <c r="W334" s="88" t="str">
        <f t="shared" si="26"/>
        <v>-</v>
      </c>
      <c r="X334" s="9"/>
      <c r="Z334" s="570" t="s">
        <v>426</v>
      </c>
    </row>
    <row r="335" spans="1:26">
      <c r="A335" s="10"/>
      <c r="B335" s="26">
        <v>330</v>
      </c>
      <c r="C335" s="562"/>
      <c r="D335" s="98"/>
      <c r="E335" s="98"/>
      <c r="F335" s="98"/>
      <c r="G335" s="562"/>
      <c r="H335" s="98"/>
      <c r="I335" s="563"/>
      <c r="J335" s="563"/>
      <c r="K335" s="98"/>
      <c r="L335" s="98"/>
      <c r="M335" s="27">
        <f t="shared" si="25"/>
        <v>0</v>
      </c>
      <c r="N335" s="89" t="str">
        <f t="shared" si="26"/>
        <v>-</v>
      </c>
      <c r="O335" s="89" t="str">
        <f t="shared" si="26"/>
        <v>-</v>
      </c>
      <c r="P335" s="88" t="str">
        <f t="shared" si="26"/>
        <v>-</v>
      </c>
      <c r="Q335" s="88" t="str">
        <f t="shared" si="26"/>
        <v>-</v>
      </c>
      <c r="R335" s="88" t="str">
        <f t="shared" si="26"/>
        <v>-</v>
      </c>
      <c r="S335" s="88" t="str">
        <f t="shared" si="26"/>
        <v>-</v>
      </c>
      <c r="T335" s="88" t="str">
        <f t="shared" si="26"/>
        <v>-</v>
      </c>
      <c r="U335" s="88" t="str">
        <f t="shared" si="26"/>
        <v>-</v>
      </c>
      <c r="V335" s="88" t="str">
        <f t="shared" si="26"/>
        <v>-</v>
      </c>
      <c r="W335" s="88" t="str">
        <f t="shared" si="26"/>
        <v>-</v>
      </c>
      <c r="X335" s="9"/>
      <c r="Z335" s="570" t="s">
        <v>426</v>
      </c>
    </row>
    <row r="336" spans="1:26">
      <c r="A336" s="10"/>
      <c r="B336" s="26">
        <v>331</v>
      </c>
      <c r="C336" s="562"/>
      <c r="D336" s="98"/>
      <c r="E336" s="98"/>
      <c r="F336" s="98"/>
      <c r="G336" s="562"/>
      <c r="H336" s="98"/>
      <c r="I336" s="563"/>
      <c r="J336" s="563"/>
      <c r="K336" s="98"/>
      <c r="L336" s="98"/>
      <c r="M336" s="27">
        <f t="shared" si="25"/>
        <v>0</v>
      </c>
      <c r="N336" s="89" t="str">
        <f t="shared" si="26"/>
        <v>-</v>
      </c>
      <c r="O336" s="89" t="str">
        <f t="shared" si="26"/>
        <v>-</v>
      </c>
      <c r="P336" s="88" t="str">
        <f t="shared" si="26"/>
        <v>-</v>
      </c>
      <c r="Q336" s="88" t="str">
        <f t="shared" si="26"/>
        <v>-</v>
      </c>
      <c r="R336" s="88" t="str">
        <f t="shared" si="26"/>
        <v>-</v>
      </c>
      <c r="S336" s="88" t="str">
        <f t="shared" si="26"/>
        <v>-</v>
      </c>
      <c r="T336" s="88" t="str">
        <f t="shared" si="26"/>
        <v>-</v>
      </c>
      <c r="U336" s="88" t="str">
        <f t="shared" si="26"/>
        <v>-</v>
      </c>
      <c r="V336" s="88" t="str">
        <f t="shared" si="26"/>
        <v>-</v>
      </c>
      <c r="W336" s="88" t="str">
        <f t="shared" si="26"/>
        <v>-</v>
      </c>
      <c r="X336" s="9"/>
      <c r="Z336" s="570" t="s">
        <v>426</v>
      </c>
    </row>
    <row r="337" spans="1:26">
      <c r="A337" s="10"/>
      <c r="B337" s="26">
        <v>332</v>
      </c>
      <c r="C337" s="562"/>
      <c r="D337" s="98"/>
      <c r="E337" s="98"/>
      <c r="F337" s="98"/>
      <c r="G337" s="562"/>
      <c r="H337" s="98"/>
      <c r="I337" s="563"/>
      <c r="J337" s="563"/>
      <c r="K337" s="98"/>
      <c r="L337" s="98"/>
      <c r="M337" s="27">
        <f t="shared" si="25"/>
        <v>0</v>
      </c>
      <c r="N337" s="89" t="str">
        <f t="shared" si="26"/>
        <v>-</v>
      </c>
      <c r="O337" s="89" t="str">
        <f t="shared" si="26"/>
        <v>-</v>
      </c>
      <c r="P337" s="88" t="str">
        <f t="shared" si="26"/>
        <v>-</v>
      </c>
      <c r="Q337" s="88" t="str">
        <f t="shared" si="26"/>
        <v>-</v>
      </c>
      <c r="R337" s="88" t="str">
        <f t="shared" si="26"/>
        <v>-</v>
      </c>
      <c r="S337" s="88" t="str">
        <f t="shared" si="26"/>
        <v>-</v>
      </c>
      <c r="T337" s="88" t="str">
        <f t="shared" si="26"/>
        <v>-</v>
      </c>
      <c r="U337" s="88" t="str">
        <f t="shared" si="26"/>
        <v>-</v>
      </c>
      <c r="V337" s="88" t="str">
        <f t="shared" si="26"/>
        <v>-</v>
      </c>
      <c r="W337" s="88" t="str">
        <f t="shared" si="26"/>
        <v>-</v>
      </c>
      <c r="X337" s="9"/>
      <c r="Z337" s="570" t="s">
        <v>426</v>
      </c>
    </row>
    <row r="338" spans="1:26">
      <c r="A338" s="10"/>
      <c r="B338" s="26">
        <v>333</v>
      </c>
      <c r="C338" s="562"/>
      <c r="D338" s="98"/>
      <c r="E338" s="98"/>
      <c r="F338" s="98"/>
      <c r="G338" s="562"/>
      <c r="H338" s="98"/>
      <c r="I338" s="563"/>
      <c r="J338" s="563"/>
      <c r="K338" s="98"/>
      <c r="L338" s="98"/>
      <c r="M338" s="27">
        <f t="shared" si="25"/>
        <v>0</v>
      </c>
      <c r="N338" s="89" t="str">
        <f t="shared" si="26"/>
        <v>-</v>
      </c>
      <c r="O338" s="89" t="str">
        <f t="shared" si="26"/>
        <v>-</v>
      </c>
      <c r="P338" s="88" t="str">
        <f t="shared" si="26"/>
        <v>-</v>
      </c>
      <c r="Q338" s="88" t="str">
        <f t="shared" si="26"/>
        <v>-</v>
      </c>
      <c r="R338" s="88" t="str">
        <f t="shared" si="26"/>
        <v>-</v>
      </c>
      <c r="S338" s="88" t="str">
        <f t="shared" si="26"/>
        <v>-</v>
      </c>
      <c r="T338" s="88" t="str">
        <f t="shared" si="26"/>
        <v>-</v>
      </c>
      <c r="U338" s="88" t="str">
        <f t="shared" si="26"/>
        <v>-</v>
      </c>
      <c r="V338" s="88" t="str">
        <f t="shared" si="26"/>
        <v>-</v>
      </c>
      <c r="W338" s="88" t="str">
        <f t="shared" si="26"/>
        <v>-</v>
      </c>
      <c r="X338" s="9"/>
      <c r="Z338" s="570" t="s">
        <v>426</v>
      </c>
    </row>
    <row r="339" spans="1:26">
      <c r="A339" s="10"/>
      <c r="B339" s="26">
        <v>334</v>
      </c>
      <c r="C339" s="562"/>
      <c r="D339" s="98"/>
      <c r="E339" s="98"/>
      <c r="F339" s="98"/>
      <c r="G339" s="562"/>
      <c r="H339" s="98"/>
      <c r="I339" s="563"/>
      <c r="J339" s="563"/>
      <c r="K339" s="98"/>
      <c r="L339" s="98"/>
      <c r="M339" s="27">
        <f t="shared" si="25"/>
        <v>0</v>
      </c>
      <c r="N339" s="89" t="str">
        <f t="shared" si="26"/>
        <v>-</v>
      </c>
      <c r="O339" s="89" t="str">
        <f t="shared" si="26"/>
        <v>-</v>
      </c>
      <c r="P339" s="88" t="str">
        <f t="shared" si="26"/>
        <v>-</v>
      </c>
      <c r="Q339" s="88" t="str">
        <f t="shared" si="26"/>
        <v>-</v>
      </c>
      <c r="R339" s="88" t="str">
        <f t="shared" si="26"/>
        <v>-</v>
      </c>
      <c r="S339" s="88" t="str">
        <f t="shared" si="26"/>
        <v>-</v>
      </c>
      <c r="T339" s="88" t="str">
        <f t="shared" si="26"/>
        <v>-</v>
      </c>
      <c r="U339" s="88" t="str">
        <f t="shared" si="26"/>
        <v>-</v>
      </c>
      <c r="V339" s="88" t="str">
        <f t="shared" si="26"/>
        <v>-</v>
      </c>
      <c r="W339" s="88" t="str">
        <f t="shared" si="26"/>
        <v>-</v>
      </c>
      <c r="X339" s="9"/>
      <c r="Z339" s="570" t="s">
        <v>426</v>
      </c>
    </row>
    <row r="340" spans="1:26">
      <c r="A340" s="10"/>
      <c r="B340" s="26">
        <v>335</v>
      </c>
      <c r="C340" s="562"/>
      <c r="D340" s="98"/>
      <c r="E340" s="98"/>
      <c r="F340" s="98"/>
      <c r="G340" s="562"/>
      <c r="H340" s="98"/>
      <c r="I340" s="563"/>
      <c r="J340" s="563"/>
      <c r="K340" s="98"/>
      <c r="L340" s="98"/>
      <c r="M340" s="27">
        <f t="shared" si="25"/>
        <v>0</v>
      </c>
      <c r="N340" s="89" t="str">
        <f t="shared" si="26"/>
        <v>-</v>
      </c>
      <c r="O340" s="89" t="str">
        <f t="shared" si="26"/>
        <v>-</v>
      </c>
      <c r="P340" s="88" t="str">
        <f t="shared" si="26"/>
        <v>-</v>
      </c>
      <c r="Q340" s="88" t="str">
        <f t="shared" si="26"/>
        <v>-</v>
      </c>
      <c r="R340" s="88" t="str">
        <f t="shared" si="26"/>
        <v>-</v>
      </c>
      <c r="S340" s="88" t="str">
        <f t="shared" si="26"/>
        <v>-</v>
      </c>
      <c r="T340" s="88" t="str">
        <f t="shared" si="26"/>
        <v>-</v>
      </c>
      <c r="U340" s="88" t="str">
        <f t="shared" si="26"/>
        <v>-</v>
      </c>
      <c r="V340" s="88" t="str">
        <f t="shared" si="26"/>
        <v>-</v>
      </c>
      <c r="W340" s="88" t="str">
        <f t="shared" si="26"/>
        <v>-</v>
      </c>
      <c r="X340" s="9"/>
      <c r="Z340" s="570" t="s">
        <v>426</v>
      </c>
    </row>
    <row r="341" spans="1:26">
      <c r="A341" s="10"/>
      <c r="B341" s="26">
        <v>336</v>
      </c>
      <c r="C341" s="562"/>
      <c r="D341" s="98"/>
      <c r="E341" s="98"/>
      <c r="F341" s="98"/>
      <c r="G341" s="562"/>
      <c r="H341" s="98"/>
      <c r="I341" s="563"/>
      <c r="J341" s="563"/>
      <c r="K341" s="98"/>
      <c r="L341" s="98"/>
      <c r="M341" s="27">
        <f t="shared" si="25"/>
        <v>0</v>
      </c>
      <c r="N341" s="89" t="str">
        <f t="shared" si="26"/>
        <v>-</v>
      </c>
      <c r="O341" s="89" t="str">
        <f t="shared" si="26"/>
        <v>-</v>
      </c>
      <c r="P341" s="88" t="str">
        <f t="shared" si="26"/>
        <v>-</v>
      </c>
      <c r="Q341" s="88" t="str">
        <f t="shared" si="26"/>
        <v>-</v>
      </c>
      <c r="R341" s="88" t="str">
        <f t="shared" si="26"/>
        <v>-</v>
      </c>
      <c r="S341" s="88" t="str">
        <f t="shared" si="26"/>
        <v>-</v>
      </c>
      <c r="T341" s="88" t="str">
        <f t="shared" si="26"/>
        <v>-</v>
      </c>
      <c r="U341" s="88" t="str">
        <f t="shared" si="26"/>
        <v>-</v>
      </c>
      <c r="V341" s="88" t="str">
        <f t="shared" si="26"/>
        <v>-</v>
      </c>
      <c r="W341" s="88" t="str">
        <f t="shared" si="26"/>
        <v>-</v>
      </c>
      <c r="X341" s="9"/>
      <c r="Z341" s="570" t="s">
        <v>426</v>
      </c>
    </row>
    <row r="342" spans="1:26">
      <c r="A342" s="10"/>
      <c r="B342" s="26">
        <v>337</v>
      </c>
      <c r="C342" s="562"/>
      <c r="D342" s="98"/>
      <c r="E342" s="98"/>
      <c r="F342" s="98"/>
      <c r="G342" s="562"/>
      <c r="H342" s="98"/>
      <c r="I342" s="563"/>
      <c r="J342" s="563"/>
      <c r="K342" s="98"/>
      <c r="L342" s="98"/>
      <c r="M342" s="27">
        <f t="shared" si="25"/>
        <v>0</v>
      </c>
      <c r="N342" s="89" t="str">
        <f t="shared" si="26"/>
        <v>-</v>
      </c>
      <c r="O342" s="89" t="str">
        <f t="shared" si="26"/>
        <v>-</v>
      </c>
      <c r="P342" s="88" t="str">
        <f t="shared" si="26"/>
        <v>-</v>
      </c>
      <c r="Q342" s="88" t="str">
        <f t="shared" si="26"/>
        <v>-</v>
      </c>
      <c r="R342" s="88" t="str">
        <f t="shared" si="26"/>
        <v>-</v>
      </c>
      <c r="S342" s="88" t="str">
        <f t="shared" si="26"/>
        <v>-</v>
      </c>
      <c r="T342" s="88" t="str">
        <f t="shared" si="26"/>
        <v>-</v>
      </c>
      <c r="U342" s="88" t="str">
        <f t="shared" si="26"/>
        <v>-</v>
      </c>
      <c r="V342" s="88" t="str">
        <f t="shared" si="26"/>
        <v>-</v>
      </c>
      <c r="W342" s="88" t="str">
        <f t="shared" si="26"/>
        <v>-</v>
      </c>
      <c r="X342" s="9"/>
      <c r="Z342" s="570" t="s">
        <v>426</v>
      </c>
    </row>
    <row r="343" spans="1:26">
      <c r="A343" s="10"/>
      <c r="B343" s="26">
        <v>338</v>
      </c>
      <c r="C343" s="562"/>
      <c r="D343" s="98"/>
      <c r="E343" s="98"/>
      <c r="F343" s="98"/>
      <c r="G343" s="562"/>
      <c r="H343" s="98"/>
      <c r="I343" s="563"/>
      <c r="J343" s="563"/>
      <c r="K343" s="98"/>
      <c r="L343" s="98"/>
      <c r="M343" s="27">
        <f t="shared" si="25"/>
        <v>0</v>
      </c>
      <c r="N343" s="89" t="str">
        <f t="shared" ref="N343:W358" si="27">IF($G343="","-",IF($G343&lt;=N$5,$M343,0))</f>
        <v>-</v>
      </c>
      <c r="O343" s="89" t="str">
        <f t="shared" si="27"/>
        <v>-</v>
      </c>
      <c r="P343" s="88" t="str">
        <f t="shared" si="27"/>
        <v>-</v>
      </c>
      <c r="Q343" s="88" t="str">
        <f t="shared" si="27"/>
        <v>-</v>
      </c>
      <c r="R343" s="88" t="str">
        <f t="shared" si="27"/>
        <v>-</v>
      </c>
      <c r="S343" s="88" t="str">
        <f t="shared" si="27"/>
        <v>-</v>
      </c>
      <c r="T343" s="88" t="str">
        <f t="shared" si="27"/>
        <v>-</v>
      </c>
      <c r="U343" s="88" t="str">
        <f t="shared" si="27"/>
        <v>-</v>
      </c>
      <c r="V343" s="88" t="str">
        <f t="shared" si="27"/>
        <v>-</v>
      </c>
      <c r="W343" s="88" t="str">
        <f t="shared" si="27"/>
        <v>-</v>
      </c>
      <c r="X343" s="9"/>
      <c r="Z343" s="570" t="s">
        <v>426</v>
      </c>
    </row>
    <row r="344" spans="1:26">
      <c r="A344" s="10"/>
      <c r="B344" s="26">
        <v>339</v>
      </c>
      <c r="C344" s="562"/>
      <c r="D344" s="98"/>
      <c r="E344" s="98"/>
      <c r="F344" s="98"/>
      <c r="G344" s="562"/>
      <c r="H344" s="98"/>
      <c r="I344" s="563"/>
      <c r="J344" s="563"/>
      <c r="K344" s="98"/>
      <c r="L344" s="98"/>
      <c r="M344" s="27">
        <f t="shared" si="25"/>
        <v>0</v>
      </c>
      <c r="N344" s="89" t="str">
        <f t="shared" si="27"/>
        <v>-</v>
      </c>
      <c r="O344" s="89" t="str">
        <f t="shared" si="27"/>
        <v>-</v>
      </c>
      <c r="P344" s="88" t="str">
        <f t="shared" si="27"/>
        <v>-</v>
      </c>
      <c r="Q344" s="88" t="str">
        <f t="shared" si="27"/>
        <v>-</v>
      </c>
      <c r="R344" s="88" t="str">
        <f t="shared" si="27"/>
        <v>-</v>
      </c>
      <c r="S344" s="88" t="str">
        <f t="shared" si="27"/>
        <v>-</v>
      </c>
      <c r="T344" s="88" t="str">
        <f t="shared" si="27"/>
        <v>-</v>
      </c>
      <c r="U344" s="88" t="str">
        <f t="shared" si="27"/>
        <v>-</v>
      </c>
      <c r="V344" s="88" t="str">
        <f t="shared" si="27"/>
        <v>-</v>
      </c>
      <c r="W344" s="88" t="str">
        <f t="shared" si="27"/>
        <v>-</v>
      </c>
      <c r="X344" s="9"/>
      <c r="Z344" s="570" t="s">
        <v>426</v>
      </c>
    </row>
    <row r="345" spans="1:26">
      <c r="A345" s="10"/>
      <c r="B345" s="26">
        <v>340</v>
      </c>
      <c r="C345" s="562"/>
      <c r="D345" s="98"/>
      <c r="E345" s="98"/>
      <c r="F345" s="98"/>
      <c r="G345" s="562"/>
      <c r="H345" s="98"/>
      <c r="I345" s="563"/>
      <c r="J345" s="563"/>
      <c r="K345" s="98"/>
      <c r="L345" s="98"/>
      <c r="M345" s="27">
        <f t="shared" si="25"/>
        <v>0</v>
      </c>
      <c r="N345" s="89" t="str">
        <f t="shared" si="27"/>
        <v>-</v>
      </c>
      <c r="O345" s="89" t="str">
        <f t="shared" si="27"/>
        <v>-</v>
      </c>
      <c r="P345" s="88" t="str">
        <f t="shared" si="27"/>
        <v>-</v>
      </c>
      <c r="Q345" s="88" t="str">
        <f t="shared" si="27"/>
        <v>-</v>
      </c>
      <c r="R345" s="88" t="str">
        <f t="shared" si="27"/>
        <v>-</v>
      </c>
      <c r="S345" s="88" t="str">
        <f t="shared" si="27"/>
        <v>-</v>
      </c>
      <c r="T345" s="88" t="str">
        <f t="shared" si="27"/>
        <v>-</v>
      </c>
      <c r="U345" s="88" t="str">
        <f t="shared" si="27"/>
        <v>-</v>
      </c>
      <c r="V345" s="88" t="str">
        <f t="shared" si="27"/>
        <v>-</v>
      </c>
      <c r="W345" s="88" t="str">
        <f t="shared" si="27"/>
        <v>-</v>
      </c>
      <c r="X345" s="9"/>
      <c r="Z345" s="570" t="s">
        <v>426</v>
      </c>
    </row>
    <row r="346" spans="1:26">
      <c r="A346" s="10"/>
      <c r="B346" s="26">
        <v>341</v>
      </c>
      <c r="C346" s="562"/>
      <c r="D346" s="98"/>
      <c r="E346" s="98"/>
      <c r="F346" s="98"/>
      <c r="G346" s="562"/>
      <c r="H346" s="98"/>
      <c r="I346" s="563"/>
      <c r="J346" s="563"/>
      <c r="K346" s="98"/>
      <c r="L346" s="98"/>
      <c r="M346" s="27">
        <f t="shared" si="25"/>
        <v>0</v>
      </c>
      <c r="N346" s="89" t="str">
        <f t="shared" si="27"/>
        <v>-</v>
      </c>
      <c r="O346" s="89" t="str">
        <f t="shared" si="27"/>
        <v>-</v>
      </c>
      <c r="P346" s="88" t="str">
        <f t="shared" si="27"/>
        <v>-</v>
      </c>
      <c r="Q346" s="88" t="str">
        <f t="shared" si="27"/>
        <v>-</v>
      </c>
      <c r="R346" s="88" t="str">
        <f t="shared" si="27"/>
        <v>-</v>
      </c>
      <c r="S346" s="88" t="str">
        <f t="shared" si="27"/>
        <v>-</v>
      </c>
      <c r="T346" s="88" t="str">
        <f t="shared" si="27"/>
        <v>-</v>
      </c>
      <c r="U346" s="88" t="str">
        <f t="shared" si="27"/>
        <v>-</v>
      </c>
      <c r="V346" s="88" t="str">
        <f t="shared" si="27"/>
        <v>-</v>
      </c>
      <c r="W346" s="88" t="str">
        <f t="shared" si="27"/>
        <v>-</v>
      </c>
      <c r="X346" s="9"/>
      <c r="Z346" s="570" t="s">
        <v>426</v>
      </c>
    </row>
    <row r="347" spans="1:26">
      <c r="A347" s="10"/>
      <c r="B347" s="26">
        <v>342</v>
      </c>
      <c r="C347" s="562"/>
      <c r="D347" s="98"/>
      <c r="E347" s="98"/>
      <c r="F347" s="98"/>
      <c r="G347" s="562"/>
      <c r="H347" s="98"/>
      <c r="I347" s="563"/>
      <c r="J347" s="563"/>
      <c r="K347" s="98"/>
      <c r="L347" s="98"/>
      <c r="M347" s="27">
        <f t="shared" si="25"/>
        <v>0</v>
      </c>
      <c r="N347" s="89" t="str">
        <f t="shared" si="27"/>
        <v>-</v>
      </c>
      <c r="O347" s="89" t="str">
        <f t="shared" si="27"/>
        <v>-</v>
      </c>
      <c r="P347" s="88" t="str">
        <f t="shared" si="27"/>
        <v>-</v>
      </c>
      <c r="Q347" s="88" t="str">
        <f t="shared" si="27"/>
        <v>-</v>
      </c>
      <c r="R347" s="88" t="str">
        <f t="shared" si="27"/>
        <v>-</v>
      </c>
      <c r="S347" s="88" t="str">
        <f t="shared" si="27"/>
        <v>-</v>
      </c>
      <c r="T347" s="88" t="str">
        <f t="shared" si="27"/>
        <v>-</v>
      </c>
      <c r="U347" s="88" t="str">
        <f t="shared" si="27"/>
        <v>-</v>
      </c>
      <c r="V347" s="88" t="str">
        <f t="shared" si="27"/>
        <v>-</v>
      </c>
      <c r="W347" s="88" t="str">
        <f t="shared" si="27"/>
        <v>-</v>
      </c>
      <c r="X347" s="9"/>
      <c r="Z347" s="570" t="s">
        <v>426</v>
      </c>
    </row>
    <row r="348" spans="1:26">
      <c r="A348" s="10"/>
      <c r="B348" s="26">
        <v>343</v>
      </c>
      <c r="C348" s="562"/>
      <c r="D348" s="98"/>
      <c r="E348" s="98"/>
      <c r="F348" s="98"/>
      <c r="G348" s="562"/>
      <c r="H348" s="98"/>
      <c r="I348" s="563"/>
      <c r="J348" s="563"/>
      <c r="K348" s="98"/>
      <c r="L348" s="98"/>
      <c r="M348" s="27">
        <f t="shared" si="25"/>
        <v>0</v>
      </c>
      <c r="N348" s="89" t="str">
        <f t="shared" si="27"/>
        <v>-</v>
      </c>
      <c r="O348" s="89" t="str">
        <f t="shared" si="27"/>
        <v>-</v>
      </c>
      <c r="P348" s="88" t="str">
        <f t="shared" si="27"/>
        <v>-</v>
      </c>
      <c r="Q348" s="88" t="str">
        <f t="shared" si="27"/>
        <v>-</v>
      </c>
      <c r="R348" s="88" t="str">
        <f t="shared" si="27"/>
        <v>-</v>
      </c>
      <c r="S348" s="88" t="str">
        <f t="shared" si="27"/>
        <v>-</v>
      </c>
      <c r="T348" s="88" t="str">
        <f t="shared" si="27"/>
        <v>-</v>
      </c>
      <c r="U348" s="88" t="str">
        <f t="shared" si="27"/>
        <v>-</v>
      </c>
      <c r="V348" s="88" t="str">
        <f t="shared" si="27"/>
        <v>-</v>
      </c>
      <c r="W348" s="88" t="str">
        <f t="shared" si="27"/>
        <v>-</v>
      </c>
      <c r="X348" s="9"/>
      <c r="Z348" s="570" t="s">
        <v>426</v>
      </c>
    </row>
    <row r="349" spans="1:26">
      <c r="A349" s="10"/>
      <c r="B349" s="26">
        <v>344</v>
      </c>
      <c r="C349" s="562"/>
      <c r="D349" s="98"/>
      <c r="E349" s="98"/>
      <c r="F349" s="98"/>
      <c r="G349" s="562"/>
      <c r="H349" s="98"/>
      <c r="I349" s="563"/>
      <c r="J349" s="563"/>
      <c r="K349" s="98"/>
      <c r="L349" s="98"/>
      <c r="M349" s="27">
        <f t="shared" si="25"/>
        <v>0</v>
      </c>
      <c r="N349" s="89" t="str">
        <f t="shared" si="27"/>
        <v>-</v>
      </c>
      <c r="O349" s="89" t="str">
        <f t="shared" si="27"/>
        <v>-</v>
      </c>
      <c r="P349" s="88" t="str">
        <f t="shared" si="27"/>
        <v>-</v>
      </c>
      <c r="Q349" s="88" t="str">
        <f t="shared" si="27"/>
        <v>-</v>
      </c>
      <c r="R349" s="88" t="str">
        <f t="shared" si="27"/>
        <v>-</v>
      </c>
      <c r="S349" s="88" t="str">
        <f t="shared" si="27"/>
        <v>-</v>
      </c>
      <c r="T349" s="88" t="str">
        <f t="shared" si="27"/>
        <v>-</v>
      </c>
      <c r="U349" s="88" t="str">
        <f t="shared" si="27"/>
        <v>-</v>
      </c>
      <c r="V349" s="88" t="str">
        <f t="shared" si="27"/>
        <v>-</v>
      </c>
      <c r="W349" s="88" t="str">
        <f t="shared" si="27"/>
        <v>-</v>
      </c>
      <c r="X349" s="9"/>
      <c r="Z349" s="570" t="s">
        <v>426</v>
      </c>
    </row>
    <row r="350" spans="1:26">
      <c r="A350" s="10"/>
      <c r="B350" s="26">
        <v>345</v>
      </c>
      <c r="C350" s="562"/>
      <c r="D350" s="98"/>
      <c r="E350" s="98"/>
      <c r="F350" s="98"/>
      <c r="G350" s="562"/>
      <c r="H350" s="98"/>
      <c r="I350" s="563"/>
      <c r="J350" s="563"/>
      <c r="K350" s="98"/>
      <c r="L350" s="98"/>
      <c r="M350" s="27">
        <f t="shared" si="25"/>
        <v>0</v>
      </c>
      <c r="N350" s="89" t="str">
        <f t="shared" si="27"/>
        <v>-</v>
      </c>
      <c r="O350" s="89" t="str">
        <f t="shared" si="27"/>
        <v>-</v>
      </c>
      <c r="P350" s="88" t="str">
        <f t="shared" si="27"/>
        <v>-</v>
      </c>
      <c r="Q350" s="88" t="str">
        <f t="shared" si="27"/>
        <v>-</v>
      </c>
      <c r="R350" s="88" t="str">
        <f t="shared" si="27"/>
        <v>-</v>
      </c>
      <c r="S350" s="88" t="str">
        <f t="shared" si="27"/>
        <v>-</v>
      </c>
      <c r="T350" s="88" t="str">
        <f t="shared" si="27"/>
        <v>-</v>
      </c>
      <c r="U350" s="88" t="str">
        <f t="shared" si="27"/>
        <v>-</v>
      </c>
      <c r="V350" s="88" t="str">
        <f t="shared" si="27"/>
        <v>-</v>
      </c>
      <c r="W350" s="88" t="str">
        <f t="shared" si="27"/>
        <v>-</v>
      </c>
      <c r="X350" s="9"/>
      <c r="Z350" s="570" t="s">
        <v>426</v>
      </c>
    </row>
    <row r="351" spans="1:26">
      <c r="A351" s="10"/>
      <c r="B351" s="26">
        <v>346</v>
      </c>
      <c r="C351" s="562"/>
      <c r="D351" s="98"/>
      <c r="E351" s="98"/>
      <c r="F351" s="98"/>
      <c r="G351" s="562"/>
      <c r="H351" s="98"/>
      <c r="I351" s="563"/>
      <c r="J351" s="563"/>
      <c r="K351" s="98"/>
      <c r="L351" s="98"/>
      <c r="M351" s="27">
        <f t="shared" si="25"/>
        <v>0</v>
      </c>
      <c r="N351" s="89" t="str">
        <f t="shared" si="27"/>
        <v>-</v>
      </c>
      <c r="O351" s="89" t="str">
        <f t="shared" si="27"/>
        <v>-</v>
      </c>
      <c r="P351" s="88" t="str">
        <f t="shared" si="27"/>
        <v>-</v>
      </c>
      <c r="Q351" s="88" t="str">
        <f t="shared" si="27"/>
        <v>-</v>
      </c>
      <c r="R351" s="88" t="str">
        <f t="shared" si="27"/>
        <v>-</v>
      </c>
      <c r="S351" s="88" t="str">
        <f t="shared" si="27"/>
        <v>-</v>
      </c>
      <c r="T351" s="88" t="str">
        <f t="shared" si="27"/>
        <v>-</v>
      </c>
      <c r="U351" s="88" t="str">
        <f t="shared" si="27"/>
        <v>-</v>
      </c>
      <c r="V351" s="88" t="str">
        <f t="shared" si="27"/>
        <v>-</v>
      </c>
      <c r="W351" s="88" t="str">
        <f t="shared" si="27"/>
        <v>-</v>
      </c>
      <c r="X351" s="9"/>
      <c r="Z351" s="570" t="s">
        <v>426</v>
      </c>
    </row>
    <row r="352" spans="1:26">
      <c r="A352" s="10"/>
      <c r="B352" s="26">
        <v>347</v>
      </c>
      <c r="C352" s="562"/>
      <c r="D352" s="98"/>
      <c r="E352" s="98"/>
      <c r="F352" s="98"/>
      <c r="G352" s="562"/>
      <c r="H352" s="98"/>
      <c r="I352" s="563"/>
      <c r="J352" s="563"/>
      <c r="K352" s="98"/>
      <c r="L352" s="98"/>
      <c r="M352" s="27">
        <f t="shared" si="25"/>
        <v>0</v>
      </c>
      <c r="N352" s="89" t="str">
        <f t="shared" si="27"/>
        <v>-</v>
      </c>
      <c r="O352" s="89" t="str">
        <f t="shared" si="27"/>
        <v>-</v>
      </c>
      <c r="P352" s="88" t="str">
        <f t="shared" si="27"/>
        <v>-</v>
      </c>
      <c r="Q352" s="88" t="str">
        <f t="shared" si="27"/>
        <v>-</v>
      </c>
      <c r="R352" s="88" t="str">
        <f t="shared" si="27"/>
        <v>-</v>
      </c>
      <c r="S352" s="88" t="str">
        <f t="shared" si="27"/>
        <v>-</v>
      </c>
      <c r="T352" s="88" t="str">
        <f t="shared" si="27"/>
        <v>-</v>
      </c>
      <c r="U352" s="88" t="str">
        <f t="shared" si="27"/>
        <v>-</v>
      </c>
      <c r="V352" s="88" t="str">
        <f t="shared" si="27"/>
        <v>-</v>
      </c>
      <c r="W352" s="88" t="str">
        <f t="shared" si="27"/>
        <v>-</v>
      </c>
      <c r="X352" s="9"/>
      <c r="Z352" s="570" t="s">
        <v>426</v>
      </c>
    </row>
    <row r="353" spans="1:26">
      <c r="A353" s="10"/>
      <c r="B353" s="26">
        <v>348</v>
      </c>
      <c r="C353" s="562"/>
      <c r="D353" s="98"/>
      <c r="E353" s="98"/>
      <c r="F353" s="98"/>
      <c r="G353" s="562"/>
      <c r="H353" s="98"/>
      <c r="I353" s="563"/>
      <c r="J353" s="563"/>
      <c r="K353" s="98"/>
      <c r="L353" s="98"/>
      <c r="M353" s="27">
        <f t="shared" si="25"/>
        <v>0</v>
      </c>
      <c r="N353" s="89" t="str">
        <f t="shared" si="27"/>
        <v>-</v>
      </c>
      <c r="O353" s="89" t="str">
        <f t="shared" si="27"/>
        <v>-</v>
      </c>
      <c r="P353" s="88" t="str">
        <f t="shared" si="27"/>
        <v>-</v>
      </c>
      <c r="Q353" s="88" t="str">
        <f t="shared" si="27"/>
        <v>-</v>
      </c>
      <c r="R353" s="88" t="str">
        <f t="shared" si="27"/>
        <v>-</v>
      </c>
      <c r="S353" s="88" t="str">
        <f t="shared" si="27"/>
        <v>-</v>
      </c>
      <c r="T353" s="88" t="str">
        <f t="shared" si="27"/>
        <v>-</v>
      </c>
      <c r="U353" s="88" t="str">
        <f t="shared" si="27"/>
        <v>-</v>
      </c>
      <c r="V353" s="88" t="str">
        <f t="shared" si="27"/>
        <v>-</v>
      </c>
      <c r="W353" s="88" t="str">
        <f t="shared" si="27"/>
        <v>-</v>
      </c>
      <c r="X353" s="9"/>
      <c r="Z353" s="570" t="s">
        <v>426</v>
      </c>
    </row>
    <row r="354" spans="1:26">
      <c r="A354" s="10"/>
      <c r="B354" s="26">
        <v>349</v>
      </c>
      <c r="C354" s="562"/>
      <c r="D354" s="98"/>
      <c r="E354" s="98"/>
      <c r="F354" s="98"/>
      <c r="G354" s="562"/>
      <c r="H354" s="98"/>
      <c r="I354" s="563"/>
      <c r="J354" s="563"/>
      <c r="K354" s="98"/>
      <c r="L354" s="98"/>
      <c r="M354" s="27">
        <f t="shared" si="25"/>
        <v>0</v>
      </c>
      <c r="N354" s="89" t="str">
        <f t="shared" si="27"/>
        <v>-</v>
      </c>
      <c r="O354" s="89" t="str">
        <f t="shared" si="27"/>
        <v>-</v>
      </c>
      <c r="P354" s="88" t="str">
        <f t="shared" si="27"/>
        <v>-</v>
      </c>
      <c r="Q354" s="88" t="str">
        <f t="shared" si="27"/>
        <v>-</v>
      </c>
      <c r="R354" s="88" t="str">
        <f t="shared" si="27"/>
        <v>-</v>
      </c>
      <c r="S354" s="88" t="str">
        <f t="shared" si="27"/>
        <v>-</v>
      </c>
      <c r="T354" s="88" t="str">
        <f t="shared" si="27"/>
        <v>-</v>
      </c>
      <c r="U354" s="88" t="str">
        <f t="shared" si="27"/>
        <v>-</v>
      </c>
      <c r="V354" s="88" t="str">
        <f t="shared" si="27"/>
        <v>-</v>
      </c>
      <c r="W354" s="88" t="str">
        <f t="shared" si="27"/>
        <v>-</v>
      </c>
      <c r="X354" s="9"/>
      <c r="Z354" s="570" t="s">
        <v>426</v>
      </c>
    </row>
    <row r="355" spans="1:26">
      <c r="A355" s="10"/>
      <c r="B355" s="26">
        <v>350</v>
      </c>
      <c r="C355" s="562"/>
      <c r="D355" s="98"/>
      <c r="E355" s="98"/>
      <c r="F355" s="98"/>
      <c r="G355" s="562"/>
      <c r="H355" s="98"/>
      <c r="I355" s="563"/>
      <c r="J355" s="563"/>
      <c r="K355" s="98"/>
      <c r="L355" s="98"/>
      <c r="M355" s="27">
        <f t="shared" si="25"/>
        <v>0</v>
      </c>
      <c r="N355" s="89" t="str">
        <f t="shared" si="27"/>
        <v>-</v>
      </c>
      <c r="O355" s="89" t="str">
        <f t="shared" si="27"/>
        <v>-</v>
      </c>
      <c r="P355" s="88" t="str">
        <f t="shared" si="27"/>
        <v>-</v>
      </c>
      <c r="Q355" s="88" t="str">
        <f t="shared" si="27"/>
        <v>-</v>
      </c>
      <c r="R355" s="88" t="str">
        <f t="shared" si="27"/>
        <v>-</v>
      </c>
      <c r="S355" s="88" t="str">
        <f t="shared" si="27"/>
        <v>-</v>
      </c>
      <c r="T355" s="88" t="str">
        <f t="shared" si="27"/>
        <v>-</v>
      </c>
      <c r="U355" s="88" t="str">
        <f t="shared" si="27"/>
        <v>-</v>
      </c>
      <c r="V355" s="88" t="str">
        <f t="shared" si="27"/>
        <v>-</v>
      </c>
      <c r="W355" s="88" t="str">
        <f t="shared" si="27"/>
        <v>-</v>
      </c>
      <c r="X355" s="9"/>
      <c r="Z355" s="570" t="s">
        <v>426</v>
      </c>
    </row>
    <row r="356" spans="1:26">
      <c r="A356" s="10"/>
      <c r="B356" s="26">
        <v>351</v>
      </c>
      <c r="C356" s="562"/>
      <c r="D356" s="98"/>
      <c r="E356" s="98"/>
      <c r="F356" s="98"/>
      <c r="G356" s="562"/>
      <c r="H356" s="98"/>
      <c r="I356" s="563"/>
      <c r="J356" s="563"/>
      <c r="K356" s="98"/>
      <c r="L356" s="98"/>
      <c r="M356" s="27">
        <f t="shared" si="25"/>
        <v>0</v>
      </c>
      <c r="N356" s="89" t="str">
        <f t="shared" si="27"/>
        <v>-</v>
      </c>
      <c r="O356" s="89" t="str">
        <f t="shared" si="27"/>
        <v>-</v>
      </c>
      <c r="P356" s="88" t="str">
        <f t="shared" si="27"/>
        <v>-</v>
      </c>
      <c r="Q356" s="88" t="str">
        <f t="shared" si="27"/>
        <v>-</v>
      </c>
      <c r="R356" s="88" t="str">
        <f t="shared" si="27"/>
        <v>-</v>
      </c>
      <c r="S356" s="88" t="str">
        <f t="shared" si="27"/>
        <v>-</v>
      </c>
      <c r="T356" s="88" t="str">
        <f t="shared" si="27"/>
        <v>-</v>
      </c>
      <c r="U356" s="88" t="str">
        <f t="shared" si="27"/>
        <v>-</v>
      </c>
      <c r="V356" s="88" t="str">
        <f t="shared" si="27"/>
        <v>-</v>
      </c>
      <c r="W356" s="88" t="str">
        <f t="shared" si="27"/>
        <v>-</v>
      </c>
      <c r="X356" s="9"/>
      <c r="Z356" s="570" t="s">
        <v>426</v>
      </c>
    </row>
    <row r="357" spans="1:26">
      <c r="A357" s="10"/>
      <c r="B357" s="26">
        <v>352</v>
      </c>
      <c r="C357" s="562"/>
      <c r="D357" s="98"/>
      <c r="E357" s="98"/>
      <c r="F357" s="98"/>
      <c r="G357" s="562"/>
      <c r="H357" s="98"/>
      <c r="I357" s="563"/>
      <c r="J357" s="563"/>
      <c r="K357" s="98"/>
      <c r="L357" s="98"/>
      <c r="M357" s="27">
        <f t="shared" si="25"/>
        <v>0</v>
      </c>
      <c r="N357" s="89" t="str">
        <f t="shared" si="27"/>
        <v>-</v>
      </c>
      <c r="O357" s="89" t="str">
        <f t="shared" si="27"/>
        <v>-</v>
      </c>
      <c r="P357" s="88" t="str">
        <f t="shared" si="27"/>
        <v>-</v>
      </c>
      <c r="Q357" s="88" t="str">
        <f t="shared" si="27"/>
        <v>-</v>
      </c>
      <c r="R357" s="88" t="str">
        <f t="shared" si="27"/>
        <v>-</v>
      </c>
      <c r="S357" s="88" t="str">
        <f t="shared" si="27"/>
        <v>-</v>
      </c>
      <c r="T357" s="88" t="str">
        <f t="shared" si="27"/>
        <v>-</v>
      </c>
      <c r="U357" s="88" t="str">
        <f t="shared" si="27"/>
        <v>-</v>
      </c>
      <c r="V357" s="88" t="str">
        <f t="shared" si="27"/>
        <v>-</v>
      </c>
      <c r="W357" s="88" t="str">
        <f t="shared" si="27"/>
        <v>-</v>
      </c>
      <c r="X357" s="9"/>
      <c r="Z357" s="570" t="s">
        <v>426</v>
      </c>
    </row>
    <row r="358" spans="1:26">
      <c r="A358" s="10"/>
      <c r="B358" s="26">
        <v>353</v>
      </c>
      <c r="C358" s="562"/>
      <c r="D358" s="98"/>
      <c r="E358" s="98"/>
      <c r="F358" s="98"/>
      <c r="G358" s="562"/>
      <c r="H358" s="98"/>
      <c r="I358" s="563"/>
      <c r="J358" s="563"/>
      <c r="K358" s="98"/>
      <c r="L358" s="98"/>
      <c r="M358" s="27">
        <f t="shared" si="25"/>
        <v>0</v>
      </c>
      <c r="N358" s="89" t="str">
        <f t="shared" si="27"/>
        <v>-</v>
      </c>
      <c r="O358" s="89" t="str">
        <f t="shared" si="27"/>
        <v>-</v>
      </c>
      <c r="P358" s="88" t="str">
        <f t="shared" si="27"/>
        <v>-</v>
      </c>
      <c r="Q358" s="88" t="str">
        <f t="shared" si="27"/>
        <v>-</v>
      </c>
      <c r="R358" s="88" t="str">
        <f t="shared" si="27"/>
        <v>-</v>
      </c>
      <c r="S358" s="88" t="str">
        <f t="shared" si="27"/>
        <v>-</v>
      </c>
      <c r="T358" s="88" t="str">
        <f t="shared" si="27"/>
        <v>-</v>
      </c>
      <c r="U358" s="88" t="str">
        <f t="shared" si="27"/>
        <v>-</v>
      </c>
      <c r="V358" s="88" t="str">
        <f t="shared" si="27"/>
        <v>-</v>
      </c>
      <c r="W358" s="88" t="str">
        <f t="shared" si="27"/>
        <v>-</v>
      </c>
      <c r="X358" s="9"/>
      <c r="Z358" s="570" t="s">
        <v>426</v>
      </c>
    </row>
    <row r="359" spans="1:26">
      <c r="A359" s="10"/>
      <c r="B359" s="26">
        <v>354</v>
      </c>
      <c r="C359" s="562"/>
      <c r="D359" s="98"/>
      <c r="E359" s="98"/>
      <c r="F359" s="98"/>
      <c r="G359" s="562"/>
      <c r="H359" s="98"/>
      <c r="I359" s="563"/>
      <c r="J359" s="563"/>
      <c r="K359" s="98"/>
      <c r="L359" s="98"/>
      <c r="M359" s="27">
        <f t="shared" si="25"/>
        <v>0</v>
      </c>
      <c r="N359" s="89" t="str">
        <f t="shared" ref="N359:W374" si="28">IF($G359="","-",IF($G359&lt;=N$5,$M359,0))</f>
        <v>-</v>
      </c>
      <c r="O359" s="89" t="str">
        <f t="shared" si="28"/>
        <v>-</v>
      </c>
      <c r="P359" s="88" t="str">
        <f t="shared" si="28"/>
        <v>-</v>
      </c>
      <c r="Q359" s="88" t="str">
        <f t="shared" si="28"/>
        <v>-</v>
      </c>
      <c r="R359" s="88" t="str">
        <f t="shared" si="28"/>
        <v>-</v>
      </c>
      <c r="S359" s="88" t="str">
        <f t="shared" si="28"/>
        <v>-</v>
      </c>
      <c r="T359" s="88" t="str">
        <f t="shared" si="28"/>
        <v>-</v>
      </c>
      <c r="U359" s="88" t="str">
        <f t="shared" si="28"/>
        <v>-</v>
      </c>
      <c r="V359" s="88" t="str">
        <f t="shared" si="28"/>
        <v>-</v>
      </c>
      <c r="W359" s="88" t="str">
        <f t="shared" si="28"/>
        <v>-</v>
      </c>
      <c r="X359" s="9"/>
      <c r="Z359" s="570" t="s">
        <v>426</v>
      </c>
    </row>
    <row r="360" spans="1:26">
      <c r="A360" s="10"/>
      <c r="B360" s="26">
        <v>355</v>
      </c>
      <c r="C360" s="562"/>
      <c r="D360" s="98"/>
      <c r="E360" s="98"/>
      <c r="F360" s="98"/>
      <c r="G360" s="562"/>
      <c r="H360" s="98"/>
      <c r="I360" s="563"/>
      <c r="J360" s="563"/>
      <c r="K360" s="98"/>
      <c r="L360" s="98"/>
      <c r="M360" s="27">
        <f t="shared" si="25"/>
        <v>0</v>
      </c>
      <c r="N360" s="89" t="str">
        <f t="shared" si="28"/>
        <v>-</v>
      </c>
      <c r="O360" s="89" t="str">
        <f t="shared" si="28"/>
        <v>-</v>
      </c>
      <c r="P360" s="88" t="str">
        <f t="shared" si="28"/>
        <v>-</v>
      </c>
      <c r="Q360" s="88" t="str">
        <f t="shared" si="28"/>
        <v>-</v>
      </c>
      <c r="R360" s="88" t="str">
        <f t="shared" si="28"/>
        <v>-</v>
      </c>
      <c r="S360" s="88" t="str">
        <f t="shared" si="28"/>
        <v>-</v>
      </c>
      <c r="T360" s="88" t="str">
        <f t="shared" si="28"/>
        <v>-</v>
      </c>
      <c r="U360" s="88" t="str">
        <f t="shared" si="28"/>
        <v>-</v>
      </c>
      <c r="V360" s="88" t="str">
        <f t="shared" si="28"/>
        <v>-</v>
      </c>
      <c r="W360" s="88" t="str">
        <f t="shared" si="28"/>
        <v>-</v>
      </c>
      <c r="X360" s="9"/>
      <c r="Z360" s="570" t="s">
        <v>426</v>
      </c>
    </row>
    <row r="361" spans="1:26">
      <c r="A361" s="10"/>
      <c r="B361" s="26">
        <v>356</v>
      </c>
      <c r="C361" s="562"/>
      <c r="D361" s="98"/>
      <c r="E361" s="98"/>
      <c r="F361" s="98"/>
      <c r="G361" s="562"/>
      <c r="H361" s="98"/>
      <c r="I361" s="563"/>
      <c r="J361" s="563"/>
      <c r="K361" s="98"/>
      <c r="L361" s="98"/>
      <c r="M361" s="27">
        <f t="shared" si="25"/>
        <v>0</v>
      </c>
      <c r="N361" s="89" t="str">
        <f t="shared" si="28"/>
        <v>-</v>
      </c>
      <c r="O361" s="89" t="str">
        <f t="shared" si="28"/>
        <v>-</v>
      </c>
      <c r="P361" s="88" t="str">
        <f t="shared" si="28"/>
        <v>-</v>
      </c>
      <c r="Q361" s="88" t="str">
        <f t="shared" si="28"/>
        <v>-</v>
      </c>
      <c r="R361" s="88" t="str">
        <f t="shared" si="28"/>
        <v>-</v>
      </c>
      <c r="S361" s="88" t="str">
        <f t="shared" si="28"/>
        <v>-</v>
      </c>
      <c r="T361" s="88" t="str">
        <f t="shared" si="28"/>
        <v>-</v>
      </c>
      <c r="U361" s="88" t="str">
        <f t="shared" si="28"/>
        <v>-</v>
      </c>
      <c r="V361" s="88" t="str">
        <f t="shared" si="28"/>
        <v>-</v>
      </c>
      <c r="W361" s="88" t="str">
        <f t="shared" si="28"/>
        <v>-</v>
      </c>
      <c r="X361" s="9"/>
      <c r="Z361" s="570" t="s">
        <v>426</v>
      </c>
    </row>
    <row r="362" spans="1:26">
      <c r="A362" s="10"/>
      <c r="B362" s="26">
        <v>357</v>
      </c>
      <c r="C362" s="562"/>
      <c r="D362" s="98"/>
      <c r="E362" s="98"/>
      <c r="F362" s="98"/>
      <c r="G362" s="562"/>
      <c r="H362" s="98"/>
      <c r="I362" s="563"/>
      <c r="J362" s="563"/>
      <c r="K362" s="98"/>
      <c r="L362" s="98"/>
      <c r="M362" s="27">
        <f t="shared" si="25"/>
        <v>0</v>
      </c>
      <c r="N362" s="89" t="str">
        <f t="shared" si="28"/>
        <v>-</v>
      </c>
      <c r="O362" s="89" t="str">
        <f t="shared" si="28"/>
        <v>-</v>
      </c>
      <c r="P362" s="88" t="str">
        <f t="shared" si="28"/>
        <v>-</v>
      </c>
      <c r="Q362" s="88" t="str">
        <f t="shared" si="28"/>
        <v>-</v>
      </c>
      <c r="R362" s="88" t="str">
        <f t="shared" si="28"/>
        <v>-</v>
      </c>
      <c r="S362" s="88" t="str">
        <f t="shared" si="28"/>
        <v>-</v>
      </c>
      <c r="T362" s="88" t="str">
        <f t="shared" si="28"/>
        <v>-</v>
      </c>
      <c r="U362" s="88" t="str">
        <f t="shared" si="28"/>
        <v>-</v>
      </c>
      <c r="V362" s="88" t="str">
        <f t="shared" si="28"/>
        <v>-</v>
      </c>
      <c r="W362" s="88" t="str">
        <f t="shared" si="28"/>
        <v>-</v>
      </c>
      <c r="X362" s="9"/>
      <c r="Z362" s="570" t="s">
        <v>426</v>
      </c>
    </row>
    <row r="363" spans="1:26">
      <c r="A363" s="10"/>
      <c r="B363" s="26">
        <v>358</v>
      </c>
      <c r="C363" s="562"/>
      <c r="D363" s="98"/>
      <c r="E363" s="98"/>
      <c r="F363" s="98"/>
      <c r="G363" s="562"/>
      <c r="H363" s="98"/>
      <c r="I363" s="563"/>
      <c r="J363" s="563"/>
      <c r="K363" s="98"/>
      <c r="L363" s="98"/>
      <c r="M363" s="27">
        <f t="shared" si="25"/>
        <v>0</v>
      </c>
      <c r="N363" s="89" t="str">
        <f t="shared" si="28"/>
        <v>-</v>
      </c>
      <c r="O363" s="89" t="str">
        <f t="shared" si="28"/>
        <v>-</v>
      </c>
      <c r="P363" s="88" t="str">
        <f t="shared" si="28"/>
        <v>-</v>
      </c>
      <c r="Q363" s="88" t="str">
        <f t="shared" si="28"/>
        <v>-</v>
      </c>
      <c r="R363" s="88" t="str">
        <f t="shared" si="28"/>
        <v>-</v>
      </c>
      <c r="S363" s="88" t="str">
        <f t="shared" si="28"/>
        <v>-</v>
      </c>
      <c r="T363" s="88" t="str">
        <f t="shared" si="28"/>
        <v>-</v>
      </c>
      <c r="U363" s="88" t="str">
        <f t="shared" si="28"/>
        <v>-</v>
      </c>
      <c r="V363" s="88" t="str">
        <f t="shared" si="28"/>
        <v>-</v>
      </c>
      <c r="W363" s="88" t="str">
        <f t="shared" si="28"/>
        <v>-</v>
      </c>
      <c r="X363" s="9"/>
      <c r="Z363" s="570" t="s">
        <v>426</v>
      </c>
    </row>
    <row r="364" spans="1:26">
      <c r="A364" s="10"/>
      <c r="B364" s="26">
        <v>359</v>
      </c>
      <c r="C364" s="562"/>
      <c r="D364" s="98"/>
      <c r="E364" s="98"/>
      <c r="F364" s="98"/>
      <c r="G364" s="562"/>
      <c r="H364" s="98"/>
      <c r="I364" s="563"/>
      <c r="J364" s="563"/>
      <c r="K364" s="98"/>
      <c r="L364" s="98"/>
      <c r="M364" s="27">
        <f t="shared" si="25"/>
        <v>0</v>
      </c>
      <c r="N364" s="89" t="str">
        <f t="shared" si="28"/>
        <v>-</v>
      </c>
      <c r="O364" s="89" t="str">
        <f t="shared" si="28"/>
        <v>-</v>
      </c>
      <c r="P364" s="88" t="str">
        <f t="shared" si="28"/>
        <v>-</v>
      </c>
      <c r="Q364" s="88" t="str">
        <f t="shared" si="28"/>
        <v>-</v>
      </c>
      <c r="R364" s="88" t="str">
        <f t="shared" si="28"/>
        <v>-</v>
      </c>
      <c r="S364" s="88" t="str">
        <f t="shared" si="28"/>
        <v>-</v>
      </c>
      <c r="T364" s="88" t="str">
        <f t="shared" si="28"/>
        <v>-</v>
      </c>
      <c r="U364" s="88" t="str">
        <f t="shared" si="28"/>
        <v>-</v>
      </c>
      <c r="V364" s="88" t="str">
        <f t="shared" si="28"/>
        <v>-</v>
      </c>
      <c r="W364" s="88" t="str">
        <f t="shared" si="28"/>
        <v>-</v>
      </c>
      <c r="X364" s="9"/>
      <c r="Z364" s="570" t="s">
        <v>426</v>
      </c>
    </row>
    <row r="365" spans="1:26">
      <c r="A365" s="10"/>
      <c r="B365" s="26">
        <v>360</v>
      </c>
      <c r="C365" s="562"/>
      <c r="D365" s="98"/>
      <c r="E365" s="98"/>
      <c r="F365" s="98"/>
      <c r="G365" s="562"/>
      <c r="H365" s="98"/>
      <c r="I365" s="563"/>
      <c r="J365" s="563"/>
      <c r="K365" s="98"/>
      <c r="L365" s="98"/>
      <c r="M365" s="27">
        <f t="shared" si="25"/>
        <v>0</v>
      </c>
      <c r="N365" s="89" t="str">
        <f t="shared" si="28"/>
        <v>-</v>
      </c>
      <c r="O365" s="89" t="str">
        <f t="shared" si="28"/>
        <v>-</v>
      </c>
      <c r="P365" s="88" t="str">
        <f t="shared" si="28"/>
        <v>-</v>
      </c>
      <c r="Q365" s="88" t="str">
        <f t="shared" si="28"/>
        <v>-</v>
      </c>
      <c r="R365" s="88" t="str">
        <f t="shared" si="28"/>
        <v>-</v>
      </c>
      <c r="S365" s="88" t="str">
        <f t="shared" si="28"/>
        <v>-</v>
      </c>
      <c r="T365" s="88" t="str">
        <f t="shared" si="28"/>
        <v>-</v>
      </c>
      <c r="U365" s="88" t="str">
        <f t="shared" si="28"/>
        <v>-</v>
      </c>
      <c r="V365" s="88" t="str">
        <f t="shared" si="28"/>
        <v>-</v>
      </c>
      <c r="W365" s="88" t="str">
        <f t="shared" si="28"/>
        <v>-</v>
      </c>
      <c r="X365" s="9"/>
      <c r="Z365" s="570" t="s">
        <v>426</v>
      </c>
    </row>
    <row r="366" spans="1:26">
      <c r="A366" s="22"/>
      <c r="B366" s="26">
        <v>361</v>
      </c>
      <c r="C366" s="562"/>
      <c r="D366" s="98"/>
      <c r="E366" s="98"/>
      <c r="F366" s="98"/>
      <c r="G366" s="562"/>
      <c r="H366" s="98"/>
      <c r="I366" s="563"/>
      <c r="J366" s="563"/>
      <c r="K366" s="98"/>
      <c r="L366" s="98"/>
      <c r="M366" s="27">
        <f t="shared" si="25"/>
        <v>0</v>
      </c>
      <c r="N366" s="89" t="str">
        <f t="shared" si="28"/>
        <v>-</v>
      </c>
      <c r="O366" s="89" t="str">
        <f t="shared" si="28"/>
        <v>-</v>
      </c>
      <c r="P366" s="88" t="str">
        <f t="shared" si="28"/>
        <v>-</v>
      </c>
      <c r="Q366" s="88" t="str">
        <f t="shared" si="28"/>
        <v>-</v>
      </c>
      <c r="R366" s="88" t="str">
        <f t="shared" si="28"/>
        <v>-</v>
      </c>
      <c r="S366" s="88" t="str">
        <f t="shared" si="28"/>
        <v>-</v>
      </c>
      <c r="T366" s="88" t="str">
        <f t="shared" si="28"/>
        <v>-</v>
      </c>
      <c r="U366" s="88" t="str">
        <f t="shared" si="28"/>
        <v>-</v>
      </c>
      <c r="V366" s="88" t="str">
        <f t="shared" si="28"/>
        <v>-</v>
      </c>
      <c r="W366" s="88" t="str">
        <f t="shared" si="28"/>
        <v>-</v>
      </c>
      <c r="X366" s="9"/>
      <c r="Z366" s="570" t="s">
        <v>426</v>
      </c>
    </row>
    <row r="367" spans="1:26">
      <c r="A367" s="10"/>
      <c r="B367" s="26">
        <v>362</v>
      </c>
      <c r="C367" s="562"/>
      <c r="D367" s="98"/>
      <c r="E367" s="98"/>
      <c r="F367" s="98"/>
      <c r="G367" s="562"/>
      <c r="H367" s="98"/>
      <c r="I367" s="563"/>
      <c r="J367" s="563"/>
      <c r="K367" s="98"/>
      <c r="L367" s="98"/>
      <c r="M367" s="27">
        <f t="shared" si="25"/>
        <v>0</v>
      </c>
      <c r="N367" s="89" t="str">
        <f t="shared" si="28"/>
        <v>-</v>
      </c>
      <c r="O367" s="89" t="str">
        <f t="shared" si="28"/>
        <v>-</v>
      </c>
      <c r="P367" s="88" t="str">
        <f t="shared" si="28"/>
        <v>-</v>
      </c>
      <c r="Q367" s="88" t="str">
        <f t="shared" si="28"/>
        <v>-</v>
      </c>
      <c r="R367" s="88" t="str">
        <f t="shared" si="28"/>
        <v>-</v>
      </c>
      <c r="S367" s="88" t="str">
        <f t="shared" si="28"/>
        <v>-</v>
      </c>
      <c r="T367" s="88" t="str">
        <f t="shared" si="28"/>
        <v>-</v>
      </c>
      <c r="U367" s="88" t="str">
        <f t="shared" si="28"/>
        <v>-</v>
      </c>
      <c r="V367" s="88" t="str">
        <f t="shared" si="28"/>
        <v>-</v>
      </c>
      <c r="W367" s="88" t="str">
        <f t="shared" si="28"/>
        <v>-</v>
      </c>
      <c r="X367" s="9"/>
      <c r="Z367" s="570" t="s">
        <v>426</v>
      </c>
    </row>
    <row r="368" spans="1:26">
      <c r="A368" s="10"/>
      <c r="B368" s="26">
        <v>363</v>
      </c>
      <c r="C368" s="562"/>
      <c r="D368" s="98"/>
      <c r="E368" s="98"/>
      <c r="F368" s="98"/>
      <c r="G368" s="562"/>
      <c r="H368" s="98"/>
      <c r="I368" s="563"/>
      <c r="J368" s="563"/>
      <c r="K368" s="98"/>
      <c r="L368" s="98"/>
      <c r="M368" s="27">
        <f t="shared" si="25"/>
        <v>0</v>
      </c>
      <c r="N368" s="89" t="str">
        <f t="shared" si="28"/>
        <v>-</v>
      </c>
      <c r="O368" s="89" t="str">
        <f t="shared" si="28"/>
        <v>-</v>
      </c>
      <c r="P368" s="88" t="str">
        <f t="shared" si="28"/>
        <v>-</v>
      </c>
      <c r="Q368" s="88" t="str">
        <f t="shared" si="28"/>
        <v>-</v>
      </c>
      <c r="R368" s="88" t="str">
        <f t="shared" si="28"/>
        <v>-</v>
      </c>
      <c r="S368" s="88" t="str">
        <f t="shared" si="28"/>
        <v>-</v>
      </c>
      <c r="T368" s="88" t="str">
        <f t="shared" si="28"/>
        <v>-</v>
      </c>
      <c r="U368" s="88" t="str">
        <f t="shared" si="28"/>
        <v>-</v>
      </c>
      <c r="V368" s="88" t="str">
        <f t="shared" si="28"/>
        <v>-</v>
      </c>
      <c r="W368" s="88" t="str">
        <f t="shared" si="28"/>
        <v>-</v>
      </c>
      <c r="X368" s="9"/>
      <c r="Z368" s="570" t="s">
        <v>426</v>
      </c>
    </row>
    <row r="369" spans="1:26">
      <c r="A369" s="10"/>
      <c r="B369" s="26">
        <v>364</v>
      </c>
      <c r="C369" s="562"/>
      <c r="D369" s="98"/>
      <c r="E369" s="98"/>
      <c r="F369" s="98"/>
      <c r="G369" s="562"/>
      <c r="H369" s="98"/>
      <c r="I369" s="563"/>
      <c r="J369" s="563"/>
      <c r="K369" s="98"/>
      <c r="L369" s="98"/>
      <c r="M369" s="27">
        <f t="shared" si="25"/>
        <v>0</v>
      </c>
      <c r="N369" s="89" t="str">
        <f t="shared" si="28"/>
        <v>-</v>
      </c>
      <c r="O369" s="89" t="str">
        <f t="shared" si="28"/>
        <v>-</v>
      </c>
      <c r="P369" s="88" t="str">
        <f t="shared" si="28"/>
        <v>-</v>
      </c>
      <c r="Q369" s="88" t="str">
        <f t="shared" si="28"/>
        <v>-</v>
      </c>
      <c r="R369" s="88" t="str">
        <f t="shared" si="28"/>
        <v>-</v>
      </c>
      <c r="S369" s="88" t="str">
        <f t="shared" si="28"/>
        <v>-</v>
      </c>
      <c r="T369" s="88" t="str">
        <f t="shared" si="28"/>
        <v>-</v>
      </c>
      <c r="U369" s="88" t="str">
        <f t="shared" si="28"/>
        <v>-</v>
      </c>
      <c r="V369" s="88" t="str">
        <f t="shared" si="28"/>
        <v>-</v>
      </c>
      <c r="W369" s="88" t="str">
        <f t="shared" si="28"/>
        <v>-</v>
      </c>
      <c r="X369" s="9"/>
      <c r="Z369" s="570" t="s">
        <v>426</v>
      </c>
    </row>
    <row r="370" spans="1:26">
      <c r="A370" s="10"/>
      <c r="B370" s="26">
        <v>365</v>
      </c>
      <c r="C370" s="562"/>
      <c r="D370" s="98"/>
      <c r="E370" s="98"/>
      <c r="F370" s="98"/>
      <c r="G370" s="562"/>
      <c r="H370" s="98"/>
      <c r="I370" s="563"/>
      <c r="J370" s="563"/>
      <c r="K370" s="98"/>
      <c r="L370" s="98"/>
      <c r="M370" s="27">
        <f t="shared" si="25"/>
        <v>0</v>
      </c>
      <c r="N370" s="89" t="str">
        <f t="shared" si="28"/>
        <v>-</v>
      </c>
      <c r="O370" s="89" t="str">
        <f t="shared" si="28"/>
        <v>-</v>
      </c>
      <c r="P370" s="88" t="str">
        <f t="shared" si="28"/>
        <v>-</v>
      </c>
      <c r="Q370" s="88" t="str">
        <f t="shared" si="28"/>
        <v>-</v>
      </c>
      <c r="R370" s="88" t="str">
        <f t="shared" si="28"/>
        <v>-</v>
      </c>
      <c r="S370" s="88" t="str">
        <f t="shared" si="28"/>
        <v>-</v>
      </c>
      <c r="T370" s="88" t="str">
        <f t="shared" si="28"/>
        <v>-</v>
      </c>
      <c r="U370" s="88" t="str">
        <f t="shared" si="28"/>
        <v>-</v>
      </c>
      <c r="V370" s="88" t="str">
        <f t="shared" si="28"/>
        <v>-</v>
      </c>
      <c r="W370" s="88" t="str">
        <f t="shared" si="28"/>
        <v>-</v>
      </c>
      <c r="X370" s="9"/>
      <c r="Z370" s="570" t="s">
        <v>426</v>
      </c>
    </row>
    <row r="371" spans="1:26">
      <c r="A371" s="10"/>
      <c r="B371" s="26">
        <v>366</v>
      </c>
      <c r="C371" s="562"/>
      <c r="D371" s="98"/>
      <c r="E371" s="98"/>
      <c r="F371" s="98"/>
      <c r="G371" s="562"/>
      <c r="H371" s="98"/>
      <c r="I371" s="563"/>
      <c r="J371" s="563"/>
      <c r="K371" s="98"/>
      <c r="L371" s="98"/>
      <c r="M371" s="27">
        <f t="shared" si="25"/>
        <v>0</v>
      </c>
      <c r="N371" s="89" t="str">
        <f t="shared" si="28"/>
        <v>-</v>
      </c>
      <c r="O371" s="89" t="str">
        <f t="shared" si="28"/>
        <v>-</v>
      </c>
      <c r="P371" s="88" t="str">
        <f t="shared" si="28"/>
        <v>-</v>
      </c>
      <c r="Q371" s="88" t="str">
        <f t="shared" si="28"/>
        <v>-</v>
      </c>
      <c r="R371" s="88" t="str">
        <f t="shared" si="28"/>
        <v>-</v>
      </c>
      <c r="S371" s="88" t="str">
        <f t="shared" si="28"/>
        <v>-</v>
      </c>
      <c r="T371" s="88" t="str">
        <f t="shared" si="28"/>
        <v>-</v>
      </c>
      <c r="U371" s="88" t="str">
        <f t="shared" si="28"/>
        <v>-</v>
      </c>
      <c r="V371" s="88" t="str">
        <f t="shared" si="28"/>
        <v>-</v>
      </c>
      <c r="W371" s="88" t="str">
        <f t="shared" si="28"/>
        <v>-</v>
      </c>
      <c r="X371" s="9"/>
      <c r="Z371" s="570" t="s">
        <v>426</v>
      </c>
    </row>
    <row r="372" spans="1:26">
      <c r="A372" s="74"/>
      <c r="B372" s="26">
        <v>367</v>
      </c>
      <c r="C372" s="562"/>
      <c r="D372" s="98"/>
      <c r="E372" s="98"/>
      <c r="F372" s="98"/>
      <c r="G372" s="562"/>
      <c r="H372" s="98"/>
      <c r="I372" s="563"/>
      <c r="J372" s="563"/>
      <c r="K372" s="98"/>
      <c r="L372" s="98"/>
      <c r="M372" s="27">
        <f t="shared" si="25"/>
        <v>0</v>
      </c>
      <c r="N372" s="89" t="str">
        <f t="shared" si="28"/>
        <v>-</v>
      </c>
      <c r="O372" s="89" t="str">
        <f t="shared" si="28"/>
        <v>-</v>
      </c>
      <c r="P372" s="88" t="str">
        <f t="shared" si="28"/>
        <v>-</v>
      </c>
      <c r="Q372" s="88" t="str">
        <f t="shared" si="28"/>
        <v>-</v>
      </c>
      <c r="R372" s="88" t="str">
        <f t="shared" si="28"/>
        <v>-</v>
      </c>
      <c r="S372" s="88" t="str">
        <f t="shared" si="28"/>
        <v>-</v>
      </c>
      <c r="T372" s="88" t="str">
        <f t="shared" si="28"/>
        <v>-</v>
      </c>
      <c r="U372" s="88" t="str">
        <f t="shared" si="28"/>
        <v>-</v>
      </c>
      <c r="V372" s="88" t="str">
        <f t="shared" si="28"/>
        <v>-</v>
      </c>
      <c r="W372" s="88" t="str">
        <f t="shared" si="28"/>
        <v>-</v>
      </c>
      <c r="X372" s="9"/>
      <c r="Z372" s="570" t="s">
        <v>426</v>
      </c>
    </row>
    <row r="373" spans="1:26">
      <c r="A373" s="74"/>
      <c r="B373" s="26">
        <v>368</v>
      </c>
      <c r="C373" s="562"/>
      <c r="D373" s="98"/>
      <c r="E373" s="98"/>
      <c r="F373" s="98"/>
      <c r="G373" s="562"/>
      <c r="H373" s="98"/>
      <c r="I373" s="563"/>
      <c r="J373" s="563"/>
      <c r="K373" s="98"/>
      <c r="L373" s="98"/>
      <c r="M373" s="27">
        <f t="shared" si="25"/>
        <v>0</v>
      </c>
      <c r="N373" s="89" t="str">
        <f t="shared" si="28"/>
        <v>-</v>
      </c>
      <c r="O373" s="89" t="str">
        <f t="shared" si="28"/>
        <v>-</v>
      </c>
      <c r="P373" s="88" t="str">
        <f t="shared" si="28"/>
        <v>-</v>
      </c>
      <c r="Q373" s="88" t="str">
        <f t="shared" si="28"/>
        <v>-</v>
      </c>
      <c r="R373" s="88" t="str">
        <f t="shared" si="28"/>
        <v>-</v>
      </c>
      <c r="S373" s="88" t="str">
        <f t="shared" si="28"/>
        <v>-</v>
      </c>
      <c r="T373" s="88" t="str">
        <f t="shared" si="28"/>
        <v>-</v>
      </c>
      <c r="U373" s="88" t="str">
        <f t="shared" si="28"/>
        <v>-</v>
      </c>
      <c r="V373" s="88" t="str">
        <f t="shared" si="28"/>
        <v>-</v>
      </c>
      <c r="W373" s="88" t="str">
        <f t="shared" si="28"/>
        <v>-</v>
      </c>
      <c r="X373" s="9"/>
      <c r="Z373" s="570" t="s">
        <v>426</v>
      </c>
    </row>
    <row r="374" spans="1:26">
      <c r="A374" s="10"/>
      <c r="B374" s="26">
        <v>369</v>
      </c>
      <c r="C374" s="562"/>
      <c r="D374" s="98"/>
      <c r="E374" s="98"/>
      <c r="F374" s="98"/>
      <c r="G374" s="562"/>
      <c r="H374" s="98"/>
      <c r="I374" s="563"/>
      <c r="J374" s="563"/>
      <c r="K374" s="98"/>
      <c r="L374" s="98"/>
      <c r="M374" s="27">
        <f t="shared" si="25"/>
        <v>0</v>
      </c>
      <c r="N374" s="89" t="str">
        <f t="shared" si="28"/>
        <v>-</v>
      </c>
      <c r="O374" s="89" t="str">
        <f t="shared" si="28"/>
        <v>-</v>
      </c>
      <c r="P374" s="88" t="str">
        <f t="shared" si="28"/>
        <v>-</v>
      </c>
      <c r="Q374" s="88" t="str">
        <f t="shared" si="28"/>
        <v>-</v>
      </c>
      <c r="R374" s="88" t="str">
        <f t="shared" si="28"/>
        <v>-</v>
      </c>
      <c r="S374" s="88" t="str">
        <f t="shared" si="28"/>
        <v>-</v>
      </c>
      <c r="T374" s="88" t="str">
        <f t="shared" si="28"/>
        <v>-</v>
      </c>
      <c r="U374" s="88" t="str">
        <f t="shared" si="28"/>
        <v>-</v>
      </c>
      <c r="V374" s="88" t="str">
        <f t="shared" si="28"/>
        <v>-</v>
      </c>
      <c r="W374" s="88" t="str">
        <f t="shared" si="28"/>
        <v>-</v>
      </c>
      <c r="X374" s="9"/>
      <c r="Z374" s="570" t="s">
        <v>426</v>
      </c>
    </row>
    <row r="375" spans="1:26" s="8" customFormat="1">
      <c r="A375" s="76"/>
      <c r="B375" s="26">
        <v>370</v>
      </c>
      <c r="C375" s="562"/>
      <c r="D375" s="98"/>
      <c r="E375" s="98"/>
      <c r="F375" s="98"/>
      <c r="G375" s="562"/>
      <c r="H375" s="98"/>
      <c r="I375" s="563"/>
      <c r="J375" s="563"/>
      <c r="K375" s="98"/>
      <c r="L375" s="98"/>
      <c r="M375" s="27">
        <f t="shared" si="25"/>
        <v>0</v>
      </c>
      <c r="N375" s="89" t="str">
        <f t="shared" ref="N375:W390" si="29">IF($G375="","-",IF($G375&lt;=N$5,$M375,0))</f>
        <v>-</v>
      </c>
      <c r="O375" s="89" t="str">
        <f t="shared" si="29"/>
        <v>-</v>
      </c>
      <c r="P375" s="88" t="str">
        <f t="shared" si="29"/>
        <v>-</v>
      </c>
      <c r="Q375" s="88" t="str">
        <f t="shared" si="29"/>
        <v>-</v>
      </c>
      <c r="R375" s="88" t="str">
        <f t="shared" si="29"/>
        <v>-</v>
      </c>
      <c r="S375" s="88" t="str">
        <f t="shared" si="29"/>
        <v>-</v>
      </c>
      <c r="T375" s="88" t="str">
        <f t="shared" si="29"/>
        <v>-</v>
      </c>
      <c r="U375" s="88" t="str">
        <f t="shared" si="29"/>
        <v>-</v>
      </c>
      <c r="V375" s="88" t="str">
        <f t="shared" si="29"/>
        <v>-</v>
      </c>
      <c r="W375" s="88" t="str">
        <f t="shared" si="29"/>
        <v>-</v>
      </c>
      <c r="X375" s="9"/>
      <c r="Z375" s="570" t="s">
        <v>426</v>
      </c>
    </row>
    <row r="376" spans="1:26">
      <c r="A376" s="22"/>
      <c r="B376" s="26">
        <v>371</v>
      </c>
      <c r="C376" s="562"/>
      <c r="D376" s="98"/>
      <c r="E376" s="98"/>
      <c r="F376" s="98"/>
      <c r="G376" s="562"/>
      <c r="H376" s="98"/>
      <c r="I376" s="563"/>
      <c r="J376" s="563"/>
      <c r="K376" s="98"/>
      <c r="L376" s="98"/>
      <c r="M376" s="27">
        <f t="shared" si="25"/>
        <v>0</v>
      </c>
      <c r="N376" s="89" t="str">
        <f t="shared" si="29"/>
        <v>-</v>
      </c>
      <c r="O376" s="89" t="str">
        <f t="shared" si="29"/>
        <v>-</v>
      </c>
      <c r="P376" s="88" t="str">
        <f t="shared" si="29"/>
        <v>-</v>
      </c>
      <c r="Q376" s="88" t="str">
        <f t="shared" si="29"/>
        <v>-</v>
      </c>
      <c r="R376" s="88" t="str">
        <f t="shared" si="29"/>
        <v>-</v>
      </c>
      <c r="S376" s="88" t="str">
        <f t="shared" si="29"/>
        <v>-</v>
      </c>
      <c r="T376" s="88" t="str">
        <f t="shared" si="29"/>
        <v>-</v>
      </c>
      <c r="U376" s="88" t="str">
        <f t="shared" si="29"/>
        <v>-</v>
      </c>
      <c r="V376" s="88" t="str">
        <f t="shared" si="29"/>
        <v>-</v>
      </c>
      <c r="W376" s="88" t="str">
        <f t="shared" si="29"/>
        <v>-</v>
      </c>
      <c r="X376" s="9"/>
      <c r="Z376" s="570" t="s">
        <v>426</v>
      </c>
    </row>
    <row r="377" spans="1:26">
      <c r="A377" s="10"/>
      <c r="B377" s="26">
        <v>372</v>
      </c>
      <c r="C377" s="562"/>
      <c r="D377" s="98"/>
      <c r="E377" s="98"/>
      <c r="F377" s="98"/>
      <c r="G377" s="562"/>
      <c r="H377" s="98"/>
      <c r="I377" s="563"/>
      <c r="J377" s="563"/>
      <c r="K377" s="98"/>
      <c r="L377" s="98"/>
      <c r="M377" s="27">
        <f>F377-L377</f>
        <v>0</v>
      </c>
      <c r="N377" s="88" t="str">
        <f>IF($G377="","-",IF($G377&lt;=N$5,$M377,0))</f>
        <v>-</v>
      </c>
      <c r="O377" s="88" t="str">
        <f>IF($G377="","-",IF($G377&lt;=O$5,$M377,0))</f>
        <v>-</v>
      </c>
      <c r="P377" s="88" t="str">
        <f>IF($G377="","-",IF($G377&lt;=P$5,$M377,0))</f>
        <v>-</v>
      </c>
      <c r="Q377" s="88" t="str">
        <f t="shared" si="29"/>
        <v>-</v>
      </c>
      <c r="R377" s="88" t="str">
        <f t="shared" si="29"/>
        <v>-</v>
      </c>
      <c r="S377" s="88" t="str">
        <f t="shared" si="29"/>
        <v>-</v>
      </c>
      <c r="T377" s="88" t="str">
        <f t="shared" si="29"/>
        <v>-</v>
      </c>
      <c r="U377" s="88" t="str">
        <f t="shared" si="29"/>
        <v>-</v>
      </c>
      <c r="V377" s="88" t="str">
        <f t="shared" si="29"/>
        <v>-</v>
      </c>
      <c r="W377" s="88" t="str">
        <f t="shared" si="29"/>
        <v>-</v>
      </c>
      <c r="X377" s="9"/>
      <c r="Z377" s="570" t="s">
        <v>426</v>
      </c>
    </row>
    <row r="378" spans="1:26">
      <c r="A378" s="10"/>
      <c r="B378" s="26">
        <v>373</v>
      </c>
      <c r="C378" s="562"/>
      <c r="D378" s="98"/>
      <c r="E378" s="98"/>
      <c r="F378" s="98"/>
      <c r="G378" s="562"/>
      <c r="H378" s="98"/>
      <c r="I378" s="563"/>
      <c r="J378" s="563"/>
      <c r="K378" s="98"/>
      <c r="L378" s="98"/>
      <c r="M378" s="27">
        <f t="shared" ref="M378:M438" si="30">F378-L378</f>
        <v>0</v>
      </c>
      <c r="N378" s="89" t="str">
        <f t="shared" si="29"/>
        <v>-</v>
      </c>
      <c r="O378" s="89" t="str">
        <f t="shared" si="29"/>
        <v>-</v>
      </c>
      <c r="P378" s="88" t="str">
        <f t="shared" si="29"/>
        <v>-</v>
      </c>
      <c r="Q378" s="88" t="str">
        <f t="shared" si="29"/>
        <v>-</v>
      </c>
      <c r="R378" s="88" t="str">
        <f t="shared" si="29"/>
        <v>-</v>
      </c>
      <c r="S378" s="88" t="str">
        <f t="shared" si="29"/>
        <v>-</v>
      </c>
      <c r="T378" s="88" t="str">
        <f t="shared" si="29"/>
        <v>-</v>
      </c>
      <c r="U378" s="88" t="str">
        <f t="shared" si="29"/>
        <v>-</v>
      </c>
      <c r="V378" s="88" t="str">
        <f t="shared" si="29"/>
        <v>-</v>
      </c>
      <c r="W378" s="88" t="str">
        <f t="shared" si="29"/>
        <v>-</v>
      </c>
      <c r="X378" s="9"/>
      <c r="Z378" s="570" t="s">
        <v>426</v>
      </c>
    </row>
    <row r="379" spans="1:26" s="80" customFormat="1">
      <c r="A379" s="79"/>
      <c r="B379" s="26">
        <v>374</v>
      </c>
      <c r="C379" s="562"/>
      <c r="D379" s="98"/>
      <c r="E379" s="98"/>
      <c r="F379" s="98"/>
      <c r="G379" s="562"/>
      <c r="H379" s="98"/>
      <c r="I379" s="563"/>
      <c r="J379" s="563"/>
      <c r="K379" s="98"/>
      <c r="L379" s="98"/>
      <c r="M379" s="27">
        <f t="shared" si="30"/>
        <v>0</v>
      </c>
      <c r="N379" s="90" t="str">
        <f t="shared" si="29"/>
        <v>-</v>
      </c>
      <c r="O379" s="90" t="str">
        <f t="shared" si="29"/>
        <v>-</v>
      </c>
      <c r="P379" s="91" t="str">
        <f t="shared" si="29"/>
        <v>-</v>
      </c>
      <c r="Q379" s="91" t="str">
        <f t="shared" si="29"/>
        <v>-</v>
      </c>
      <c r="R379" s="91" t="str">
        <f t="shared" si="29"/>
        <v>-</v>
      </c>
      <c r="S379" s="91" t="str">
        <f t="shared" si="29"/>
        <v>-</v>
      </c>
      <c r="T379" s="91" t="str">
        <f t="shared" si="29"/>
        <v>-</v>
      </c>
      <c r="U379" s="91" t="str">
        <f t="shared" si="29"/>
        <v>-</v>
      </c>
      <c r="V379" s="91" t="str">
        <f t="shared" si="29"/>
        <v>-</v>
      </c>
      <c r="W379" s="91" t="str">
        <f t="shared" si="29"/>
        <v>-</v>
      </c>
      <c r="X379" s="105"/>
      <c r="Z379" s="570" t="s">
        <v>426</v>
      </c>
    </row>
    <row r="380" spans="1:26" s="80" customFormat="1">
      <c r="A380" s="79"/>
      <c r="B380" s="26">
        <v>375</v>
      </c>
      <c r="C380" s="562"/>
      <c r="D380" s="98"/>
      <c r="E380" s="98"/>
      <c r="F380" s="98"/>
      <c r="G380" s="562"/>
      <c r="H380" s="98"/>
      <c r="I380" s="563"/>
      <c r="J380" s="563"/>
      <c r="K380" s="98"/>
      <c r="L380" s="98"/>
      <c r="M380" s="27">
        <f t="shared" si="30"/>
        <v>0</v>
      </c>
      <c r="N380" s="90" t="str">
        <f t="shared" si="29"/>
        <v>-</v>
      </c>
      <c r="O380" s="90" t="str">
        <f t="shared" si="29"/>
        <v>-</v>
      </c>
      <c r="P380" s="91" t="str">
        <f t="shared" si="29"/>
        <v>-</v>
      </c>
      <c r="Q380" s="91" t="str">
        <f t="shared" si="29"/>
        <v>-</v>
      </c>
      <c r="R380" s="91" t="str">
        <f t="shared" si="29"/>
        <v>-</v>
      </c>
      <c r="S380" s="91" t="str">
        <f t="shared" si="29"/>
        <v>-</v>
      </c>
      <c r="T380" s="91" t="str">
        <f t="shared" si="29"/>
        <v>-</v>
      </c>
      <c r="U380" s="91" t="str">
        <f t="shared" si="29"/>
        <v>-</v>
      </c>
      <c r="V380" s="91" t="str">
        <f t="shared" si="29"/>
        <v>-</v>
      </c>
      <c r="W380" s="91" t="str">
        <f t="shared" si="29"/>
        <v>-</v>
      </c>
      <c r="X380" s="105"/>
      <c r="Z380" s="570" t="s">
        <v>426</v>
      </c>
    </row>
    <row r="381" spans="1:26" s="80" customFormat="1">
      <c r="A381" s="79"/>
      <c r="B381" s="26">
        <v>376</v>
      </c>
      <c r="C381" s="562"/>
      <c r="D381" s="98"/>
      <c r="E381" s="98"/>
      <c r="F381" s="98"/>
      <c r="G381" s="562"/>
      <c r="H381" s="98"/>
      <c r="I381" s="563"/>
      <c r="J381" s="563"/>
      <c r="K381" s="98"/>
      <c r="L381" s="98"/>
      <c r="M381" s="27">
        <f t="shared" si="30"/>
        <v>0</v>
      </c>
      <c r="N381" s="90" t="str">
        <f t="shared" si="29"/>
        <v>-</v>
      </c>
      <c r="O381" s="90" t="str">
        <f t="shared" si="29"/>
        <v>-</v>
      </c>
      <c r="P381" s="91" t="str">
        <f t="shared" si="29"/>
        <v>-</v>
      </c>
      <c r="Q381" s="91" t="str">
        <f t="shared" si="29"/>
        <v>-</v>
      </c>
      <c r="R381" s="91" t="str">
        <f t="shared" si="29"/>
        <v>-</v>
      </c>
      <c r="S381" s="91" t="str">
        <f t="shared" si="29"/>
        <v>-</v>
      </c>
      <c r="T381" s="91" t="str">
        <f t="shared" si="29"/>
        <v>-</v>
      </c>
      <c r="U381" s="91" t="str">
        <f t="shared" si="29"/>
        <v>-</v>
      </c>
      <c r="V381" s="91" t="str">
        <f t="shared" si="29"/>
        <v>-</v>
      </c>
      <c r="W381" s="91" t="str">
        <f t="shared" si="29"/>
        <v>-</v>
      </c>
      <c r="X381" s="105"/>
      <c r="Z381" s="570" t="s">
        <v>426</v>
      </c>
    </row>
    <row r="382" spans="1:26">
      <c r="A382" s="10"/>
      <c r="B382" s="26">
        <v>377</v>
      </c>
      <c r="C382" s="562"/>
      <c r="D382" s="98"/>
      <c r="E382" s="98"/>
      <c r="F382" s="98"/>
      <c r="G382" s="562"/>
      <c r="H382" s="98"/>
      <c r="I382" s="563"/>
      <c r="J382" s="563"/>
      <c r="K382" s="98"/>
      <c r="L382" s="98"/>
      <c r="M382" s="27">
        <f t="shared" si="30"/>
        <v>0</v>
      </c>
      <c r="N382" s="89" t="str">
        <f t="shared" si="29"/>
        <v>-</v>
      </c>
      <c r="O382" s="89" t="str">
        <f t="shared" si="29"/>
        <v>-</v>
      </c>
      <c r="P382" s="88" t="str">
        <f t="shared" si="29"/>
        <v>-</v>
      </c>
      <c r="Q382" s="88" t="str">
        <f t="shared" si="29"/>
        <v>-</v>
      </c>
      <c r="R382" s="88" t="str">
        <f t="shared" si="29"/>
        <v>-</v>
      </c>
      <c r="S382" s="88" t="str">
        <f t="shared" si="29"/>
        <v>-</v>
      </c>
      <c r="T382" s="88" t="str">
        <f t="shared" si="29"/>
        <v>-</v>
      </c>
      <c r="U382" s="88" t="str">
        <f t="shared" si="29"/>
        <v>-</v>
      </c>
      <c r="V382" s="88" t="str">
        <f t="shared" si="29"/>
        <v>-</v>
      </c>
      <c r="W382" s="88" t="str">
        <f t="shared" si="29"/>
        <v>-</v>
      </c>
      <c r="X382" s="9"/>
      <c r="Z382" s="570" t="s">
        <v>426</v>
      </c>
    </row>
    <row r="383" spans="1:26">
      <c r="A383" s="10"/>
      <c r="B383" s="26">
        <v>378</v>
      </c>
      <c r="C383" s="562"/>
      <c r="D383" s="98"/>
      <c r="E383" s="98"/>
      <c r="F383" s="98"/>
      <c r="G383" s="562"/>
      <c r="H383" s="98"/>
      <c r="I383" s="563"/>
      <c r="J383" s="563"/>
      <c r="K383" s="98"/>
      <c r="L383" s="98"/>
      <c r="M383" s="27">
        <f t="shared" si="30"/>
        <v>0</v>
      </c>
      <c r="N383" s="89" t="str">
        <f t="shared" si="29"/>
        <v>-</v>
      </c>
      <c r="O383" s="89" t="str">
        <f t="shared" si="29"/>
        <v>-</v>
      </c>
      <c r="P383" s="88" t="str">
        <f t="shared" si="29"/>
        <v>-</v>
      </c>
      <c r="Q383" s="88" t="str">
        <f t="shared" si="29"/>
        <v>-</v>
      </c>
      <c r="R383" s="88" t="str">
        <f t="shared" si="29"/>
        <v>-</v>
      </c>
      <c r="S383" s="88" t="str">
        <f t="shared" si="29"/>
        <v>-</v>
      </c>
      <c r="T383" s="88" t="str">
        <f t="shared" si="29"/>
        <v>-</v>
      </c>
      <c r="U383" s="88" t="str">
        <f t="shared" si="29"/>
        <v>-</v>
      </c>
      <c r="V383" s="88" t="str">
        <f t="shared" si="29"/>
        <v>-</v>
      </c>
      <c r="W383" s="88" t="str">
        <f t="shared" si="29"/>
        <v>-</v>
      </c>
      <c r="X383" s="9"/>
      <c r="Z383" s="570" t="s">
        <v>426</v>
      </c>
    </row>
    <row r="384" spans="1:26">
      <c r="A384" s="10"/>
      <c r="B384" s="26">
        <v>379</v>
      </c>
      <c r="C384" s="562"/>
      <c r="D384" s="98"/>
      <c r="E384" s="98"/>
      <c r="F384" s="98"/>
      <c r="G384" s="562"/>
      <c r="H384" s="98"/>
      <c r="I384" s="563"/>
      <c r="J384" s="563"/>
      <c r="K384" s="98"/>
      <c r="L384" s="98"/>
      <c r="M384" s="27">
        <f t="shared" si="30"/>
        <v>0</v>
      </c>
      <c r="N384" s="89" t="str">
        <f t="shared" si="29"/>
        <v>-</v>
      </c>
      <c r="O384" s="89" t="str">
        <f t="shared" si="29"/>
        <v>-</v>
      </c>
      <c r="P384" s="88" t="str">
        <f t="shared" si="29"/>
        <v>-</v>
      </c>
      <c r="Q384" s="88" t="str">
        <f t="shared" si="29"/>
        <v>-</v>
      </c>
      <c r="R384" s="88" t="str">
        <f t="shared" si="29"/>
        <v>-</v>
      </c>
      <c r="S384" s="88" t="str">
        <f t="shared" si="29"/>
        <v>-</v>
      </c>
      <c r="T384" s="88" t="str">
        <f t="shared" si="29"/>
        <v>-</v>
      </c>
      <c r="U384" s="88" t="str">
        <f t="shared" si="29"/>
        <v>-</v>
      </c>
      <c r="V384" s="88" t="str">
        <f t="shared" si="29"/>
        <v>-</v>
      </c>
      <c r="W384" s="88" t="str">
        <f t="shared" si="29"/>
        <v>-</v>
      </c>
      <c r="X384" s="9"/>
      <c r="Z384" s="570" t="s">
        <v>426</v>
      </c>
    </row>
    <row r="385" spans="1:26">
      <c r="A385" s="10"/>
      <c r="B385" s="26">
        <v>380</v>
      </c>
      <c r="C385" s="562"/>
      <c r="D385" s="98"/>
      <c r="E385" s="98"/>
      <c r="F385" s="98"/>
      <c r="G385" s="562"/>
      <c r="H385" s="98"/>
      <c r="I385" s="563"/>
      <c r="J385" s="563"/>
      <c r="K385" s="98"/>
      <c r="L385" s="98"/>
      <c r="M385" s="27">
        <f t="shared" si="30"/>
        <v>0</v>
      </c>
      <c r="N385" s="89" t="str">
        <f t="shared" si="29"/>
        <v>-</v>
      </c>
      <c r="O385" s="89" t="str">
        <f t="shared" si="29"/>
        <v>-</v>
      </c>
      <c r="P385" s="88" t="str">
        <f t="shared" si="29"/>
        <v>-</v>
      </c>
      <c r="Q385" s="88" t="str">
        <f t="shared" si="29"/>
        <v>-</v>
      </c>
      <c r="R385" s="88" t="str">
        <f t="shared" si="29"/>
        <v>-</v>
      </c>
      <c r="S385" s="88" t="str">
        <f t="shared" si="29"/>
        <v>-</v>
      </c>
      <c r="T385" s="88" t="str">
        <f t="shared" si="29"/>
        <v>-</v>
      </c>
      <c r="U385" s="88" t="str">
        <f t="shared" si="29"/>
        <v>-</v>
      </c>
      <c r="V385" s="88" t="str">
        <f t="shared" si="29"/>
        <v>-</v>
      </c>
      <c r="W385" s="88" t="str">
        <f t="shared" si="29"/>
        <v>-</v>
      </c>
      <c r="X385" s="9"/>
      <c r="Z385" s="570" t="s">
        <v>426</v>
      </c>
    </row>
    <row r="386" spans="1:26">
      <c r="A386" s="10"/>
      <c r="B386" s="26">
        <v>381</v>
      </c>
      <c r="C386" s="562"/>
      <c r="D386" s="98"/>
      <c r="E386" s="98"/>
      <c r="F386" s="98"/>
      <c r="G386" s="562"/>
      <c r="H386" s="98"/>
      <c r="I386" s="563"/>
      <c r="J386" s="563"/>
      <c r="K386" s="98"/>
      <c r="L386" s="98"/>
      <c r="M386" s="27">
        <f t="shared" si="30"/>
        <v>0</v>
      </c>
      <c r="N386" s="89" t="str">
        <f t="shared" si="29"/>
        <v>-</v>
      </c>
      <c r="O386" s="89" t="str">
        <f t="shared" si="29"/>
        <v>-</v>
      </c>
      <c r="P386" s="88" t="str">
        <f t="shared" si="29"/>
        <v>-</v>
      </c>
      <c r="Q386" s="88" t="str">
        <f t="shared" si="29"/>
        <v>-</v>
      </c>
      <c r="R386" s="88" t="str">
        <f t="shared" si="29"/>
        <v>-</v>
      </c>
      <c r="S386" s="88" t="str">
        <f t="shared" si="29"/>
        <v>-</v>
      </c>
      <c r="T386" s="88" t="str">
        <f t="shared" si="29"/>
        <v>-</v>
      </c>
      <c r="U386" s="88" t="str">
        <f t="shared" si="29"/>
        <v>-</v>
      </c>
      <c r="V386" s="88" t="str">
        <f t="shared" si="29"/>
        <v>-</v>
      </c>
      <c r="W386" s="88" t="str">
        <f t="shared" si="29"/>
        <v>-</v>
      </c>
      <c r="X386" s="9"/>
      <c r="Z386" s="570" t="s">
        <v>426</v>
      </c>
    </row>
    <row r="387" spans="1:26">
      <c r="A387" s="10"/>
      <c r="B387" s="26">
        <v>382</v>
      </c>
      <c r="C387" s="562"/>
      <c r="D387" s="98"/>
      <c r="E387" s="98"/>
      <c r="F387" s="98"/>
      <c r="G387" s="562"/>
      <c r="H387" s="98"/>
      <c r="I387" s="563"/>
      <c r="J387" s="563"/>
      <c r="K387" s="98"/>
      <c r="L387" s="98"/>
      <c r="M387" s="27">
        <f t="shared" si="30"/>
        <v>0</v>
      </c>
      <c r="N387" s="89" t="str">
        <f t="shared" si="29"/>
        <v>-</v>
      </c>
      <c r="O387" s="89" t="str">
        <f t="shared" si="29"/>
        <v>-</v>
      </c>
      <c r="P387" s="88" t="str">
        <f t="shared" si="29"/>
        <v>-</v>
      </c>
      <c r="Q387" s="88" t="str">
        <f t="shared" si="29"/>
        <v>-</v>
      </c>
      <c r="R387" s="88" t="str">
        <f t="shared" si="29"/>
        <v>-</v>
      </c>
      <c r="S387" s="88" t="str">
        <f t="shared" si="29"/>
        <v>-</v>
      </c>
      <c r="T387" s="88" t="str">
        <f t="shared" si="29"/>
        <v>-</v>
      </c>
      <c r="U387" s="88" t="str">
        <f t="shared" si="29"/>
        <v>-</v>
      </c>
      <c r="V387" s="88" t="str">
        <f t="shared" si="29"/>
        <v>-</v>
      </c>
      <c r="W387" s="88" t="str">
        <f t="shared" si="29"/>
        <v>-</v>
      </c>
      <c r="X387" s="9"/>
      <c r="Z387" s="570" t="s">
        <v>426</v>
      </c>
    </row>
    <row r="388" spans="1:26">
      <c r="A388" s="10"/>
      <c r="B388" s="26">
        <v>383</v>
      </c>
      <c r="C388" s="562"/>
      <c r="D388" s="98"/>
      <c r="E388" s="98"/>
      <c r="F388" s="98"/>
      <c r="G388" s="562"/>
      <c r="H388" s="98"/>
      <c r="I388" s="563"/>
      <c r="J388" s="563"/>
      <c r="K388" s="98"/>
      <c r="L388" s="98"/>
      <c r="M388" s="27">
        <f t="shared" si="30"/>
        <v>0</v>
      </c>
      <c r="N388" s="89" t="str">
        <f t="shared" si="29"/>
        <v>-</v>
      </c>
      <c r="O388" s="89" t="str">
        <f t="shared" si="29"/>
        <v>-</v>
      </c>
      <c r="P388" s="88" t="str">
        <f t="shared" si="29"/>
        <v>-</v>
      </c>
      <c r="Q388" s="88" t="str">
        <f t="shared" si="29"/>
        <v>-</v>
      </c>
      <c r="R388" s="88" t="str">
        <f t="shared" si="29"/>
        <v>-</v>
      </c>
      <c r="S388" s="88" t="str">
        <f t="shared" si="29"/>
        <v>-</v>
      </c>
      <c r="T388" s="88" t="str">
        <f t="shared" si="29"/>
        <v>-</v>
      </c>
      <c r="U388" s="88" t="str">
        <f t="shared" si="29"/>
        <v>-</v>
      </c>
      <c r="V388" s="88" t="str">
        <f t="shared" si="29"/>
        <v>-</v>
      </c>
      <c r="W388" s="88" t="str">
        <f t="shared" si="29"/>
        <v>-</v>
      </c>
      <c r="X388" s="9"/>
      <c r="Z388" s="570" t="s">
        <v>426</v>
      </c>
    </row>
    <row r="389" spans="1:26">
      <c r="A389" s="10"/>
      <c r="B389" s="26">
        <v>384</v>
      </c>
      <c r="C389" s="562"/>
      <c r="D389" s="98"/>
      <c r="E389" s="98"/>
      <c r="F389" s="98"/>
      <c r="G389" s="562"/>
      <c r="H389" s="98"/>
      <c r="I389" s="563"/>
      <c r="J389" s="563"/>
      <c r="K389" s="98"/>
      <c r="L389" s="98"/>
      <c r="M389" s="27">
        <f t="shared" si="30"/>
        <v>0</v>
      </c>
      <c r="N389" s="89" t="str">
        <f t="shared" si="29"/>
        <v>-</v>
      </c>
      <c r="O389" s="89" t="str">
        <f t="shared" si="29"/>
        <v>-</v>
      </c>
      <c r="P389" s="88" t="str">
        <f t="shared" si="29"/>
        <v>-</v>
      </c>
      <c r="Q389" s="88" t="str">
        <f t="shared" si="29"/>
        <v>-</v>
      </c>
      <c r="R389" s="88" t="str">
        <f t="shared" si="29"/>
        <v>-</v>
      </c>
      <c r="S389" s="88" t="str">
        <f t="shared" si="29"/>
        <v>-</v>
      </c>
      <c r="T389" s="88" t="str">
        <f t="shared" si="29"/>
        <v>-</v>
      </c>
      <c r="U389" s="88" t="str">
        <f t="shared" si="29"/>
        <v>-</v>
      </c>
      <c r="V389" s="88" t="str">
        <f t="shared" si="29"/>
        <v>-</v>
      </c>
      <c r="W389" s="88" t="str">
        <f t="shared" si="29"/>
        <v>-</v>
      </c>
      <c r="X389" s="9"/>
      <c r="Z389" s="570" t="s">
        <v>426</v>
      </c>
    </row>
    <row r="390" spans="1:26">
      <c r="A390" s="10"/>
      <c r="B390" s="26">
        <v>385</v>
      </c>
      <c r="C390" s="562"/>
      <c r="D390" s="98"/>
      <c r="E390" s="98"/>
      <c r="F390" s="98"/>
      <c r="G390" s="562"/>
      <c r="H390" s="98"/>
      <c r="I390" s="563"/>
      <c r="J390" s="563"/>
      <c r="K390" s="98"/>
      <c r="L390" s="98"/>
      <c r="M390" s="27">
        <f t="shared" si="30"/>
        <v>0</v>
      </c>
      <c r="N390" s="89" t="str">
        <f t="shared" si="29"/>
        <v>-</v>
      </c>
      <c r="O390" s="89" t="str">
        <f t="shared" si="29"/>
        <v>-</v>
      </c>
      <c r="P390" s="88" t="str">
        <f t="shared" si="29"/>
        <v>-</v>
      </c>
      <c r="Q390" s="88" t="str">
        <f t="shared" si="29"/>
        <v>-</v>
      </c>
      <c r="R390" s="88" t="str">
        <f t="shared" si="29"/>
        <v>-</v>
      </c>
      <c r="S390" s="88" t="str">
        <f t="shared" si="29"/>
        <v>-</v>
      </c>
      <c r="T390" s="88" t="str">
        <f t="shared" si="29"/>
        <v>-</v>
      </c>
      <c r="U390" s="88" t="str">
        <f t="shared" si="29"/>
        <v>-</v>
      </c>
      <c r="V390" s="88" t="str">
        <f t="shared" si="29"/>
        <v>-</v>
      </c>
      <c r="W390" s="88" t="str">
        <f t="shared" si="29"/>
        <v>-</v>
      </c>
      <c r="X390" s="9"/>
      <c r="Z390" s="570" t="s">
        <v>426</v>
      </c>
    </row>
    <row r="391" spans="1:26">
      <c r="A391" s="10"/>
      <c r="B391" s="26">
        <v>386</v>
      </c>
      <c r="C391" s="562"/>
      <c r="D391" s="98"/>
      <c r="E391" s="98"/>
      <c r="F391" s="98"/>
      <c r="G391" s="562"/>
      <c r="H391" s="98"/>
      <c r="I391" s="563"/>
      <c r="J391" s="563"/>
      <c r="K391" s="98"/>
      <c r="L391" s="98"/>
      <c r="M391" s="27">
        <f t="shared" si="30"/>
        <v>0</v>
      </c>
      <c r="N391" s="89" t="str">
        <f t="shared" ref="N391:W406" si="31">IF($G391="","-",IF($G391&lt;=N$5,$M391,0))</f>
        <v>-</v>
      </c>
      <c r="O391" s="89" t="str">
        <f t="shared" si="31"/>
        <v>-</v>
      </c>
      <c r="P391" s="88" t="str">
        <f t="shared" si="31"/>
        <v>-</v>
      </c>
      <c r="Q391" s="88" t="str">
        <f t="shared" si="31"/>
        <v>-</v>
      </c>
      <c r="R391" s="88" t="str">
        <f t="shared" si="31"/>
        <v>-</v>
      </c>
      <c r="S391" s="88" t="str">
        <f t="shared" si="31"/>
        <v>-</v>
      </c>
      <c r="T391" s="88" t="str">
        <f t="shared" si="31"/>
        <v>-</v>
      </c>
      <c r="U391" s="88" t="str">
        <f t="shared" si="31"/>
        <v>-</v>
      </c>
      <c r="V391" s="88" t="str">
        <f t="shared" si="31"/>
        <v>-</v>
      </c>
      <c r="W391" s="88" t="str">
        <f t="shared" si="31"/>
        <v>-</v>
      </c>
      <c r="X391" s="9"/>
      <c r="Z391" s="570" t="s">
        <v>426</v>
      </c>
    </row>
    <row r="392" spans="1:26">
      <c r="A392" s="10"/>
      <c r="B392" s="26">
        <v>387</v>
      </c>
      <c r="C392" s="562"/>
      <c r="D392" s="98"/>
      <c r="E392" s="98"/>
      <c r="F392" s="98"/>
      <c r="G392" s="562"/>
      <c r="H392" s="98"/>
      <c r="I392" s="563"/>
      <c r="J392" s="563"/>
      <c r="K392" s="98"/>
      <c r="L392" s="98"/>
      <c r="M392" s="27">
        <f t="shared" si="30"/>
        <v>0</v>
      </c>
      <c r="N392" s="89" t="str">
        <f t="shared" si="31"/>
        <v>-</v>
      </c>
      <c r="O392" s="89" t="str">
        <f t="shared" si="31"/>
        <v>-</v>
      </c>
      <c r="P392" s="88" t="str">
        <f t="shared" si="31"/>
        <v>-</v>
      </c>
      <c r="Q392" s="88" t="str">
        <f t="shared" si="31"/>
        <v>-</v>
      </c>
      <c r="R392" s="88" t="str">
        <f t="shared" si="31"/>
        <v>-</v>
      </c>
      <c r="S392" s="88" t="str">
        <f t="shared" si="31"/>
        <v>-</v>
      </c>
      <c r="T392" s="88" t="str">
        <f t="shared" si="31"/>
        <v>-</v>
      </c>
      <c r="U392" s="88" t="str">
        <f t="shared" si="31"/>
        <v>-</v>
      </c>
      <c r="V392" s="88" t="str">
        <f t="shared" si="31"/>
        <v>-</v>
      </c>
      <c r="W392" s="88" t="str">
        <f t="shared" si="31"/>
        <v>-</v>
      </c>
      <c r="X392" s="9"/>
      <c r="Z392" s="570" t="s">
        <v>426</v>
      </c>
    </row>
    <row r="393" spans="1:26">
      <c r="A393" s="10"/>
      <c r="B393" s="26">
        <v>388</v>
      </c>
      <c r="C393" s="562"/>
      <c r="D393" s="98"/>
      <c r="E393" s="98"/>
      <c r="F393" s="98"/>
      <c r="G393" s="562"/>
      <c r="H393" s="98"/>
      <c r="I393" s="563"/>
      <c r="J393" s="563"/>
      <c r="K393" s="98"/>
      <c r="L393" s="98"/>
      <c r="M393" s="27">
        <f t="shared" si="30"/>
        <v>0</v>
      </c>
      <c r="N393" s="89" t="str">
        <f t="shared" si="31"/>
        <v>-</v>
      </c>
      <c r="O393" s="89" t="str">
        <f t="shared" si="31"/>
        <v>-</v>
      </c>
      <c r="P393" s="88" t="str">
        <f t="shared" si="31"/>
        <v>-</v>
      </c>
      <c r="Q393" s="88" t="str">
        <f t="shared" si="31"/>
        <v>-</v>
      </c>
      <c r="R393" s="88" t="str">
        <f t="shared" si="31"/>
        <v>-</v>
      </c>
      <c r="S393" s="88" t="str">
        <f t="shared" si="31"/>
        <v>-</v>
      </c>
      <c r="T393" s="88" t="str">
        <f t="shared" si="31"/>
        <v>-</v>
      </c>
      <c r="U393" s="88" t="str">
        <f t="shared" si="31"/>
        <v>-</v>
      </c>
      <c r="V393" s="88" t="str">
        <f t="shared" si="31"/>
        <v>-</v>
      </c>
      <c r="W393" s="88" t="str">
        <f t="shared" si="31"/>
        <v>-</v>
      </c>
      <c r="X393" s="9"/>
      <c r="Z393" s="570" t="s">
        <v>426</v>
      </c>
    </row>
    <row r="394" spans="1:26">
      <c r="A394" s="10"/>
      <c r="B394" s="26">
        <v>389</v>
      </c>
      <c r="C394" s="562"/>
      <c r="D394" s="98"/>
      <c r="E394" s="98"/>
      <c r="F394" s="98"/>
      <c r="G394" s="562"/>
      <c r="H394" s="98"/>
      <c r="I394" s="563"/>
      <c r="J394" s="563"/>
      <c r="K394" s="98"/>
      <c r="L394" s="98"/>
      <c r="M394" s="27">
        <f t="shared" si="30"/>
        <v>0</v>
      </c>
      <c r="N394" s="89" t="str">
        <f t="shared" si="31"/>
        <v>-</v>
      </c>
      <c r="O394" s="89" t="str">
        <f t="shared" si="31"/>
        <v>-</v>
      </c>
      <c r="P394" s="88" t="str">
        <f t="shared" si="31"/>
        <v>-</v>
      </c>
      <c r="Q394" s="88" t="str">
        <f t="shared" si="31"/>
        <v>-</v>
      </c>
      <c r="R394" s="88" t="str">
        <f t="shared" si="31"/>
        <v>-</v>
      </c>
      <c r="S394" s="88" t="str">
        <f t="shared" si="31"/>
        <v>-</v>
      </c>
      <c r="T394" s="88" t="str">
        <f t="shared" si="31"/>
        <v>-</v>
      </c>
      <c r="U394" s="88" t="str">
        <f t="shared" si="31"/>
        <v>-</v>
      </c>
      <c r="V394" s="88" t="str">
        <f t="shared" si="31"/>
        <v>-</v>
      </c>
      <c r="W394" s="88" t="str">
        <f t="shared" si="31"/>
        <v>-</v>
      </c>
      <c r="X394" s="9"/>
      <c r="Z394" s="570" t="s">
        <v>426</v>
      </c>
    </row>
    <row r="395" spans="1:26">
      <c r="A395" s="10"/>
      <c r="B395" s="26">
        <v>390</v>
      </c>
      <c r="C395" s="562"/>
      <c r="D395" s="98"/>
      <c r="E395" s="98"/>
      <c r="F395" s="98"/>
      <c r="G395" s="562"/>
      <c r="H395" s="98"/>
      <c r="I395" s="563"/>
      <c r="J395" s="563"/>
      <c r="K395" s="98"/>
      <c r="L395" s="98"/>
      <c r="M395" s="27">
        <f t="shared" si="30"/>
        <v>0</v>
      </c>
      <c r="N395" s="89" t="str">
        <f t="shared" si="31"/>
        <v>-</v>
      </c>
      <c r="O395" s="89" t="str">
        <f t="shared" si="31"/>
        <v>-</v>
      </c>
      <c r="P395" s="88" t="str">
        <f t="shared" si="31"/>
        <v>-</v>
      </c>
      <c r="Q395" s="88" t="str">
        <f t="shared" si="31"/>
        <v>-</v>
      </c>
      <c r="R395" s="88" t="str">
        <f t="shared" si="31"/>
        <v>-</v>
      </c>
      <c r="S395" s="88" t="str">
        <f t="shared" si="31"/>
        <v>-</v>
      </c>
      <c r="T395" s="88" t="str">
        <f t="shared" si="31"/>
        <v>-</v>
      </c>
      <c r="U395" s="88" t="str">
        <f t="shared" si="31"/>
        <v>-</v>
      </c>
      <c r="V395" s="88" t="str">
        <f t="shared" si="31"/>
        <v>-</v>
      </c>
      <c r="W395" s="88" t="str">
        <f t="shared" si="31"/>
        <v>-</v>
      </c>
      <c r="X395" s="9"/>
      <c r="Z395" s="570" t="s">
        <v>426</v>
      </c>
    </row>
    <row r="396" spans="1:26">
      <c r="A396" s="10"/>
      <c r="B396" s="26">
        <v>391</v>
      </c>
      <c r="C396" s="562"/>
      <c r="D396" s="98"/>
      <c r="E396" s="98"/>
      <c r="F396" s="98"/>
      <c r="G396" s="562"/>
      <c r="H396" s="98"/>
      <c r="I396" s="563"/>
      <c r="J396" s="563"/>
      <c r="K396" s="98"/>
      <c r="L396" s="98"/>
      <c r="M396" s="27">
        <f t="shared" si="30"/>
        <v>0</v>
      </c>
      <c r="N396" s="89" t="str">
        <f t="shared" si="31"/>
        <v>-</v>
      </c>
      <c r="O396" s="89" t="str">
        <f t="shared" si="31"/>
        <v>-</v>
      </c>
      <c r="P396" s="88" t="str">
        <f t="shared" si="31"/>
        <v>-</v>
      </c>
      <c r="Q396" s="88" t="str">
        <f t="shared" si="31"/>
        <v>-</v>
      </c>
      <c r="R396" s="88" t="str">
        <f t="shared" si="31"/>
        <v>-</v>
      </c>
      <c r="S396" s="88" t="str">
        <f t="shared" si="31"/>
        <v>-</v>
      </c>
      <c r="T396" s="88" t="str">
        <f t="shared" si="31"/>
        <v>-</v>
      </c>
      <c r="U396" s="88" t="str">
        <f t="shared" si="31"/>
        <v>-</v>
      </c>
      <c r="V396" s="88" t="str">
        <f t="shared" si="31"/>
        <v>-</v>
      </c>
      <c r="W396" s="88" t="str">
        <f t="shared" si="31"/>
        <v>-</v>
      </c>
      <c r="X396" s="9"/>
      <c r="Z396" s="570" t="s">
        <v>426</v>
      </c>
    </row>
    <row r="397" spans="1:26">
      <c r="A397" s="10"/>
      <c r="B397" s="26">
        <v>392</v>
      </c>
      <c r="C397" s="562"/>
      <c r="D397" s="98"/>
      <c r="E397" s="98"/>
      <c r="F397" s="98"/>
      <c r="G397" s="562"/>
      <c r="H397" s="98"/>
      <c r="I397" s="563"/>
      <c r="J397" s="563"/>
      <c r="K397" s="98"/>
      <c r="L397" s="98"/>
      <c r="M397" s="27">
        <f t="shared" si="30"/>
        <v>0</v>
      </c>
      <c r="N397" s="89" t="str">
        <f t="shared" si="31"/>
        <v>-</v>
      </c>
      <c r="O397" s="89" t="str">
        <f t="shared" si="31"/>
        <v>-</v>
      </c>
      <c r="P397" s="88" t="str">
        <f t="shared" si="31"/>
        <v>-</v>
      </c>
      <c r="Q397" s="88" t="str">
        <f t="shared" si="31"/>
        <v>-</v>
      </c>
      <c r="R397" s="88" t="str">
        <f t="shared" si="31"/>
        <v>-</v>
      </c>
      <c r="S397" s="88" t="str">
        <f t="shared" si="31"/>
        <v>-</v>
      </c>
      <c r="T397" s="88" t="str">
        <f t="shared" si="31"/>
        <v>-</v>
      </c>
      <c r="U397" s="88" t="str">
        <f t="shared" si="31"/>
        <v>-</v>
      </c>
      <c r="V397" s="88" t="str">
        <f t="shared" si="31"/>
        <v>-</v>
      </c>
      <c r="W397" s="88" t="str">
        <f t="shared" si="31"/>
        <v>-</v>
      </c>
      <c r="X397" s="9"/>
      <c r="Z397" s="570" t="s">
        <v>426</v>
      </c>
    </row>
    <row r="398" spans="1:26">
      <c r="A398" s="10"/>
      <c r="B398" s="26">
        <v>393</v>
      </c>
      <c r="C398" s="562"/>
      <c r="D398" s="98"/>
      <c r="E398" s="98"/>
      <c r="F398" s="98"/>
      <c r="G398" s="562"/>
      <c r="H398" s="98"/>
      <c r="I398" s="563"/>
      <c r="J398" s="563"/>
      <c r="K398" s="98"/>
      <c r="L398" s="98"/>
      <c r="M398" s="27">
        <f t="shared" si="30"/>
        <v>0</v>
      </c>
      <c r="N398" s="89" t="str">
        <f t="shared" si="31"/>
        <v>-</v>
      </c>
      <c r="O398" s="89" t="str">
        <f t="shared" si="31"/>
        <v>-</v>
      </c>
      <c r="P398" s="88" t="str">
        <f t="shared" si="31"/>
        <v>-</v>
      </c>
      <c r="Q398" s="88" t="str">
        <f t="shared" si="31"/>
        <v>-</v>
      </c>
      <c r="R398" s="88" t="str">
        <f t="shared" si="31"/>
        <v>-</v>
      </c>
      <c r="S398" s="88" t="str">
        <f t="shared" si="31"/>
        <v>-</v>
      </c>
      <c r="T398" s="88" t="str">
        <f t="shared" si="31"/>
        <v>-</v>
      </c>
      <c r="U398" s="88" t="str">
        <f t="shared" si="31"/>
        <v>-</v>
      </c>
      <c r="V398" s="88" t="str">
        <f t="shared" si="31"/>
        <v>-</v>
      </c>
      <c r="W398" s="88" t="str">
        <f t="shared" si="31"/>
        <v>-</v>
      </c>
      <c r="X398" s="9"/>
      <c r="Z398" s="570" t="s">
        <v>426</v>
      </c>
    </row>
    <row r="399" spans="1:26">
      <c r="A399" s="10"/>
      <c r="B399" s="26">
        <v>394</v>
      </c>
      <c r="C399" s="562"/>
      <c r="D399" s="98"/>
      <c r="E399" s="98"/>
      <c r="F399" s="98"/>
      <c r="G399" s="562"/>
      <c r="H399" s="98"/>
      <c r="I399" s="563"/>
      <c r="J399" s="563"/>
      <c r="K399" s="98"/>
      <c r="L399" s="98"/>
      <c r="M399" s="27">
        <f t="shared" si="30"/>
        <v>0</v>
      </c>
      <c r="N399" s="89" t="str">
        <f t="shared" si="31"/>
        <v>-</v>
      </c>
      <c r="O399" s="89" t="str">
        <f t="shared" si="31"/>
        <v>-</v>
      </c>
      <c r="P399" s="88" t="str">
        <f t="shared" si="31"/>
        <v>-</v>
      </c>
      <c r="Q399" s="88" t="str">
        <f t="shared" si="31"/>
        <v>-</v>
      </c>
      <c r="R399" s="88" t="str">
        <f t="shared" si="31"/>
        <v>-</v>
      </c>
      <c r="S399" s="88" t="str">
        <f t="shared" si="31"/>
        <v>-</v>
      </c>
      <c r="T399" s="88" t="str">
        <f t="shared" si="31"/>
        <v>-</v>
      </c>
      <c r="U399" s="88" t="str">
        <f t="shared" si="31"/>
        <v>-</v>
      </c>
      <c r="V399" s="88" t="str">
        <f t="shared" si="31"/>
        <v>-</v>
      </c>
      <c r="W399" s="88" t="str">
        <f t="shared" si="31"/>
        <v>-</v>
      </c>
      <c r="X399" s="9"/>
      <c r="Z399" s="570" t="s">
        <v>426</v>
      </c>
    </row>
    <row r="400" spans="1:26">
      <c r="A400" s="10"/>
      <c r="B400" s="26">
        <v>395</v>
      </c>
      <c r="C400" s="562"/>
      <c r="D400" s="98"/>
      <c r="E400" s="98"/>
      <c r="F400" s="98"/>
      <c r="G400" s="562"/>
      <c r="H400" s="98"/>
      <c r="I400" s="563"/>
      <c r="J400" s="563"/>
      <c r="K400" s="98"/>
      <c r="L400" s="98"/>
      <c r="M400" s="27">
        <f t="shared" si="30"/>
        <v>0</v>
      </c>
      <c r="N400" s="89" t="str">
        <f t="shared" si="31"/>
        <v>-</v>
      </c>
      <c r="O400" s="89" t="str">
        <f t="shared" si="31"/>
        <v>-</v>
      </c>
      <c r="P400" s="88" t="str">
        <f t="shared" si="31"/>
        <v>-</v>
      </c>
      <c r="Q400" s="88" t="str">
        <f t="shared" si="31"/>
        <v>-</v>
      </c>
      <c r="R400" s="88" t="str">
        <f t="shared" si="31"/>
        <v>-</v>
      </c>
      <c r="S400" s="88" t="str">
        <f t="shared" si="31"/>
        <v>-</v>
      </c>
      <c r="T400" s="88" t="str">
        <f t="shared" si="31"/>
        <v>-</v>
      </c>
      <c r="U400" s="88" t="str">
        <f t="shared" si="31"/>
        <v>-</v>
      </c>
      <c r="V400" s="88" t="str">
        <f t="shared" si="31"/>
        <v>-</v>
      </c>
      <c r="W400" s="88" t="str">
        <f t="shared" si="31"/>
        <v>-</v>
      </c>
      <c r="X400" s="9"/>
      <c r="Z400" s="570" t="s">
        <v>426</v>
      </c>
    </row>
    <row r="401" spans="1:26">
      <c r="A401" s="10"/>
      <c r="B401" s="26">
        <v>396</v>
      </c>
      <c r="C401" s="562"/>
      <c r="D401" s="98"/>
      <c r="E401" s="98"/>
      <c r="F401" s="98"/>
      <c r="G401" s="562"/>
      <c r="H401" s="98"/>
      <c r="I401" s="563"/>
      <c r="J401" s="563"/>
      <c r="K401" s="98"/>
      <c r="L401" s="98"/>
      <c r="M401" s="27">
        <f t="shared" si="30"/>
        <v>0</v>
      </c>
      <c r="N401" s="89" t="str">
        <f t="shared" si="31"/>
        <v>-</v>
      </c>
      <c r="O401" s="89" t="str">
        <f t="shared" si="31"/>
        <v>-</v>
      </c>
      <c r="P401" s="88" t="str">
        <f t="shared" si="31"/>
        <v>-</v>
      </c>
      <c r="Q401" s="88" t="str">
        <f t="shared" si="31"/>
        <v>-</v>
      </c>
      <c r="R401" s="88" t="str">
        <f t="shared" si="31"/>
        <v>-</v>
      </c>
      <c r="S401" s="88" t="str">
        <f t="shared" si="31"/>
        <v>-</v>
      </c>
      <c r="T401" s="88" t="str">
        <f t="shared" si="31"/>
        <v>-</v>
      </c>
      <c r="U401" s="88" t="str">
        <f t="shared" si="31"/>
        <v>-</v>
      </c>
      <c r="V401" s="88" t="str">
        <f t="shared" si="31"/>
        <v>-</v>
      </c>
      <c r="W401" s="88" t="str">
        <f t="shared" si="31"/>
        <v>-</v>
      </c>
      <c r="X401" s="9"/>
      <c r="Z401" s="570" t="s">
        <v>426</v>
      </c>
    </row>
    <row r="402" spans="1:26">
      <c r="A402" s="10"/>
      <c r="B402" s="26">
        <v>397</v>
      </c>
      <c r="C402" s="562"/>
      <c r="D402" s="98"/>
      <c r="E402" s="98"/>
      <c r="F402" s="98"/>
      <c r="G402" s="562"/>
      <c r="H402" s="98"/>
      <c r="I402" s="563"/>
      <c r="J402" s="563"/>
      <c r="K402" s="98"/>
      <c r="L402" s="98"/>
      <c r="M402" s="27">
        <f t="shared" si="30"/>
        <v>0</v>
      </c>
      <c r="N402" s="89" t="str">
        <f t="shared" si="31"/>
        <v>-</v>
      </c>
      <c r="O402" s="89" t="str">
        <f t="shared" si="31"/>
        <v>-</v>
      </c>
      <c r="P402" s="88" t="str">
        <f t="shared" si="31"/>
        <v>-</v>
      </c>
      <c r="Q402" s="88" t="str">
        <f t="shared" si="31"/>
        <v>-</v>
      </c>
      <c r="R402" s="88" t="str">
        <f t="shared" si="31"/>
        <v>-</v>
      </c>
      <c r="S402" s="88" t="str">
        <f t="shared" si="31"/>
        <v>-</v>
      </c>
      <c r="T402" s="88" t="str">
        <f t="shared" si="31"/>
        <v>-</v>
      </c>
      <c r="U402" s="88" t="str">
        <f t="shared" si="31"/>
        <v>-</v>
      </c>
      <c r="V402" s="88" t="str">
        <f t="shared" si="31"/>
        <v>-</v>
      </c>
      <c r="W402" s="88" t="str">
        <f t="shared" si="31"/>
        <v>-</v>
      </c>
      <c r="X402" s="9"/>
      <c r="Z402" s="570" t="s">
        <v>426</v>
      </c>
    </row>
    <row r="403" spans="1:26">
      <c r="A403" s="10"/>
      <c r="B403" s="26">
        <v>398</v>
      </c>
      <c r="C403" s="562"/>
      <c r="D403" s="98"/>
      <c r="E403" s="98"/>
      <c r="F403" s="98"/>
      <c r="G403" s="562"/>
      <c r="H403" s="98"/>
      <c r="I403" s="563"/>
      <c r="J403" s="563"/>
      <c r="K403" s="98"/>
      <c r="L403" s="98"/>
      <c r="M403" s="27">
        <f t="shared" si="30"/>
        <v>0</v>
      </c>
      <c r="N403" s="89" t="str">
        <f t="shared" si="31"/>
        <v>-</v>
      </c>
      <c r="O403" s="89" t="str">
        <f t="shared" si="31"/>
        <v>-</v>
      </c>
      <c r="P403" s="88" t="str">
        <f t="shared" si="31"/>
        <v>-</v>
      </c>
      <c r="Q403" s="88" t="str">
        <f t="shared" si="31"/>
        <v>-</v>
      </c>
      <c r="R403" s="88" t="str">
        <f t="shared" si="31"/>
        <v>-</v>
      </c>
      <c r="S403" s="88" t="str">
        <f t="shared" si="31"/>
        <v>-</v>
      </c>
      <c r="T403" s="88" t="str">
        <f t="shared" si="31"/>
        <v>-</v>
      </c>
      <c r="U403" s="88" t="str">
        <f t="shared" si="31"/>
        <v>-</v>
      </c>
      <c r="V403" s="88" t="str">
        <f t="shared" si="31"/>
        <v>-</v>
      </c>
      <c r="W403" s="88" t="str">
        <f t="shared" si="31"/>
        <v>-</v>
      </c>
      <c r="X403" s="9"/>
      <c r="Z403" s="570" t="s">
        <v>426</v>
      </c>
    </row>
    <row r="404" spans="1:26">
      <c r="A404" s="10"/>
      <c r="B404" s="26">
        <v>399</v>
      </c>
      <c r="C404" s="562"/>
      <c r="D404" s="98"/>
      <c r="E404" s="98"/>
      <c r="F404" s="98"/>
      <c r="G404" s="562"/>
      <c r="H404" s="98"/>
      <c r="I404" s="563"/>
      <c r="J404" s="563"/>
      <c r="K404" s="98"/>
      <c r="L404" s="98"/>
      <c r="M404" s="27">
        <f t="shared" si="30"/>
        <v>0</v>
      </c>
      <c r="N404" s="89" t="str">
        <f t="shared" si="31"/>
        <v>-</v>
      </c>
      <c r="O404" s="89" t="str">
        <f t="shared" si="31"/>
        <v>-</v>
      </c>
      <c r="P404" s="88" t="str">
        <f t="shared" si="31"/>
        <v>-</v>
      </c>
      <c r="Q404" s="88" t="str">
        <f t="shared" si="31"/>
        <v>-</v>
      </c>
      <c r="R404" s="88" t="str">
        <f t="shared" si="31"/>
        <v>-</v>
      </c>
      <c r="S404" s="88" t="str">
        <f t="shared" si="31"/>
        <v>-</v>
      </c>
      <c r="T404" s="88" t="str">
        <f t="shared" si="31"/>
        <v>-</v>
      </c>
      <c r="U404" s="88" t="str">
        <f t="shared" si="31"/>
        <v>-</v>
      </c>
      <c r="V404" s="88" t="str">
        <f t="shared" si="31"/>
        <v>-</v>
      </c>
      <c r="W404" s="88" t="str">
        <f t="shared" si="31"/>
        <v>-</v>
      </c>
      <c r="X404" s="9"/>
      <c r="Z404" s="570" t="s">
        <v>426</v>
      </c>
    </row>
    <row r="405" spans="1:26">
      <c r="A405" s="10"/>
      <c r="B405" s="26">
        <v>400</v>
      </c>
      <c r="C405" s="562"/>
      <c r="D405" s="98"/>
      <c r="E405" s="98"/>
      <c r="F405" s="98"/>
      <c r="G405" s="562"/>
      <c r="H405" s="98"/>
      <c r="I405" s="563"/>
      <c r="J405" s="563"/>
      <c r="K405" s="98"/>
      <c r="L405" s="98"/>
      <c r="M405" s="27">
        <f t="shared" si="30"/>
        <v>0</v>
      </c>
      <c r="N405" s="89" t="str">
        <f t="shared" si="31"/>
        <v>-</v>
      </c>
      <c r="O405" s="89" t="str">
        <f t="shared" si="31"/>
        <v>-</v>
      </c>
      <c r="P405" s="88" t="str">
        <f t="shared" si="31"/>
        <v>-</v>
      </c>
      <c r="Q405" s="88" t="str">
        <f t="shared" si="31"/>
        <v>-</v>
      </c>
      <c r="R405" s="88" t="str">
        <f t="shared" si="31"/>
        <v>-</v>
      </c>
      <c r="S405" s="88" t="str">
        <f t="shared" si="31"/>
        <v>-</v>
      </c>
      <c r="T405" s="88" t="str">
        <f t="shared" si="31"/>
        <v>-</v>
      </c>
      <c r="U405" s="88" t="str">
        <f t="shared" si="31"/>
        <v>-</v>
      </c>
      <c r="V405" s="88" t="str">
        <f t="shared" si="31"/>
        <v>-</v>
      </c>
      <c r="W405" s="88" t="str">
        <f t="shared" si="31"/>
        <v>-</v>
      </c>
      <c r="X405" s="9"/>
      <c r="Z405" s="570" t="s">
        <v>426</v>
      </c>
    </row>
    <row r="406" spans="1:26">
      <c r="A406" s="10"/>
      <c r="B406" s="26">
        <v>401</v>
      </c>
      <c r="C406" s="562"/>
      <c r="D406" s="98"/>
      <c r="E406" s="98"/>
      <c r="F406" s="98"/>
      <c r="G406" s="562"/>
      <c r="H406" s="98"/>
      <c r="I406" s="563"/>
      <c r="J406" s="563"/>
      <c r="K406" s="98"/>
      <c r="L406" s="98"/>
      <c r="M406" s="27">
        <f t="shared" si="30"/>
        <v>0</v>
      </c>
      <c r="N406" s="89" t="str">
        <f t="shared" si="31"/>
        <v>-</v>
      </c>
      <c r="O406" s="89" t="str">
        <f t="shared" si="31"/>
        <v>-</v>
      </c>
      <c r="P406" s="88" t="str">
        <f t="shared" si="31"/>
        <v>-</v>
      </c>
      <c r="Q406" s="88" t="str">
        <f t="shared" si="31"/>
        <v>-</v>
      </c>
      <c r="R406" s="88" t="str">
        <f t="shared" si="31"/>
        <v>-</v>
      </c>
      <c r="S406" s="88" t="str">
        <f t="shared" si="31"/>
        <v>-</v>
      </c>
      <c r="T406" s="88" t="str">
        <f t="shared" si="31"/>
        <v>-</v>
      </c>
      <c r="U406" s="88" t="str">
        <f t="shared" si="31"/>
        <v>-</v>
      </c>
      <c r="V406" s="88" t="str">
        <f t="shared" si="31"/>
        <v>-</v>
      </c>
      <c r="W406" s="88" t="str">
        <f t="shared" si="31"/>
        <v>-</v>
      </c>
      <c r="X406" s="9"/>
      <c r="Z406" s="570" t="s">
        <v>426</v>
      </c>
    </row>
    <row r="407" spans="1:26">
      <c r="A407" s="10"/>
      <c r="B407" s="26">
        <v>402</v>
      </c>
      <c r="C407" s="562"/>
      <c r="D407" s="98"/>
      <c r="E407" s="98"/>
      <c r="F407" s="98"/>
      <c r="G407" s="562"/>
      <c r="H407" s="98"/>
      <c r="I407" s="563"/>
      <c r="J407" s="563"/>
      <c r="K407" s="98"/>
      <c r="L407" s="98"/>
      <c r="M407" s="27">
        <f t="shared" si="30"/>
        <v>0</v>
      </c>
      <c r="N407" s="89" t="str">
        <f t="shared" ref="N407:W422" si="32">IF($G407="","-",IF($G407&lt;=N$5,$M407,0))</f>
        <v>-</v>
      </c>
      <c r="O407" s="89" t="str">
        <f t="shared" si="32"/>
        <v>-</v>
      </c>
      <c r="P407" s="88" t="str">
        <f t="shared" si="32"/>
        <v>-</v>
      </c>
      <c r="Q407" s="88" t="str">
        <f t="shared" si="32"/>
        <v>-</v>
      </c>
      <c r="R407" s="88" t="str">
        <f t="shared" si="32"/>
        <v>-</v>
      </c>
      <c r="S407" s="88" t="str">
        <f t="shared" si="32"/>
        <v>-</v>
      </c>
      <c r="T407" s="88" t="str">
        <f t="shared" si="32"/>
        <v>-</v>
      </c>
      <c r="U407" s="88" t="str">
        <f t="shared" si="32"/>
        <v>-</v>
      </c>
      <c r="V407" s="88" t="str">
        <f t="shared" si="32"/>
        <v>-</v>
      </c>
      <c r="W407" s="88" t="str">
        <f t="shared" si="32"/>
        <v>-</v>
      </c>
      <c r="X407" s="9"/>
      <c r="Z407" s="570" t="s">
        <v>426</v>
      </c>
    </row>
    <row r="408" spans="1:26">
      <c r="A408" s="10"/>
      <c r="B408" s="26">
        <v>403</v>
      </c>
      <c r="C408" s="562"/>
      <c r="D408" s="98"/>
      <c r="E408" s="98"/>
      <c r="F408" s="98"/>
      <c r="G408" s="562"/>
      <c r="H408" s="98"/>
      <c r="I408" s="563"/>
      <c r="J408" s="563"/>
      <c r="K408" s="98"/>
      <c r="L408" s="98"/>
      <c r="M408" s="27">
        <f t="shared" si="30"/>
        <v>0</v>
      </c>
      <c r="N408" s="89" t="str">
        <f t="shared" si="32"/>
        <v>-</v>
      </c>
      <c r="O408" s="89" t="str">
        <f t="shared" si="32"/>
        <v>-</v>
      </c>
      <c r="P408" s="88" t="str">
        <f t="shared" si="32"/>
        <v>-</v>
      </c>
      <c r="Q408" s="88" t="str">
        <f t="shared" si="32"/>
        <v>-</v>
      </c>
      <c r="R408" s="88" t="str">
        <f t="shared" si="32"/>
        <v>-</v>
      </c>
      <c r="S408" s="88" t="str">
        <f t="shared" si="32"/>
        <v>-</v>
      </c>
      <c r="T408" s="88" t="str">
        <f t="shared" si="32"/>
        <v>-</v>
      </c>
      <c r="U408" s="88" t="str">
        <f t="shared" si="32"/>
        <v>-</v>
      </c>
      <c r="V408" s="88" t="str">
        <f t="shared" si="32"/>
        <v>-</v>
      </c>
      <c r="W408" s="88" t="str">
        <f t="shared" si="32"/>
        <v>-</v>
      </c>
      <c r="X408" s="9"/>
      <c r="Z408" s="570" t="s">
        <v>426</v>
      </c>
    </row>
    <row r="409" spans="1:26">
      <c r="A409" s="10"/>
      <c r="B409" s="26">
        <v>404</v>
      </c>
      <c r="C409" s="562"/>
      <c r="D409" s="98"/>
      <c r="E409" s="98"/>
      <c r="F409" s="98"/>
      <c r="G409" s="562"/>
      <c r="H409" s="98"/>
      <c r="I409" s="563"/>
      <c r="J409" s="563"/>
      <c r="K409" s="98"/>
      <c r="L409" s="98"/>
      <c r="M409" s="27">
        <f t="shared" si="30"/>
        <v>0</v>
      </c>
      <c r="N409" s="89" t="str">
        <f t="shared" si="32"/>
        <v>-</v>
      </c>
      <c r="O409" s="89" t="str">
        <f t="shared" si="32"/>
        <v>-</v>
      </c>
      <c r="P409" s="88" t="str">
        <f t="shared" si="32"/>
        <v>-</v>
      </c>
      <c r="Q409" s="88" t="str">
        <f t="shared" si="32"/>
        <v>-</v>
      </c>
      <c r="R409" s="88" t="str">
        <f t="shared" si="32"/>
        <v>-</v>
      </c>
      <c r="S409" s="88" t="str">
        <f t="shared" si="32"/>
        <v>-</v>
      </c>
      <c r="T409" s="88" t="str">
        <f t="shared" si="32"/>
        <v>-</v>
      </c>
      <c r="U409" s="88" t="str">
        <f t="shared" si="32"/>
        <v>-</v>
      </c>
      <c r="V409" s="88" t="str">
        <f t="shared" si="32"/>
        <v>-</v>
      </c>
      <c r="W409" s="88" t="str">
        <f t="shared" si="32"/>
        <v>-</v>
      </c>
      <c r="X409" s="9"/>
      <c r="Z409" s="570" t="s">
        <v>426</v>
      </c>
    </row>
    <row r="410" spans="1:26">
      <c r="A410" s="10"/>
      <c r="B410" s="26">
        <v>405</v>
      </c>
      <c r="C410" s="562"/>
      <c r="D410" s="98"/>
      <c r="E410" s="98"/>
      <c r="F410" s="98"/>
      <c r="G410" s="562"/>
      <c r="H410" s="98"/>
      <c r="I410" s="563"/>
      <c r="J410" s="563"/>
      <c r="K410" s="98"/>
      <c r="L410" s="98"/>
      <c r="M410" s="27">
        <f t="shared" si="30"/>
        <v>0</v>
      </c>
      <c r="N410" s="89" t="str">
        <f t="shared" si="32"/>
        <v>-</v>
      </c>
      <c r="O410" s="89" t="str">
        <f t="shared" si="32"/>
        <v>-</v>
      </c>
      <c r="P410" s="88" t="str">
        <f t="shared" si="32"/>
        <v>-</v>
      </c>
      <c r="Q410" s="88" t="str">
        <f t="shared" si="32"/>
        <v>-</v>
      </c>
      <c r="R410" s="88" t="str">
        <f t="shared" si="32"/>
        <v>-</v>
      </c>
      <c r="S410" s="88" t="str">
        <f t="shared" si="32"/>
        <v>-</v>
      </c>
      <c r="T410" s="88" t="str">
        <f t="shared" si="32"/>
        <v>-</v>
      </c>
      <c r="U410" s="88" t="str">
        <f t="shared" si="32"/>
        <v>-</v>
      </c>
      <c r="V410" s="88" t="str">
        <f t="shared" si="32"/>
        <v>-</v>
      </c>
      <c r="W410" s="88" t="str">
        <f t="shared" si="32"/>
        <v>-</v>
      </c>
      <c r="X410" s="9"/>
      <c r="Z410" s="570" t="s">
        <v>426</v>
      </c>
    </row>
    <row r="411" spans="1:26">
      <c r="A411" s="10"/>
      <c r="B411" s="26">
        <v>406</v>
      </c>
      <c r="C411" s="562"/>
      <c r="D411" s="98"/>
      <c r="E411" s="98"/>
      <c r="F411" s="98"/>
      <c r="G411" s="562"/>
      <c r="H411" s="98"/>
      <c r="I411" s="563"/>
      <c r="J411" s="563"/>
      <c r="K411" s="98"/>
      <c r="L411" s="98"/>
      <c r="M411" s="27">
        <f t="shared" si="30"/>
        <v>0</v>
      </c>
      <c r="N411" s="89" t="str">
        <f t="shared" si="32"/>
        <v>-</v>
      </c>
      <c r="O411" s="89" t="str">
        <f t="shared" si="32"/>
        <v>-</v>
      </c>
      <c r="P411" s="88" t="str">
        <f t="shared" si="32"/>
        <v>-</v>
      </c>
      <c r="Q411" s="88" t="str">
        <f t="shared" si="32"/>
        <v>-</v>
      </c>
      <c r="R411" s="88" t="str">
        <f t="shared" si="32"/>
        <v>-</v>
      </c>
      <c r="S411" s="88" t="str">
        <f t="shared" si="32"/>
        <v>-</v>
      </c>
      <c r="T411" s="88" t="str">
        <f t="shared" si="32"/>
        <v>-</v>
      </c>
      <c r="U411" s="88" t="str">
        <f t="shared" si="32"/>
        <v>-</v>
      </c>
      <c r="V411" s="88" t="str">
        <f t="shared" si="32"/>
        <v>-</v>
      </c>
      <c r="W411" s="88" t="str">
        <f t="shared" si="32"/>
        <v>-</v>
      </c>
      <c r="X411" s="9"/>
      <c r="Z411" s="570" t="s">
        <v>426</v>
      </c>
    </row>
    <row r="412" spans="1:26">
      <c r="A412" s="10"/>
      <c r="B412" s="26">
        <v>407</v>
      </c>
      <c r="C412" s="562"/>
      <c r="D412" s="98"/>
      <c r="E412" s="98"/>
      <c r="F412" s="98"/>
      <c r="G412" s="562"/>
      <c r="H412" s="98"/>
      <c r="I412" s="563"/>
      <c r="J412" s="563"/>
      <c r="K412" s="98"/>
      <c r="L412" s="98"/>
      <c r="M412" s="27">
        <f t="shared" si="30"/>
        <v>0</v>
      </c>
      <c r="N412" s="89" t="str">
        <f t="shared" si="32"/>
        <v>-</v>
      </c>
      <c r="O412" s="89" t="str">
        <f t="shared" si="32"/>
        <v>-</v>
      </c>
      <c r="P412" s="88" t="str">
        <f t="shared" si="32"/>
        <v>-</v>
      </c>
      <c r="Q412" s="88" t="str">
        <f t="shared" si="32"/>
        <v>-</v>
      </c>
      <c r="R412" s="88" t="str">
        <f t="shared" si="32"/>
        <v>-</v>
      </c>
      <c r="S412" s="88" t="str">
        <f t="shared" si="32"/>
        <v>-</v>
      </c>
      <c r="T412" s="88" t="str">
        <f t="shared" si="32"/>
        <v>-</v>
      </c>
      <c r="U412" s="88" t="str">
        <f t="shared" si="32"/>
        <v>-</v>
      </c>
      <c r="V412" s="88" t="str">
        <f t="shared" si="32"/>
        <v>-</v>
      </c>
      <c r="W412" s="88" t="str">
        <f t="shared" si="32"/>
        <v>-</v>
      </c>
      <c r="X412" s="9"/>
      <c r="Z412" s="570" t="s">
        <v>426</v>
      </c>
    </row>
    <row r="413" spans="1:26">
      <c r="A413" s="10"/>
      <c r="B413" s="26">
        <v>408</v>
      </c>
      <c r="C413" s="562"/>
      <c r="D413" s="98"/>
      <c r="E413" s="98"/>
      <c r="F413" s="98"/>
      <c r="G413" s="562"/>
      <c r="H413" s="98"/>
      <c r="I413" s="563"/>
      <c r="J413" s="563"/>
      <c r="K413" s="98"/>
      <c r="L413" s="98"/>
      <c r="M413" s="27">
        <f t="shared" si="30"/>
        <v>0</v>
      </c>
      <c r="N413" s="89" t="str">
        <f t="shared" si="32"/>
        <v>-</v>
      </c>
      <c r="O413" s="89" t="str">
        <f t="shared" si="32"/>
        <v>-</v>
      </c>
      <c r="P413" s="88" t="str">
        <f t="shared" si="32"/>
        <v>-</v>
      </c>
      <c r="Q413" s="88" t="str">
        <f t="shared" si="32"/>
        <v>-</v>
      </c>
      <c r="R413" s="88" t="str">
        <f t="shared" si="32"/>
        <v>-</v>
      </c>
      <c r="S413" s="88" t="str">
        <f t="shared" si="32"/>
        <v>-</v>
      </c>
      <c r="T413" s="88" t="str">
        <f t="shared" si="32"/>
        <v>-</v>
      </c>
      <c r="U413" s="88" t="str">
        <f t="shared" si="32"/>
        <v>-</v>
      </c>
      <c r="V413" s="88" t="str">
        <f t="shared" si="32"/>
        <v>-</v>
      </c>
      <c r="W413" s="88" t="str">
        <f t="shared" si="32"/>
        <v>-</v>
      </c>
      <c r="X413" s="9"/>
      <c r="Z413" s="570" t="s">
        <v>426</v>
      </c>
    </row>
    <row r="414" spans="1:26">
      <c r="A414" s="10"/>
      <c r="B414" s="26">
        <v>409</v>
      </c>
      <c r="C414" s="562"/>
      <c r="D414" s="98"/>
      <c r="E414" s="98"/>
      <c r="F414" s="98"/>
      <c r="G414" s="562"/>
      <c r="H414" s="98"/>
      <c r="I414" s="563"/>
      <c r="J414" s="563"/>
      <c r="K414" s="98"/>
      <c r="L414" s="98"/>
      <c r="M414" s="27">
        <f t="shared" si="30"/>
        <v>0</v>
      </c>
      <c r="N414" s="89" t="str">
        <f t="shared" si="32"/>
        <v>-</v>
      </c>
      <c r="O414" s="89" t="str">
        <f t="shared" si="32"/>
        <v>-</v>
      </c>
      <c r="P414" s="88" t="str">
        <f t="shared" si="32"/>
        <v>-</v>
      </c>
      <c r="Q414" s="88" t="str">
        <f t="shared" si="32"/>
        <v>-</v>
      </c>
      <c r="R414" s="88" t="str">
        <f t="shared" si="32"/>
        <v>-</v>
      </c>
      <c r="S414" s="88" t="str">
        <f t="shared" si="32"/>
        <v>-</v>
      </c>
      <c r="T414" s="88" t="str">
        <f t="shared" si="32"/>
        <v>-</v>
      </c>
      <c r="U414" s="88" t="str">
        <f t="shared" si="32"/>
        <v>-</v>
      </c>
      <c r="V414" s="88" t="str">
        <f t="shared" si="32"/>
        <v>-</v>
      </c>
      <c r="W414" s="88" t="str">
        <f t="shared" si="32"/>
        <v>-</v>
      </c>
      <c r="X414" s="9"/>
      <c r="Z414" s="570" t="s">
        <v>426</v>
      </c>
    </row>
    <row r="415" spans="1:26">
      <c r="A415" s="10"/>
      <c r="B415" s="26">
        <v>410</v>
      </c>
      <c r="C415" s="562"/>
      <c r="D415" s="98"/>
      <c r="E415" s="98"/>
      <c r="F415" s="98"/>
      <c r="G415" s="562"/>
      <c r="H415" s="98"/>
      <c r="I415" s="563"/>
      <c r="J415" s="563"/>
      <c r="K415" s="98"/>
      <c r="L415" s="98"/>
      <c r="M415" s="27">
        <f t="shared" si="30"/>
        <v>0</v>
      </c>
      <c r="N415" s="89" t="str">
        <f t="shared" si="32"/>
        <v>-</v>
      </c>
      <c r="O415" s="89" t="str">
        <f t="shared" si="32"/>
        <v>-</v>
      </c>
      <c r="P415" s="88" t="str">
        <f t="shared" si="32"/>
        <v>-</v>
      </c>
      <c r="Q415" s="88" t="str">
        <f t="shared" si="32"/>
        <v>-</v>
      </c>
      <c r="R415" s="88" t="str">
        <f t="shared" si="32"/>
        <v>-</v>
      </c>
      <c r="S415" s="88" t="str">
        <f t="shared" si="32"/>
        <v>-</v>
      </c>
      <c r="T415" s="88" t="str">
        <f t="shared" si="32"/>
        <v>-</v>
      </c>
      <c r="U415" s="88" t="str">
        <f t="shared" si="32"/>
        <v>-</v>
      </c>
      <c r="V415" s="88" t="str">
        <f t="shared" si="32"/>
        <v>-</v>
      </c>
      <c r="W415" s="88" t="str">
        <f t="shared" si="32"/>
        <v>-</v>
      </c>
      <c r="X415" s="9"/>
      <c r="Z415" s="570" t="s">
        <v>426</v>
      </c>
    </row>
    <row r="416" spans="1:26">
      <c r="A416" s="10"/>
      <c r="B416" s="26">
        <v>411</v>
      </c>
      <c r="C416" s="562"/>
      <c r="D416" s="98"/>
      <c r="E416" s="98"/>
      <c r="F416" s="98"/>
      <c r="G416" s="562"/>
      <c r="H416" s="98"/>
      <c r="I416" s="563"/>
      <c r="J416" s="563"/>
      <c r="K416" s="98"/>
      <c r="L416" s="98"/>
      <c r="M416" s="27">
        <f t="shared" si="30"/>
        <v>0</v>
      </c>
      <c r="N416" s="89" t="str">
        <f t="shared" si="32"/>
        <v>-</v>
      </c>
      <c r="O416" s="89" t="str">
        <f t="shared" si="32"/>
        <v>-</v>
      </c>
      <c r="P416" s="88" t="str">
        <f t="shared" si="32"/>
        <v>-</v>
      </c>
      <c r="Q416" s="88" t="str">
        <f t="shared" si="32"/>
        <v>-</v>
      </c>
      <c r="R416" s="88" t="str">
        <f t="shared" si="32"/>
        <v>-</v>
      </c>
      <c r="S416" s="88" t="str">
        <f t="shared" si="32"/>
        <v>-</v>
      </c>
      <c r="T416" s="88" t="str">
        <f t="shared" si="32"/>
        <v>-</v>
      </c>
      <c r="U416" s="88" t="str">
        <f t="shared" si="32"/>
        <v>-</v>
      </c>
      <c r="V416" s="88" t="str">
        <f t="shared" si="32"/>
        <v>-</v>
      </c>
      <c r="W416" s="88" t="str">
        <f t="shared" si="32"/>
        <v>-</v>
      </c>
      <c r="X416" s="9"/>
      <c r="Z416" s="570" t="s">
        <v>426</v>
      </c>
    </row>
    <row r="417" spans="1:26">
      <c r="A417" s="10"/>
      <c r="B417" s="26">
        <v>412</v>
      </c>
      <c r="C417" s="562"/>
      <c r="D417" s="98"/>
      <c r="E417" s="98"/>
      <c r="F417" s="98"/>
      <c r="G417" s="562"/>
      <c r="H417" s="98"/>
      <c r="I417" s="563"/>
      <c r="J417" s="563"/>
      <c r="K417" s="98"/>
      <c r="L417" s="98"/>
      <c r="M417" s="27">
        <f t="shared" si="30"/>
        <v>0</v>
      </c>
      <c r="N417" s="89" t="str">
        <f t="shared" si="32"/>
        <v>-</v>
      </c>
      <c r="O417" s="89" t="str">
        <f t="shared" si="32"/>
        <v>-</v>
      </c>
      <c r="P417" s="88" t="str">
        <f t="shared" si="32"/>
        <v>-</v>
      </c>
      <c r="Q417" s="88" t="str">
        <f t="shared" si="32"/>
        <v>-</v>
      </c>
      <c r="R417" s="88" t="str">
        <f t="shared" si="32"/>
        <v>-</v>
      </c>
      <c r="S417" s="88" t="str">
        <f t="shared" si="32"/>
        <v>-</v>
      </c>
      <c r="T417" s="88" t="str">
        <f t="shared" si="32"/>
        <v>-</v>
      </c>
      <c r="U417" s="88" t="str">
        <f t="shared" si="32"/>
        <v>-</v>
      </c>
      <c r="V417" s="88" t="str">
        <f t="shared" si="32"/>
        <v>-</v>
      </c>
      <c r="W417" s="88" t="str">
        <f t="shared" si="32"/>
        <v>-</v>
      </c>
      <c r="X417" s="9"/>
      <c r="Z417" s="570" t="s">
        <v>426</v>
      </c>
    </row>
    <row r="418" spans="1:26">
      <c r="A418" s="10"/>
      <c r="B418" s="26">
        <v>413</v>
      </c>
      <c r="C418" s="562"/>
      <c r="D418" s="98"/>
      <c r="E418" s="98"/>
      <c r="F418" s="98"/>
      <c r="G418" s="562"/>
      <c r="H418" s="98"/>
      <c r="I418" s="563"/>
      <c r="J418" s="563"/>
      <c r="K418" s="98"/>
      <c r="L418" s="98"/>
      <c r="M418" s="27">
        <f t="shared" si="30"/>
        <v>0</v>
      </c>
      <c r="N418" s="89" t="str">
        <f t="shared" si="32"/>
        <v>-</v>
      </c>
      <c r="O418" s="89" t="str">
        <f t="shared" si="32"/>
        <v>-</v>
      </c>
      <c r="P418" s="88" t="str">
        <f t="shared" si="32"/>
        <v>-</v>
      </c>
      <c r="Q418" s="88" t="str">
        <f t="shared" si="32"/>
        <v>-</v>
      </c>
      <c r="R418" s="88" t="str">
        <f t="shared" si="32"/>
        <v>-</v>
      </c>
      <c r="S418" s="88" t="str">
        <f t="shared" si="32"/>
        <v>-</v>
      </c>
      <c r="T418" s="88" t="str">
        <f t="shared" si="32"/>
        <v>-</v>
      </c>
      <c r="U418" s="88" t="str">
        <f t="shared" si="32"/>
        <v>-</v>
      </c>
      <c r="V418" s="88" t="str">
        <f t="shared" si="32"/>
        <v>-</v>
      </c>
      <c r="W418" s="88" t="str">
        <f t="shared" si="32"/>
        <v>-</v>
      </c>
      <c r="X418" s="9"/>
      <c r="Z418" s="570" t="s">
        <v>426</v>
      </c>
    </row>
    <row r="419" spans="1:26">
      <c r="A419" s="10"/>
      <c r="B419" s="26">
        <v>414</v>
      </c>
      <c r="C419" s="562"/>
      <c r="D419" s="98"/>
      <c r="E419" s="98"/>
      <c r="F419" s="98"/>
      <c r="G419" s="562"/>
      <c r="H419" s="98"/>
      <c r="I419" s="563"/>
      <c r="J419" s="563"/>
      <c r="K419" s="98"/>
      <c r="L419" s="98"/>
      <c r="M419" s="27">
        <f t="shared" si="30"/>
        <v>0</v>
      </c>
      <c r="N419" s="89" t="str">
        <f t="shared" si="32"/>
        <v>-</v>
      </c>
      <c r="O419" s="89" t="str">
        <f t="shared" si="32"/>
        <v>-</v>
      </c>
      <c r="P419" s="88" t="str">
        <f t="shared" si="32"/>
        <v>-</v>
      </c>
      <c r="Q419" s="88" t="str">
        <f t="shared" si="32"/>
        <v>-</v>
      </c>
      <c r="R419" s="88" t="str">
        <f t="shared" si="32"/>
        <v>-</v>
      </c>
      <c r="S419" s="88" t="str">
        <f t="shared" si="32"/>
        <v>-</v>
      </c>
      <c r="T419" s="88" t="str">
        <f t="shared" si="32"/>
        <v>-</v>
      </c>
      <c r="U419" s="88" t="str">
        <f t="shared" si="32"/>
        <v>-</v>
      </c>
      <c r="V419" s="88" t="str">
        <f t="shared" si="32"/>
        <v>-</v>
      </c>
      <c r="W419" s="88" t="str">
        <f t="shared" si="32"/>
        <v>-</v>
      </c>
      <c r="X419" s="9"/>
      <c r="Z419" s="570" t="s">
        <v>426</v>
      </c>
    </row>
    <row r="420" spans="1:26">
      <c r="A420" s="10"/>
      <c r="B420" s="26">
        <v>415</v>
      </c>
      <c r="C420" s="562"/>
      <c r="D420" s="98"/>
      <c r="E420" s="98"/>
      <c r="F420" s="98"/>
      <c r="G420" s="562"/>
      <c r="H420" s="98"/>
      <c r="I420" s="563"/>
      <c r="J420" s="563"/>
      <c r="K420" s="98"/>
      <c r="L420" s="98"/>
      <c r="M420" s="27">
        <f t="shared" si="30"/>
        <v>0</v>
      </c>
      <c r="N420" s="89" t="str">
        <f t="shared" si="32"/>
        <v>-</v>
      </c>
      <c r="O420" s="89" t="str">
        <f t="shared" si="32"/>
        <v>-</v>
      </c>
      <c r="P420" s="88" t="str">
        <f t="shared" si="32"/>
        <v>-</v>
      </c>
      <c r="Q420" s="88" t="str">
        <f t="shared" si="32"/>
        <v>-</v>
      </c>
      <c r="R420" s="88" t="str">
        <f t="shared" si="32"/>
        <v>-</v>
      </c>
      <c r="S420" s="88" t="str">
        <f t="shared" si="32"/>
        <v>-</v>
      </c>
      <c r="T420" s="88" t="str">
        <f t="shared" si="32"/>
        <v>-</v>
      </c>
      <c r="U420" s="88" t="str">
        <f t="shared" si="32"/>
        <v>-</v>
      </c>
      <c r="V420" s="88" t="str">
        <f t="shared" si="32"/>
        <v>-</v>
      </c>
      <c r="W420" s="88" t="str">
        <f t="shared" si="32"/>
        <v>-</v>
      </c>
      <c r="X420" s="9"/>
      <c r="Z420" s="570" t="s">
        <v>426</v>
      </c>
    </row>
    <row r="421" spans="1:26">
      <c r="A421" s="10"/>
      <c r="B421" s="26">
        <v>416</v>
      </c>
      <c r="C421" s="562"/>
      <c r="D421" s="98"/>
      <c r="E421" s="98"/>
      <c r="F421" s="98"/>
      <c r="G421" s="562"/>
      <c r="H421" s="98"/>
      <c r="I421" s="563"/>
      <c r="J421" s="563"/>
      <c r="K421" s="98"/>
      <c r="L421" s="98"/>
      <c r="M421" s="27">
        <f t="shared" si="30"/>
        <v>0</v>
      </c>
      <c r="N421" s="89" t="str">
        <f t="shared" si="32"/>
        <v>-</v>
      </c>
      <c r="O421" s="89" t="str">
        <f t="shared" si="32"/>
        <v>-</v>
      </c>
      <c r="P421" s="88" t="str">
        <f t="shared" si="32"/>
        <v>-</v>
      </c>
      <c r="Q421" s="88" t="str">
        <f t="shared" si="32"/>
        <v>-</v>
      </c>
      <c r="R421" s="88" t="str">
        <f t="shared" si="32"/>
        <v>-</v>
      </c>
      <c r="S421" s="88" t="str">
        <f t="shared" si="32"/>
        <v>-</v>
      </c>
      <c r="T421" s="88" t="str">
        <f t="shared" si="32"/>
        <v>-</v>
      </c>
      <c r="U421" s="88" t="str">
        <f t="shared" si="32"/>
        <v>-</v>
      </c>
      <c r="V421" s="88" t="str">
        <f t="shared" si="32"/>
        <v>-</v>
      </c>
      <c r="W421" s="88" t="str">
        <f t="shared" si="32"/>
        <v>-</v>
      </c>
      <c r="X421" s="9"/>
      <c r="Z421" s="570" t="s">
        <v>426</v>
      </c>
    </row>
    <row r="422" spans="1:26">
      <c r="A422" s="10"/>
      <c r="B422" s="26">
        <v>417</v>
      </c>
      <c r="C422" s="562"/>
      <c r="D422" s="98"/>
      <c r="E422" s="98"/>
      <c r="F422" s="98"/>
      <c r="G422" s="562"/>
      <c r="H422" s="98"/>
      <c r="I422" s="563"/>
      <c r="J422" s="563"/>
      <c r="K422" s="98"/>
      <c r="L422" s="98"/>
      <c r="M422" s="27">
        <f t="shared" si="30"/>
        <v>0</v>
      </c>
      <c r="N422" s="89" t="str">
        <f t="shared" si="32"/>
        <v>-</v>
      </c>
      <c r="O422" s="89" t="str">
        <f t="shared" si="32"/>
        <v>-</v>
      </c>
      <c r="P422" s="88" t="str">
        <f t="shared" si="32"/>
        <v>-</v>
      </c>
      <c r="Q422" s="88" t="str">
        <f t="shared" si="32"/>
        <v>-</v>
      </c>
      <c r="R422" s="88" t="str">
        <f t="shared" si="32"/>
        <v>-</v>
      </c>
      <c r="S422" s="88" t="str">
        <f t="shared" si="32"/>
        <v>-</v>
      </c>
      <c r="T422" s="88" t="str">
        <f t="shared" si="32"/>
        <v>-</v>
      </c>
      <c r="U422" s="88" t="str">
        <f t="shared" si="32"/>
        <v>-</v>
      </c>
      <c r="V422" s="88" t="str">
        <f t="shared" si="32"/>
        <v>-</v>
      </c>
      <c r="W422" s="88" t="str">
        <f t="shared" si="32"/>
        <v>-</v>
      </c>
      <c r="X422" s="9"/>
      <c r="Z422" s="570" t="s">
        <v>426</v>
      </c>
    </row>
    <row r="423" spans="1:26">
      <c r="A423" s="10"/>
      <c r="B423" s="26">
        <v>418</v>
      </c>
      <c r="C423" s="562"/>
      <c r="D423" s="98"/>
      <c r="E423" s="98"/>
      <c r="F423" s="98"/>
      <c r="G423" s="562"/>
      <c r="H423" s="98"/>
      <c r="I423" s="563"/>
      <c r="J423" s="563"/>
      <c r="K423" s="98"/>
      <c r="L423" s="98"/>
      <c r="M423" s="27">
        <f t="shared" si="30"/>
        <v>0</v>
      </c>
      <c r="N423" s="89" t="str">
        <f t="shared" ref="N423:W438" si="33">IF($G423="","-",IF($G423&lt;=N$5,$M423,0))</f>
        <v>-</v>
      </c>
      <c r="O423" s="89" t="str">
        <f t="shared" si="33"/>
        <v>-</v>
      </c>
      <c r="P423" s="88" t="str">
        <f t="shared" si="33"/>
        <v>-</v>
      </c>
      <c r="Q423" s="88" t="str">
        <f t="shared" si="33"/>
        <v>-</v>
      </c>
      <c r="R423" s="88" t="str">
        <f t="shared" si="33"/>
        <v>-</v>
      </c>
      <c r="S423" s="88" t="str">
        <f t="shared" si="33"/>
        <v>-</v>
      </c>
      <c r="T423" s="88" t="str">
        <f t="shared" si="33"/>
        <v>-</v>
      </c>
      <c r="U423" s="88" t="str">
        <f t="shared" si="33"/>
        <v>-</v>
      </c>
      <c r="V423" s="88" t="str">
        <f t="shared" si="33"/>
        <v>-</v>
      </c>
      <c r="W423" s="88" t="str">
        <f t="shared" si="33"/>
        <v>-</v>
      </c>
      <c r="X423" s="9"/>
      <c r="Z423" s="570" t="s">
        <v>426</v>
      </c>
    </row>
    <row r="424" spans="1:26">
      <c r="A424" s="10"/>
      <c r="B424" s="26">
        <v>419</v>
      </c>
      <c r="C424" s="562"/>
      <c r="D424" s="98"/>
      <c r="E424" s="98"/>
      <c r="F424" s="98"/>
      <c r="G424" s="562"/>
      <c r="H424" s="98"/>
      <c r="I424" s="563"/>
      <c r="J424" s="563"/>
      <c r="K424" s="98"/>
      <c r="L424" s="98"/>
      <c r="M424" s="27">
        <f t="shared" si="30"/>
        <v>0</v>
      </c>
      <c r="N424" s="89" t="str">
        <f t="shared" si="33"/>
        <v>-</v>
      </c>
      <c r="O424" s="89" t="str">
        <f t="shared" si="33"/>
        <v>-</v>
      </c>
      <c r="P424" s="88" t="str">
        <f t="shared" si="33"/>
        <v>-</v>
      </c>
      <c r="Q424" s="88" t="str">
        <f t="shared" si="33"/>
        <v>-</v>
      </c>
      <c r="R424" s="88" t="str">
        <f t="shared" si="33"/>
        <v>-</v>
      </c>
      <c r="S424" s="88" t="str">
        <f t="shared" si="33"/>
        <v>-</v>
      </c>
      <c r="T424" s="88" t="str">
        <f t="shared" si="33"/>
        <v>-</v>
      </c>
      <c r="U424" s="88" t="str">
        <f t="shared" si="33"/>
        <v>-</v>
      </c>
      <c r="V424" s="88" t="str">
        <f t="shared" si="33"/>
        <v>-</v>
      </c>
      <c r="W424" s="88" t="str">
        <f t="shared" si="33"/>
        <v>-</v>
      </c>
      <c r="X424" s="9"/>
      <c r="Z424" s="570" t="s">
        <v>426</v>
      </c>
    </row>
    <row r="425" spans="1:26">
      <c r="A425" s="10"/>
      <c r="B425" s="26">
        <v>420</v>
      </c>
      <c r="C425" s="562"/>
      <c r="D425" s="98"/>
      <c r="E425" s="98"/>
      <c r="F425" s="98"/>
      <c r="G425" s="562"/>
      <c r="H425" s="98"/>
      <c r="I425" s="563"/>
      <c r="J425" s="563"/>
      <c r="K425" s="98"/>
      <c r="L425" s="98"/>
      <c r="M425" s="27">
        <f t="shared" si="30"/>
        <v>0</v>
      </c>
      <c r="N425" s="89" t="str">
        <f t="shared" si="33"/>
        <v>-</v>
      </c>
      <c r="O425" s="89" t="str">
        <f t="shared" si="33"/>
        <v>-</v>
      </c>
      <c r="P425" s="88" t="str">
        <f t="shared" si="33"/>
        <v>-</v>
      </c>
      <c r="Q425" s="88" t="str">
        <f t="shared" si="33"/>
        <v>-</v>
      </c>
      <c r="R425" s="88" t="str">
        <f t="shared" si="33"/>
        <v>-</v>
      </c>
      <c r="S425" s="88" t="str">
        <f t="shared" si="33"/>
        <v>-</v>
      </c>
      <c r="T425" s="88" t="str">
        <f t="shared" si="33"/>
        <v>-</v>
      </c>
      <c r="U425" s="88" t="str">
        <f t="shared" si="33"/>
        <v>-</v>
      </c>
      <c r="V425" s="88" t="str">
        <f t="shared" si="33"/>
        <v>-</v>
      </c>
      <c r="W425" s="88" t="str">
        <f t="shared" si="33"/>
        <v>-</v>
      </c>
      <c r="X425" s="9"/>
      <c r="Z425" s="570" t="s">
        <v>426</v>
      </c>
    </row>
    <row r="426" spans="1:26">
      <c r="A426" s="10"/>
      <c r="B426" s="26">
        <v>421</v>
      </c>
      <c r="C426" s="562"/>
      <c r="D426" s="98"/>
      <c r="E426" s="98"/>
      <c r="F426" s="98"/>
      <c r="G426" s="562"/>
      <c r="H426" s="98"/>
      <c r="I426" s="563"/>
      <c r="J426" s="563"/>
      <c r="K426" s="98"/>
      <c r="L426" s="98"/>
      <c r="M426" s="27">
        <f t="shared" si="30"/>
        <v>0</v>
      </c>
      <c r="N426" s="89" t="str">
        <f t="shared" si="33"/>
        <v>-</v>
      </c>
      <c r="O426" s="89" t="str">
        <f t="shared" si="33"/>
        <v>-</v>
      </c>
      <c r="P426" s="88" t="str">
        <f t="shared" si="33"/>
        <v>-</v>
      </c>
      <c r="Q426" s="88" t="str">
        <f t="shared" si="33"/>
        <v>-</v>
      </c>
      <c r="R426" s="88" t="str">
        <f t="shared" si="33"/>
        <v>-</v>
      </c>
      <c r="S426" s="88" t="str">
        <f t="shared" si="33"/>
        <v>-</v>
      </c>
      <c r="T426" s="88" t="str">
        <f t="shared" si="33"/>
        <v>-</v>
      </c>
      <c r="U426" s="88" t="str">
        <f t="shared" si="33"/>
        <v>-</v>
      </c>
      <c r="V426" s="88" t="str">
        <f t="shared" si="33"/>
        <v>-</v>
      </c>
      <c r="W426" s="88" t="str">
        <f t="shared" si="33"/>
        <v>-</v>
      </c>
      <c r="X426" s="9"/>
      <c r="Z426" s="570" t="s">
        <v>426</v>
      </c>
    </row>
    <row r="427" spans="1:26">
      <c r="A427" s="10"/>
      <c r="B427" s="26">
        <v>422</v>
      </c>
      <c r="C427" s="562"/>
      <c r="D427" s="98"/>
      <c r="E427" s="98"/>
      <c r="F427" s="98"/>
      <c r="G427" s="562"/>
      <c r="H427" s="98"/>
      <c r="I427" s="563"/>
      <c r="J427" s="563"/>
      <c r="K427" s="98"/>
      <c r="L427" s="98"/>
      <c r="M427" s="27">
        <f t="shared" si="30"/>
        <v>0</v>
      </c>
      <c r="N427" s="89" t="str">
        <f t="shared" si="33"/>
        <v>-</v>
      </c>
      <c r="O427" s="89" t="str">
        <f t="shared" si="33"/>
        <v>-</v>
      </c>
      <c r="P427" s="88" t="str">
        <f t="shared" si="33"/>
        <v>-</v>
      </c>
      <c r="Q427" s="88" t="str">
        <f t="shared" si="33"/>
        <v>-</v>
      </c>
      <c r="R427" s="88" t="str">
        <f t="shared" si="33"/>
        <v>-</v>
      </c>
      <c r="S427" s="88" t="str">
        <f t="shared" si="33"/>
        <v>-</v>
      </c>
      <c r="T427" s="88" t="str">
        <f t="shared" si="33"/>
        <v>-</v>
      </c>
      <c r="U427" s="88" t="str">
        <f t="shared" si="33"/>
        <v>-</v>
      </c>
      <c r="V427" s="88" t="str">
        <f t="shared" si="33"/>
        <v>-</v>
      </c>
      <c r="W427" s="88" t="str">
        <f t="shared" si="33"/>
        <v>-</v>
      </c>
      <c r="X427" s="9"/>
      <c r="Z427" s="570" t="s">
        <v>426</v>
      </c>
    </row>
    <row r="428" spans="1:26">
      <c r="A428" s="22"/>
      <c r="B428" s="26">
        <v>423</v>
      </c>
      <c r="C428" s="562"/>
      <c r="D428" s="98"/>
      <c r="E428" s="98"/>
      <c r="F428" s="98"/>
      <c r="G428" s="562"/>
      <c r="H428" s="98"/>
      <c r="I428" s="563"/>
      <c r="J428" s="563"/>
      <c r="K428" s="98"/>
      <c r="L428" s="98"/>
      <c r="M428" s="27">
        <f t="shared" si="30"/>
        <v>0</v>
      </c>
      <c r="N428" s="89" t="str">
        <f t="shared" si="33"/>
        <v>-</v>
      </c>
      <c r="O428" s="89" t="str">
        <f t="shared" si="33"/>
        <v>-</v>
      </c>
      <c r="P428" s="88" t="str">
        <f t="shared" si="33"/>
        <v>-</v>
      </c>
      <c r="Q428" s="88" t="str">
        <f t="shared" si="33"/>
        <v>-</v>
      </c>
      <c r="R428" s="88" t="str">
        <f t="shared" si="33"/>
        <v>-</v>
      </c>
      <c r="S428" s="88" t="str">
        <f t="shared" si="33"/>
        <v>-</v>
      </c>
      <c r="T428" s="88" t="str">
        <f t="shared" si="33"/>
        <v>-</v>
      </c>
      <c r="U428" s="88" t="str">
        <f t="shared" si="33"/>
        <v>-</v>
      </c>
      <c r="V428" s="88" t="str">
        <f t="shared" si="33"/>
        <v>-</v>
      </c>
      <c r="W428" s="88" t="str">
        <f t="shared" si="33"/>
        <v>-</v>
      </c>
      <c r="X428" s="9"/>
      <c r="Z428" s="570" t="s">
        <v>426</v>
      </c>
    </row>
    <row r="429" spans="1:26">
      <c r="A429" s="10"/>
      <c r="B429" s="26">
        <v>424</v>
      </c>
      <c r="C429" s="562"/>
      <c r="D429" s="98"/>
      <c r="E429" s="98"/>
      <c r="F429" s="98"/>
      <c r="G429" s="562"/>
      <c r="H429" s="98"/>
      <c r="I429" s="563"/>
      <c r="J429" s="563"/>
      <c r="K429" s="98"/>
      <c r="L429" s="98"/>
      <c r="M429" s="27">
        <f t="shared" si="30"/>
        <v>0</v>
      </c>
      <c r="N429" s="89" t="str">
        <f t="shared" si="33"/>
        <v>-</v>
      </c>
      <c r="O429" s="89" t="str">
        <f t="shared" si="33"/>
        <v>-</v>
      </c>
      <c r="P429" s="88" t="str">
        <f t="shared" si="33"/>
        <v>-</v>
      </c>
      <c r="Q429" s="88" t="str">
        <f t="shared" si="33"/>
        <v>-</v>
      </c>
      <c r="R429" s="88" t="str">
        <f t="shared" si="33"/>
        <v>-</v>
      </c>
      <c r="S429" s="88" t="str">
        <f t="shared" si="33"/>
        <v>-</v>
      </c>
      <c r="T429" s="88" t="str">
        <f t="shared" si="33"/>
        <v>-</v>
      </c>
      <c r="U429" s="88" t="str">
        <f t="shared" si="33"/>
        <v>-</v>
      </c>
      <c r="V429" s="88" t="str">
        <f t="shared" si="33"/>
        <v>-</v>
      </c>
      <c r="W429" s="88" t="str">
        <f t="shared" si="33"/>
        <v>-</v>
      </c>
      <c r="X429" s="9"/>
      <c r="Z429" s="570" t="s">
        <v>426</v>
      </c>
    </row>
    <row r="430" spans="1:26">
      <c r="A430" s="10"/>
      <c r="B430" s="26">
        <v>425</v>
      </c>
      <c r="C430" s="562"/>
      <c r="D430" s="98"/>
      <c r="E430" s="98"/>
      <c r="F430" s="98"/>
      <c r="G430" s="562"/>
      <c r="H430" s="98"/>
      <c r="I430" s="563"/>
      <c r="J430" s="563"/>
      <c r="K430" s="98"/>
      <c r="L430" s="98"/>
      <c r="M430" s="27">
        <f t="shared" si="30"/>
        <v>0</v>
      </c>
      <c r="N430" s="89" t="str">
        <f t="shared" si="33"/>
        <v>-</v>
      </c>
      <c r="O430" s="89" t="str">
        <f t="shared" si="33"/>
        <v>-</v>
      </c>
      <c r="P430" s="88" t="str">
        <f t="shared" si="33"/>
        <v>-</v>
      </c>
      <c r="Q430" s="88" t="str">
        <f t="shared" si="33"/>
        <v>-</v>
      </c>
      <c r="R430" s="88" t="str">
        <f t="shared" si="33"/>
        <v>-</v>
      </c>
      <c r="S430" s="88" t="str">
        <f t="shared" si="33"/>
        <v>-</v>
      </c>
      <c r="T430" s="88" t="str">
        <f t="shared" si="33"/>
        <v>-</v>
      </c>
      <c r="U430" s="88" t="str">
        <f t="shared" si="33"/>
        <v>-</v>
      </c>
      <c r="V430" s="88" t="str">
        <f t="shared" si="33"/>
        <v>-</v>
      </c>
      <c r="W430" s="88" t="str">
        <f t="shared" si="33"/>
        <v>-</v>
      </c>
      <c r="X430" s="9"/>
      <c r="Z430" s="570" t="s">
        <v>426</v>
      </c>
    </row>
    <row r="431" spans="1:26">
      <c r="A431" s="10"/>
      <c r="B431" s="26">
        <v>426</v>
      </c>
      <c r="C431" s="562"/>
      <c r="D431" s="98"/>
      <c r="E431" s="98"/>
      <c r="F431" s="98"/>
      <c r="G431" s="562"/>
      <c r="H431" s="98"/>
      <c r="I431" s="563"/>
      <c r="J431" s="563"/>
      <c r="K431" s="98"/>
      <c r="L431" s="98"/>
      <c r="M431" s="27">
        <f t="shared" si="30"/>
        <v>0</v>
      </c>
      <c r="N431" s="89" t="str">
        <f t="shared" si="33"/>
        <v>-</v>
      </c>
      <c r="O431" s="89" t="str">
        <f t="shared" si="33"/>
        <v>-</v>
      </c>
      <c r="P431" s="88" t="str">
        <f t="shared" si="33"/>
        <v>-</v>
      </c>
      <c r="Q431" s="88" t="str">
        <f t="shared" si="33"/>
        <v>-</v>
      </c>
      <c r="R431" s="88" t="str">
        <f t="shared" si="33"/>
        <v>-</v>
      </c>
      <c r="S431" s="88" t="str">
        <f t="shared" si="33"/>
        <v>-</v>
      </c>
      <c r="T431" s="88" t="str">
        <f t="shared" si="33"/>
        <v>-</v>
      </c>
      <c r="U431" s="88" t="str">
        <f t="shared" si="33"/>
        <v>-</v>
      </c>
      <c r="V431" s="88" t="str">
        <f t="shared" si="33"/>
        <v>-</v>
      </c>
      <c r="W431" s="88" t="str">
        <f t="shared" si="33"/>
        <v>-</v>
      </c>
      <c r="X431" s="9"/>
      <c r="Z431" s="570" t="s">
        <v>426</v>
      </c>
    </row>
    <row r="432" spans="1:26">
      <c r="A432" s="10"/>
      <c r="B432" s="26">
        <v>427</v>
      </c>
      <c r="C432" s="562"/>
      <c r="D432" s="98"/>
      <c r="E432" s="98"/>
      <c r="F432" s="98"/>
      <c r="G432" s="562"/>
      <c r="H432" s="98"/>
      <c r="I432" s="563"/>
      <c r="J432" s="563"/>
      <c r="K432" s="98"/>
      <c r="L432" s="98"/>
      <c r="M432" s="27">
        <f t="shared" si="30"/>
        <v>0</v>
      </c>
      <c r="N432" s="89" t="str">
        <f t="shared" si="33"/>
        <v>-</v>
      </c>
      <c r="O432" s="89" t="str">
        <f t="shared" si="33"/>
        <v>-</v>
      </c>
      <c r="P432" s="88" t="str">
        <f t="shared" si="33"/>
        <v>-</v>
      </c>
      <c r="Q432" s="88" t="str">
        <f t="shared" si="33"/>
        <v>-</v>
      </c>
      <c r="R432" s="88" t="str">
        <f t="shared" si="33"/>
        <v>-</v>
      </c>
      <c r="S432" s="88" t="str">
        <f t="shared" si="33"/>
        <v>-</v>
      </c>
      <c r="T432" s="88" t="str">
        <f t="shared" si="33"/>
        <v>-</v>
      </c>
      <c r="U432" s="88" t="str">
        <f t="shared" si="33"/>
        <v>-</v>
      </c>
      <c r="V432" s="88" t="str">
        <f t="shared" si="33"/>
        <v>-</v>
      </c>
      <c r="W432" s="88" t="str">
        <f t="shared" si="33"/>
        <v>-</v>
      </c>
      <c r="X432" s="9"/>
      <c r="Z432" s="570" t="s">
        <v>426</v>
      </c>
    </row>
    <row r="433" spans="1:26">
      <c r="A433" s="10"/>
      <c r="B433" s="26">
        <v>428</v>
      </c>
      <c r="C433" s="562"/>
      <c r="D433" s="98"/>
      <c r="E433" s="98"/>
      <c r="F433" s="98"/>
      <c r="G433" s="562"/>
      <c r="H433" s="98"/>
      <c r="I433" s="563"/>
      <c r="J433" s="563"/>
      <c r="K433" s="98"/>
      <c r="L433" s="98"/>
      <c r="M433" s="27">
        <f t="shared" si="30"/>
        <v>0</v>
      </c>
      <c r="N433" s="89" t="str">
        <f t="shared" si="33"/>
        <v>-</v>
      </c>
      <c r="O433" s="89" t="str">
        <f t="shared" si="33"/>
        <v>-</v>
      </c>
      <c r="P433" s="88" t="str">
        <f t="shared" si="33"/>
        <v>-</v>
      </c>
      <c r="Q433" s="88" t="str">
        <f t="shared" si="33"/>
        <v>-</v>
      </c>
      <c r="R433" s="88" t="str">
        <f t="shared" si="33"/>
        <v>-</v>
      </c>
      <c r="S433" s="88" t="str">
        <f t="shared" si="33"/>
        <v>-</v>
      </c>
      <c r="T433" s="88" t="str">
        <f t="shared" si="33"/>
        <v>-</v>
      </c>
      <c r="U433" s="88" t="str">
        <f t="shared" si="33"/>
        <v>-</v>
      </c>
      <c r="V433" s="88" t="str">
        <f t="shared" si="33"/>
        <v>-</v>
      </c>
      <c r="W433" s="88" t="str">
        <f t="shared" si="33"/>
        <v>-</v>
      </c>
      <c r="X433" s="9"/>
      <c r="Z433" s="570" t="s">
        <v>426</v>
      </c>
    </row>
    <row r="434" spans="1:26">
      <c r="A434" s="74"/>
      <c r="B434" s="26">
        <v>429</v>
      </c>
      <c r="C434" s="562"/>
      <c r="D434" s="98"/>
      <c r="E434" s="98"/>
      <c r="F434" s="98"/>
      <c r="G434" s="562"/>
      <c r="H434" s="98"/>
      <c r="I434" s="563"/>
      <c r="J434" s="563"/>
      <c r="K434" s="98"/>
      <c r="L434" s="98"/>
      <c r="M434" s="27">
        <f t="shared" si="30"/>
        <v>0</v>
      </c>
      <c r="N434" s="89" t="str">
        <f t="shared" si="33"/>
        <v>-</v>
      </c>
      <c r="O434" s="89" t="str">
        <f t="shared" si="33"/>
        <v>-</v>
      </c>
      <c r="P434" s="88" t="str">
        <f t="shared" si="33"/>
        <v>-</v>
      </c>
      <c r="Q434" s="88" t="str">
        <f t="shared" si="33"/>
        <v>-</v>
      </c>
      <c r="R434" s="88" t="str">
        <f t="shared" si="33"/>
        <v>-</v>
      </c>
      <c r="S434" s="88" t="str">
        <f t="shared" si="33"/>
        <v>-</v>
      </c>
      <c r="T434" s="88" t="str">
        <f t="shared" si="33"/>
        <v>-</v>
      </c>
      <c r="U434" s="88" t="str">
        <f t="shared" si="33"/>
        <v>-</v>
      </c>
      <c r="V434" s="88" t="str">
        <f t="shared" si="33"/>
        <v>-</v>
      </c>
      <c r="W434" s="88" t="str">
        <f t="shared" si="33"/>
        <v>-</v>
      </c>
      <c r="X434" s="9"/>
      <c r="Z434" s="570" t="s">
        <v>426</v>
      </c>
    </row>
    <row r="435" spans="1:26">
      <c r="A435" s="74"/>
      <c r="B435" s="26">
        <v>430</v>
      </c>
      <c r="C435" s="562"/>
      <c r="D435" s="98"/>
      <c r="E435" s="98"/>
      <c r="F435" s="98"/>
      <c r="G435" s="562"/>
      <c r="H435" s="98"/>
      <c r="I435" s="563"/>
      <c r="J435" s="563"/>
      <c r="K435" s="98"/>
      <c r="L435" s="98"/>
      <c r="M435" s="27">
        <f t="shared" si="30"/>
        <v>0</v>
      </c>
      <c r="N435" s="89" t="str">
        <f t="shared" si="33"/>
        <v>-</v>
      </c>
      <c r="O435" s="89" t="str">
        <f t="shared" si="33"/>
        <v>-</v>
      </c>
      <c r="P435" s="88" t="str">
        <f t="shared" si="33"/>
        <v>-</v>
      </c>
      <c r="Q435" s="88" t="str">
        <f t="shared" si="33"/>
        <v>-</v>
      </c>
      <c r="R435" s="88" t="str">
        <f t="shared" si="33"/>
        <v>-</v>
      </c>
      <c r="S435" s="88" t="str">
        <f t="shared" si="33"/>
        <v>-</v>
      </c>
      <c r="T435" s="88" t="str">
        <f t="shared" si="33"/>
        <v>-</v>
      </c>
      <c r="U435" s="88" t="str">
        <f t="shared" si="33"/>
        <v>-</v>
      </c>
      <c r="V435" s="88" t="str">
        <f t="shared" si="33"/>
        <v>-</v>
      </c>
      <c r="W435" s="88" t="str">
        <f t="shared" si="33"/>
        <v>-</v>
      </c>
      <c r="X435" s="9"/>
      <c r="Z435" s="570" t="s">
        <v>426</v>
      </c>
    </row>
    <row r="436" spans="1:26">
      <c r="A436" s="10"/>
      <c r="B436" s="26">
        <v>431</v>
      </c>
      <c r="C436" s="562"/>
      <c r="D436" s="98"/>
      <c r="E436" s="98"/>
      <c r="F436" s="98"/>
      <c r="G436" s="562"/>
      <c r="H436" s="98"/>
      <c r="I436" s="563"/>
      <c r="J436" s="563"/>
      <c r="K436" s="98"/>
      <c r="L436" s="98"/>
      <c r="M436" s="27">
        <f t="shared" si="30"/>
        <v>0</v>
      </c>
      <c r="N436" s="89" t="str">
        <f t="shared" si="33"/>
        <v>-</v>
      </c>
      <c r="O436" s="89" t="str">
        <f t="shared" si="33"/>
        <v>-</v>
      </c>
      <c r="P436" s="88" t="str">
        <f t="shared" si="33"/>
        <v>-</v>
      </c>
      <c r="Q436" s="88" t="str">
        <f t="shared" si="33"/>
        <v>-</v>
      </c>
      <c r="R436" s="88" t="str">
        <f t="shared" si="33"/>
        <v>-</v>
      </c>
      <c r="S436" s="88" t="str">
        <f t="shared" si="33"/>
        <v>-</v>
      </c>
      <c r="T436" s="88" t="str">
        <f t="shared" si="33"/>
        <v>-</v>
      </c>
      <c r="U436" s="88" t="str">
        <f t="shared" si="33"/>
        <v>-</v>
      </c>
      <c r="V436" s="88" t="str">
        <f t="shared" si="33"/>
        <v>-</v>
      </c>
      <c r="W436" s="88" t="str">
        <f t="shared" si="33"/>
        <v>-</v>
      </c>
      <c r="X436" s="9"/>
      <c r="Z436" s="570" t="s">
        <v>426</v>
      </c>
    </row>
    <row r="437" spans="1:26" s="8" customFormat="1">
      <c r="A437" s="76"/>
      <c r="B437" s="26">
        <v>432</v>
      </c>
      <c r="C437" s="562"/>
      <c r="D437" s="98"/>
      <c r="E437" s="98"/>
      <c r="F437" s="98"/>
      <c r="G437" s="562"/>
      <c r="H437" s="98"/>
      <c r="I437" s="563"/>
      <c r="J437" s="563"/>
      <c r="K437" s="98"/>
      <c r="L437" s="98"/>
      <c r="M437" s="27">
        <f t="shared" si="30"/>
        <v>0</v>
      </c>
      <c r="N437" s="89" t="str">
        <f t="shared" si="33"/>
        <v>-</v>
      </c>
      <c r="O437" s="89" t="str">
        <f t="shared" si="33"/>
        <v>-</v>
      </c>
      <c r="P437" s="88" t="str">
        <f t="shared" si="33"/>
        <v>-</v>
      </c>
      <c r="Q437" s="88" t="str">
        <f t="shared" si="33"/>
        <v>-</v>
      </c>
      <c r="R437" s="88" t="str">
        <f t="shared" si="33"/>
        <v>-</v>
      </c>
      <c r="S437" s="88" t="str">
        <f t="shared" si="33"/>
        <v>-</v>
      </c>
      <c r="T437" s="88" t="str">
        <f t="shared" si="33"/>
        <v>-</v>
      </c>
      <c r="U437" s="88" t="str">
        <f t="shared" si="33"/>
        <v>-</v>
      </c>
      <c r="V437" s="88" t="str">
        <f t="shared" si="33"/>
        <v>-</v>
      </c>
      <c r="W437" s="88" t="str">
        <f t="shared" si="33"/>
        <v>-</v>
      </c>
      <c r="X437" s="9"/>
      <c r="Z437" s="570" t="s">
        <v>426</v>
      </c>
    </row>
    <row r="438" spans="1:26">
      <c r="A438" s="22"/>
      <c r="B438" s="26">
        <v>433</v>
      </c>
      <c r="C438" s="562"/>
      <c r="D438" s="98"/>
      <c r="E438" s="98"/>
      <c r="F438" s="98"/>
      <c r="G438" s="562"/>
      <c r="H438" s="98"/>
      <c r="I438" s="563"/>
      <c r="J438" s="563"/>
      <c r="K438" s="98"/>
      <c r="L438" s="98"/>
      <c r="M438" s="27">
        <f t="shared" si="30"/>
        <v>0</v>
      </c>
      <c r="N438" s="89" t="str">
        <f t="shared" si="33"/>
        <v>-</v>
      </c>
      <c r="O438" s="89" t="str">
        <f t="shared" si="33"/>
        <v>-</v>
      </c>
      <c r="P438" s="88" t="str">
        <f t="shared" si="33"/>
        <v>-</v>
      </c>
      <c r="Q438" s="88" t="str">
        <f t="shared" si="33"/>
        <v>-</v>
      </c>
      <c r="R438" s="88" t="str">
        <f t="shared" si="33"/>
        <v>-</v>
      </c>
      <c r="S438" s="88" t="str">
        <f t="shared" si="33"/>
        <v>-</v>
      </c>
      <c r="T438" s="88" t="str">
        <f t="shared" si="33"/>
        <v>-</v>
      </c>
      <c r="U438" s="88" t="str">
        <f t="shared" si="33"/>
        <v>-</v>
      </c>
      <c r="V438" s="88" t="str">
        <f t="shared" si="33"/>
        <v>-</v>
      </c>
      <c r="W438" s="88" t="str">
        <f t="shared" si="33"/>
        <v>-</v>
      </c>
      <c r="X438" s="9"/>
      <c r="Z438" s="570" t="s">
        <v>426</v>
      </c>
    </row>
    <row r="439" spans="1:26">
      <c r="A439" s="10"/>
      <c r="B439" s="26">
        <v>434</v>
      </c>
      <c r="C439" s="562"/>
      <c r="D439" s="98"/>
      <c r="E439" s="98"/>
      <c r="F439" s="98"/>
      <c r="G439" s="562"/>
      <c r="H439" s="98"/>
      <c r="I439" s="563"/>
      <c r="J439" s="563"/>
      <c r="K439" s="98"/>
      <c r="L439" s="98"/>
      <c r="M439" s="27">
        <f>F439-L439</f>
        <v>0</v>
      </c>
      <c r="N439" s="88" t="str">
        <f>IF($G439="","-",IF($G439&lt;=N$5,$M439,0))</f>
        <v>-</v>
      </c>
      <c r="O439" s="88" t="str">
        <f>IF($G439="","-",IF($G439&lt;=O$5,$M439,0))</f>
        <v>-</v>
      </c>
      <c r="P439" s="88" t="str">
        <f>IF($G439="","-",IF($G439&lt;=P$5,$M439,0))</f>
        <v>-</v>
      </c>
      <c r="Q439" s="88" t="str">
        <f t="shared" ref="N439:W454" si="34">IF($G439="","-",IF($G439&lt;=Q$5,$M439,0))</f>
        <v>-</v>
      </c>
      <c r="R439" s="88" t="str">
        <f t="shared" si="34"/>
        <v>-</v>
      </c>
      <c r="S439" s="88" t="str">
        <f t="shared" si="34"/>
        <v>-</v>
      </c>
      <c r="T439" s="88" t="str">
        <f t="shared" si="34"/>
        <v>-</v>
      </c>
      <c r="U439" s="88" t="str">
        <f t="shared" si="34"/>
        <v>-</v>
      </c>
      <c r="V439" s="88" t="str">
        <f t="shared" si="34"/>
        <v>-</v>
      </c>
      <c r="W439" s="88" t="str">
        <f t="shared" si="34"/>
        <v>-</v>
      </c>
      <c r="X439" s="9"/>
      <c r="Z439" s="570" t="s">
        <v>426</v>
      </c>
    </row>
    <row r="440" spans="1:26">
      <c r="A440" s="10"/>
      <c r="B440" s="26">
        <v>435</v>
      </c>
      <c r="C440" s="562"/>
      <c r="D440" s="98"/>
      <c r="E440" s="98"/>
      <c r="F440" s="98"/>
      <c r="G440" s="562"/>
      <c r="H440" s="98"/>
      <c r="I440" s="563"/>
      <c r="J440" s="563"/>
      <c r="K440" s="98"/>
      <c r="L440" s="98"/>
      <c r="M440" s="27">
        <f t="shared" ref="M440:M464" si="35">F440-L440</f>
        <v>0</v>
      </c>
      <c r="N440" s="89" t="str">
        <f t="shared" si="34"/>
        <v>-</v>
      </c>
      <c r="O440" s="89" t="str">
        <f t="shared" si="34"/>
        <v>-</v>
      </c>
      <c r="P440" s="88" t="str">
        <f t="shared" si="34"/>
        <v>-</v>
      </c>
      <c r="Q440" s="88" t="str">
        <f t="shared" si="34"/>
        <v>-</v>
      </c>
      <c r="R440" s="88" t="str">
        <f t="shared" si="34"/>
        <v>-</v>
      </c>
      <c r="S440" s="88" t="str">
        <f t="shared" si="34"/>
        <v>-</v>
      </c>
      <c r="T440" s="88" t="str">
        <f t="shared" si="34"/>
        <v>-</v>
      </c>
      <c r="U440" s="88" t="str">
        <f t="shared" si="34"/>
        <v>-</v>
      </c>
      <c r="V440" s="88" t="str">
        <f t="shared" si="34"/>
        <v>-</v>
      </c>
      <c r="W440" s="88" t="str">
        <f t="shared" si="34"/>
        <v>-</v>
      </c>
      <c r="X440" s="9"/>
      <c r="Z440" s="570" t="s">
        <v>426</v>
      </c>
    </row>
    <row r="441" spans="1:26" s="80" customFormat="1">
      <c r="A441" s="79"/>
      <c r="B441" s="26">
        <v>436</v>
      </c>
      <c r="C441" s="562"/>
      <c r="D441" s="98"/>
      <c r="E441" s="98"/>
      <c r="F441" s="98"/>
      <c r="G441" s="562"/>
      <c r="H441" s="98"/>
      <c r="I441" s="563"/>
      <c r="J441" s="563"/>
      <c r="K441" s="98"/>
      <c r="L441" s="98"/>
      <c r="M441" s="27">
        <f t="shared" si="35"/>
        <v>0</v>
      </c>
      <c r="N441" s="90" t="str">
        <f t="shared" si="34"/>
        <v>-</v>
      </c>
      <c r="O441" s="90" t="str">
        <f t="shared" si="34"/>
        <v>-</v>
      </c>
      <c r="P441" s="91" t="str">
        <f t="shared" si="34"/>
        <v>-</v>
      </c>
      <c r="Q441" s="91" t="str">
        <f t="shared" si="34"/>
        <v>-</v>
      </c>
      <c r="R441" s="91" t="str">
        <f t="shared" si="34"/>
        <v>-</v>
      </c>
      <c r="S441" s="91" t="str">
        <f t="shared" si="34"/>
        <v>-</v>
      </c>
      <c r="T441" s="91" t="str">
        <f t="shared" si="34"/>
        <v>-</v>
      </c>
      <c r="U441" s="91" t="str">
        <f t="shared" si="34"/>
        <v>-</v>
      </c>
      <c r="V441" s="91" t="str">
        <f t="shared" si="34"/>
        <v>-</v>
      </c>
      <c r="W441" s="91" t="str">
        <f t="shared" si="34"/>
        <v>-</v>
      </c>
      <c r="X441" s="105"/>
      <c r="Z441" s="570" t="s">
        <v>426</v>
      </c>
    </row>
    <row r="442" spans="1:26" s="80" customFormat="1">
      <c r="A442" s="79"/>
      <c r="B442" s="26">
        <v>437</v>
      </c>
      <c r="C442" s="562"/>
      <c r="D442" s="98"/>
      <c r="E442" s="98"/>
      <c r="F442" s="98"/>
      <c r="G442" s="562"/>
      <c r="H442" s="98"/>
      <c r="I442" s="563"/>
      <c r="J442" s="563"/>
      <c r="K442" s="98"/>
      <c r="L442" s="98"/>
      <c r="M442" s="27">
        <f t="shared" si="35"/>
        <v>0</v>
      </c>
      <c r="N442" s="90" t="str">
        <f t="shared" si="34"/>
        <v>-</v>
      </c>
      <c r="O442" s="90" t="str">
        <f t="shared" si="34"/>
        <v>-</v>
      </c>
      <c r="P442" s="91" t="str">
        <f t="shared" si="34"/>
        <v>-</v>
      </c>
      <c r="Q442" s="91" t="str">
        <f t="shared" si="34"/>
        <v>-</v>
      </c>
      <c r="R442" s="91" t="str">
        <f t="shared" si="34"/>
        <v>-</v>
      </c>
      <c r="S442" s="91" t="str">
        <f t="shared" si="34"/>
        <v>-</v>
      </c>
      <c r="T442" s="91" t="str">
        <f t="shared" si="34"/>
        <v>-</v>
      </c>
      <c r="U442" s="91" t="str">
        <f t="shared" si="34"/>
        <v>-</v>
      </c>
      <c r="V442" s="91" t="str">
        <f t="shared" si="34"/>
        <v>-</v>
      </c>
      <c r="W442" s="91" t="str">
        <f t="shared" si="34"/>
        <v>-</v>
      </c>
      <c r="X442" s="105"/>
      <c r="Z442" s="570" t="s">
        <v>426</v>
      </c>
    </row>
    <row r="443" spans="1:26" s="80" customFormat="1">
      <c r="A443" s="79"/>
      <c r="B443" s="26">
        <v>438</v>
      </c>
      <c r="C443" s="562"/>
      <c r="D443" s="98"/>
      <c r="E443" s="98"/>
      <c r="F443" s="98"/>
      <c r="G443" s="562"/>
      <c r="H443" s="98"/>
      <c r="I443" s="563"/>
      <c r="J443" s="563"/>
      <c r="K443" s="98"/>
      <c r="L443" s="98"/>
      <c r="M443" s="27">
        <f t="shared" si="35"/>
        <v>0</v>
      </c>
      <c r="N443" s="90" t="str">
        <f t="shared" si="34"/>
        <v>-</v>
      </c>
      <c r="O443" s="90" t="str">
        <f t="shared" si="34"/>
        <v>-</v>
      </c>
      <c r="P443" s="91" t="str">
        <f t="shared" si="34"/>
        <v>-</v>
      </c>
      <c r="Q443" s="91" t="str">
        <f t="shared" si="34"/>
        <v>-</v>
      </c>
      <c r="R443" s="91" t="str">
        <f t="shared" si="34"/>
        <v>-</v>
      </c>
      <c r="S443" s="91" t="str">
        <f t="shared" si="34"/>
        <v>-</v>
      </c>
      <c r="T443" s="91" t="str">
        <f t="shared" si="34"/>
        <v>-</v>
      </c>
      <c r="U443" s="91" t="str">
        <f t="shared" si="34"/>
        <v>-</v>
      </c>
      <c r="V443" s="91" t="str">
        <f t="shared" si="34"/>
        <v>-</v>
      </c>
      <c r="W443" s="91" t="str">
        <f t="shared" si="34"/>
        <v>-</v>
      </c>
      <c r="X443" s="105"/>
      <c r="Z443" s="570" t="s">
        <v>426</v>
      </c>
    </row>
    <row r="444" spans="1:26">
      <c r="A444" s="10"/>
      <c r="B444" s="26">
        <v>439</v>
      </c>
      <c r="C444" s="562"/>
      <c r="D444" s="98"/>
      <c r="E444" s="98"/>
      <c r="F444" s="98"/>
      <c r="G444" s="562"/>
      <c r="H444" s="98"/>
      <c r="I444" s="563"/>
      <c r="J444" s="563"/>
      <c r="K444" s="98"/>
      <c r="L444" s="98"/>
      <c r="M444" s="27">
        <f t="shared" si="35"/>
        <v>0</v>
      </c>
      <c r="N444" s="89" t="str">
        <f t="shared" si="34"/>
        <v>-</v>
      </c>
      <c r="O444" s="89" t="str">
        <f t="shared" si="34"/>
        <v>-</v>
      </c>
      <c r="P444" s="88" t="str">
        <f t="shared" si="34"/>
        <v>-</v>
      </c>
      <c r="Q444" s="88" t="str">
        <f t="shared" si="34"/>
        <v>-</v>
      </c>
      <c r="R444" s="88" t="str">
        <f t="shared" si="34"/>
        <v>-</v>
      </c>
      <c r="S444" s="88" t="str">
        <f t="shared" si="34"/>
        <v>-</v>
      </c>
      <c r="T444" s="88" t="str">
        <f t="shared" si="34"/>
        <v>-</v>
      </c>
      <c r="U444" s="88" t="str">
        <f t="shared" si="34"/>
        <v>-</v>
      </c>
      <c r="V444" s="88" t="str">
        <f t="shared" si="34"/>
        <v>-</v>
      </c>
      <c r="W444" s="88" t="str">
        <f t="shared" si="34"/>
        <v>-</v>
      </c>
      <c r="X444" s="9"/>
      <c r="Z444" s="570" t="s">
        <v>426</v>
      </c>
    </row>
    <row r="445" spans="1:26">
      <c r="A445" s="10"/>
      <c r="B445" s="26">
        <v>440</v>
      </c>
      <c r="C445" s="562"/>
      <c r="D445" s="98"/>
      <c r="E445" s="98"/>
      <c r="F445" s="98"/>
      <c r="G445" s="562"/>
      <c r="H445" s="98"/>
      <c r="I445" s="563"/>
      <c r="J445" s="563"/>
      <c r="K445" s="98"/>
      <c r="L445" s="98"/>
      <c r="M445" s="27">
        <f t="shared" si="35"/>
        <v>0</v>
      </c>
      <c r="N445" s="89" t="str">
        <f t="shared" si="34"/>
        <v>-</v>
      </c>
      <c r="O445" s="89" t="str">
        <f t="shared" si="34"/>
        <v>-</v>
      </c>
      <c r="P445" s="88" t="str">
        <f t="shared" si="34"/>
        <v>-</v>
      </c>
      <c r="Q445" s="88" t="str">
        <f t="shared" si="34"/>
        <v>-</v>
      </c>
      <c r="R445" s="88" t="str">
        <f t="shared" si="34"/>
        <v>-</v>
      </c>
      <c r="S445" s="88" t="str">
        <f t="shared" si="34"/>
        <v>-</v>
      </c>
      <c r="T445" s="88" t="str">
        <f t="shared" si="34"/>
        <v>-</v>
      </c>
      <c r="U445" s="88" t="str">
        <f t="shared" si="34"/>
        <v>-</v>
      </c>
      <c r="V445" s="88" t="str">
        <f t="shared" si="34"/>
        <v>-</v>
      </c>
      <c r="W445" s="88" t="str">
        <f t="shared" si="34"/>
        <v>-</v>
      </c>
      <c r="X445" s="9"/>
      <c r="Z445" s="570" t="s">
        <v>426</v>
      </c>
    </row>
    <row r="446" spans="1:26">
      <c r="A446" s="10"/>
      <c r="B446" s="26">
        <v>441</v>
      </c>
      <c r="C446" s="562"/>
      <c r="D446" s="98"/>
      <c r="E446" s="98"/>
      <c r="F446" s="98"/>
      <c r="G446" s="562"/>
      <c r="H446" s="98"/>
      <c r="I446" s="563"/>
      <c r="J446" s="563"/>
      <c r="K446" s="98"/>
      <c r="L446" s="98"/>
      <c r="M446" s="27">
        <f t="shared" si="35"/>
        <v>0</v>
      </c>
      <c r="N446" s="89" t="str">
        <f t="shared" si="34"/>
        <v>-</v>
      </c>
      <c r="O446" s="89" t="str">
        <f t="shared" si="34"/>
        <v>-</v>
      </c>
      <c r="P446" s="88" t="str">
        <f t="shared" si="34"/>
        <v>-</v>
      </c>
      <c r="Q446" s="88" t="str">
        <f t="shared" si="34"/>
        <v>-</v>
      </c>
      <c r="R446" s="88" t="str">
        <f t="shared" si="34"/>
        <v>-</v>
      </c>
      <c r="S446" s="88" t="str">
        <f t="shared" si="34"/>
        <v>-</v>
      </c>
      <c r="T446" s="88" t="str">
        <f t="shared" si="34"/>
        <v>-</v>
      </c>
      <c r="U446" s="88" t="str">
        <f t="shared" si="34"/>
        <v>-</v>
      </c>
      <c r="V446" s="88" t="str">
        <f t="shared" si="34"/>
        <v>-</v>
      </c>
      <c r="W446" s="88" t="str">
        <f t="shared" si="34"/>
        <v>-</v>
      </c>
      <c r="X446" s="9"/>
      <c r="Z446" s="570" t="s">
        <v>426</v>
      </c>
    </row>
    <row r="447" spans="1:26">
      <c r="A447" s="10"/>
      <c r="B447" s="26">
        <v>442</v>
      </c>
      <c r="C447" s="562"/>
      <c r="D447" s="98"/>
      <c r="E447" s="98"/>
      <c r="F447" s="98"/>
      <c r="G447" s="562"/>
      <c r="H447" s="98"/>
      <c r="I447" s="563"/>
      <c r="J447" s="563"/>
      <c r="K447" s="98"/>
      <c r="L447" s="98"/>
      <c r="M447" s="27">
        <f t="shared" si="35"/>
        <v>0</v>
      </c>
      <c r="N447" s="89" t="str">
        <f t="shared" si="34"/>
        <v>-</v>
      </c>
      <c r="O447" s="89" t="str">
        <f t="shared" si="34"/>
        <v>-</v>
      </c>
      <c r="P447" s="88" t="str">
        <f t="shared" si="34"/>
        <v>-</v>
      </c>
      <c r="Q447" s="88" t="str">
        <f t="shared" si="34"/>
        <v>-</v>
      </c>
      <c r="R447" s="88" t="str">
        <f t="shared" si="34"/>
        <v>-</v>
      </c>
      <c r="S447" s="88" t="str">
        <f t="shared" si="34"/>
        <v>-</v>
      </c>
      <c r="T447" s="88" t="str">
        <f t="shared" si="34"/>
        <v>-</v>
      </c>
      <c r="U447" s="88" t="str">
        <f t="shared" si="34"/>
        <v>-</v>
      </c>
      <c r="V447" s="88" t="str">
        <f t="shared" si="34"/>
        <v>-</v>
      </c>
      <c r="W447" s="88" t="str">
        <f t="shared" si="34"/>
        <v>-</v>
      </c>
      <c r="X447" s="9"/>
      <c r="Z447" s="570" t="s">
        <v>426</v>
      </c>
    </row>
    <row r="448" spans="1:26">
      <c r="A448" s="10"/>
      <c r="B448" s="26">
        <v>443</v>
      </c>
      <c r="C448" s="562"/>
      <c r="D448" s="98"/>
      <c r="E448" s="98"/>
      <c r="F448" s="98"/>
      <c r="G448" s="562"/>
      <c r="H448" s="98"/>
      <c r="I448" s="563"/>
      <c r="J448" s="563"/>
      <c r="K448" s="98"/>
      <c r="L448" s="98"/>
      <c r="M448" s="27">
        <f t="shared" si="35"/>
        <v>0</v>
      </c>
      <c r="N448" s="89" t="str">
        <f t="shared" si="34"/>
        <v>-</v>
      </c>
      <c r="O448" s="89" t="str">
        <f t="shared" si="34"/>
        <v>-</v>
      </c>
      <c r="P448" s="88" t="str">
        <f t="shared" si="34"/>
        <v>-</v>
      </c>
      <c r="Q448" s="88" t="str">
        <f t="shared" si="34"/>
        <v>-</v>
      </c>
      <c r="R448" s="88" t="str">
        <f t="shared" si="34"/>
        <v>-</v>
      </c>
      <c r="S448" s="88" t="str">
        <f t="shared" si="34"/>
        <v>-</v>
      </c>
      <c r="T448" s="88" t="str">
        <f t="shared" si="34"/>
        <v>-</v>
      </c>
      <c r="U448" s="88" t="str">
        <f t="shared" si="34"/>
        <v>-</v>
      </c>
      <c r="V448" s="88" t="str">
        <f t="shared" si="34"/>
        <v>-</v>
      </c>
      <c r="W448" s="88" t="str">
        <f t="shared" si="34"/>
        <v>-</v>
      </c>
      <c r="X448" s="9"/>
      <c r="Z448" s="570" t="s">
        <v>426</v>
      </c>
    </row>
    <row r="449" spans="1:26">
      <c r="A449" s="10"/>
      <c r="B449" s="26">
        <v>444</v>
      </c>
      <c r="C449" s="562"/>
      <c r="D449" s="98"/>
      <c r="E449" s="98"/>
      <c r="F449" s="98"/>
      <c r="G449" s="562"/>
      <c r="H449" s="98"/>
      <c r="I449" s="563"/>
      <c r="J449" s="563"/>
      <c r="K449" s="98"/>
      <c r="L449" s="98"/>
      <c r="M449" s="27">
        <f t="shared" si="35"/>
        <v>0</v>
      </c>
      <c r="N449" s="89" t="str">
        <f t="shared" si="34"/>
        <v>-</v>
      </c>
      <c r="O449" s="89" t="str">
        <f t="shared" si="34"/>
        <v>-</v>
      </c>
      <c r="P449" s="88" t="str">
        <f t="shared" si="34"/>
        <v>-</v>
      </c>
      <c r="Q449" s="88" t="str">
        <f t="shared" si="34"/>
        <v>-</v>
      </c>
      <c r="R449" s="88" t="str">
        <f t="shared" si="34"/>
        <v>-</v>
      </c>
      <c r="S449" s="88" t="str">
        <f t="shared" si="34"/>
        <v>-</v>
      </c>
      <c r="T449" s="88" t="str">
        <f t="shared" si="34"/>
        <v>-</v>
      </c>
      <c r="U449" s="88" t="str">
        <f t="shared" si="34"/>
        <v>-</v>
      </c>
      <c r="V449" s="88" t="str">
        <f t="shared" si="34"/>
        <v>-</v>
      </c>
      <c r="W449" s="88" t="str">
        <f t="shared" si="34"/>
        <v>-</v>
      </c>
      <c r="X449" s="9"/>
      <c r="Z449" s="570" t="s">
        <v>426</v>
      </c>
    </row>
    <row r="450" spans="1:26">
      <c r="A450" s="10"/>
      <c r="B450" s="26">
        <v>445</v>
      </c>
      <c r="C450" s="562"/>
      <c r="D450" s="98"/>
      <c r="E450" s="98"/>
      <c r="F450" s="98"/>
      <c r="G450" s="562"/>
      <c r="H450" s="98"/>
      <c r="I450" s="563"/>
      <c r="J450" s="563"/>
      <c r="K450" s="98"/>
      <c r="L450" s="98"/>
      <c r="M450" s="27">
        <f t="shared" si="35"/>
        <v>0</v>
      </c>
      <c r="N450" s="89" t="str">
        <f t="shared" si="34"/>
        <v>-</v>
      </c>
      <c r="O450" s="89" t="str">
        <f t="shared" si="34"/>
        <v>-</v>
      </c>
      <c r="P450" s="88" t="str">
        <f t="shared" si="34"/>
        <v>-</v>
      </c>
      <c r="Q450" s="88" t="str">
        <f t="shared" si="34"/>
        <v>-</v>
      </c>
      <c r="R450" s="88" t="str">
        <f t="shared" si="34"/>
        <v>-</v>
      </c>
      <c r="S450" s="88" t="str">
        <f t="shared" si="34"/>
        <v>-</v>
      </c>
      <c r="T450" s="88" t="str">
        <f t="shared" si="34"/>
        <v>-</v>
      </c>
      <c r="U450" s="88" t="str">
        <f t="shared" si="34"/>
        <v>-</v>
      </c>
      <c r="V450" s="88" t="str">
        <f t="shared" si="34"/>
        <v>-</v>
      </c>
      <c r="W450" s="88" t="str">
        <f t="shared" si="34"/>
        <v>-</v>
      </c>
      <c r="X450" s="9"/>
      <c r="Z450" s="570" t="s">
        <v>426</v>
      </c>
    </row>
    <row r="451" spans="1:26">
      <c r="A451" s="10"/>
      <c r="B451" s="26">
        <v>446</v>
      </c>
      <c r="C451" s="562"/>
      <c r="D451" s="98"/>
      <c r="E451" s="98"/>
      <c r="F451" s="98"/>
      <c r="G451" s="562"/>
      <c r="H451" s="98"/>
      <c r="I451" s="563"/>
      <c r="J451" s="563"/>
      <c r="K451" s="98"/>
      <c r="L451" s="98"/>
      <c r="M451" s="27">
        <f t="shared" si="35"/>
        <v>0</v>
      </c>
      <c r="N451" s="89" t="str">
        <f t="shared" si="34"/>
        <v>-</v>
      </c>
      <c r="O451" s="89" t="str">
        <f t="shared" si="34"/>
        <v>-</v>
      </c>
      <c r="P451" s="88" t="str">
        <f t="shared" si="34"/>
        <v>-</v>
      </c>
      <c r="Q451" s="88" t="str">
        <f t="shared" si="34"/>
        <v>-</v>
      </c>
      <c r="R451" s="88" t="str">
        <f t="shared" si="34"/>
        <v>-</v>
      </c>
      <c r="S451" s="88" t="str">
        <f t="shared" si="34"/>
        <v>-</v>
      </c>
      <c r="T451" s="88" t="str">
        <f t="shared" si="34"/>
        <v>-</v>
      </c>
      <c r="U451" s="88" t="str">
        <f t="shared" si="34"/>
        <v>-</v>
      </c>
      <c r="V451" s="88" t="str">
        <f t="shared" si="34"/>
        <v>-</v>
      </c>
      <c r="W451" s="88" t="str">
        <f t="shared" si="34"/>
        <v>-</v>
      </c>
      <c r="X451" s="9"/>
      <c r="Z451" s="570" t="s">
        <v>426</v>
      </c>
    </row>
    <row r="452" spans="1:26">
      <c r="A452" s="10"/>
      <c r="B452" s="26">
        <v>447</v>
      </c>
      <c r="C452" s="562"/>
      <c r="D452" s="98"/>
      <c r="E452" s="98"/>
      <c r="F452" s="98"/>
      <c r="G452" s="562"/>
      <c r="H452" s="98"/>
      <c r="I452" s="563"/>
      <c r="J452" s="563"/>
      <c r="K452" s="98"/>
      <c r="L452" s="98"/>
      <c r="M452" s="27">
        <f t="shared" si="35"/>
        <v>0</v>
      </c>
      <c r="N452" s="89" t="str">
        <f t="shared" si="34"/>
        <v>-</v>
      </c>
      <c r="O452" s="89" t="str">
        <f t="shared" si="34"/>
        <v>-</v>
      </c>
      <c r="P452" s="88" t="str">
        <f t="shared" si="34"/>
        <v>-</v>
      </c>
      <c r="Q452" s="88" t="str">
        <f t="shared" si="34"/>
        <v>-</v>
      </c>
      <c r="R452" s="88" t="str">
        <f t="shared" si="34"/>
        <v>-</v>
      </c>
      <c r="S452" s="88" t="str">
        <f t="shared" si="34"/>
        <v>-</v>
      </c>
      <c r="T452" s="88" t="str">
        <f t="shared" si="34"/>
        <v>-</v>
      </c>
      <c r="U452" s="88" t="str">
        <f t="shared" si="34"/>
        <v>-</v>
      </c>
      <c r="V452" s="88" t="str">
        <f t="shared" si="34"/>
        <v>-</v>
      </c>
      <c r="W452" s="88" t="str">
        <f t="shared" si="34"/>
        <v>-</v>
      </c>
      <c r="X452" s="9"/>
      <c r="Z452" s="570" t="s">
        <v>426</v>
      </c>
    </row>
    <row r="453" spans="1:26">
      <c r="A453" s="10"/>
      <c r="B453" s="26">
        <v>448</v>
      </c>
      <c r="C453" s="562"/>
      <c r="D453" s="98"/>
      <c r="E453" s="98"/>
      <c r="F453" s="98"/>
      <c r="G453" s="562"/>
      <c r="H453" s="98"/>
      <c r="I453" s="563"/>
      <c r="J453" s="563"/>
      <c r="K453" s="98"/>
      <c r="L453" s="98"/>
      <c r="M453" s="27">
        <f t="shared" si="35"/>
        <v>0</v>
      </c>
      <c r="N453" s="89" t="str">
        <f t="shared" si="34"/>
        <v>-</v>
      </c>
      <c r="O453" s="89" t="str">
        <f t="shared" si="34"/>
        <v>-</v>
      </c>
      <c r="P453" s="88" t="str">
        <f t="shared" si="34"/>
        <v>-</v>
      </c>
      <c r="Q453" s="88" t="str">
        <f t="shared" si="34"/>
        <v>-</v>
      </c>
      <c r="R453" s="88" t="str">
        <f t="shared" si="34"/>
        <v>-</v>
      </c>
      <c r="S453" s="88" t="str">
        <f t="shared" si="34"/>
        <v>-</v>
      </c>
      <c r="T453" s="88" t="str">
        <f t="shared" si="34"/>
        <v>-</v>
      </c>
      <c r="U453" s="88" t="str">
        <f t="shared" si="34"/>
        <v>-</v>
      </c>
      <c r="V453" s="88" t="str">
        <f t="shared" si="34"/>
        <v>-</v>
      </c>
      <c r="W453" s="88" t="str">
        <f t="shared" si="34"/>
        <v>-</v>
      </c>
      <c r="X453" s="9"/>
      <c r="Z453" s="570" t="s">
        <v>426</v>
      </c>
    </row>
    <row r="454" spans="1:26">
      <c r="A454" s="10"/>
      <c r="B454" s="26">
        <v>449</v>
      </c>
      <c r="C454" s="562"/>
      <c r="D454" s="98"/>
      <c r="E454" s="98"/>
      <c r="F454" s="98"/>
      <c r="G454" s="562"/>
      <c r="H454" s="98"/>
      <c r="I454" s="563"/>
      <c r="J454" s="563"/>
      <c r="K454" s="98"/>
      <c r="L454" s="98"/>
      <c r="M454" s="27">
        <f t="shared" si="35"/>
        <v>0</v>
      </c>
      <c r="N454" s="89" t="str">
        <f t="shared" si="34"/>
        <v>-</v>
      </c>
      <c r="O454" s="89" t="str">
        <f t="shared" si="34"/>
        <v>-</v>
      </c>
      <c r="P454" s="88" t="str">
        <f t="shared" si="34"/>
        <v>-</v>
      </c>
      <c r="Q454" s="88" t="str">
        <f t="shared" si="34"/>
        <v>-</v>
      </c>
      <c r="R454" s="88" t="str">
        <f t="shared" si="34"/>
        <v>-</v>
      </c>
      <c r="S454" s="88" t="str">
        <f t="shared" si="34"/>
        <v>-</v>
      </c>
      <c r="T454" s="88" t="str">
        <f t="shared" si="34"/>
        <v>-</v>
      </c>
      <c r="U454" s="88" t="str">
        <f t="shared" si="34"/>
        <v>-</v>
      </c>
      <c r="V454" s="88" t="str">
        <f t="shared" si="34"/>
        <v>-</v>
      </c>
      <c r="W454" s="88" t="str">
        <f t="shared" si="34"/>
        <v>-</v>
      </c>
      <c r="X454" s="9"/>
      <c r="Z454" s="570" t="s">
        <v>426</v>
      </c>
    </row>
    <row r="455" spans="1:26">
      <c r="A455" s="10"/>
      <c r="B455" s="26">
        <v>450</v>
      </c>
      <c r="C455" s="562"/>
      <c r="D455" s="98"/>
      <c r="E455" s="98"/>
      <c r="F455" s="98"/>
      <c r="G455" s="562"/>
      <c r="H455" s="98"/>
      <c r="I455" s="563"/>
      <c r="J455" s="563"/>
      <c r="K455" s="98"/>
      <c r="L455" s="98"/>
      <c r="M455" s="27">
        <f t="shared" si="35"/>
        <v>0</v>
      </c>
      <c r="N455" s="89" t="str">
        <f t="shared" ref="N455:W464" si="36">IF($G455="","-",IF($G455&lt;=N$5,$M455,0))</f>
        <v>-</v>
      </c>
      <c r="O455" s="89" t="str">
        <f t="shared" si="36"/>
        <v>-</v>
      </c>
      <c r="P455" s="88" t="str">
        <f t="shared" si="36"/>
        <v>-</v>
      </c>
      <c r="Q455" s="88" t="str">
        <f t="shared" si="36"/>
        <v>-</v>
      </c>
      <c r="R455" s="88" t="str">
        <f t="shared" si="36"/>
        <v>-</v>
      </c>
      <c r="S455" s="88" t="str">
        <f t="shared" si="36"/>
        <v>-</v>
      </c>
      <c r="T455" s="88" t="str">
        <f t="shared" si="36"/>
        <v>-</v>
      </c>
      <c r="U455" s="88" t="str">
        <f t="shared" si="36"/>
        <v>-</v>
      </c>
      <c r="V455" s="88" t="str">
        <f t="shared" si="36"/>
        <v>-</v>
      </c>
      <c r="W455" s="88" t="str">
        <f t="shared" si="36"/>
        <v>-</v>
      </c>
      <c r="X455" s="9"/>
      <c r="Z455" s="570" t="s">
        <v>426</v>
      </c>
    </row>
    <row r="456" spans="1:26">
      <c r="A456" s="10"/>
      <c r="B456" s="26">
        <v>451</v>
      </c>
      <c r="C456" s="562"/>
      <c r="D456" s="98"/>
      <c r="E456" s="98"/>
      <c r="F456" s="98"/>
      <c r="G456" s="562"/>
      <c r="H456" s="98"/>
      <c r="I456" s="563"/>
      <c r="J456" s="563"/>
      <c r="K456" s="98"/>
      <c r="L456" s="98"/>
      <c r="M456" s="27">
        <f t="shared" si="35"/>
        <v>0</v>
      </c>
      <c r="N456" s="89" t="str">
        <f t="shared" si="36"/>
        <v>-</v>
      </c>
      <c r="O456" s="89" t="str">
        <f t="shared" si="36"/>
        <v>-</v>
      </c>
      <c r="P456" s="88" t="str">
        <f t="shared" si="36"/>
        <v>-</v>
      </c>
      <c r="Q456" s="88" t="str">
        <f t="shared" si="36"/>
        <v>-</v>
      </c>
      <c r="R456" s="88" t="str">
        <f t="shared" si="36"/>
        <v>-</v>
      </c>
      <c r="S456" s="88" t="str">
        <f t="shared" si="36"/>
        <v>-</v>
      </c>
      <c r="T456" s="88" t="str">
        <f t="shared" si="36"/>
        <v>-</v>
      </c>
      <c r="U456" s="88" t="str">
        <f t="shared" si="36"/>
        <v>-</v>
      </c>
      <c r="V456" s="88" t="str">
        <f t="shared" si="36"/>
        <v>-</v>
      </c>
      <c r="W456" s="88" t="str">
        <f t="shared" si="36"/>
        <v>-</v>
      </c>
      <c r="X456" s="9"/>
      <c r="Z456" s="570" t="s">
        <v>426</v>
      </c>
    </row>
    <row r="457" spans="1:26">
      <c r="A457" s="10"/>
      <c r="B457" s="26">
        <v>452</v>
      </c>
      <c r="C457" s="562"/>
      <c r="D457" s="98"/>
      <c r="E457" s="98"/>
      <c r="F457" s="98"/>
      <c r="G457" s="562"/>
      <c r="H457" s="98"/>
      <c r="I457" s="563"/>
      <c r="J457" s="563"/>
      <c r="K457" s="98"/>
      <c r="L457" s="98"/>
      <c r="M457" s="27">
        <f t="shared" si="35"/>
        <v>0</v>
      </c>
      <c r="N457" s="89" t="str">
        <f t="shared" si="36"/>
        <v>-</v>
      </c>
      <c r="O457" s="89" t="str">
        <f t="shared" si="36"/>
        <v>-</v>
      </c>
      <c r="P457" s="88" t="str">
        <f t="shared" si="36"/>
        <v>-</v>
      </c>
      <c r="Q457" s="88" t="str">
        <f t="shared" si="36"/>
        <v>-</v>
      </c>
      <c r="R457" s="88" t="str">
        <f t="shared" si="36"/>
        <v>-</v>
      </c>
      <c r="S457" s="88" t="str">
        <f t="shared" si="36"/>
        <v>-</v>
      </c>
      <c r="T457" s="88" t="str">
        <f t="shared" si="36"/>
        <v>-</v>
      </c>
      <c r="U457" s="88" t="str">
        <f t="shared" si="36"/>
        <v>-</v>
      </c>
      <c r="V457" s="88" t="str">
        <f t="shared" si="36"/>
        <v>-</v>
      </c>
      <c r="W457" s="88" t="str">
        <f t="shared" si="36"/>
        <v>-</v>
      </c>
      <c r="X457" s="9"/>
      <c r="Z457" s="570" t="s">
        <v>426</v>
      </c>
    </row>
    <row r="458" spans="1:26">
      <c r="A458" s="10"/>
      <c r="B458" s="26">
        <v>453</v>
      </c>
      <c r="C458" s="562"/>
      <c r="D458" s="98"/>
      <c r="E458" s="98"/>
      <c r="F458" s="98"/>
      <c r="G458" s="562"/>
      <c r="H458" s="98"/>
      <c r="I458" s="563"/>
      <c r="J458" s="563"/>
      <c r="K458" s="98"/>
      <c r="L458" s="98"/>
      <c r="M458" s="27">
        <f t="shared" si="35"/>
        <v>0</v>
      </c>
      <c r="N458" s="89" t="str">
        <f t="shared" si="36"/>
        <v>-</v>
      </c>
      <c r="O458" s="89" t="str">
        <f t="shared" si="36"/>
        <v>-</v>
      </c>
      <c r="P458" s="88" t="str">
        <f t="shared" si="36"/>
        <v>-</v>
      </c>
      <c r="Q458" s="88" t="str">
        <f t="shared" si="36"/>
        <v>-</v>
      </c>
      <c r="R458" s="88" t="str">
        <f t="shared" si="36"/>
        <v>-</v>
      </c>
      <c r="S458" s="88" t="str">
        <f t="shared" si="36"/>
        <v>-</v>
      </c>
      <c r="T458" s="88" t="str">
        <f t="shared" si="36"/>
        <v>-</v>
      </c>
      <c r="U458" s="88" t="str">
        <f t="shared" si="36"/>
        <v>-</v>
      </c>
      <c r="V458" s="88" t="str">
        <f t="shared" si="36"/>
        <v>-</v>
      </c>
      <c r="W458" s="88" t="str">
        <f t="shared" si="36"/>
        <v>-</v>
      </c>
      <c r="X458" s="9"/>
      <c r="Z458" s="570" t="s">
        <v>426</v>
      </c>
    </row>
    <row r="459" spans="1:26">
      <c r="A459" s="10"/>
      <c r="B459" s="26">
        <v>454</v>
      </c>
      <c r="C459" s="562"/>
      <c r="D459" s="98"/>
      <c r="E459" s="98"/>
      <c r="F459" s="98"/>
      <c r="G459" s="562"/>
      <c r="H459" s="98"/>
      <c r="I459" s="563"/>
      <c r="J459" s="563"/>
      <c r="K459" s="98"/>
      <c r="L459" s="98"/>
      <c r="M459" s="27">
        <f t="shared" si="35"/>
        <v>0</v>
      </c>
      <c r="N459" s="89" t="str">
        <f t="shared" si="36"/>
        <v>-</v>
      </c>
      <c r="O459" s="89" t="str">
        <f t="shared" si="36"/>
        <v>-</v>
      </c>
      <c r="P459" s="88" t="str">
        <f t="shared" si="36"/>
        <v>-</v>
      </c>
      <c r="Q459" s="88" t="str">
        <f t="shared" si="36"/>
        <v>-</v>
      </c>
      <c r="R459" s="88" t="str">
        <f t="shared" si="36"/>
        <v>-</v>
      </c>
      <c r="S459" s="88" t="str">
        <f t="shared" si="36"/>
        <v>-</v>
      </c>
      <c r="T459" s="88" t="str">
        <f t="shared" si="36"/>
        <v>-</v>
      </c>
      <c r="U459" s="88" t="str">
        <f t="shared" si="36"/>
        <v>-</v>
      </c>
      <c r="V459" s="88" t="str">
        <f t="shared" si="36"/>
        <v>-</v>
      </c>
      <c r="W459" s="88" t="str">
        <f t="shared" si="36"/>
        <v>-</v>
      </c>
      <c r="X459" s="9"/>
      <c r="Z459" s="570" t="s">
        <v>426</v>
      </c>
    </row>
    <row r="460" spans="1:26">
      <c r="A460" s="10"/>
      <c r="B460" s="26">
        <v>455</v>
      </c>
      <c r="C460" s="562"/>
      <c r="D460" s="98"/>
      <c r="E460" s="98"/>
      <c r="F460" s="98"/>
      <c r="G460" s="562"/>
      <c r="H460" s="98"/>
      <c r="I460" s="563"/>
      <c r="J460" s="563"/>
      <c r="K460" s="98"/>
      <c r="L460" s="98"/>
      <c r="M460" s="27">
        <f t="shared" si="35"/>
        <v>0</v>
      </c>
      <c r="N460" s="89" t="str">
        <f t="shared" si="36"/>
        <v>-</v>
      </c>
      <c r="O460" s="89" t="str">
        <f t="shared" si="36"/>
        <v>-</v>
      </c>
      <c r="P460" s="88" t="str">
        <f t="shared" si="36"/>
        <v>-</v>
      </c>
      <c r="Q460" s="88" t="str">
        <f t="shared" si="36"/>
        <v>-</v>
      </c>
      <c r="R460" s="88" t="str">
        <f t="shared" si="36"/>
        <v>-</v>
      </c>
      <c r="S460" s="88" t="str">
        <f t="shared" si="36"/>
        <v>-</v>
      </c>
      <c r="T460" s="88" t="str">
        <f t="shared" si="36"/>
        <v>-</v>
      </c>
      <c r="U460" s="88" t="str">
        <f t="shared" si="36"/>
        <v>-</v>
      </c>
      <c r="V460" s="88" t="str">
        <f t="shared" si="36"/>
        <v>-</v>
      </c>
      <c r="W460" s="88" t="str">
        <f t="shared" si="36"/>
        <v>-</v>
      </c>
      <c r="X460" s="9"/>
      <c r="Z460" s="570" t="s">
        <v>426</v>
      </c>
    </row>
    <row r="461" spans="1:26">
      <c r="A461" s="10"/>
      <c r="B461" s="26">
        <v>456</v>
      </c>
      <c r="C461" s="562"/>
      <c r="D461" s="98"/>
      <c r="E461" s="98"/>
      <c r="F461" s="98"/>
      <c r="G461" s="562"/>
      <c r="H461" s="98"/>
      <c r="I461" s="563"/>
      <c r="J461" s="563"/>
      <c r="K461" s="98"/>
      <c r="L461" s="98"/>
      <c r="M461" s="27">
        <f t="shared" si="35"/>
        <v>0</v>
      </c>
      <c r="N461" s="89" t="str">
        <f t="shared" si="36"/>
        <v>-</v>
      </c>
      <c r="O461" s="89" t="str">
        <f t="shared" si="36"/>
        <v>-</v>
      </c>
      <c r="P461" s="88" t="str">
        <f t="shared" si="36"/>
        <v>-</v>
      </c>
      <c r="Q461" s="88" t="str">
        <f t="shared" si="36"/>
        <v>-</v>
      </c>
      <c r="R461" s="88" t="str">
        <f t="shared" si="36"/>
        <v>-</v>
      </c>
      <c r="S461" s="88" t="str">
        <f t="shared" si="36"/>
        <v>-</v>
      </c>
      <c r="T461" s="88" t="str">
        <f t="shared" si="36"/>
        <v>-</v>
      </c>
      <c r="U461" s="88" t="str">
        <f t="shared" si="36"/>
        <v>-</v>
      </c>
      <c r="V461" s="88" t="str">
        <f t="shared" si="36"/>
        <v>-</v>
      </c>
      <c r="W461" s="88" t="str">
        <f t="shared" si="36"/>
        <v>-</v>
      </c>
      <c r="X461" s="9"/>
      <c r="Z461" s="570" t="s">
        <v>426</v>
      </c>
    </row>
    <row r="462" spans="1:26">
      <c r="A462" s="10"/>
      <c r="B462" s="26">
        <v>457</v>
      </c>
      <c r="C462" s="562"/>
      <c r="D462" s="98"/>
      <c r="E462" s="98"/>
      <c r="F462" s="98"/>
      <c r="G462" s="562"/>
      <c r="H462" s="98"/>
      <c r="I462" s="563"/>
      <c r="J462" s="563"/>
      <c r="K462" s="98"/>
      <c r="L462" s="98"/>
      <c r="M462" s="27">
        <f t="shared" si="35"/>
        <v>0</v>
      </c>
      <c r="N462" s="89" t="str">
        <f t="shared" si="36"/>
        <v>-</v>
      </c>
      <c r="O462" s="89" t="str">
        <f t="shared" si="36"/>
        <v>-</v>
      </c>
      <c r="P462" s="88" t="str">
        <f t="shared" si="36"/>
        <v>-</v>
      </c>
      <c r="Q462" s="88" t="str">
        <f t="shared" si="36"/>
        <v>-</v>
      </c>
      <c r="R462" s="88" t="str">
        <f t="shared" si="36"/>
        <v>-</v>
      </c>
      <c r="S462" s="88" t="str">
        <f t="shared" si="36"/>
        <v>-</v>
      </c>
      <c r="T462" s="88" t="str">
        <f t="shared" si="36"/>
        <v>-</v>
      </c>
      <c r="U462" s="88" t="str">
        <f t="shared" si="36"/>
        <v>-</v>
      </c>
      <c r="V462" s="88" t="str">
        <f t="shared" si="36"/>
        <v>-</v>
      </c>
      <c r="W462" s="88" t="str">
        <f t="shared" si="36"/>
        <v>-</v>
      </c>
      <c r="X462" s="9"/>
      <c r="Z462" s="570" t="s">
        <v>426</v>
      </c>
    </row>
    <row r="463" spans="1:26">
      <c r="A463" s="10"/>
      <c r="B463" s="26">
        <v>458</v>
      </c>
      <c r="C463" s="562"/>
      <c r="D463" s="98"/>
      <c r="E463" s="98"/>
      <c r="F463" s="98"/>
      <c r="G463" s="562"/>
      <c r="H463" s="98"/>
      <c r="I463" s="563"/>
      <c r="J463" s="563"/>
      <c r="K463" s="98"/>
      <c r="L463" s="98"/>
      <c r="M463" s="27">
        <f t="shared" si="35"/>
        <v>0</v>
      </c>
      <c r="N463" s="89" t="str">
        <f t="shared" si="36"/>
        <v>-</v>
      </c>
      <c r="O463" s="89" t="str">
        <f t="shared" si="36"/>
        <v>-</v>
      </c>
      <c r="P463" s="88" t="str">
        <f t="shared" si="36"/>
        <v>-</v>
      </c>
      <c r="Q463" s="88" t="str">
        <f t="shared" si="36"/>
        <v>-</v>
      </c>
      <c r="R463" s="88" t="str">
        <f t="shared" si="36"/>
        <v>-</v>
      </c>
      <c r="S463" s="88" t="str">
        <f t="shared" si="36"/>
        <v>-</v>
      </c>
      <c r="T463" s="88" t="str">
        <f t="shared" si="36"/>
        <v>-</v>
      </c>
      <c r="U463" s="88" t="str">
        <f t="shared" si="36"/>
        <v>-</v>
      </c>
      <c r="V463" s="88" t="str">
        <f t="shared" si="36"/>
        <v>-</v>
      </c>
      <c r="W463" s="88" t="str">
        <f t="shared" si="36"/>
        <v>-</v>
      </c>
      <c r="X463" s="9"/>
      <c r="Z463" s="570" t="s">
        <v>426</v>
      </c>
    </row>
    <row r="464" spans="1:26">
      <c r="A464" s="10"/>
      <c r="B464" s="26">
        <v>459</v>
      </c>
      <c r="C464" s="562"/>
      <c r="D464" s="98"/>
      <c r="E464" s="98"/>
      <c r="F464" s="98"/>
      <c r="G464" s="562"/>
      <c r="H464" s="98"/>
      <c r="I464" s="563"/>
      <c r="J464" s="563"/>
      <c r="K464" s="98"/>
      <c r="L464" s="98"/>
      <c r="M464" s="27">
        <f t="shared" si="35"/>
        <v>0</v>
      </c>
      <c r="N464" s="89" t="str">
        <f t="shared" si="36"/>
        <v>-</v>
      </c>
      <c r="O464" s="89" t="str">
        <f t="shared" si="36"/>
        <v>-</v>
      </c>
      <c r="P464" s="88" t="str">
        <f t="shared" si="36"/>
        <v>-</v>
      </c>
      <c r="Q464" s="88" t="str">
        <f t="shared" si="36"/>
        <v>-</v>
      </c>
      <c r="R464" s="88" t="str">
        <f t="shared" si="36"/>
        <v>-</v>
      </c>
      <c r="S464" s="88" t="str">
        <f t="shared" si="36"/>
        <v>-</v>
      </c>
      <c r="T464" s="88" t="str">
        <f t="shared" si="36"/>
        <v>-</v>
      </c>
      <c r="U464" s="88" t="str">
        <f t="shared" si="36"/>
        <v>-</v>
      </c>
      <c r="V464" s="88" t="str">
        <f t="shared" si="36"/>
        <v>-</v>
      </c>
      <c r="W464" s="88" t="str">
        <f t="shared" si="36"/>
        <v>-</v>
      </c>
      <c r="X464" s="9"/>
      <c r="Z464" s="570" t="s">
        <v>426</v>
      </c>
    </row>
    <row r="465" spans="1:26">
      <c r="A465" s="10"/>
      <c r="B465" s="153"/>
      <c r="C465" s="8"/>
      <c r="D465" s="77"/>
      <c r="E465" s="77"/>
      <c r="F465" s="7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9"/>
      <c r="X465" s="9"/>
      <c r="Z465" s="570" t="s">
        <v>426</v>
      </c>
    </row>
    <row r="466" spans="1:26" ht="15" customHeight="1">
      <c r="A466" s="10"/>
      <c r="B466" s="593"/>
      <c r="C466" s="593"/>
      <c r="D466" s="593"/>
      <c r="E466" s="593"/>
      <c r="F466" s="593"/>
      <c r="G466" s="593"/>
      <c r="H466" s="593"/>
      <c r="I466" s="593"/>
      <c r="J466" s="593"/>
      <c r="N466" s="597" t="s">
        <v>140</v>
      </c>
      <c r="O466" s="597"/>
      <c r="P466" s="597"/>
      <c r="Q466" s="597"/>
      <c r="R466" s="597"/>
      <c r="S466" s="597"/>
      <c r="T466" s="597"/>
      <c r="U466" s="597"/>
      <c r="V466" s="597"/>
      <c r="W466" s="597"/>
      <c r="X466" s="9"/>
      <c r="Z466" s="570" t="s">
        <v>426</v>
      </c>
    </row>
    <row r="467" spans="1:26">
      <c r="A467" s="10"/>
      <c r="B467" s="593"/>
      <c r="C467" s="593"/>
      <c r="D467" s="593"/>
      <c r="E467" s="593"/>
      <c r="F467" s="593"/>
      <c r="G467" s="593"/>
      <c r="H467" s="593"/>
      <c r="I467" s="593"/>
      <c r="J467" s="593"/>
      <c r="N467" s="152">
        <v>2024</v>
      </c>
      <c r="O467" s="152">
        <v>2025</v>
      </c>
      <c r="P467" s="157">
        <v>2026</v>
      </c>
      <c r="Q467" s="157">
        <v>2027</v>
      </c>
      <c r="R467" s="157">
        <v>2028</v>
      </c>
      <c r="S467" s="157">
        <v>2029</v>
      </c>
      <c r="T467" s="157">
        <v>2030</v>
      </c>
      <c r="U467" s="157">
        <v>2031</v>
      </c>
      <c r="V467" s="157">
        <v>2032</v>
      </c>
      <c r="W467" s="157">
        <v>2033</v>
      </c>
      <c r="X467" s="9"/>
      <c r="Z467" s="570" t="s">
        <v>426</v>
      </c>
    </row>
    <row r="468" spans="1:26">
      <c r="A468" s="10"/>
      <c r="B468" s="87" t="s">
        <v>139</v>
      </c>
      <c r="C468" s="20"/>
      <c r="D468" s="93"/>
      <c r="E468" s="93"/>
      <c r="F468" s="93"/>
      <c r="G468" s="20"/>
      <c r="H468" s="20"/>
      <c r="I468" s="20"/>
      <c r="J468" s="20"/>
      <c r="K468" s="20"/>
      <c r="L468" s="20"/>
      <c r="M468" s="21"/>
      <c r="N468" s="27">
        <f>SUM(N6:N464)</f>
        <v>0</v>
      </c>
      <c r="O468" s="27">
        <f t="shared" ref="O468:W468" si="37">SUM(O6:O464)</f>
        <v>0</v>
      </c>
      <c r="P468" s="27">
        <f t="shared" si="37"/>
        <v>0</v>
      </c>
      <c r="Q468" s="27">
        <f t="shared" si="37"/>
        <v>0</v>
      </c>
      <c r="R468" s="27">
        <f t="shared" si="37"/>
        <v>0</v>
      </c>
      <c r="S468" s="27">
        <f t="shared" si="37"/>
        <v>0</v>
      </c>
      <c r="T468" s="27">
        <f t="shared" si="37"/>
        <v>0</v>
      </c>
      <c r="U468" s="27">
        <f t="shared" si="37"/>
        <v>0</v>
      </c>
      <c r="V468" s="27">
        <f t="shared" si="37"/>
        <v>0</v>
      </c>
      <c r="W468" s="27">
        <f t="shared" si="37"/>
        <v>0</v>
      </c>
      <c r="X468" s="9"/>
      <c r="Z468" s="570" t="s">
        <v>426</v>
      </c>
    </row>
    <row r="469" spans="1:26">
      <c r="A469" s="10"/>
      <c r="B469" s="8"/>
      <c r="D469" s="77"/>
      <c r="E469" s="77"/>
      <c r="F469" s="7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3"/>
      <c r="X469" s="9"/>
      <c r="Z469" s="570" t="s">
        <v>426</v>
      </c>
    </row>
    <row r="470" spans="1:26">
      <c r="A470" s="10"/>
      <c r="B470" s="64"/>
      <c r="C470" s="8"/>
      <c r="D470" s="77"/>
      <c r="E470" s="77"/>
      <c r="F470" s="7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X470" s="9"/>
      <c r="Z470" s="570" t="s">
        <v>426</v>
      </c>
    </row>
    <row r="471" spans="1:26">
      <c r="A471" s="10"/>
      <c r="B471" s="64"/>
      <c r="C471" s="8"/>
      <c r="D471" s="77"/>
      <c r="E471" s="77"/>
      <c r="F471" s="7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U471" s="16" t="s">
        <v>137</v>
      </c>
      <c r="V471" s="92">
        <f>SUM(N468:W468)</f>
        <v>0</v>
      </c>
      <c r="X471" s="9"/>
      <c r="Z471" s="570" t="s">
        <v>426</v>
      </c>
    </row>
    <row r="472" spans="1:26">
      <c r="A472" s="10"/>
      <c r="B472" s="64"/>
      <c r="C472" s="8"/>
      <c r="D472" s="85"/>
      <c r="E472" s="85"/>
      <c r="F472" s="85"/>
      <c r="G472" s="11"/>
      <c r="H472" s="11"/>
      <c r="I472" s="11"/>
      <c r="J472" s="11"/>
      <c r="K472" s="11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9"/>
      <c r="Z472" s="570" t="s">
        <v>426</v>
      </c>
    </row>
    <row r="473" spans="1:26">
      <c r="A473" s="12"/>
      <c r="B473" s="75"/>
      <c r="C473" s="13"/>
      <c r="D473" s="78"/>
      <c r="E473" s="78"/>
      <c r="F473" s="78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4"/>
      <c r="Z473" s="570" t="s">
        <v>426</v>
      </c>
    </row>
    <row r="474" spans="1:26">
      <c r="A474" s="570" t="s">
        <v>426</v>
      </c>
      <c r="B474" s="570" t="s">
        <v>426</v>
      </c>
      <c r="C474" s="570" t="s">
        <v>426</v>
      </c>
      <c r="D474" s="570" t="s">
        <v>426</v>
      </c>
      <c r="E474" s="570" t="s">
        <v>426</v>
      </c>
      <c r="F474" s="570" t="s">
        <v>426</v>
      </c>
      <c r="G474" s="570" t="s">
        <v>426</v>
      </c>
      <c r="H474" s="570" t="s">
        <v>426</v>
      </c>
      <c r="I474" s="570" t="s">
        <v>426</v>
      </c>
      <c r="J474" s="570" t="s">
        <v>426</v>
      </c>
      <c r="K474" s="570" t="s">
        <v>426</v>
      </c>
      <c r="L474" s="570" t="s">
        <v>426</v>
      </c>
      <c r="M474" s="570" t="s">
        <v>426</v>
      </c>
      <c r="N474" s="570" t="s">
        <v>426</v>
      </c>
      <c r="O474" s="570" t="s">
        <v>426</v>
      </c>
      <c r="P474" s="570" t="s">
        <v>426</v>
      </c>
      <c r="Q474" s="570" t="s">
        <v>426</v>
      </c>
      <c r="R474" s="570" t="s">
        <v>426</v>
      </c>
      <c r="S474" s="570" t="s">
        <v>426</v>
      </c>
      <c r="T474" s="570" t="s">
        <v>426</v>
      </c>
      <c r="U474" s="570" t="s">
        <v>426</v>
      </c>
      <c r="V474" s="570" t="s">
        <v>426</v>
      </c>
      <c r="W474" s="570" t="s">
        <v>426</v>
      </c>
      <c r="X474" s="570" t="s">
        <v>426</v>
      </c>
      <c r="Y474" s="570" t="s">
        <v>426</v>
      </c>
      <c r="Z474" s="570" t="s">
        <v>426</v>
      </c>
    </row>
    <row r="475" spans="1:26">
      <c r="B475" s="153"/>
    </row>
    <row r="476" spans="1:26">
      <c r="D476" s="81"/>
      <c r="E476" s="81"/>
      <c r="F476" s="81"/>
    </row>
    <row r="477" spans="1:26">
      <c r="D477" s="81"/>
      <c r="E477" s="81"/>
      <c r="F477" s="81"/>
    </row>
    <row r="478" spans="1:26">
      <c r="D478" s="81"/>
      <c r="E478" s="81"/>
      <c r="F478" s="81"/>
    </row>
  </sheetData>
  <mergeCells count="4">
    <mergeCell ref="B466:J467"/>
    <mergeCell ref="N4:W4"/>
    <mergeCell ref="B1:U1"/>
    <mergeCell ref="N466:W46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52" fitToHeight="0" orientation="portrait" r:id="rId1"/>
  <headerFooter>
    <oddFooter>&amp;L※1 施設情報については，切替を実施する市有施設情報を参考資料1-1から転記してください。提案内容については，本提案における請求金額を記載ください。なお，燃料調整費及び再生可能エネルギー発電促進賦課金は含めてください。
※2 小売開始時期は、プルダウンから選択してください。
※3 列を追加し，基本料金単価や従量料金単価等が分かるようにしてください。
※  A3版横書きで作成してください。&amp;C&amp;P/&amp;N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リスト!$F$3:$F$14</xm:f>
          </x14:formula1>
          <xm:sqref>G6:G464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91"/>
  <sheetViews>
    <sheetView showGridLines="0" view="pageBreakPreview" zoomScale="85" zoomScaleNormal="57" zoomScaleSheetLayoutView="85" zoomScalePageLayoutView="70" workbookViewId="0"/>
  </sheetViews>
  <sheetFormatPr defaultColWidth="8.42578125" defaultRowHeight="12"/>
  <cols>
    <col min="1" max="1" width="3.7109375" style="5" customWidth="1"/>
    <col min="2" max="3" width="8.42578125" style="5"/>
    <col min="4" max="4" width="17.7109375" style="5" customWidth="1"/>
    <col min="5" max="6" width="21.85546875" style="5" customWidth="1"/>
    <col min="7" max="16" width="16.85546875" style="144" customWidth="1"/>
    <col min="17" max="17" width="3.7109375" style="5" customWidth="1"/>
    <col min="18" max="18" width="2.42578125" style="5" customWidth="1"/>
    <col min="19" max="16384" width="8.42578125" style="5"/>
  </cols>
  <sheetData>
    <row r="1" spans="1:18" ht="25.5" customHeight="1">
      <c r="A1" s="99"/>
      <c r="B1" s="588" t="str">
        <f ca="1">RIGHT(CELL("filename",A39),LEN(CELL("filename",A39))-FIND("]",CELL("filename",A39)))</f>
        <v>様式3-13_損益計算書（スキーム別売上・原価 _小売供給）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439"/>
      <c r="P1" s="128"/>
      <c r="Q1" s="58"/>
      <c r="R1" s="570" t="s">
        <v>426</v>
      </c>
    </row>
    <row r="2" spans="1:18">
      <c r="A2" s="1"/>
      <c r="B2" s="2"/>
      <c r="C2" s="2"/>
      <c r="D2" s="2"/>
      <c r="E2" s="2"/>
      <c r="F2" s="2"/>
      <c r="G2" s="129"/>
      <c r="H2" s="129"/>
      <c r="I2" s="129"/>
      <c r="J2" s="129"/>
      <c r="K2" s="129"/>
      <c r="L2" s="129"/>
      <c r="M2" s="130"/>
      <c r="N2" s="130"/>
      <c r="O2" s="130"/>
      <c r="P2" s="130"/>
      <c r="Q2" s="4"/>
      <c r="R2" s="570" t="s">
        <v>426</v>
      </c>
    </row>
    <row r="3" spans="1:18" s="8" customFormat="1">
      <c r="A3" s="6"/>
      <c r="B3" s="7" t="s">
        <v>115</v>
      </c>
      <c r="C3" s="7"/>
      <c r="D3" s="7"/>
      <c r="E3" s="7"/>
      <c r="F3" s="7"/>
      <c r="G3" s="131"/>
      <c r="H3" s="131"/>
      <c r="I3" s="131"/>
      <c r="J3" s="131"/>
      <c r="K3" s="131"/>
      <c r="L3" s="131"/>
      <c r="M3" s="77"/>
      <c r="N3" s="77"/>
      <c r="O3" s="77"/>
      <c r="P3" s="77" t="s">
        <v>151</v>
      </c>
      <c r="Q3" s="9"/>
      <c r="R3" s="570" t="s">
        <v>426</v>
      </c>
    </row>
    <row r="4" spans="1:18">
      <c r="A4" s="6"/>
      <c r="B4" s="42" t="s">
        <v>21</v>
      </c>
      <c r="C4" s="43"/>
      <c r="D4" s="43"/>
      <c r="E4" s="43"/>
      <c r="F4" s="43"/>
      <c r="G4" s="158" t="s">
        <v>20</v>
      </c>
      <c r="H4" s="159"/>
      <c r="I4" s="159"/>
      <c r="J4" s="159"/>
      <c r="K4" s="159"/>
      <c r="L4" s="159"/>
      <c r="M4" s="159"/>
      <c r="N4" s="159"/>
      <c r="O4" s="159"/>
      <c r="P4" s="160"/>
      <c r="Q4" s="9"/>
      <c r="R4" s="570" t="s">
        <v>426</v>
      </c>
    </row>
    <row r="5" spans="1:18">
      <c r="A5" s="10"/>
      <c r="B5" s="44"/>
      <c r="C5" s="45"/>
      <c r="D5" s="45"/>
      <c r="E5" s="45"/>
      <c r="F5" s="45"/>
      <c r="G5" s="132" t="s">
        <v>190</v>
      </c>
      <c r="H5" s="133" t="s">
        <v>191</v>
      </c>
      <c r="I5" s="133" t="s">
        <v>192</v>
      </c>
      <c r="J5" s="133" t="s">
        <v>193</v>
      </c>
      <c r="K5" s="133" t="s">
        <v>194</v>
      </c>
      <c r="L5" s="133" t="s">
        <v>195</v>
      </c>
      <c r="M5" s="133" t="s">
        <v>196</v>
      </c>
      <c r="N5" s="133" t="s">
        <v>197</v>
      </c>
      <c r="O5" s="133" t="s">
        <v>198</v>
      </c>
      <c r="P5" s="133" t="s">
        <v>199</v>
      </c>
      <c r="Q5" s="9"/>
      <c r="R5" s="570" t="s">
        <v>426</v>
      </c>
    </row>
    <row r="6" spans="1:18">
      <c r="A6" s="10"/>
      <c r="B6" s="55"/>
      <c r="C6" s="18"/>
      <c r="D6" s="17" t="s">
        <v>232</v>
      </c>
      <c r="E6" s="512" t="s">
        <v>212</v>
      </c>
      <c r="F6" s="513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9"/>
      <c r="R6" s="570" t="s">
        <v>426</v>
      </c>
    </row>
    <row r="7" spans="1:18">
      <c r="A7" s="10"/>
      <c r="B7" s="47"/>
      <c r="C7" s="10"/>
      <c r="D7" s="22" t="s">
        <v>248</v>
      </c>
      <c r="E7" s="516" t="s">
        <v>213</v>
      </c>
      <c r="F7" s="517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9"/>
      <c r="R7" s="570" t="s">
        <v>426</v>
      </c>
    </row>
    <row r="8" spans="1:18">
      <c r="A8" s="10"/>
      <c r="B8" s="47"/>
      <c r="C8" s="10"/>
      <c r="D8" s="23"/>
      <c r="E8" s="514" t="s">
        <v>214</v>
      </c>
      <c r="F8" s="515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9"/>
      <c r="R8" s="570" t="s">
        <v>426</v>
      </c>
    </row>
    <row r="9" spans="1:18">
      <c r="A9" s="10"/>
      <c r="B9" s="47"/>
      <c r="C9" s="22"/>
      <c r="D9" s="17" t="s">
        <v>232</v>
      </c>
      <c r="E9" s="512" t="s">
        <v>212</v>
      </c>
      <c r="F9" s="513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9"/>
      <c r="R9" s="570" t="s">
        <v>426</v>
      </c>
    </row>
    <row r="10" spans="1:18">
      <c r="A10" s="10"/>
      <c r="B10" s="47"/>
      <c r="C10" s="10"/>
      <c r="D10" s="22" t="s">
        <v>249</v>
      </c>
      <c r="E10" s="516" t="s">
        <v>213</v>
      </c>
      <c r="F10" s="517"/>
      <c r="G10" s="528"/>
      <c r="H10" s="528"/>
      <c r="I10" s="528"/>
      <c r="J10" s="528"/>
      <c r="K10" s="528"/>
      <c r="L10" s="528"/>
      <c r="M10" s="528"/>
      <c r="N10" s="528"/>
      <c r="O10" s="528"/>
      <c r="P10" s="528"/>
      <c r="Q10" s="9"/>
      <c r="R10" s="570" t="s">
        <v>426</v>
      </c>
    </row>
    <row r="11" spans="1:18">
      <c r="A11" s="10"/>
      <c r="B11" s="47"/>
      <c r="C11" s="10"/>
      <c r="D11" s="23"/>
      <c r="E11" s="514" t="s">
        <v>214</v>
      </c>
      <c r="F11" s="515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9"/>
      <c r="R11" s="570" t="s">
        <v>426</v>
      </c>
    </row>
    <row r="12" spans="1:18">
      <c r="A12" s="10"/>
      <c r="B12" s="47"/>
      <c r="C12" s="10"/>
      <c r="D12" s="17" t="s">
        <v>56</v>
      </c>
      <c r="E12" s="512" t="s">
        <v>212</v>
      </c>
      <c r="F12" s="513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9"/>
      <c r="R12" s="570" t="s">
        <v>426</v>
      </c>
    </row>
    <row r="13" spans="1:18">
      <c r="A13" s="10"/>
      <c r="B13" s="47"/>
      <c r="C13" s="10"/>
      <c r="D13" s="22"/>
      <c r="E13" s="516" t="s">
        <v>213</v>
      </c>
      <c r="F13" s="517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9"/>
      <c r="R13" s="570" t="s">
        <v>426</v>
      </c>
    </row>
    <row r="14" spans="1:18">
      <c r="A14" s="10"/>
      <c r="B14" s="47"/>
      <c r="C14" s="10"/>
      <c r="D14" s="22"/>
      <c r="E14" s="514" t="s">
        <v>214</v>
      </c>
      <c r="F14" s="515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9"/>
      <c r="R14" s="570" t="s">
        <v>426</v>
      </c>
    </row>
    <row r="15" spans="1:18">
      <c r="A15" s="10"/>
      <c r="B15" s="47"/>
      <c r="C15" s="10"/>
      <c r="D15" s="19" t="s">
        <v>52</v>
      </c>
      <c r="E15" s="20"/>
      <c r="F15" s="21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9"/>
      <c r="R15" s="570" t="s">
        <v>426</v>
      </c>
    </row>
    <row r="16" spans="1:18">
      <c r="A16" s="10"/>
      <c r="B16" s="47"/>
      <c r="C16" s="10"/>
      <c r="D16" s="19" t="s">
        <v>53</v>
      </c>
      <c r="E16" s="20"/>
      <c r="F16" s="21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9"/>
      <c r="R16" s="570" t="s">
        <v>426</v>
      </c>
    </row>
    <row r="17" spans="1:18">
      <c r="A17" s="10"/>
      <c r="B17" s="47"/>
      <c r="C17" s="12" t="s">
        <v>371</v>
      </c>
      <c r="D17" s="13"/>
      <c r="E17" s="13"/>
      <c r="F17" s="13"/>
      <c r="G17" s="134">
        <f>SUM(G6:G16)</f>
        <v>0</v>
      </c>
      <c r="H17" s="134">
        <f t="shared" ref="H17:P17" si="0">SUM(H6:H16)</f>
        <v>0</v>
      </c>
      <c r="I17" s="134">
        <f t="shared" si="0"/>
        <v>0</v>
      </c>
      <c r="J17" s="134">
        <f t="shared" si="0"/>
        <v>0</v>
      </c>
      <c r="K17" s="134">
        <f t="shared" si="0"/>
        <v>0</v>
      </c>
      <c r="L17" s="134">
        <f t="shared" si="0"/>
        <v>0</v>
      </c>
      <c r="M17" s="134">
        <f t="shared" si="0"/>
        <v>0</v>
      </c>
      <c r="N17" s="134">
        <f t="shared" si="0"/>
        <v>0</v>
      </c>
      <c r="O17" s="134">
        <f t="shared" si="0"/>
        <v>0</v>
      </c>
      <c r="P17" s="134">
        <f t="shared" si="0"/>
        <v>0</v>
      </c>
      <c r="Q17" s="9"/>
      <c r="R17" s="570" t="s">
        <v>426</v>
      </c>
    </row>
    <row r="18" spans="1:18">
      <c r="A18" s="10"/>
      <c r="B18" s="56" t="s">
        <v>114</v>
      </c>
      <c r="C18" s="48"/>
      <c r="D18" s="84"/>
      <c r="E18" s="84"/>
      <c r="F18" s="166"/>
      <c r="G18" s="135">
        <f>G17</f>
        <v>0</v>
      </c>
      <c r="H18" s="135">
        <f t="shared" ref="H18:P18" si="1">H17</f>
        <v>0</v>
      </c>
      <c r="I18" s="135">
        <f t="shared" si="1"/>
        <v>0</v>
      </c>
      <c r="J18" s="135">
        <f t="shared" si="1"/>
        <v>0</v>
      </c>
      <c r="K18" s="135">
        <f t="shared" si="1"/>
        <v>0</v>
      </c>
      <c r="L18" s="135">
        <f t="shared" si="1"/>
        <v>0</v>
      </c>
      <c r="M18" s="135">
        <f t="shared" si="1"/>
        <v>0</v>
      </c>
      <c r="N18" s="135">
        <f t="shared" si="1"/>
        <v>0</v>
      </c>
      <c r="O18" s="135">
        <f t="shared" si="1"/>
        <v>0</v>
      </c>
      <c r="P18" s="135">
        <f t="shared" si="1"/>
        <v>0</v>
      </c>
      <c r="Q18" s="9"/>
      <c r="R18" s="570" t="s">
        <v>426</v>
      </c>
    </row>
    <row r="19" spans="1:18">
      <c r="A19" s="10"/>
      <c r="B19" s="47"/>
      <c r="C19" s="12" t="s">
        <v>152</v>
      </c>
      <c r="D19" s="13"/>
      <c r="E19" s="13"/>
      <c r="F19" s="13"/>
      <c r="G19" s="498"/>
      <c r="H19" s="498"/>
      <c r="I19" s="498"/>
      <c r="J19" s="498"/>
      <c r="K19" s="498"/>
      <c r="L19" s="498"/>
      <c r="M19" s="498"/>
      <c r="N19" s="498"/>
      <c r="O19" s="498"/>
      <c r="P19" s="498"/>
      <c r="Q19" s="9"/>
      <c r="R19" s="570" t="s">
        <v>426</v>
      </c>
    </row>
    <row r="20" spans="1:18">
      <c r="A20" s="10"/>
      <c r="B20" s="47"/>
      <c r="C20" s="12" t="s">
        <v>119</v>
      </c>
      <c r="D20" s="13"/>
      <c r="E20" s="13"/>
      <c r="F20" s="13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9"/>
      <c r="R20" s="570" t="s">
        <v>426</v>
      </c>
    </row>
    <row r="21" spans="1:18">
      <c r="A21" s="10"/>
      <c r="B21" s="47"/>
      <c r="C21" s="18" t="s">
        <v>236</v>
      </c>
      <c r="D21" s="8"/>
      <c r="E21" s="3"/>
      <c r="F21" s="9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9"/>
      <c r="R21" s="570" t="s">
        <v>426</v>
      </c>
    </row>
    <row r="22" spans="1:18">
      <c r="A22" s="10"/>
      <c r="B22" s="47"/>
      <c r="C22" s="18" t="s">
        <v>0</v>
      </c>
      <c r="D22" s="512" t="s">
        <v>120</v>
      </c>
      <c r="E22" s="512"/>
      <c r="F22" s="530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9"/>
      <c r="R22" s="570" t="s">
        <v>426</v>
      </c>
    </row>
    <row r="23" spans="1:18">
      <c r="A23" s="10"/>
      <c r="B23" s="47"/>
      <c r="C23" s="10"/>
      <c r="D23" s="514" t="s">
        <v>121</v>
      </c>
      <c r="E23" s="531"/>
      <c r="F23" s="531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9"/>
      <c r="R23" s="570" t="s">
        <v>426</v>
      </c>
    </row>
    <row r="24" spans="1:18">
      <c r="A24" s="10"/>
      <c r="B24" s="47"/>
      <c r="C24" s="12" t="s">
        <v>113</v>
      </c>
      <c r="D24" s="13"/>
      <c r="E24" s="13"/>
      <c r="F24" s="13"/>
      <c r="G24" s="134">
        <f>+SUM(G22:G23)</f>
        <v>0</v>
      </c>
      <c r="H24" s="134">
        <f t="shared" ref="H24:P24" si="2">+SUM(H22:H23)</f>
        <v>0</v>
      </c>
      <c r="I24" s="134">
        <f t="shared" si="2"/>
        <v>0</v>
      </c>
      <c r="J24" s="134">
        <f t="shared" si="2"/>
        <v>0</v>
      </c>
      <c r="K24" s="134">
        <f t="shared" si="2"/>
        <v>0</v>
      </c>
      <c r="L24" s="134">
        <f t="shared" si="2"/>
        <v>0</v>
      </c>
      <c r="M24" s="134">
        <f t="shared" si="2"/>
        <v>0</v>
      </c>
      <c r="N24" s="134">
        <f t="shared" si="2"/>
        <v>0</v>
      </c>
      <c r="O24" s="134">
        <f t="shared" si="2"/>
        <v>0</v>
      </c>
      <c r="P24" s="134">
        <f t="shared" si="2"/>
        <v>0</v>
      </c>
      <c r="Q24" s="9"/>
      <c r="R24" s="570" t="s">
        <v>426</v>
      </c>
    </row>
    <row r="25" spans="1:18">
      <c r="A25" s="10"/>
      <c r="B25" s="47"/>
      <c r="C25" s="18"/>
      <c r="D25" s="17" t="s">
        <v>210</v>
      </c>
      <c r="E25" s="512" t="s">
        <v>62</v>
      </c>
      <c r="F25" s="530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9"/>
      <c r="R25" s="570" t="s">
        <v>426</v>
      </c>
    </row>
    <row r="26" spans="1:18">
      <c r="A26" s="10"/>
      <c r="B26" s="47"/>
      <c r="C26" s="10"/>
      <c r="D26" s="23"/>
      <c r="E26" s="514" t="s">
        <v>63</v>
      </c>
      <c r="F26" s="531"/>
      <c r="G26" s="565"/>
      <c r="H26" s="565"/>
      <c r="I26" s="565"/>
      <c r="J26" s="565"/>
      <c r="K26" s="565"/>
      <c r="L26" s="565"/>
      <c r="M26" s="565"/>
      <c r="N26" s="565"/>
      <c r="O26" s="565"/>
      <c r="P26" s="565"/>
      <c r="Q26" s="9"/>
      <c r="R26" s="570" t="s">
        <v>426</v>
      </c>
    </row>
    <row r="27" spans="1:18">
      <c r="A27" s="10"/>
      <c r="B27" s="47"/>
      <c r="C27" s="10"/>
      <c r="D27" s="19" t="s">
        <v>252</v>
      </c>
      <c r="E27" s="13"/>
      <c r="F27" s="13"/>
      <c r="G27" s="134">
        <f>'様式3-12_事業効果ア,イ,ウ,エ,オ,カ,キ'!M47</f>
        <v>0</v>
      </c>
      <c r="H27" s="134">
        <f>'様式3-12_事業効果ア,イ,ウ,エ,オ,カ,キ'!N47</f>
        <v>0</v>
      </c>
      <c r="I27" s="134">
        <f>'様式3-12_事業効果ア,イ,ウ,エ,オ,カ,キ'!O47</f>
        <v>0</v>
      </c>
      <c r="J27" s="134">
        <f>'様式3-12_事業効果ア,イ,ウ,エ,オ,カ,キ'!P47</f>
        <v>0</v>
      </c>
      <c r="K27" s="134">
        <f>'様式3-12_事業効果ア,イ,ウ,エ,オ,カ,キ'!Q47</f>
        <v>0</v>
      </c>
      <c r="L27" s="134">
        <f>'様式3-12_事業効果ア,イ,ウ,エ,オ,カ,キ'!R47</f>
        <v>0</v>
      </c>
      <c r="M27" s="134">
        <f>'様式3-12_事業効果ア,イ,ウ,エ,オ,カ,キ'!S47</f>
        <v>0</v>
      </c>
      <c r="N27" s="134">
        <f>'様式3-12_事業効果ア,イ,ウ,エ,オ,カ,キ'!T47</f>
        <v>0</v>
      </c>
      <c r="O27" s="134">
        <f>'様式3-12_事業効果ア,イ,ウ,エ,オ,カ,キ'!U47</f>
        <v>0</v>
      </c>
      <c r="P27" s="134">
        <f>'様式3-12_事業効果ア,イ,ウ,エ,オ,カ,キ'!V47</f>
        <v>0</v>
      </c>
      <c r="Q27" s="9"/>
      <c r="R27" s="570" t="s">
        <v>426</v>
      </c>
    </row>
    <row r="28" spans="1:18">
      <c r="A28" s="10"/>
      <c r="B28" s="47"/>
      <c r="C28" s="10"/>
      <c r="D28" s="12" t="s">
        <v>253</v>
      </c>
      <c r="E28" s="13"/>
      <c r="F28" s="13"/>
      <c r="G28" s="134">
        <f>'様式3-12_事業効果ア,イ,ウ,エ,オ,カ,キ'!M52+'様式3-12_事業効果ア,イ,ウ,エ,オ,カ,キ'!M57+'様式3-12_事業効果ア,イ,ウ,エ,オ,カ,キ'!M62</f>
        <v>0</v>
      </c>
      <c r="H28" s="134">
        <f>'様式3-12_事業効果ア,イ,ウ,エ,オ,カ,キ'!N52+'様式3-12_事業効果ア,イ,ウ,エ,オ,カ,キ'!N57+'様式3-12_事業効果ア,イ,ウ,エ,オ,カ,キ'!N62</f>
        <v>0</v>
      </c>
      <c r="I28" s="134">
        <f>'様式3-12_事業効果ア,イ,ウ,エ,オ,カ,キ'!O52+'様式3-12_事業効果ア,イ,ウ,エ,オ,カ,キ'!O57+'様式3-12_事業効果ア,イ,ウ,エ,オ,カ,キ'!O62</f>
        <v>0</v>
      </c>
      <c r="J28" s="134">
        <f>'様式3-12_事業効果ア,イ,ウ,エ,オ,カ,キ'!P52+'様式3-12_事業効果ア,イ,ウ,エ,オ,カ,キ'!P57+'様式3-12_事業効果ア,イ,ウ,エ,オ,カ,キ'!P62</f>
        <v>0</v>
      </c>
      <c r="K28" s="134">
        <f>'様式3-12_事業効果ア,イ,ウ,エ,オ,カ,キ'!Q52+'様式3-12_事業効果ア,イ,ウ,エ,オ,カ,キ'!Q57+'様式3-12_事業効果ア,イ,ウ,エ,オ,カ,キ'!Q62</f>
        <v>0</v>
      </c>
      <c r="L28" s="134">
        <f>'様式3-12_事業効果ア,イ,ウ,エ,オ,カ,キ'!R52+'様式3-12_事業効果ア,イ,ウ,エ,オ,カ,キ'!R57+'様式3-12_事業効果ア,イ,ウ,エ,オ,カ,キ'!R62</f>
        <v>0</v>
      </c>
      <c r="M28" s="134">
        <f>'様式3-12_事業効果ア,イ,ウ,エ,オ,カ,キ'!S52+'様式3-12_事業効果ア,イ,ウ,エ,オ,カ,キ'!S57+'様式3-12_事業効果ア,イ,ウ,エ,オ,カ,キ'!S62</f>
        <v>0</v>
      </c>
      <c r="N28" s="134">
        <f>'様式3-12_事業効果ア,イ,ウ,エ,オ,カ,キ'!T52+'様式3-12_事業効果ア,イ,ウ,エ,オ,カ,キ'!T57+'様式3-12_事業効果ア,イ,ウ,エ,オ,カ,キ'!T62</f>
        <v>0</v>
      </c>
      <c r="O28" s="134">
        <f>'様式3-12_事業効果ア,イ,ウ,エ,オ,カ,キ'!U52+'様式3-12_事業効果ア,イ,ウ,エ,オ,カ,キ'!U57+'様式3-12_事業効果ア,イ,ウ,エ,オ,カ,キ'!U62</f>
        <v>0</v>
      </c>
      <c r="P28" s="134">
        <f>'様式3-12_事業効果ア,イ,ウ,エ,オ,カ,キ'!V52+'様式3-12_事業効果ア,イ,ウ,エ,オ,カ,キ'!V57+'様式3-12_事業効果ア,イ,ウ,エ,オ,カ,キ'!V62</f>
        <v>0</v>
      </c>
      <c r="Q28" s="9"/>
      <c r="R28" s="570" t="s">
        <v>426</v>
      </c>
    </row>
    <row r="29" spans="1:18">
      <c r="A29" s="10"/>
      <c r="B29" s="47"/>
      <c r="C29" s="12" t="s">
        <v>254</v>
      </c>
      <c r="D29" s="13"/>
      <c r="E29" s="13"/>
      <c r="F29" s="13"/>
      <c r="G29" s="134">
        <f t="shared" ref="G29:P29" si="3">+SUM(G25:G28)</f>
        <v>0</v>
      </c>
      <c r="H29" s="134">
        <f t="shared" si="3"/>
        <v>0</v>
      </c>
      <c r="I29" s="134">
        <f t="shared" si="3"/>
        <v>0</v>
      </c>
      <c r="J29" s="134">
        <f t="shared" si="3"/>
        <v>0</v>
      </c>
      <c r="K29" s="134">
        <f t="shared" si="3"/>
        <v>0</v>
      </c>
      <c r="L29" s="134">
        <f t="shared" si="3"/>
        <v>0</v>
      </c>
      <c r="M29" s="134">
        <f t="shared" si="3"/>
        <v>0</v>
      </c>
      <c r="N29" s="134">
        <f t="shared" si="3"/>
        <v>0</v>
      </c>
      <c r="O29" s="134">
        <f t="shared" si="3"/>
        <v>0</v>
      </c>
      <c r="P29" s="134">
        <f t="shared" si="3"/>
        <v>0</v>
      </c>
      <c r="Q29" s="9"/>
      <c r="R29" s="570" t="s">
        <v>426</v>
      </c>
    </row>
    <row r="30" spans="1:18">
      <c r="A30" s="10"/>
      <c r="B30" s="47" t="s">
        <v>250</v>
      </c>
      <c r="C30" s="18"/>
      <c r="D30" s="19" t="s">
        <v>255</v>
      </c>
      <c r="E30" s="20"/>
      <c r="F30" s="21"/>
      <c r="G30" s="175">
        <f>'様式3-13_損益計算書（スキーム別売上・原価_新規電源開発）'!H60</f>
        <v>0</v>
      </c>
      <c r="H30" s="175">
        <f>'様式3-13_損益計算書（スキーム別売上・原価_新規電源開発）'!I60</f>
        <v>0</v>
      </c>
      <c r="I30" s="175">
        <f>'様式3-13_損益計算書（スキーム別売上・原価_新規電源開発）'!J60</f>
        <v>0</v>
      </c>
      <c r="J30" s="175">
        <f>'様式3-13_損益計算書（スキーム別売上・原価_新規電源開発）'!K60</f>
        <v>0</v>
      </c>
      <c r="K30" s="175">
        <f>'様式3-13_損益計算書（スキーム別売上・原価_新規電源開発）'!L60</f>
        <v>0</v>
      </c>
      <c r="L30" s="175">
        <f>'様式3-13_損益計算書（スキーム別売上・原価_新規電源開発）'!M60</f>
        <v>0</v>
      </c>
      <c r="M30" s="175">
        <f>'様式3-13_損益計算書（スキーム別売上・原価_新規電源開発）'!N60</f>
        <v>0</v>
      </c>
      <c r="N30" s="175">
        <f>'様式3-13_損益計算書（スキーム別売上・原価_新規電源開発）'!O60</f>
        <v>0</v>
      </c>
      <c r="O30" s="175">
        <f>'様式3-13_損益計算書（スキーム別売上・原価_新規電源開発）'!P60</f>
        <v>0</v>
      </c>
      <c r="P30" s="175">
        <f>'様式3-13_損益計算書（スキーム別売上・原価_新規電源開発）'!Q60</f>
        <v>0</v>
      </c>
      <c r="Q30" s="9"/>
      <c r="R30" s="570" t="s">
        <v>426</v>
      </c>
    </row>
    <row r="31" spans="1:18">
      <c r="A31" s="10"/>
      <c r="B31" s="47"/>
      <c r="C31" s="12" t="s">
        <v>423</v>
      </c>
      <c r="D31" s="13"/>
      <c r="E31" s="13"/>
      <c r="F31" s="14"/>
      <c r="G31" s="134">
        <f>SUM(G30)</f>
        <v>0</v>
      </c>
      <c r="H31" s="134">
        <f t="shared" ref="H31:P31" si="4">SUM(H30)</f>
        <v>0</v>
      </c>
      <c r="I31" s="134">
        <f t="shared" si="4"/>
        <v>0</v>
      </c>
      <c r="J31" s="134">
        <f t="shared" si="4"/>
        <v>0</v>
      </c>
      <c r="K31" s="134">
        <f t="shared" si="4"/>
        <v>0</v>
      </c>
      <c r="L31" s="134">
        <f t="shared" si="4"/>
        <v>0</v>
      </c>
      <c r="M31" s="134">
        <f t="shared" si="4"/>
        <v>0</v>
      </c>
      <c r="N31" s="134">
        <f t="shared" si="4"/>
        <v>0</v>
      </c>
      <c r="O31" s="134">
        <f t="shared" si="4"/>
        <v>0</v>
      </c>
      <c r="P31" s="134">
        <f t="shared" si="4"/>
        <v>0</v>
      </c>
      <c r="Q31" s="9"/>
      <c r="R31" s="570" t="s">
        <v>426</v>
      </c>
    </row>
    <row r="32" spans="1:18">
      <c r="A32" s="10"/>
      <c r="B32" s="56" t="s">
        <v>122</v>
      </c>
      <c r="C32" s="48"/>
      <c r="D32" s="48"/>
      <c r="E32" s="48"/>
      <c r="F32" s="48"/>
      <c r="G32" s="135">
        <f>G19+G20++G21+G24+G29+G31</f>
        <v>0</v>
      </c>
      <c r="H32" s="135">
        <f t="shared" ref="H32:P32" si="5">H19+H20++H21+H24+H29+H31</f>
        <v>0</v>
      </c>
      <c r="I32" s="135">
        <f t="shared" si="5"/>
        <v>0</v>
      </c>
      <c r="J32" s="135">
        <f t="shared" si="5"/>
        <v>0</v>
      </c>
      <c r="K32" s="135">
        <f t="shared" si="5"/>
        <v>0</v>
      </c>
      <c r="L32" s="135">
        <f t="shared" si="5"/>
        <v>0</v>
      </c>
      <c r="M32" s="135">
        <f t="shared" si="5"/>
        <v>0</v>
      </c>
      <c r="N32" s="135">
        <f t="shared" si="5"/>
        <v>0</v>
      </c>
      <c r="O32" s="135">
        <f t="shared" si="5"/>
        <v>0</v>
      </c>
      <c r="P32" s="135">
        <f t="shared" si="5"/>
        <v>0</v>
      </c>
      <c r="Q32" s="9"/>
      <c r="R32" s="570" t="s">
        <v>426</v>
      </c>
    </row>
    <row r="33" spans="1:18">
      <c r="A33" s="22"/>
      <c r="B33" s="82"/>
      <c r="C33" s="500" t="s">
        <v>116</v>
      </c>
      <c r="D33" s="501"/>
      <c r="E33" s="501"/>
      <c r="F33" s="502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9"/>
      <c r="R33" s="570" t="s">
        <v>426</v>
      </c>
    </row>
    <row r="34" spans="1:18">
      <c r="A34" s="22"/>
      <c r="B34" s="83"/>
      <c r="C34" s="504" t="s">
        <v>117</v>
      </c>
      <c r="D34" s="505"/>
      <c r="E34" s="505"/>
      <c r="F34" s="506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9"/>
      <c r="R34" s="570" t="s">
        <v>426</v>
      </c>
    </row>
    <row r="35" spans="1:18">
      <c r="A35" s="22"/>
      <c r="B35" s="83"/>
      <c r="C35" s="508" t="s">
        <v>118</v>
      </c>
      <c r="D35" s="509"/>
      <c r="E35" s="509"/>
      <c r="F35" s="510"/>
      <c r="G35" s="529"/>
      <c r="H35" s="529"/>
      <c r="I35" s="529"/>
      <c r="J35" s="529"/>
      <c r="K35" s="529"/>
      <c r="L35" s="529"/>
      <c r="M35" s="529"/>
      <c r="N35" s="529"/>
      <c r="O35" s="529"/>
      <c r="P35" s="529"/>
      <c r="Q35" s="9"/>
      <c r="R35" s="570" t="s">
        <v>426</v>
      </c>
    </row>
    <row r="36" spans="1:18">
      <c r="A36" s="22"/>
      <c r="B36" s="56" t="s">
        <v>135</v>
      </c>
      <c r="C36" s="48"/>
      <c r="D36" s="48"/>
      <c r="E36" s="48"/>
      <c r="F36" s="48"/>
      <c r="G36" s="136">
        <f>+SUM(G33:G35)</f>
        <v>0</v>
      </c>
      <c r="H36" s="136">
        <f t="shared" ref="H36:P36" si="6">+SUM(H33:H35)</f>
        <v>0</v>
      </c>
      <c r="I36" s="136">
        <f t="shared" si="6"/>
        <v>0</v>
      </c>
      <c r="J36" s="136">
        <f t="shared" si="6"/>
        <v>0</v>
      </c>
      <c r="K36" s="136">
        <f t="shared" si="6"/>
        <v>0</v>
      </c>
      <c r="L36" s="136">
        <f t="shared" si="6"/>
        <v>0</v>
      </c>
      <c r="M36" s="136">
        <f t="shared" si="6"/>
        <v>0</v>
      </c>
      <c r="N36" s="136">
        <f t="shared" si="6"/>
        <v>0</v>
      </c>
      <c r="O36" s="136">
        <f t="shared" si="6"/>
        <v>0</v>
      </c>
      <c r="P36" s="136">
        <f t="shared" si="6"/>
        <v>0</v>
      </c>
      <c r="Q36" s="9"/>
      <c r="R36" s="570" t="s">
        <v>426</v>
      </c>
    </row>
    <row r="37" spans="1:18">
      <c r="A37" s="12"/>
      <c r="B37" s="24"/>
      <c r="C37" s="24"/>
      <c r="D37" s="24"/>
      <c r="E37" s="24"/>
      <c r="F37" s="24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4"/>
      <c r="R37" s="570" t="s">
        <v>426</v>
      </c>
    </row>
    <row r="38" spans="1:18">
      <c r="A38" s="63"/>
      <c r="B38" s="24"/>
      <c r="C38" s="24"/>
      <c r="D38" s="24"/>
      <c r="E38" s="24"/>
      <c r="F38" s="24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60"/>
      <c r="R38" s="570" t="s">
        <v>426</v>
      </c>
    </row>
    <row r="39" spans="1:18">
      <c r="A39" s="6"/>
      <c r="B39" s="7" t="s">
        <v>243</v>
      </c>
      <c r="C39" s="7"/>
      <c r="D39" s="7"/>
      <c r="E39" s="7"/>
      <c r="F39" s="7"/>
      <c r="G39" s="131"/>
      <c r="H39" s="131"/>
      <c r="I39" s="131"/>
      <c r="J39" s="131"/>
      <c r="K39" s="131"/>
      <c r="L39" s="131"/>
      <c r="M39" s="77"/>
      <c r="N39" s="77"/>
      <c r="O39" s="77"/>
      <c r="P39" s="77" t="s">
        <v>23</v>
      </c>
      <c r="Q39" s="9"/>
      <c r="R39" s="570" t="s">
        <v>426</v>
      </c>
    </row>
    <row r="40" spans="1:18">
      <c r="A40" s="6"/>
      <c r="B40" s="42" t="s">
        <v>21</v>
      </c>
      <c r="C40" s="43"/>
      <c r="D40" s="43"/>
      <c r="E40" s="43"/>
      <c r="F40" s="43"/>
      <c r="G40" s="158" t="s">
        <v>20</v>
      </c>
      <c r="H40" s="159"/>
      <c r="I40" s="159"/>
      <c r="J40" s="159"/>
      <c r="K40" s="159"/>
      <c r="L40" s="159"/>
      <c r="M40" s="159"/>
      <c r="N40" s="159"/>
      <c r="O40" s="159"/>
      <c r="P40" s="160"/>
      <c r="Q40" s="9"/>
      <c r="R40" s="570" t="s">
        <v>426</v>
      </c>
    </row>
    <row r="41" spans="1:18">
      <c r="A41" s="10"/>
      <c r="B41" s="44"/>
      <c r="C41" s="45"/>
      <c r="D41" s="45"/>
      <c r="E41" s="45"/>
      <c r="F41" s="45"/>
      <c r="G41" s="132" t="s">
        <v>190</v>
      </c>
      <c r="H41" s="133" t="s">
        <v>191</v>
      </c>
      <c r="I41" s="133" t="s">
        <v>192</v>
      </c>
      <c r="J41" s="133" t="s">
        <v>193</v>
      </c>
      <c r="K41" s="133" t="s">
        <v>194</v>
      </c>
      <c r="L41" s="133" t="s">
        <v>195</v>
      </c>
      <c r="M41" s="133" t="s">
        <v>196</v>
      </c>
      <c r="N41" s="133" t="s">
        <v>197</v>
      </c>
      <c r="O41" s="133" t="s">
        <v>198</v>
      </c>
      <c r="P41" s="133" t="s">
        <v>199</v>
      </c>
      <c r="Q41" s="9"/>
      <c r="R41" s="570" t="s">
        <v>426</v>
      </c>
    </row>
    <row r="42" spans="1:18">
      <c r="A42" s="10"/>
      <c r="B42" s="30"/>
      <c r="C42" s="18"/>
      <c r="D42" s="17" t="s">
        <v>232</v>
      </c>
      <c r="E42" s="512" t="s">
        <v>111</v>
      </c>
      <c r="F42" s="530"/>
      <c r="G42" s="527"/>
      <c r="H42" s="527"/>
      <c r="I42" s="527"/>
      <c r="J42" s="527"/>
      <c r="K42" s="527"/>
      <c r="L42" s="527"/>
      <c r="M42" s="527"/>
      <c r="N42" s="527"/>
      <c r="O42" s="527"/>
      <c r="P42" s="527"/>
      <c r="Q42" s="9"/>
      <c r="R42" s="570" t="s">
        <v>426</v>
      </c>
    </row>
    <row r="43" spans="1:18">
      <c r="A43" s="10"/>
      <c r="B43" s="31"/>
      <c r="C43" s="10"/>
      <c r="D43" s="22" t="s">
        <v>403</v>
      </c>
      <c r="E43" s="516" t="s">
        <v>54</v>
      </c>
      <c r="F43" s="532"/>
      <c r="G43" s="528"/>
      <c r="H43" s="528"/>
      <c r="I43" s="528"/>
      <c r="J43" s="528"/>
      <c r="K43" s="528"/>
      <c r="L43" s="528"/>
      <c r="M43" s="528"/>
      <c r="N43" s="528"/>
      <c r="O43" s="528"/>
      <c r="P43" s="528"/>
      <c r="Q43" s="9"/>
      <c r="R43" s="570" t="s">
        <v>426</v>
      </c>
    </row>
    <row r="44" spans="1:18">
      <c r="A44" s="10"/>
      <c r="B44" s="31"/>
      <c r="C44" s="10"/>
      <c r="D44" s="23"/>
      <c r="E44" s="514" t="s">
        <v>55</v>
      </c>
      <c r="F44" s="515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9"/>
      <c r="R44" s="570" t="s">
        <v>426</v>
      </c>
    </row>
    <row r="45" spans="1:18">
      <c r="A45" s="10"/>
      <c r="B45" s="31"/>
      <c r="C45" s="22"/>
      <c r="D45" s="17" t="s">
        <v>232</v>
      </c>
      <c r="E45" s="512" t="s">
        <v>111</v>
      </c>
      <c r="F45" s="530"/>
      <c r="G45" s="527"/>
      <c r="H45" s="527"/>
      <c r="I45" s="527"/>
      <c r="J45" s="527"/>
      <c r="K45" s="527"/>
      <c r="L45" s="527"/>
      <c r="M45" s="527"/>
      <c r="N45" s="527"/>
      <c r="O45" s="527"/>
      <c r="P45" s="527"/>
      <c r="Q45" s="9"/>
      <c r="R45" s="570" t="s">
        <v>426</v>
      </c>
    </row>
    <row r="46" spans="1:18">
      <c r="A46" s="10"/>
      <c r="B46" s="31"/>
      <c r="C46" s="10"/>
      <c r="D46" s="22" t="s">
        <v>404</v>
      </c>
      <c r="E46" s="516" t="s">
        <v>54</v>
      </c>
      <c r="F46" s="532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9"/>
      <c r="R46" s="570" t="s">
        <v>426</v>
      </c>
    </row>
    <row r="47" spans="1:18">
      <c r="A47" s="10"/>
      <c r="B47" s="31"/>
      <c r="C47" s="10"/>
      <c r="D47" s="23"/>
      <c r="E47" s="514" t="s">
        <v>55</v>
      </c>
      <c r="F47" s="515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9"/>
      <c r="R47" s="570" t="s">
        <v>426</v>
      </c>
    </row>
    <row r="48" spans="1:18">
      <c r="A48" s="10"/>
      <c r="B48" s="31"/>
      <c r="C48" s="10"/>
      <c r="D48" s="17" t="s">
        <v>56</v>
      </c>
      <c r="E48" s="512" t="s">
        <v>111</v>
      </c>
      <c r="F48" s="530"/>
      <c r="G48" s="527"/>
      <c r="H48" s="527"/>
      <c r="I48" s="527"/>
      <c r="J48" s="527"/>
      <c r="K48" s="527"/>
      <c r="L48" s="527"/>
      <c r="M48" s="527"/>
      <c r="N48" s="527"/>
      <c r="O48" s="527"/>
      <c r="P48" s="527"/>
      <c r="Q48" s="9"/>
      <c r="R48" s="570" t="s">
        <v>426</v>
      </c>
    </row>
    <row r="49" spans="1:18">
      <c r="A49" s="10"/>
      <c r="B49" s="31"/>
      <c r="C49" s="10"/>
      <c r="D49" s="22"/>
      <c r="E49" s="516" t="s">
        <v>54</v>
      </c>
      <c r="F49" s="517"/>
      <c r="G49" s="528"/>
      <c r="H49" s="528"/>
      <c r="I49" s="528"/>
      <c r="J49" s="528"/>
      <c r="K49" s="528"/>
      <c r="L49" s="528"/>
      <c r="M49" s="528"/>
      <c r="N49" s="528"/>
      <c r="O49" s="528"/>
      <c r="P49" s="528"/>
      <c r="Q49" s="9"/>
      <c r="R49" s="570" t="s">
        <v>426</v>
      </c>
    </row>
    <row r="50" spans="1:18">
      <c r="A50" s="10"/>
      <c r="B50" s="31"/>
      <c r="C50" s="10"/>
      <c r="D50" s="22"/>
      <c r="E50" s="514" t="s">
        <v>55</v>
      </c>
      <c r="F50" s="515"/>
      <c r="G50" s="529"/>
      <c r="H50" s="529"/>
      <c r="I50" s="529"/>
      <c r="J50" s="529"/>
      <c r="K50" s="529"/>
      <c r="L50" s="529"/>
      <c r="M50" s="529"/>
      <c r="N50" s="529"/>
      <c r="O50" s="529"/>
      <c r="P50" s="529"/>
      <c r="Q50" s="9"/>
      <c r="R50" s="570" t="s">
        <v>426</v>
      </c>
    </row>
    <row r="51" spans="1:18">
      <c r="A51" s="10"/>
      <c r="B51" s="31"/>
      <c r="C51" s="10"/>
      <c r="D51" s="19" t="s">
        <v>52</v>
      </c>
      <c r="E51" s="20"/>
      <c r="F51" s="14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9"/>
      <c r="R51" s="570" t="s">
        <v>426</v>
      </c>
    </row>
    <row r="52" spans="1:18">
      <c r="A52" s="10"/>
      <c r="B52" s="31"/>
      <c r="C52" s="10"/>
      <c r="D52" s="19" t="s">
        <v>53</v>
      </c>
      <c r="E52" s="20"/>
      <c r="F52" s="14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9"/>
      <c r="R52" s="570" t="s">
        <v>426</v>
      </c>
    </row>
    <row r="53" spans="1:18">
      <c r="A53" s="10"/>
      <c r="B53" s="31"/>
      <c r="C53" s="12" t="s">
        <v>372</v>
      </c>
      <c r="D53" s="13"/>
      <c r="E53" s="13"/>
      <c r="F53" s="13"/>
      <c r="G53" s="134">
        <f>+SUM(G42:G52)</f>
        <v>0</v>
      </c>
      <c r="H53" s="134">
        <f t="shared" ref="H53:P53" si="7">+SUM(H42:H52)</f>
        <v>0</v>
      </c>
      <c r="I53" s="134">
        <f t="shared" si="7"/>
        <v>0</v>
      </c>
      <c r="J53" s="134">
        <f t="shared" si="7"/>
        <v>0</v>
      </c>
      <c r="K53" s="134">
        <f t="shared" si="7"/>
        <v>0</v>
      </c>
      <c r="L53" s="134">
        <f t="shared" si="7"/>
        <v>0</v>
      </c>
      <c r="M53" s="134">
        <f t="shared" si="7"/>
        <v>0</v>
      </c>
      <c r="N53" s="134">
        <f t="shared" si="7"/>
        <v>0</v>
      </c>
      <c r="O53" s="134">
        <f t="shared" si="7"/>
        <v>0</v>
      </c>
      <c r="P53" s="134">
        <f t="shared" si="7"/>
        <v>0</v>
      </c>
      <c r="Q53" s="9"/>
      <c r="R53" s="570" t="s">
        <v>426</v>
      </c>
    </row>
    <row r="54" spans="1:18">
      <c r="A54" s="10"/>
      <c r="B54" s="31"/>
      <c r="C54" s="12" t="s">
        <v>402</v>
      </c>
      <c r="D54" s="13"/>
      <c r="E54" s="13"/>
      <c r="F54" s="13"/>
      <c r="G54" s="498"/>
      <c r="H54" s="498"/>
      <c r="I54" s="498"/>
      <c r="J54" s="498"/>
      <c r="K54" s="498"/>
      <c r="L54" s="498"/>
      <c r="M54" s="498"/>
      <c r="N54" s="498"/>
      <c r="O54" s="498"/>
      <c r="P54" s="498"/>
      <c r="Q54" s="9"/>
      <c r="R54" s="570" t="s">
        <v>426</v>
      </c>
    </row>
    <row r="55" spans="1:18">
      <c r="A55" s="10"/>
      <c r="B55" s="108" t="s">
        <v>162</v>
      </c>
      <c r="C55" s="29"/>
      <c r="D55" s="29"/>
      <c r="E55" s="29"/>
      <c r="F55" s="29"/>
      <c r="G55" s="138">
        <f>G53+G54</f>
        <v>0</v>
      </c>
      <c r="H55" s="138">
        <f t="shared" ref="H55:P55" si="8">H53+H54</f>
        <v>0</v>
      </c>
      <c r="I55" s="138">
        <f t="shared" si="8"/>
        <v>0</v>
      </c>
      <c r="J55" s="138">
        <f t="shared" si="8"/>
        <v>0</v>
      </c>
      <c r="K55" s="138">
        <f t="shared" si="8"/>
        <v>0</v>
      </c>
      <c r="L55" s="138">
        <f t="shared" si="8"/>
        <v>0</v>
      </c>
      <c r="M55" s="138">
        <f t="shared" si="8"/>
        <v>0</v>
      </c>
      <c r="N55" s="138">
        <f t="shared" si="8"/>
        <v>0</v>
      </c>
      <c r="O55" s="138">
        <f t="shared" si="8"/>
        <v>0</v>
      </c>
      <c r="P55" s="138">
        <f t="shared" si="8"/>
        <v>0</v>
      </c>
      <c r="Q55" s="9"/>
      <c r="R55" s="570" t="s">
        <v>426</v>
      </c>
    </row>
    <row r="56" spans="1:18">
      <c r="A56" s="10"/>
      <c r="B56" s="30"/>
      <c r="C56" s="18" t="s">
        <v>0</v>
      </c>
      <c r="D56" s="518" t="s">
        <v>5</v>
      </c>
      <c r="E56" s="519"/>
      <c r="F56" s="520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9"/>
      <c r="R56" s="570" t="s">
        <v>426</v>
      </c>
    </row>
    <row r="57" spans="1:18">
      <c r="A57" s="10"/>
      <c r="B57" s="31"/>
      <c r="C57" s="10"/>
      <c r="D57" s="521" t="s">
        <v>4</v>
      </c>
      <c r="E57" s="522"/>
      <c r="F57" s="523"/>
      <c r="G57" s="528"/>
      <c r="H57" s="528"/>
      <c r="I57" s="528"/>
      <c r="J57" s="528"/>
      <c r="K57" s="528"/>
      <c r="L57" s="528"/>
      <c r="M57" s="528"/>
      <c r="N57" s="528"/>
      <c r="O57" s="528"/>
      <c r="P57" s="528"/>
      <c r="Q57" s="9"/>
      <c r="R57" s="570" t="s">
        <v>426</v>
      </c>
    </row>
    <row r="58" spans="1:18">
      <c r="A58" s="10"/>
      <c r="B58" s="31"/>
      <c r="C58" s="10"/>
      <c r="D58" s="524" t="s">
        <v>6</v>
      </c>
      <c r="E58" s="525"/>
      <c r="F58" s="526"/>
      <c r="G58" s="529"/>
      <c r="H58" s="529"/>
      <c r="I58" s="529"/>
      <c r="J58" s="529"/>
      <c r="K58" s="529"/>
      <c r="L58" s="529"/>
      <c r="M58" s="529"/>
      <c r="N58" s="529"/>
      <c r="O58" s="529"/>
      <c r="P58" s="529"/>
      <c r="Q58" s="9"/>
      <c r="R58" s="570" t="s">
        <v>426</v>
      </c>
    </row>
    <row r="59" spans="1:18">
      <c r="A59" s="10"/>
      <c r="B59" s="31"/>
      <c r="C59" s="12" t="s">
        <v>8</v>
      </c>
      <c r="D59" s="24"/>
      <c r="E59" s="24"/>
      <c r="F59" s="24"/>
      <c r="G59" s="134">
        <f>+SUM(G56:G58)</f>
        <v>0</v>
      </c>
      <c r="H59" s="134">
        <f t="shared" ref="H59:P59" si="9">+SUM(H56:H58)</f>
        <v>0</v>
      </c>
      <c r="I59" s="134">
        <f t="shared" si="9"/>
        <v>0</v>
      </c>
      <c r="J59" s="134">
        <f t="shared" si="9"/>
        <v>0</v>
      </c>
      <c r="K59" s="134">
        <f t="shared" si="9"/>
        <v>0</v>
      </c>
      <c r="L59" s="134">
        <f t="shared" si="9"/>
        <v>0</v>
      </c>
      <c r="M59" s="134">
        <f t="shared" si="9"/>
        <v>0</v>
      </c>
      <c r="N59" s="134">
        <f t="shared" si="9"/>
        <v>0</v>
      </c>
      <c r="O59" s="134">
        <f t="shared" si="9"/>
        <v>0</v>
      </c>
      <c r="P59" s="134">
        <f t="shared" si="9"/>
        <v>0</v>
      </c>
      <c r="Q59" s="9"/>
      <c r="R59" s="570" t="s">
        <v>426</v>
      </c>
    </row>
    <row r="60" spans="1:18">
      <c r="A60" s="10"/>
      <c r="B60" s="31"/>
      <c r="C60" s="12" t="s">
        <v>153</v>
      </c>
      <c r="D60" s="13"/>
      <c r="E60" s="13"/>
      <c r="F60" s="13"/>
      <c r="G60" s="498"/>
      <c r="H60" s="498"/>
      <c r="I60" s="498"/>
      <c r="J60" s="498"/>
      <c r="K60" s="498"/>
      <c r="L60" s="498"/>
      <c r="M60" s="498"/>
      <c r="N60" s="498"/>
      <c r="O60" s="498"/>
      <c r="P60" s="498"/>
      <c r="Q60" s="9"/>
      <c r="R60" s="570" t="s">
        <v>426</v>
      </c>
    </row>
    <row r="61" spans="1:18">
      <c r="A61" s="10"/>
      <c r="B61" s="31"/>
      <c r="C61" s="19" t="s">
        <v>237</v>
      </c>
      <c r="D61" s="20"/>
      <c r="E61" s="20"/>
      <c r="F61" s="14"/>
      <c r="G61" s="498"/>
      <c r="H61" s="498"/>
      <c r="I61" s="498"/>
      <c r="J61" s="498"/>
      <c r="K61" s="498"/>
      <c r="L61" s="498"/>
      <c r="M61" s="498"/>
      <c r="N61" s="498"/>
      <c r="O61" s="498"/>
      <c r="P61" s="498"/>
      <c r="Q61" s="9"/>
      <c r="R61" s="570" t="s">
        <v>426</v>
      </c>
    </row>
    <row r="62" spans="1:18">
      <c r="A62" s="10"/>
      <c r="B62" s="31"/>
      <c r="C62" s="12" t="s">
        <v>57</v>
      </c>
      <c r="D62" s="13"/>
      <c r="E62" s="13"/>
      <c r="F62" s="13"/>
      <c r="G62" s="498"/>
      <c r="H62" s="498"/>
      <c r="I62" s="498"/>
      <c r="J62" s="498"/>
      <c r="K62" s="498"/>
      <c r="L62" s="498"/>
      <c r="M62" s="498"/>
      <c r="N62" s="498"/>
      <c r="O62" s="498"/>
      <c r="P62" s="498"/>
      <c r="Q62" s="9"/>
      <c r="R62" s="570" t="s">
        <v>426</v>
      </c>
    </row>
    <row r="63" spans="1:18">
      <c r="A63" s="10"/>
      <c r="B63" s="31"/>
      <c r="C63" s="18"/>
      <c r="D63" s="512" t="s">
        <v>58</v>
      </c>
      <c r="E63" s="530"/>
      <c r="F63" s="513"/>
      <c r="G63" s="527"/>
      <c r="H63" s="527"/>
      <c r="I63" s="527"/>
      <c r="J63" s="527"/>
      <c r="K63" s="527"/>
      <c r="L63" s="527"/>
      <c r="M63" s="527"/>
      <c r="N63" s="527"/>
      <c r="O63" s="527"/>
      <c r="P63" s="527"/>
      <c r="Q63" s="9"/>
      <c r="R63" s="570" t="s">
        <v>426</v>
      </c>
    </row>
    <row r="64" spans="1:18">
      <c r="A64" s="10"/>
      <c r="B64" s="31"/>
      <c r="C64" s="10"/>
      <c r="D64" s="514" t="s">
        <v>59</v>
      </c>
      <c r="E64" s="531"/>
      <c r="F64" s="531"/>
      <c r="G64" s="529"/>
      <c r="H64" s="529"/>
      <c r="I64" s="529"/>
      <c r="J64" s="529"/>
      <c r="K64" s="529"/>
      <c r="L64" s="529"/>
      <c r="M64" s="529"/>
      <c r="N64" s="529"/>
      <c r="O64" s="529"/>
      <c r="P64" s="529"/>
      <c r="Q64" s="9"/>
      <c r="R64" s="570" t="s">
        <v>426</v>
      </c>
    </row>
    <row r="65" spans="1:18">
      <c r="A65" s="10"/>
      <c r="B65" s="31"/>
      <c r="C65" s="12" t="s">
        <v>1</v>
      </c>
      <c r="D65" s="13"/>
      <c r="E65" s="13"/>
      <c r="F65" s="13"/>
      <c r="G65" s="134">
        <f>+SUM(G63:G64)</f>
        <v>0</v>
      </c>
      <c r="H65" s="134">
        <f t="shared" ref="H65:P65" si="10">+SUM(H63:H64)</f>
        <v>0</v>
      </c>
      <c r="I65" s="134">
        <f t="shared" si="10"/>
        <v>0</v>
      </c>
      <c r="J65" s="134">
        <f t="shared" si="10"/>
        <v>0</v>
      </c>
      <c r="K65" s="134">
        <f t="shared" si="10"/>
        <v>0</v>
      </c>
      <c r="L65" s="134">
        <f t="shared" si="10"/>
        <v>0</v>
      </c>
      <c r="M65" s="134">
        <f t="shared" si="10"/>
        <v>0</v>
      </c>
      <c r="N65" s="134">
        <f t="shared" si="10"/>
        <v>0</v>
      </c>
      <c r="O65" s="134">
        <f t="shared" si="10"/>
        <v>0</v>
      </c>
      <c r="P65" s="134">
        <f t="shared" si="10"/>
        <v>0</v>
      </c>
      <c r="Q65" s="9"/>
      <c r="R65" s="570" t="s">
        <v>426</v>
      </c>
    </row>
    <row r="66" spans="1:18">
      <c r="A66" s="10"/>
      <c r="B66" s="31"/>
      <c r="C66" s="18"/>
      <c r="D66" s="17" t="s">
        <v>210</v>
      </c>
      <c r="E66" s="512" t="s">
        <v>62</v>
      </c>
      <c r="F66" s="530"/>
      <c r="G66" s="503"/>
      <c r="H66" s="503"/>
      <c r="I66" s="503"/>
      <c r="J66" s="503"/>
      <c r="K66" s="503"/>
      <c r="L66" s="503"/>
      <c r="M66" s="503"/>
      <c r="N66" s="503"/>
      <c r="O66" s="503"/>
      <c r="P66" s="503"/>
      <c r="Q66" s="9"/>
      <c r="R66" s="570" t="s">
        <v>426</v>
      </c>
    </row>
    <row r="67" spans="1:18">
      <c r="A67" s="10"/>
      <c r="B67" s="31"/>
      <c r="C67" s="10"/>
      <c r="D67" s="23"/>
      <c r="E67" s="514" t="s">
        <v>63</v>
      </c>
      <c r="F67" s="531"/>
      <c r="G67" s="511"/>
      <c r="H67" s="511"/>
      <c r="I67" s="511"/>
      <c r="J67" s="511"/>
      <c r="K67" s="511"/>
      <c r="L67" s="511"/>
      <c r="M67" s="511"/>
      <c r="N67" s="511"/>
      <c r="O67" s="511"/>
      <c r="P67" s="511"/>
      <c r="Q67" s="9"/>
      <c r="R67" s="570" t="s">
        <v>426</v>
      </c>
    </row>
    <row r="68" spans="1:18">
      <c r="A68" s="10"/>
      <c r="B68" s="31"/>
      <c r="C68" s="10"/>
      <c r="D68" s="19" t="s">
        <v>256</v>
      </c>
      <c r="E68" s="13"/>
      <c r="F68" s="13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9"/>
      <c r="R68" s="570" t="s">
        <v>426</v>
      </c>
    </row>
    <row r="69" spans="1:18">
      <c r="A69" s="10"/>
      <c r="B69" s="31"/>
      <c r="C69" s="10"/>
      <c r="D69" s="12" t="s">
        <v>257</v>
      </c>
      <c r="E69" s="13"/>
      <c r="F69" s="13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9"/>
      <c r="R69" s="570" t="s">
        <v>426</v>
      </c>
    </row>
    <row r="70" spans="1:18">
      <c r="A70" s="10"/>
      <c r="B70" s="31"/>
      <c r="C70" s="12" t="s">
        <v>7</v>
      </c>
      <c r="D70" s="13"/>
      <c r="E70" s="13"/>
      <c r="F70" s="13"/>
      <c r="G70" s="134">
        <f>+SUM(G66:G69)</f>
        <v>0</v>
      </c>
      <c r="H70" s="134">
        <f t="shared" ref="H70:P70" si="11">+SUM(H66:H69)</f>
        <v>0</v>
      </c>
      <c r="I70" s="134">
        <f t="shared" si="11"/>
        <v>0</v>
      </c>
      <c r="J70" s="134">
        <f t="shared" si="11"/>
        <v>0</v>
      </c>
      <c r="K70" s="134">
        <f t="shared" si="11"/>
        <v>0</v>
      </c>
      <c r="L70" s="134">
        <f t="shared" si="11"/>
        <v>0</v>
      </c>
      <c r="M70" s="134">
        <f t="shared" si="11"/>
        <v>0</v>
      </c>
      <c r="N70" s="134">
        <f t="shared" si="11"/>
        <v>0</v>
      </c>
      <c r="O70" s="134">
        <f t="shared" si="11"/>
        <v>0</v>
      </c>
      <c r="P70" s="134">
        <f t="shared" si="11"/>
        <v>0</v>
      </c>
      <c r="Q70" s="9"/>
      <c r="R70" s="570" t="s">
        <v>426</v>
      </c>
    </row>
    <row r="71" spans="1:18">
      <c r="A71" s="10"/>
      <c r="B71" s="31"/>
      <c r="C71" s="18"/>
      <c r="D71" s="19" t="s">
        <v>251</v>
      </c>
      <c r="E71" s="20"/>
      <c r="F71" s="21"/>
      <c r="G71" s="589" t="s">
        <v>258</v>
      </c>
      <c r="H71" s="590"/>
      <c r="I71" s="590"/>
      <c r="J71" s="590"/>
      <c r="K71" s="590"/>
      <c r="L71" s="590"/>
      <c r="M71" s="590"/>
      <c r="N71" s="590"/>
      <c r="O71" s="590"/>
      <c r="P71" s="591"/>
      <c r="Q71" s="9"/>
      <c r="R71" s="570" t="s">
        <v>426</v>
      </c>
    </row>
    <row r="72" spans="1:18">
      <c r="A72" s="10"/>
      <c r="B72" s="31"/>
      <c r="C72" s="12" t="s">
        <v>424</v>
      </c>
      <c r="D72" s="13"/>
      <c r="E72" s="13"/>
      <c r="F72" s="14"/>
      <c r="G72" s="134">
        <f t="shared" ref="G72:P72" si="12">SUM(G71)</f>
        <v>0</v>
      </c>
      <c r="H72" s="134">
        <f t="shared" si="12"/>
        <v>0</v>
      </c>
      <c r="I72" s="134">
        <f t="shared" si="12"/>
        <v>0</v>
      </c>
      <c r="J72" s="134">
        <f t="shared" si="12"/>
        <v>0</v>
      </c>
      <c r="K72" s="134">
        <f t="shared" si="12"/>
        <v>0</v>
      </c>
      <c r="L72" s="134">
        <f t="shared" si="12"/>
        <v>0</v>
      </c>
      <c r="M72" s="134">
        <f t="shared" si="12"/>
        <v>0</v>
      </c>
      <c r="N72" s="134">
        <f t="shared" si="12"/>
        <v>0</v>
      </c>
      <c r="O72" s="134">
        <f t="shared" si="12"/>
        <v>0</v>
      </c>
      <c r="P72" s="134">
        <f t="shared" si="12"/>
        <v>0</v>
      </c>
      <c r="Q72" s="9"/>
      <c r="R72" s="570" t="s">
        <v>426</v>
      </c>
    </row>
    <row r="73" spans="1:18">
      <c r="A73" s="10"/>
      <c r="B73" s="106"/>
      <c r="C73" s="100" t="s">
        <v>60</v>
      </c>
      <c r="D73" s="102"/>
      <c r="E73" s="102"/>
      <c r="F73" s="102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9"/>
      <c r="R73" s="570" t="s">
        <v>426</v>
      </c>
    </row>
    <row r="74" spans="1:18">
      <c r="A74" s="10"/>
      <c r="B74" s="106"/>
      <c r="C74" s="107" t="s">
        <v>217</v>
      </c>
      <c r="D74" s="102"/>
      <c r="E74" s="102"/>
      <c r="F74" s="102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9"/>
      <c r="R74" s="570" t="s">
        <v>426</v>
      </c>
    </row>
    <row r="75" spans="1:18">
      <c r="A75" s="10"/>
      <c r="B75" s="106"/>
      <c r="C75" s="107" t="s">
        <v>238</v>
      </c>
      <c r="D75" s="102"/>
      <c r="E75" s="102"/>
      <c r="F75" s="164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9"/>
      <c r="R75" s="570" t="s">
        <v>426</v>
      </c>
    </row>
    <row r="76" spans="1:18">
      <c r="A76" s="10"/>
      <c r="B76" s="31"/>
      <c r="C76" s="12" t="s">
        <v>239</v>
      </c>
      <c r="D76" s="13"/>
      <c r="E76" s="13"/>
      <c r="F76" s="14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9"/>
      <c r="R76" s="570" t="s">
        <v>426</v>
      </c>
    </row>
    <row r="77" spans="1:18">
      <c r="A77" s="10"/>
      <c r="B77" s="106"/>
      <c r="C77" s="100" t="s">
        <v>401</v>
      </c>
      <c r="D77" s="103"/>
      <c r="E77" s="103"/>
      <c r="F77" s="164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9"/>
      <c r="R77" s="570" t="s">
        <v>426</v>
      </c>
    </row>
    <row r="78" spans="1:18">
      <c r="A78" s="10"/>
      <c r="B78" s="108" t="s">
        <v>163</v>
      </c>
      <c r="C78" s="109"/>
      <c r="D78" s="109"/>
      <c r="E78" s="109"/>
      <c r="F78" s="109"/>
      <c r="G78" s="138">
        <f t="shared" ref="G78:P78" si="13">G59+G60+G61+G62+G65+G70+G74+G73+G75+G76+G77</f>
        <v>0</v>
      </c>
      <c r="H78" s="138">
        <f t="shared" si="13"/>
        <v>0</v>
      </c>
      <c r="I78" s="138">
        <f t="shared" si="13"/>
        <v>0</v>
      </c>
      <c r="J78" s="138">
        <f t="shared" si="13"/>
        <v>0</v>
      </c>
      <c r="K78" s="138">
        <f t="shared" si="13"/>
        <v>0</v>
      </c>
      <c r="L78" s="138">
        <f t="shared" si="13"/>
        <v>0</v>
      </c>
      <c r="M78" s="138">
        <f t="shared" si="13"/>
        <v>0</v>
      </c>
      <c r="N78" s="138">
        <f t="shared" si="13"/>
        <v>0</v>
      </c>
      <c r="O78" s="138">
        <f t="shared" si="13"/>
        <v>0</v>
      </c>
      <c r="P78" s="138">
        <f t="shared" si="13"/>
        <v>0</v>
      </c>
      <c r="Q78" s="9"/>
      <c r="R78" s="570" t="s">
        <v>426</v>
      </c>
    </row>
    <row r="79" spans="1:18">
      <c r="A79" s="25"/>
      <c r="B79" s="24"/>
      <c r="C79" s="13"/>
      <c r="D79" s="13"/>
      <c r="E79" s="13"/>
      <c r="F79" s="13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14"/>
      <c r="R79" s="570" t="s">
        <v>426</v>
      </c>
    </row>
    <row r="80" spans="1:18">
      <c r="A80" s="25"/>
      <c r="B80" s="24"/>
      <c r="C80" s="13"/>
      <c r="D80" s="13"/>
      <c r="E80" s="13"/>
      <c r="F80" s="13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14"/>
      <c r="R80" s="570" t="s">
        <v>426</v>
      </c>
    </row>
    <row r="81" spans="1:18">
      <c r="A81" s="76" t="s">
        <v>3</v>
      </c>
      <c r="B81" s="5" t="s">
        <v>434</v>
      </c>
      <c r="C81" s="8"/>
      <c r="D81" s="8"/>
      <c r="E81" s="8"/>
      <c r="F81" s="8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9"/>
      <c r="R81" s="570" t="s">
        <v>426</v>
      </c>
    </row>
    <row r="82" spans="1:18">
      <c r="A82" s="76" t="s">
        <v>3</v>
      </c>
      <c r="B82" s="11" t="s">
        <v>432</v>
      </c>
      <c r="C82" s="8"/>
      <c r="D82" s="8"/>
      <c r="E82" s="8"/>
      <c r="F82" s="8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9"/>
      <c r="R82" s="570" t="s">
        <v>426</v>
      </c>
    </row>
    <row r="83" spans="1:18">
      <c r="A83" s="76" t="s">
        <v>2</v>
      </c>
      <c r="B83" s="11" t="s">
        <v>431</v>
      </c>
      <c r="C83" s="8"/>
      <c r="D83" s="8"/>
      <c r="E83" s="8"/>
      <c r="F83" s="8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9"/>
      <c r="R83" s="570" t="s">
        <v>426</v>
      </c>
    </row>
    <row r="84" spans="1:18">
      <c r="A84" s="76" t="s">
        <v>2</v>
      </c>
      <c r="B84" s="11" t="s">
        <v>184</v>
      </c>
      <c r="C84" s="8"/>
      <c r="D84" s="8"/>
      <c r="E84" s="8"/>
      <c r="F84" s="8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9"/>
      <c r="R84" s="570" t="s">
        <v>426</v>
      </c>
    </row>
    <row r="85" spans="1:18">
      <c r="A85" s="76" t="s">
        <v>2</v>
      </c>
      <c r="B85" s="11" t="s">
        <v>429</v>
      </c>
      <c r="C85" s="8"/>
      <c r="D85" s="8"/>
      <c r="E85" s="8"/>
      <c r="F85" s="8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9"/>
      <c r="R85" s="570" t="s">
        <v>426</v>
      </c>
    </row>
    <row r="86" spans="1:18">
      <c r="A86" s="76" t="s">
        <v>2</v>
      </c>
      <c r="B86" s="8" t="s">
        <v>428</v>
      </c>
      <c r="C86" s="8"/>
      <c r="D86" s="8"/>
      <c r="E86" s="8"/>
      <c r="F86" s="8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9"/>
      <c r="R86" s="570" t="s">
        <v>426</v>
      </c>
    </row>
    <row r="87" spans="1:18">
      <c r="A87" s="76" t="s">
        <v>2</v>
      </c>
      <c r="B87" s="11" t="s">
        <v>25</v>
      </c>
      <c r="C87" s="8"/>
      <c r="D87" s="8"/>
      <c r="E87" s="8"/>
      <c r="F87" s="8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9"/>
      <c r="R87" s="570" t="s">
        <v>426</v>
      </c>
    </row>
    <row r="88" spans="1:18" ht="12.6" customHeight="1">
      <c r="A88" s="76" t="s">
        <v>2</v>
      </c>
      <c r="B88" s="8" t="s">
        <v>124</v>
      </c>
      <c r="C88" s="8"/>
      <c r="D88" s="8"/>
      <c r="E88" s="8"/>
      <c r="F88" s="8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9"/>
      <c r="R88" s="570" t="s">
        <v>426</v>
      </c>
    </row>
    <row r="89" spans="1:18" ht="12.6" customHeight="1">
      <c r="A89" s="76" t="s">
        <v>2</v>
      </c>
      <c r="B89" s="8" t="s">
        <v>221</v>
      </c>
      <c r="C89" s="8"/>
      <c r="D89" s="8"/>
      <c r="E89" s="8"/>
      <c r="F89" s="8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9"/>
      <c r="R89" s="570" t="s">
        <v>426</v>
      </c>
    </row>
    <row r="90" spans="1:18">
      <c r="A90" s="86" t="s">
        <v>0</v>
      </c>
      <c r="B90" s="573"/>
      <c r="C90" s="13"/>
      <c r="D90" s="13"/>
      <c r="E90" s="13"/>
      <c r="F90" s="13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14"/>
      <c r="R90" s="570" t="s">
        <v>426</v>
      </c>
    </row>
    <row r="91" spans="1:18">
      <c r="A91" s="570" t="s">
        <v>426</v>
      </c>
      <c r="B91" s="570" t="s">
        <v>426</v>
      </c>
      <c r="C91" s="570" t="s">
        <v>426</v>
      </c>
      <c r="D91" s="570" t="s">
        <v>426</v>
      </c>
      <c r="E91" s="570" t="s">
        <v>426</v>
      </c>
      <c r="F91" s="570" t="s">
        <v>426</v>
      </c>
      <c r="G91" s="570" t="s">
        <v>426</v>
      </c>
      <c r="H91" s="570" t="s">
        <v>426</v>
      </c>
      <c r="I91" s="570" t="s">
        <v>426</v>
      </c>
      <c r="J91" s="570" t="s">
        <v>426</v>
      </c>
      <c r="K91" s="570" t="s">
        <v>426</v>
      </c>
      <c r="L91" s="570" t="s">
        <v>426</v>
      </c>
      <c r="M91" s="570" t="s">
        <v>426</v>
      </c>
      <c r="N91" s="570" t="s">
        <v>426</v>
      </c>
      <c r="O91" s="570" t="s">
        <v>426</v>
      </c>
      <c r="P91" s="570" t="s">
        <v>426</v>
      </c>
      <c r="Q91" s="570" t="s">
        <v>426</v>
      </c>
      <c r="R91" s="570" t="s">
        <v>426</v>
      </c>
    </row>
  </sheetData>
  <mergeCells count="2">
    <mergeCell ref="B1:N1"/>
    <mergeCell ref="G71:P71"/>
  </mergeCells>
  <phoneticPr fontId="2"/>
  <pageMargins left="0.25" right="0.25" top="0.75" bottom="0.75" header="0.3" footer="0.3"/>
  <pageSetup paperSize="8" scale="62" orientation="portrait" r:id="rId1"/>
  <headerFooter>
    <oddHeader xml:space="preserve">&amp;R&amp;14
</oddHeader>
    <oddFooter>&amp;C&amp;P/&amp;N</oddFooter>
  </headerFooter>
  <rowBreaks count="2" manualBreakCount="2">
    <brk id="37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56"/>
  <sheetViews>
    <sheetView showGridLines="0" view="pageBreakPreview" zoomScale="85" zoomScaleNormal="100" zoomScaleSheetLayoutView="85" zoomScalePageLayoutView="70" workbookViewId="0">
      <selection activeCell="P2" sqref="P2"/>
    </sheetView>
  </sheetViews>
  <sheetFormatPr defaultColWidth="8.42578125" defaultRowHeight="12"/>
  <cols>
    <col min="1" max="1" width="3.7109375" style="5" customWidth="1"/>
    <col min="2" max="3" width="8.42578125" style="5"/>
    <col min="4" max="4" width="17.7109375" style="5" customWidth="1"/>
    <col min="5" max="6" width="21.85546875" style="5" customWidth="1"/>
    <col min="7" max="16" width="16.85546875" style="144" customWidth="1"/>
    <col min="17" max="17" width="3.7109375" style="5" customWidth="1"/>
    <col min="18" max="18" width="2.42578125" style="5" bestFit="1" customWidth="1"/>
    <col min="19" max="16384" width="8.42578125" style="5"/>
  </cols>
  <sheetData>
    <row r="1" spans="1:18" ht="25.5" customHeight="1">
      <c r="A1" s="99"/>
      <c r="B1" s="588" t="str">
        <f ca="1">RIGHT(CELL("filename",A25),LEN(CELL("filename",A25))-FIND("]",CELL("filename",A25)))</f>
        <v>様式3-13_損益計算書（スキーム別売上・原価_自己託送）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439"/>
      <c r="P1" s="128"/>
      <c r="Q1" s="58"/>
      <c r="R1" s="572" t="s">
        <v>433</v>
      </c>
    </row>
    <row r="2" spans="1:18">
      <c r="A2" s="1"/>
      <c r="B2" s="2"/>
      <c r="C2" s="2"/>
      <c r="D2" s="2"/>
      <c r="E2" s="2"/>
      <c r="F2" s="2"/>
      <c r="G2" s="129"/>
      <c r="H2" s="129"/>
      <c r="I2" s="129"/>
      <c r="J2" s="129"/>
      <c r="K2" s="129"/>
      <c r="L2" s="129"/>
      <c r="M2" s="130"/>
      <c r="N2" s="130"/>
      <c r="O2" s="130"/>
      <c r="P2" s="130"/>
      <c r="Q2" s="4"/>
      <c r="R2" s="572" t="s">
        <v>433</v>
      </c>
    </row>
    <row r="3" spans="1:18" s="8" customFormat="1">
      <c r="A3" s="6"/>
      <c r="B3" s="7" t="s">
        <v>115</v>
      </c>
      <c r="C3" s="7"/>
      <c r="D3" s="7"/>
      <c r="E3" s="7"/>
      <c r="F3" s="7"/>
      <c r="G3" s="131"/>
      <c r="H3" s="131"/>
      <c r="I3" s="131"/>
      <c r="J3" s="131"/>
      <c r="K3" s="131"/>
      <c r="L3" s="131"/>
      <c r="M3" s="77"/>
      <c r="N3" s="77"/>
      <c r="O3" s="77"/>
      <c r="P3" s="77" t="s">
        <v>151</v>
      </c>
      <c r="Q3" s="9"/>
      <c r="R3" s="572" t="s">
        <v>433</v>
      </c>
    </row>
    <row r="4" spans="1:18">
      <c r="A4" s="6"/>
      <c r="B4" s="42" t="s">
        <v>21</v>
      </c>
      <c r="C4" s="43"/>
      <c r="D4" s="43"/>
      <c r="E4" s="43"/>
      <c r="F4" s="43"/>
      <c r="G4" s="158" t="s">
        <v>20</v>
      </c>
      <c r="H4" s="159"/>
      <c r="I4" s="159"/>
      <c r="J4" s="159"/>
      <c r="K4" s="159"/>
      <c r="L4" s="159"/>
      <c r="M4" s="159"/>
      <c r="N4" s="159"/>
      <c r="O4" s="159"/>
      <c r="P4" s="160"/>
      <c r="Q4" s="9"/>
      <c r="R4" s="572" t="s">
        <v>433</v>
      </c>
    </row>
    <row r="5" spans="1:18">
      <c r="A5" s="10"/>
      <c r="B5" s="44"/>
      <c r="C5" s="45"/>
      <c r="D5" s="45"/>
      <c r="E5" s="45"/>
      <c r="F5" s="45"/>
      <c r="G5" s="132" t="s">
        <v>190</v>
      </c>
      <c r="H5" s="133" t="s">
        <v>191</v>
      </c>
      <c r="I5" s="133" t="s">
        <v>192</v>
      </c>
      <c r="J5" s="133" t="s">
        <v>193</v>
      </c>
      <c r="K5" s="133" t="s">
        <v>194</v>
      </c>
      <c r="L5" s="133" t="s">
        <v>195</v>
      </c>
      <c r="M5" s="133" t="s">
        <v>196</v>
      </c>
      <c r="N5" s="133" t="s">
        <v>197</v>
      </c>
      <c r="O5" s="133" t="s">
        <v>198</v>
      </c>
      <c r="P5" s="133" t="s">
        <v>199</v>
      </c>
      <c r="Q5" s="9"/>
      <c r="R5" s="572" t="s">
        <v>433</v>
      </c>
    </row>
    <row r="6" spans="1:18">
      <c r="A6" s="10"/>
      <c r="B6" s="47"/>
      <c r="C6" s="18"/>
      <c r="D6" s="17" t="s">
        <v>232</v>
      </c>
      <c r="E6" s="512" t="s">
        <v>212</v>
      </c>
      <c r="F6" s="51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9"/>
      <c r="R6" s="572" t="s">
        <v>433</v>
      </c>
    </row>
    <row r="7" spans="1:18">
      <c r="A7" s="10"/>
      <c r="B7" s="47"/>
      <c r="C7" s="10"/>
      <c r="D7" s="22" t="s">
        <v>405</v>
      </c>
      <c r="E7" s="516" t="s">
        <v>213</v>
      </c>
      <c r="F7" s="51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9"/>
      <c r="R7" s="572" t="s">
        <v>433</v>
      </c>
    </row>
    <row r="8" spans="1:18">
      <c r="A8" s="10"/>
      <c r="B8" s="47"/>
      <c r="C8" s="10"/>
      <c r="D8" s="23"/>
      <c r="E8" s="514" t="s">
        <v>214</v>
      </c>
      <c r="F8" s="515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9"/>
      <c r="R8" s="572" t="s">
        <v>433</v>
      </c>
    </row>
    <row r="9" spans="1:18">
      <c r="A9" s="10"/>
      <c r="B9" s="47"/>
      <c r="C9" s="22"/>
      <c r="D9" s="17" t="s">
        <v>232</v>
      </c>
      <c r="E9" s="512" t="s">
        <v>212</v>
      </c>
      <c r="F9" s="51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9"/>
      <c r="R9" s="572" t="s">
        <v>433</v>
      </c>
    </row>
    <row r="10" spans="1:18">
      <c r="A10" s="10"/>
      <c r="B10" s="47"/>
      <c r="C10" s="10"/>
      <c r="D10" s="22" t="s">
        <v>406</v>
      </c>
      <c r="E10" s="516" t="s">
        <v>213</v>
      </c>
      <c r="F10" s="51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9"/>
      <c r="R10" s="572" t="s">
        <v>433</v>
      </c>
    </row>
    <row r="11" spans="1:18">
      <c r="A11" s="10"/>
      <c r="B11" s="47"/>
      <c r="C11" s="10"/>
      <c r="D11" s="23"/>
      <c r="E11" s="514" t="s">
        <v>214</v>
      </c>
      <c r="F11" s="515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9"/>
      <c r="R11" s="572" t="s">
        <v>433</v>
      </c>
    </row>
    <row r="12" spans="1:18">
      <c r="A12" s="10"/>
      <c r="B12" s="47"/>
      <c r="C12" s="12" t="s">
        <v>211</v>
      </c>
      <c r="D12" s="13"/>
      <c r="E12" s="13"/>
      <c r="F12" s="14"/>
      <c r="G12" s="134">
        <f>SUM(G6:G11)</f>
        <v>0</v>
      </c>
      <c r="H12" s="134">
        <f t="shared" ref="H12:P12" si="0">SUM(H6:H11)</f>
        <v>0</v>
      </c>
      <c r="I12" s="134">
        <f t="shared" si="0"/>
        <v>0</v>
      </c>
      <c r="J12" s="134">
        <f t="shared" si="0"/>
        <v>0</v>
      </c>
      <c r="K12" s="134">
        <f t="shared" si="0"/>
        <v>0</v>
      </c>
      <c r="L12" s="134">
        <f t="shared" si="0"/>
        <v>0</v>
      </c>
      <c r="M12" s="134">
        <f t="shared" si="0"/>
        <v>0</v>
      </c>
      <c r="N12" s="134">
        <f t="shared" si="0"/>
        <v>0</v>
      </c>
      <c r="O12" s="134">
        <f t="shared" si="0"/>
        <v>0</v>
      </c>
      <c r="P12" s="134">
        <f t="shared" si="0"/>
        <v>0</v>
      </c>
      <c r="Q12" s="9"/>
      <c r="R12" s="572" t="s">
        <v>433</v>
      </c>
    </row>
    <row r="13" spans="1:18">
      <c r="A13" s="10"/>
      <c r="B13" s="56" t="s">
        <v>114</v>
      </c>
      <c r="C13" s="48"/>
      <c r="D13" s="84"/>
      <c r="E13" s="84"/>
      <c r="F13" s="166"/>
      <c r="G13" s="135">
        <f>G12</f>
        <v>0</v>
      </c>
      <c r="H13" s="135">
        <f t="shared" ref="H13:P13" si="1">H12</f>
        <v>0</v>
      </c>
      <c r="I13" s="135">
        <f t="shared" si="1"/>
        <v>0</v>
      </c>
      <c r="J13" s="135">
        <f t="shared" si="1"/>
        <v>0</v>
      </c>
      <c r="K13" s="135">
        <f t="shared" si="1"/>
        <v>0</v>
      </c>
      <c r="L13" s="135">
        <f t="shared" si="1"/>
        <v>0</v>
      </c>
      <c r="M13" s="135">
        <f t="shared" si="1"/>
        <v>0</v>
      </c>
      <c r="N13" s="135">
        <f t="shared" si="1"/>
        <v>0</v>
      </c>
      <c r="O13" s="135">
        <f t="shared" si="1"/>
        <v>0</v>
      </c>
      <c r="P13" s="135">
        <f t="shared" si="1"/>
        <v>0</v>
      </c>
      <c r="Q13" s="9"/>
      <c r="R13" s="572" t="s">
        <v>433</v>
      </c>
    </row>
    <row r="14" spans="1:18">
      <c r="A14" s="10"/>
      <c r="B14" s="47"/>
      <c r="C14" s="18"/>
      <c r="D14" s="17" t="s">
        <v>210</v>
      </c>
      <c r="E14" s="512" t="s">
        <v>62</v>
      </c>
      <c r="F14" s="51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9"/>
      <c r="R14" s="572" t="s">
        <v>433</v>
      </c>
    </row>
    <row r="15" spans="1:18">
      <c r="A15" s="10"/>
      <c r="B15" s="47"/>
      <c r="C15" s="10"/>
      <c r="D15" s="23"/>
      <c r="E15" s="514" t="s">
        <v>63</v>
      </c>
      <c r="F15" s="515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9"/>
      <c r="R15" s="572" t="s">
        <v>433</v>
      </c>
    </row>
    <row r="16" spans="1:18">
      <c r="A16" s="10"/>
      <c r="B16" s="47"/>
      <c r="C16" s="10"/>
      <c r="D16" s="19" t="s">
        <v>422</v>
      </c>
      <c r="E16" s="20"/>
      <c r="F16" s="21"/>
      <c r="G16" s="175">
        <f>'様式3-13_損益計算書（スキーム別売上・原価_新規電源開発）'!H61</f>
        <v>0</v>
      </c>
      <c r="H16" s="175">
        <f>'様式3-13_損益計算書（スキーム別売上・原価_新規電源開発）'!I61</f>
        <v>0</v>
      </c>
      <c r="I16" s="175">
        <f>'様式3-13_損益計算書（スキーム別売上・原価_新規電源開発）'!J61</f>
        <v>0</v>
      </c>
      <c r="J16" s="175">
        <f>'様式3-13_損益計算書（スキーム別売上・原価_新規電源開発）'!K61</f>
        <v>0</v>
      </c>
      <c r="K16" s="175">
        <f>'様式3-13_損益計算書（スキーム別売上・原価_新規電源開発）'!L61</f>
        <v>0</v>
      </c>
      <c r="L16" s="175">
        <f>'様式3-13_損益計算書（スキーム別売上・原価_新規電源開発）'!M61</f>
        <v>0</v>
      </c>
      <c r="M16" s="175">
        <f>'様式3-13_損益計算書（スキーム別売上・原価_新規電源開発）'!N61</f>
        <v>0</v>
      </c>
      <c r="N16" s="175">
        <f>'様式3-13_損益計算書（スキーム別売上・原価_新規電源開発）'!O61</f>
        <v>0</v>
      </c>
      <c r="O16" s="175">
        <f>'様式3-13_損益計算書（スキーム別売上・原価_新規電源開発）'!P61</f>
        <v>0</v>
      </c>
      <c r="P16" s="175">
        <f>'様式3-13_損益計算書（スキーム別売上・原価_新規電源開発）'!Q61</f>
        <v>0</v>
      </c>
      <c r="Q16" s="9"/>
      <c r="R16" s="572" t="s">
        <v>433</v>
      </c>
    </row>
    <row r="17" spans="1:18">
      <c r="A17" s="10"/>
      <c r="B17" s="47"/>
      <c r="C17" s="12" t="s">
        <v>240</v>
      </c>
      <c r="D17" s="13"/>
      <c r="E17" s="13"/>
      <c r="F17" s="14"/>
      <c r="G17" s="134">
        <f>SUM(G14:G16)</f>
        <v>0</v>
      </c>
      <c r="H17" s="134">
        <f t="shared" ref="H17:P17" si="2">SUM(H14:H16)</f>
        <v>0</v>
      </c>
      <c r="I17" s="134">
        <f t="shared" si="2"/>
        <v>0</v>
      </c>
      <c r="J17" s="134">
        <f t="shared" si="2"/>
        <v>0</v>
      </c>
      <c r="K17" s="134">
        <f t="shared" si="2"/>
        <v>0</v>
      </c>
      <c r="L17" s="134">
        <f t="shared" si="2"/>
        <v>0</v>
      </c>
      <c r="M17" s="134">
        <f t="shared" si="2"/>
        <v>0</v>
      </c>
      <c r="N17" s="134">
        <f t="shared" si="2"/>
        <v>0</v>
      </c>
      <c r="O17" s="134">
        <f t="shared" si="2"/>
        <v>0</v>
      </c>
      <c r="P17" s="134">
        <f t="shared" si="2"/>
        <v>0</v>
      </c>
      <c r="Q17" s="9"/>
      <c r="R17" s="572" t="s">
        <v>433</v>
      </c>
    </row>
    <row r="18" spans="1:18">
      <c r="A18" s="10"/>
      <c r="B18" s="56" t="s">
        <v>122</v>
      </c>
      <c r="C18" s="48"/>
      <c r="D18" s="48"/>
      <c r="E18" s="48"/>
      <c r="F18" s="166"/>
      <c r="G18" s="135">
        <f t="shared" ref="G18:P18" si="3">G17</f>
        <v>0</v>
      </c>
      <c r="H18" s="135">
        <f t="shared" si="3"/>
        <v>0</v>
      </c>
      <c r="I18" s="135">
        <f t="shared" si="3"/>
        <v>0</v>
      </c>
      <c r="J18" s="135">
        <f t="shared" si="3"/>
        <v>0</v>
      </c>
      <c r="K18" s="135">
        <f t="shared" si="3"/>
        <v>0</v>
      </c>
      <c r="L18" s="135">
        <f t="shared" si="3"/>
        <v>0</v>
      </c>
      <c r="M18" s="135">
        <f t="shared" si="3"/>
        <v>0</v>
      </c>
      <c r="N18" s="135">
        <f t="shared" si="3"/>
        <v>0</v>
      </c>
      <c r="O18" s="135">
        <f t="shared" si="3"/>
        <v>0</v>
      </c>
      <c r="P18" s="135">
        <f t="shared" si="3"/>
        <v>0</v>
      </c>
      <c r="Q18" s="9"/>
      <c r="R18" s="572" t="s">
        <v>433</v>
      </c>
    </row>
    <row r="19" spans="1:18">
      <c r="A19" s="22"/>
      <c r="B19" s="82"/>
      <c r="C19" s="500" t="s">
        <v>116</v>
      </c>
      <c r="D19" s="501"/>
      <c r="E19" s="501"/>
      <c r="F19" s="502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9"/>
      <c r="R19" s="572" t="s">
        <v>433</v>
      </c>
    </row>
    <row r="20" spans="1:18">
      <c r="A20" s="22"/>
      <c r="B20" s="83"/>
      <c r="C20" s="504" t="s">
        <v>117</v>
      </c>
      <c r="D20" s="505"/>
      <c r="E20" s="505"/>
      <c r="F20" s="506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9"/>
      <c r="R20" s="572" t="s">
        <v>433</v>
      </c>
    </row>
    <row r="21" spans="1:18">
      <c r="A21" s="22"/>
      <c r="B21" s="83"/>
      <c r="C21" s="508" t="s">
        <v>118</v>
      </c>
      <c r="D21" s="509"/>
      <c r="E21" s="509"/>
      <c r="F21" s="510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9"/>
      <c r="R21" s="572" t="s">
        <v>433</v>
      </c>
    </row>
    <row r="22" spans="1:18">
      <c r="A22" s="22"/>
      <c r="B22" s="56" t="s">
        <v>135</v>
      </c>
      <c r="C22" s="48"/>
      <c r="D22" s="48"/>
      <c r="E22" s="48"/>
      <c r="F22" s="166"/>
      <c r="G22" s="136">
        <f>+SUM(G19:G21)</f>
        <v>0</v>
      </c>
      <c r="H22" s="136">
        <f t="shared" ref="H22:P22" si="4">+SUM(H19:H21)</f>
        <v>0</v>
      </c>
      <c r="I22" s="136">
        <f t="shared" si="4"/>
        <v>0</v>
      </c>
      <c r="J22" s="136">
        <f t="shared" si="4"/>
        <v>0</v>
      </c>
      <c r="K22" s="136">
        <f t="shared" si="4"/>
        <v>0</v>
      </c>
      <c r="L22" s="136">
        <f t="shared" si="4"/>
        <v>0</v>
      </c>
      <c r="M22" s="136">
        <f t="shared" si="4"/>
        <v>0</v>
      </c>
      <c r="N22" s="136">
        <f t="shared" si="4"/>
        <v>0</v>
      </c>
      <c r="O22" s="136">
        <f t="shared" si="4"/>
        <v>0</v>
      </c>
      <c r="P22" s="136">
        <f t="shared" si="4"/>
        <v>0</v>
      </c>
      <c r="Q22" s="9"/>
      <c r="R22" s="572" t="s">
        <v>433</v>
      </c>
    </row>
    <row r="23" spans="1:18">
      <c r="A23" s="12"/>
      <c r="B23" s="24"/>
      <c r="C23" s="24"/>
      <c r="D23" s="24"/>
      <c r="E23" s="24"/>
      <c r="F23" s="24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"/>
      <c r="R23" s="572" t="s">
        <v>433</v>
      </c>
    </row>
    <row r="24" spans="1:18">
      <c r="A24" s="63"/>
      <c r="B24" s="24"/>
      <c r="C24" s="24"/>
      <c r="D24" s="24"/>
      <c r="E24" s="24"/>
      <c r="F24" s="24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60"/>
      <c r="R24" s="572" t="s">
        <v>433</v>
      </c>
    </row>
    <row r="25" spans="1:18">
      <c r="A25" s="6"/>
      <c r="B25" s="7" t="s">
        <v>243</v>
      </c>
      <c r="C25" s="7"/>
      <c r="D25" s="7"/>
      <c r="E25" s="7"/>
      <c r="F25" s="7"/>
      <c r="G25" s="131"/>
      <c r="H25" s="131"/>
      <c r="I25" s="131"/>
      <c r="J25" s="131"/>
      <c r="K25" s="131"/>
      <c r="L25" s="131"/>
      <c r="M25" s="77"/>
      <c r="N25" s="77"/>
      <c r="O25" s="77"/>
      <c r="P25" s="77" t="s">
        <v>23</v>
      </c>
      <c r="Q25" s="9"/>
      <c r="R25" s="572" t="s">
        <v>433</v>
      </c>
    </row>
    <row r="26" spans="1:18">
      <c r="A26" s="6"/>
      <c r="B26" s="42" t="s">
        <v>21</v>
      </c>
      <c r="C26" s="43"/>
      <c r="D26" s="43"/>
      <c r="E26" s="43"/>
      <c r="F26" s="43"/>
      <c r="G26" s="158" t="s">
        <v>20</v>
      </c>
      <c r="H26" s="159"/>
      <c r="I26" s="159"/>
      <c r="J26" s="159"/>
      <c r="K26" s="159"/>
      <c r="L26" s="159"/>
      <c r="M26" s="159"/>
      <c r="N26" s="159"/>
      <c r="O26" s="159"/>
      <c r="P26" s="160"/>
      <c r="Q26" s="9"/>
      <c r="R26" s="572" t="s">
        <v>433</v>
      </c>
    </row>
    <row r="27" spans="1:18">
      <c r="A27" s="10"/>
      <c r="B27" s="44"/>
      <c r="C27" s="45"/>
      <c r="D27" s="45"/>
      <c r="E27" s="45"/>
      <c r="F27" s="45"/>
      <c r="G27" s="132" t="s">
        <v>190</v>
      </c>
      <c r="H27" s="133" t="s">
        <v>191</v>
      </c>
      <c r="I27" s="133" t="s">
        <v>192</v>
      </c>
      <c r="J27" s="133" t="s">
        <v>193</v>
      </c>
      <c r="K27" s="133" t="s">
        <v>194</v>
      </c>
      <c r="L27" s="133" t="s">
        <v>195</v>
      </c>
      <c r="M27" s="133" t="s">
        <v>196</v>
      </c>
      <c r="N27" s="133" t="s">
        <v>197</v>
      </c>
      <c r="O27" s="133" t="s">
        <v>198</v>
      </c>
      <c r="P27" s="133" t="s">
        <v>199</v>
      </c>
      <c r="Q27" s="9"/>
      <c r="R27" s="572" t="s">
        <v>433</v>
      </c>
    </row>
    <row r="28" spans="1:18">
      <c r="A28" s="10"/>
      <c r="B28" s="31"/>
      <c r="C28" s="18"/>
      <c r="D28" s="17" t="s">
        <v>232</v>
      </c>
      <c r="E28" s="512" t="s">
        <v>212</v>
      </c>
      <c r="F28" s="513"/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9"/>
      <c r="R28" s="572" t="s">
        <v>433</v>
      </c>
    </row>
    <row r="29" spans="1:18">
      <c r="A29" s="10"/>
      <c r="B29" s="31"/>
      <c r="C29" s="10"/>
      <c r="D29" s="22" t="s">
        <v>405</v>
      </c>
      <c r="E29" s="516" t="s">
        <v>213</v>
      </c>
      <c r="F29" s="51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9"/>
      <c r="R29" s="572" t="s">
        <v>433</v>
      </c>
    </row>
    <row r="30" spans="1:18">
      <c r="A30" s="10"/>
      <c r="B30" s="31"/>
      <c r="C30" s="10"/>
      <c r="D30" s="23"/>
      <c r="E30" s="514" t="s">
        <v>214</v>
      </c>
      <c r="F30" s="515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9"/>
      <c r="R30" s="572" t="s">
        <v>433</v>
      </c>
    </row>
    <row r="31" spans="1:18">
      <c r="A31" s="10"/>
      <c r="B31" s="31"/>
      <c r="C31" s="22"/>
      <c r="D31" s="17" t="s">
        <v>232</v>
      </c>
      <c r="E31" s="512" t="s">
        <v>212</v>
      </c>
      <c r="F31" s="51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9"/>
      <c r="R31" s="572" t="s">
        <v>433</v>
      </c>
    </row>
    <row r="32" spans="1:18">
      <c r="A32" s="10"/>
      <c r="B32" s="31"/>
      <c r="C32" s="10"/>
      <c r="D32" s="22" t="s">
        <v>406</v>
      </c>
      <c r="E32" s="516" t="s">
        <v>213</v>
      </c>
      <c r="F32" s="51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9"/>
      <c r="R32" s="572" t="s">
        <v>433</v>
      </c>
    </row>
    <row r="33" spans="1:18">
      <c r="A33" s="10"/>
      <c r="B33" s="31"/>
      <c r="C33" s="10"/>
      <c r="D33" s="23"/>
      <c r="E33" s="514" t="s">
        <v>214</v>
      </c>
      <c r="F33" s="515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9"/>
      <c r="R33" s="572" t="s">
        <v>433</v>
      </c>
    </row>
    <row r="34" spans="1:18">
      <c r="A34" s="10"/>
      <c r="B34" s="31"/>
      <c r="C34" s="12" t="s">
        <v>216</v>
      </c>
      <c r="D34" s="13"/>
      <c r="E34" s="13"/>
      <c r="F34" s="14"/>
      <c r="G34" s="134">
        <f>SUM(G28:G33)</f>
        <v>0</v>
      </c>
      <c r="H34" s="134">
        <f t="shared" ref="H34:P34" si="5">SUM(H28:H33)</f>
        <v>0</v>
      </c>
      <c r="I34" s="134">
        <f t="shared" si="5"/>
        <v>0</v>
      </c>
      <c r="J34" s="134">
        <f t="shared" si="5"/>
        <v>0</v>
      </c>
      <c r="K34" s="134">
        <f t="shared" si="5"/>
        <v>0</v>
      </c>
      <c r="L34" s="134">
        <f t="shared" si="5"/>
        <v>0</v>
      </c>
      <c r="M34" s="134">
        <f t="shared" si="5"/>
        <v>0</v>
      </c>
      <c r="N34" s="134">
        <f t="shared" si="5"/>
        <v>0</v>
      </c>
      <c r="O34" s="134">
        <f t="shared" si="5"/>
        <v>0</v>
      </c>
      <c r="P34" s="134">
        <f t="shared" si="5"/>
        <v>0</v>
      </c>
      <c r="Q34" s="9"/>
      <c r="R34" s="572" t="s">
        <v>433</v>
      </c>
    </row>
    <row r="35" spans="1:18">
      <c r="A35" s="10"/>
      <c r="B35" s="31"/>
      <c r="C35" s="12" t="s">
        <v>402</v>
      </c>
      <c r="D35" s="13"/>
      <c r="E35" s="13"/>
      <c r="F35" s="13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9"/>
      <c r="R35" s="572" t="s">
        <v>433</v>
      </c>
    </row>
    <row r="36" spans="1:18">
      <c r="A36" s="10"/>
      <c r="B36" s="108" t="s">
        <v>162</v>
      </c>
      <c r="C36" s="29"/>
      <c r="D36" s="29"/>
      <c r="E36" s="29"/>
      <c r="F36" s="29"/>
      <c r="G36" s="138">
        <f>G34+G35</f>
        <v>0</v>
      </c>
      <c r="H36" s="138">
        <f t="shared" ref="H36:P36" si="6">H34+H35</f>
        <v>0</v>
      </c>
      <c r="I36" s="138">
        <f t="shared" si="6"/>
        <v>0</v>
      </c>
      <c r="J36" s="138">
        <f t="shared" si="6"/>
        <v>0</v>
      </c>
      <c r="K36" s="138">
        <f t="shared" si="6"/>
        <v>0</v>
      </c>
      <c r="L36" s="138">
        <f t="shared" si="6"/>
        <v>0</v>
      </c>
      <c r="M36" s="138">
        <f t="shared" si="6"/>
        <v>0</v>
      </c>
      <c r="N36" s="138">
        <f t="shared" si="6"/>
        <v>0</v>
      </c>
      <c r="O36" s="138">
        <f t="shared" si="6"/>
        <v>0</v>
      </c>
      <c r="P36" s="138">
        <f t="shared" si="6"/>
        <v>0</v>
      </c>
      <c r="Q36" s="9"/>
      <c r="R36" s="572" t="s">
        <v>433</v>
      </c>
    </row>
    <row r="37" spans="1:18">
      <c r="A37" s="10"/>
      <c r="B37" s="30"/>
      <c r="C37" s="18" t="s">
        <v>0</v>
      </c>
      <c r="D37" s="518" t="s">
        <v>5</v>
      </c>
      <c r="E37" s="519"/>
      <c r="F37" s="520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9"/>
      <c r="R37" s="572" t="s">
        <v>433</v>
      </c>
    </row>
    <row r="38" spans="1:18">
      <c r="A38" s="10"/>
      <c r="B38" s="31"/>
      <c r="C38" s="10"/>
      <c r="D38" s="521" t="s">
        <v>4</v>
      </c>
      <c r="E38" s="522"/>
      <c r="F38" s="523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9"/>
      <c r="R38" s="572" t="s">
        <v>433</v>
      </c>
    </row>
    <row r="39" spans="1:18">
      <c r="A39" s="10"/>
      <c r="B39" s="31"/>
      <c r="C39" s="10"/>
      <c r="D39" s="524" t="s">
        <v>6</v>
      </c>
      <c r="E39" s="525"/>
      <c r="F39" s="526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9"/>
      <c r="R39" s="572" t="s">
        <v>433</v>
      </c>
    </row>
    <row r="40" spans="1:18">
      <c r="A40" s="10"/>
      <c r="B40" s="31"/>
      <c r="C40" s="12" t="s">
        <v>8</v>
      </c>
      <c r="D40" s="24"/>
      <c r="E40" s="24"/>
      <c r="F40" s="24"/>
      <c r="G40" s="134">
        <f>+SUM(G37:G39)</f>
        <v>0</v>
      </c>
      <c r="H40" s="134">
        <f t="shared" ref="H40:P40" si="7">+SUM(H37:H39)</f>
        <v>0</v>
      </c>
      <c r="I40" s="134">
        <f t="shared" si="7"/>
        <v>0</v>
      </c>
      <c r="J40" s="134">
        <f t="shared" si="7"/>
        <v>0</v>
      </c>
      <c r="K40" s="134">
        <f t="shared" si="7"/>
        <v>0</v>
      </c>
      <c r="L40" s="134">
        <f t="shared" si="7"/>
        <v>0</v>
      </c>
      <c r="M40" s="134">
        <f t="shared" si="7"/>
        <v>0</v>
      </c>
      <c r="N40" s="134">
        <f t="shared" si="7"/>
        <v>0</v>
      </c>
      <c r="O40" s="134">
        <f t="shared" si="7"/>
        <v>0</v>
      </c>
      <c r="P40" s="134">
        <f t="shared" si="7"/>
        <v>0</v>
      </c>
      <c r="Q40" s="9"/>
      <c r="R40" s="572" t="s">
        <v>433</v>
      </c>
    </row>
    <row r="41" spans="1:18">
      <c r="A41" s="10"/>
      <c r="B41" s="106"/>
      <c r="C41" s="100" t="s">
        <v>60</v>
      </c>
      <c r="D41" s="102"/>
      <c r="E41" s="102"/>
      <c r="F41" s="102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9"/>
      <c r="R41" s="572" t="s">
        <v>433</v>
      </c>
    </row>
    <row r="42" spans="1:18">
      <c r="A42" s="10"/>
      <c r="B42" s="106"/>
      <c r="C42" s="100" t="s">
        <v>401</v>
      </c>
      <c r="D42" s="103"/>
      <c r="E42" s="103"/>
      <c r="F42" s="164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9"/>
      <c r="R42" s="572" t="s">
        <v>433</v>
      </c>
    </row>
    <row r="43" spans="1:18">
      <c r="A43" s="10"/>
      <c r="B43" s="108" t="s">
        <v>163</v>
      </c>
      <c r="C43" s="109"/>
      <c r="D43" s="109"/>
      <c r="E43" s="109"/>
      <c r="F43" s="109"/>
      <c r="G43" s="138">
        <f>SUM(G40:G42)</f>
        <v>0</v>
      </c>
      <c r="H43" s="138">
        <f t="shared" ref="H43:P43" si="8">SUM(H40:H42)</f>
        <v>0</v>
      </c>
      <c r="I43" s="138">
        <f t="shared" si="8"/>
        <v>0</v>
      </c>
      <c r="J43" s="138">
        <f t="shared" si="8"/>
        <v>0</v>
      </c>
      <c r="K43" s="138">
        <f t="shared" si="8"/>
        <v>0</v>
      </c>
      <c r="L43" s="138">
        <f t="shared" si="8"/>
        <v>0</v>
      </c>
      <c r="M43" s="138">
        <f t="shared" si="8"/>
        <v>0</v>
      </c>
      <c r="N43" s="138">
        <f t="shared" si="8"/>
        <v>0</v>
      </c>
      <c r="O43" s="138">
        <f t="shared" si="8"/>
        <v>0</v>
      </c>
      <c r="P43" s="138">
        <f t="shared" si="8"/>
        <v>0</v>
      </c>
      <c r="Q43" s="9"/>
      <c r="R43" s="572" t="s">
        <v>433</v>
      </c>
    </row>
    <row r="44" spans="1:18">
      <c r="A44" s="25"/>
      <c r="B44" s="24"/>
      <c r="C44" s="13"/>
      <c r="D44" s="13"/>
      <c r="E44" s="13"/>
      <c r="F44" s="13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14"/>
      <c r="R44" s="572" t="s">
        <v>433</v>
      </c>
    </row>
    <row r="45" spans="1:18">
      <c r="A45" s="25"/>
      <c r="B45" s="24"/>
      <c r="C45" s="13"/>
      <c r="D45" s="13"/>
      <c r="E45" s="13"/>
      <c r="F45" s="13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14"/>
      <c r="R45" s="572" t="s">
        <v>433</v>
      </c>
    </row>
    <row r="46" spans="1:18">
      <c r="A46" s="76" t="s">
        <v>3</v>
      </c>
      <c r="B46" s="5" t="s">
        <v>434</v>
      </c>
      <c r="C46" s="8"/>
      <c r="D46" s="8"/>
      <c r="E46" s="8"/>
      <c r="F46" s="8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9"/>
      <c r="R46" s="570" t="s">
        <v>426</v>
      </c>
    </row>
    <row r="47" spans="1:18">
      <c r="A47" s="76" t="s">
        <v>3</v>
      </c>
      <c r="B47" s="11" t="s">
        <v>218</v>
      </c>
      <c r="C47" s="8"/>
      <c r="D47" s="8"/>
      <c r="E47" s="8"/>
      <c r="F47" s="8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9"/>
      <c r="R47" s="572" t="s">
        <v>433</v>
      </c>
    </row>
    <row r="48" spans="1:18">
      <c r="A48" s="76" t="s">
        <v>2</v>
      </c>
      <c r="B48" s="11" t="s">
        <v>183</v>
      </c>
      <c r="C48" s="8"/>
      <c r="D48" s="8"/>
      <c r="E48" s="8"/>
      <c r="F48" s="8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9"/>
      <c r="R48" s="572" t="s">
        <v>433</v>
      </c>
    </row>
    <row r="49" spans="1:18">
      <c r="A49" s="76" t="s">
        <v>2</v>
      </c>
      <c r="B49" s="11" t="s">
        <v>184</v>
      </c>
      <c r="C49" s="8"/>
      <c r="D49" s="8"/>
      <c r="E49" s="8"/>
      <c r="F49" s="8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9"/>
      <c r="R49" s="572" t="s">
        <v>433</v>
      </c>
    </row>
    <row r="50" spans="1:18">
      <c r="A50" s="76" t="s">
        <v>2</v>
      </c>
      <c r="B50" s="11" t="s">
        <v>427</v>
      </c>
      <c r="C50" s="8"/>
      <c r="D50" s="8"/>
      <c r="E50" s="8"/>
      <c r="F50" s="8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9"/>
      <c r="R50" s="572" t="s">
        <v>433</v>
      </c>
    </row>
    <row r="51" spans="1:18">
      <c r="A51" s="76" t="s">
        <v>2</v>
      </c>
      <c r="B51" s="8" t="s">
        <v>220</v>
      </c>
      <c r="C51" s="8"/>
      <c r="D51" s="8"/>
      <c r="E51" s="8"/>
      <c r="F51" s="8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9"/>
      <c r="R51" s="572" t="s">
        <v>433</v>
      </c>
    </row>
    <row r="52" spans="1:18">
      <c r="A52" s="76" t="s">
        <v>2</v>
      </c>
      <c r="B52" s="11" t="s">
        <v>25</v>
      </c>
      <c r="C52" s="8"/>
      <c r="D52" s="8"/>
      <c r="E52" s="8"/>
      <c r="F52" s="8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9"/>
      <c r="R52" s="572" t="s">
        <v>433</v>
      </c>
    </row>
    <row r="53" spans="1:18">
      <c r="A53" s="76" t="s">
        <v>2</v>
      </c>
      <c r="B53" s="8" t="s">
        <v>124</v>
      </c>
      <c r="C53" s="8"/>
      <c r="D53" s="8"/>
      <c r="E53" s="8"/>
      <c r="F53" s="8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9"/>
      <c r="R53" s="572" t="s">
        <v>433</v>
      </c>
    </row>
    <row r="54" spans="1:18" ht="12.6" customHeight="1">
      <c r="A54" s="76" t="s">
        <v>2</v>
      </c>
      <c r="B54" s="8" t="s">
        <v>221</v>
      </c>
      <c r="C54" s="8"/>
      <c r="D54" s="8"/>
      <c r="E54" s="8"/>
      <c r="F54" s="8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9"/>
      <c r="R54" s="572" t="s">
        <v>433</v>
      </c>
    </row>
    <row r="55" spans="1:18" ht="12.6" customHeight="1">
      <c r="A55" s="25"/>
      <c r="B55" s="13"/>
      <c r="C55" s="13"/>
      <c r="D55" s="13"/>
      <c r="E55" s="13"/>
      <c r="F55" s="13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14"/>
      <c r="R55" s="572" t="s">
        <v>433</v>
      </c>
    </row>
    <row r="56" spans="1:18">
      <c r="A56" s="572" t="s">
        <v>433</v>
      </c>
      <c r="B56" s="572" t="s">
        <v>433</v>
      </c>
      <c r="C56" s="572" t="s">
        <v>433</v>
      </c>
      <c r="D56" s="572" t="s">
        <v>433</v>
      </c>
      <c r="E56" s="572" t="s">
        <v>433</v>
      </c>
      <c r="F56" s="572" t="s">
        <v>433</v>
      </c>
      <c r="G56" s="572" t="s">
        <v>433</v>
      </c>
      <c r="H56" s="572" t="s">
        <v>433</v>
      </c>
      <c r="I56" s="572" t="s">
        <v>433</v>
      </c>
      <c r="J56" s="572" t="s">
        <v>433</v>
      </c>
      <c r="K56" s="572" t="s">
        <v>433</v>
      </c>
      <c r="L56" s="572" t="s">
        <v>433</v>
      </c>
      <c r="M56" s="572" t="s">
        <v>433</v>
      </c>
      <c r="N56" s="572" t="s">
        <v>433</v>
      </c>
      <c r="O56" s="572" t="s">
        <v>433</v>
      </c>
      <c r="P56" s="572" t="s">
        <v>433</v>
      </c>
      <c r="Q56" s="572" t="s">
        <v>433</v>
      </c>
      <c r="R56" s="572" t="s">
        <v>433</v>
      </c>
    </row>
  </sheetData>
  <mergeCells count="1">
    <mergeCell ref="B1:N1"/>
  </mergeCells>
  <phoneticPr fontId="2"/>
  <pageMargins left="0.25" right="0.25" top="0.75" bottom="0.75" header="0.3" footer="0.3"/>
  <pageSetup paperSize="8" scale="62" orientation="portrait" r:id="rId1"/>
  <headerFooter>
    <oddHeader xml:space="preserve">&amp;R&amp;14
</oddHeader>
    <oddFooter>&amp;C&amp;P/&amp;N</oddFooter>
  </headerFooter>
  <rowBreaks count="2" manualBreakCount="2">
    <brk id="23" max="16383" man="1"/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47"/>
  <sheetViews>
    <sheetView showGridLines="0" view="pageBreakPreview" zoomScale="85" zoomScaleNormal="100" zoomScaleSheetLayoutView="85" zoomScalePageLayoutView="70" workbookViewId="0">
      <selection activeCell="P2" sqref="P2"/>
    </sheetView>
  </sheetViews>
  <sheetFormatPr defaultColWidth="8.42578125" defaultRowHeight="12"/>
  <cols>
    <col min="1" max="1" width="3.7109375" style="5" customWidth="1"/>
    <col min="2" max="3" width="8.42578125" style="5"/>
    <col min="4" max="4" width="17.7109375" style="5" customWidth="1"/>
    <col min="5" max="6" width="21.85546875" style="5" customWidth="1"/>
    <col min="7" max="16" width="16.85546875" style="144" customWidth="1"/>
    <col min="17" max="17" width="3.7109375" style="5" customWidth="1"/>
    <col min="18" max="18" width="2.42578125" style="5" bestFit="1" customWidth="1"/>
    <col min="19" max="16384" width="8.42578125" style="5"/>
  </cols>
  <sheetData>
    <row r="1" spans="1:18" ht="25.5" customHeight="1">
      <c r="A1" s="99"/>
      <c r="B1" s="588" t="str">
        <f ca="1">RIGHT(CELL("filename",A19),LEN(CELL("filename",A19))-FIND("]",CELL("filename",A19)))</f>
        <v>様式3-13_損益計算書（スキーム別売上・原価_取次供給）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439"/>
      <c r="P1" s="128"/>
      <c r="Q1" s="58"/>
      <c r="R1" s="572" t="s">
        <v>433</v>
      </c>
    </row>
    <row r="2" spans="1:18">
      <c r="A2" s="1"/>
      <c r="B2" s="2"/>
      <c r="C2" s="2"/>
      <c r="D2" s="2"/>
      <c r="E2" s="2"/>
      <c r="F2" s="2"/>
      <c r="G2" s="129"/>
      <c r="H2" s="129"/>
      <c r="I2" s="129"/>
      <c r="J2" s="129"/>
      <c r="K2" s="129"/>
      <c r="L2" s="129"/>
      <c r="M2" s="130"/>
      <c r="N2" s="130"/>
      <c r="O2" s="130"/>
      <c r="P2" s="130"/>
      <c r="Q2" s="4"/>
      <c r="R2" s="572" t="s">
        <v>433</v>
      </c>
    </row>
    <row r="3" spans="1:18" s="8" customFormat="1">
      <c r="A3" s="6"/>
      <c r="B3" s="7" t="s">
        <v>115</v>
      </c>
      <c r="C3" s="7"/>
      <c r="D3" s="7"/>
      <c r="E3" s="7"/>
      <c r="F3" s="7"/>
      <c r="G3" s="131"/>
      <c r="H3" s="131"/>
      <c r="I3" s="131"/>
      <c r="J3" s="131"/>
      <c r="K3" s="131"/>
      <c r="L3" s="131"/>
      <c r="M3" s="77"/>
      <c r="N3" s="77"/>
      <c r="O3" s="77"/>
      <c r="P3" s="77" t="s">
        <v>151</v>
      </c>
      <c r="Q3" s="9"/>
      <c r="R3" s="572" t="s">
        <v>433</v>
      </c>
    </row>
    <row r="4" spans="1:18">
      <c r="A4" s="6"/>
      <c r="B4" s="42" t="s">
        <v>21</v>
      </c>
      <c r="C4" s="43"/>
      <c r="D4" s="43"/>
      <c r="E4" s="43"/>
      <c r="F4" s="43"/>
      <c r="G4" s="158" t="s">
        <v>20</v>
      </c>
      <c r="H4" s="159"/>
      <c r="I4" s="159"/>
      <c r="J4" s="159"/>
      <c r="K4" s="159"/>
      <c r="L4" s="159"/>
      <c r="M4" s="159"/>
      <c r="N4" s="159"/>
      <c r="O4" s="159"/>
      <c r="P4" s="160"/>
      <c r="Q4" s="9"/>
      <c r="R4" s="572" t="s">
        <v>433</v>
      </c>
    </row>
    <row r="5" spans="1:18">
      <c r="A5" s="10"/>
      <c r="B5" s="44"/>
      <c r="C5" s="45"/>
      <c r="D5" s="45"/>
      <c r="E5" s="45"/>
      <c r="F5" s="45"/>
      <c r="G5" s="132" t="s">
        <v>190</v>
      </c>
      <c r="H5" s="133" t="s">
        <v>191</v>
      </c>
      <c r="I5" s="133" t="s">
        <v>192</v>
      </c>
      <c r="J5" s="133" t="s">
        <v>193</v>
      </c>
      <c r="K5" s="133" t="s">
        <v>194</v>
      </c>
      <c r="L5" s="133" t="s">
        <v>195</v>
      </c>
      <c r="M5" s="133" t="s">
        <v>196</v>
      </c>
      <c r="N5" s="133" t="s">
        <v>197</v>
      </c>
      <c r="O5" s="133" t="s">
        <v>198</v>
      </c>
      <c r="P5" s="133" t="s">
        <v>199</v>
      </c>
      <c r="Q5" s="9"/>
      <c r="R5" s="572" t="s">
        <v>433</v>
      </c>
    </row>
    <row r="6" spans="1:18">
      <c r="A6" s="10"/>
      <c r="B6" s="47"/>
      <c r="C6" s="18"/>
      <c r="D6" s="17" t="s">
        <v>232</v>
      </c>
      <c r="E6" s="512" t="s">
        <v>212</v>
      </c>
      <c r="F6" s="51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9"/>
      <c r="R6" s="572" t="s">
        <v>433</v>
      </c>
    </row>
    <row r="7" spans="1:18">
      <c r="A7" s="10"/>
      <c r="B7" s="47"/>
      <c r="C7" s="10"/>
      <c r="D7" s="22" t="s">
        <v>259</v>
      </c>
      <c r="E7" s="516" t="s">
        <v>213</v>
      </c>
      <c r="F7" s="51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9"/>
      <c r="R7" s="572" t="s">
        <v>433</v>
      </c>
    </row>
    <row r="8" spans="1:18">
      <c r="A8" s="10"/>
      <c r="B8" s="47"/>
      <c r="C8" s="10"/>
      <c r="D8" s="23"/>
      <c r="E8" s="514" t="s">
        <v>214</v>
      </c>
      <c r="F8" s="515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9"/>
      <c r="R8" s="572" t="s">
        <v>433</v>
      </c>
    </row>
    <row r="9" spans="1:18">
      <c r="A9" s="10"/>
      <c r="B9" s="47"/>
      <c r="C9" s="22"/>
      <c r="D9" s="17" t="s">
        <v>232</v>
      </c>
      <c r="E9" s="512" t="s">
        <v>212</v>
      </c>
      <c r="F9" s="51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9"/>
      <c r="R9" s="572" t="s">
        <v>433</v>
      </c>
    </row>
    <row r="10" spans="1:18">
      <c r="A10" s="10"/>
      <c r="B10" s="47"/>
      <c r="C10" s="10"/>
      <c r="D10" s="22" t="s">
        <v>260</v>
      </c>
      <c r="E10" s="516" t="s">
        <v>213</v>
      </c>
      <c r="F10" s="51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9"/>
      <c r="R10" s="572" t="s">
        <v>433</v>
      </c>
    </row>
    <row r="11" spans="1:18">
      <c r="A11" s="10"/>
      <c r="B11" s="47"/>
      <c r="C11" s="10"/>
      <c r="D11" s="23"/>
      <c r="E11" s="514" t="s">
        <v>214</v>
      </c>
      <c r="F11" s="515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9"/>
      <c r="R11" s="572" t="s">
        <v>433</v>
      </c>
    </row>
    <row r="12" spans="1:18">
      <c r="A12" s="10"/>
      <c r="B12" s="47"/>
      <c r="C12" s="10"/>
      <c r="D12" s="17" t="s">
        <v>56</v>
      </c>
      <c r="E12" s="512" t="s">
        <v>212</v>
      </c>
      <c r="F12" s="51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9"/>
      <c r="R12" s="572" t="s">
        <v>433</v>
      </c>
    </row>
    <row r="13" spans="1:18">
      <c r="A13" s="10"/>
      <c r="B13" s="47"/>
      <c r="C13" s="10"/>
      <c r="D13" s="22"/>
      <c r="E13" s="516" t="s">
        <v>213</v>
      </c>
      <c r="F13" s="51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9"/>
      <c r="R13" s="572" t="s">
        <v>433</v>
      </c>
    </row>
    <row r="14" spans="1:18">
      <c r="A14" s="10"/>
      <c r="B14" s="47"/>
      <c r="C14" s="10"/>
      <c r="D14" s="23"/>
      <c r="E14" s="514" t="s">
        <v>214</v>
      </c>
      <c r="F14" s="515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9"/>
      <c r="R14" s="572" t="s">
        <v>433</v>
      </c>
    </row>
    <row r="15" spans="1:18">
      <c r="A15" s="10"/>
      <c r="B15" s="47"/>
      <c r="C15" s="12" t="s">
        <v>383</v>
      </c>
      <c r="D15" s="13"/>
      <c r="E15" s="13"/>
      <c r="F15" s="14"/>
      <c r="G15" s="134">
        <f>SUM(G6:G14)</f>
        <v>0</v>
      </c>
      <c r="H15" s="134">
        <f t="shared" ref="H15:P15" si="0">SUM(H6:H14)</f>
        <v>0</v>
      </c>
      <c r="I15" s="134">
        <f t="shared" si="0"/>
        <v>0</v>
      </c>
      <c r="J15" s="134">
        <f t="shared" si="0"/>
        <v>0</v>
      </c>
      <c r="K15" s="134">
        <f t="shared" si="0"/>
        <v>0</v>
      </c>
      <c r="L15" s="134">
        <f t="shared" si="0"/>
        <v>0</v>
      </c>
      <c r="M15" s="134">
        <f t="shared" si="0"/>
        <v>0</v>
      </c>
      <c r="N15" s="134">
        <f t="shared" si="0"/>
        <v>0</v>
      </c>
      <c r="O15" s="134">
        <f t="shared" si="0"/>
        <v>0</v>
      </c>
      <c r="P15" s="134">
        <f t="shared" si="0"/>
        <v>0</v>
      </c>
      <c r="Q15" s="9"/>
      <c r="R15" s="572" t="s">
        <v>433</v>
      </c>
    </row>
    <row r="16" spans="1:18">
      <c r="A16" s="10"/>
      <c r="B16" s="56" t="s">
        <v>114</v>
      </c>
      <c r="C16" s="48"/>
      <c r="D16" s="84"/>
      <c r="E16" s="84"/>
      <c r="F16" s="166"/>
      <c r="G16" s="135">
        <f>G15</f>
        <v>0</v>
      </c>
      <c r="H16" s="135">
        <f t="shared" ref="H16:P16" si="1">H15</f>
        <v>0</v>
      </c>
      <c r="I16" s="135">
        <f t="shared" si="1"/>
        <v>0</v>
      </c>
      <c r="J16" s="135">
        <f t="shared" si="1"/>
        <v>0</v>
      </c>
      <c r="K16" s="135">
        <f t="shared" si="1"/>
        <v>0</v>
      </c>
      <c r="L16" s="135">
        <f t="shared" si="1"/>
        <v>0</v>
      </c>
      <c r="M16" s="135">
        <f t="shared" si="1"/>
        <v>0</v>
      </c>
      <c r="N16" s="135">
        <f t="shared" si="1"/>
        <v>0</v>
      </c>
      <c r="O16" s="135">
        <f t="shared" si="1"/>
        <v>0</v>
      </c>
      <c r="P16" s="135">
        <f t="shared" si="1"/>
        <v>0</v>
      </c>
      <c r="Q16" s="9"/>
      <c r="R16" s="572" t="s">
        <v>433</v>
      </c>
    </row>
    <row r="17" spans="1:18">
      <c r="A17" s="12"/>
      <c r="B17" s="24"/>
      <c r="C17" s="24"/>
      <c r="D17" s="24"/>
      <c r="E17" s="24"/>
      <c r="F17" s="24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4"/>
      <c r="R17" s="572" t="s">
        <v>433</v>
      </c>
    </row>
    <row r="18" spans="1:18">
      <c r="A18" s="63"/>
      <c r="B18" s="24"/>
      <c r="C18" s="24"/>
      <c r="D18" s="24"/>
      <c r="E18" s="24"/>
      <c r="F18" s="24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60"/>
      <c r="R18" s="572" t="s">
        <v>433</v>
      </c>
    </row>
    <row r="19" spans="1:18">
      <c r="A19" s="6"/>
      <c r="B19" s="7" t="s">
        <v>243</v>
      </c>
      <c r="C19" s="7"/>
      <c r="D19" s="7"/>
      <c r="E19" s="7"/>
      <c r="F19" s="7"/>
      <c r="G19" s="131"/>
      <c r="H19" s="131"/>
      <c r="I19" s="131"/>
      <c r="J19" s="131"/>
      <c r="K19" s="131"/>
      <c r="L19" s="131"/>
      <c r="M19" s="77"/>
      <c r="N19" s="77"/>
      <c r="O19" s="77"/>
      <c r="P19" s="77" t="s">
        <v>23</v>
      </c>
      <c r="Q19" s="9"/>
      <c r="R19" s="572" t="s">
        <v>433</v>
      </c>
    </row>
    <row r="20" spans="1:18">
      <c r="A20" s="6"/>
      <c r="B20" s="42" t="s">
        <v>21</v>
      </c>
      <c r="C20" s="43"/>
      <c r="D20" s="43"/>
      <c r="E20" s="43"/>
      <c r="F20" s="43"/>
      <c r="G20" s="158" t="s">
        <v>20</v>
      </c>
      <c r="H20" s="159"/>
      <c r="I20" s="159"/>
      <c r="J20" s="159"/>
      <c r="K20" s="159"/>
      <c r="L20" s="159"/>
      <c r="M20" s="159"/>
      <c r="N20" s="159"/>
      <c r="O20" s="159"/>
      <c r="P20" s="160"/>
      <c r="Q20" s="9"/>
      <c r="R20" s="572" t="s">
        <v>433</v>
      </c>
    </row>
    <row r="21" spans="1:18">
      <c r="A21" s="10"/>
      <c r="B21" s="44"/>
      <c r="C21" s="45"/>
      <c r="D21" s="45"/>
      <c r="E21" s="45"/>
      <c r="F21" s="45"/>
      <c r="G21" s="132" t="s">
        <v>190</v>
      </c>
      <c r="H21" s="133" t="s">
        <v>191</v>
      </c>
      <c r="I21" s="133" t="s">
        <v>192</v>
      </c>
      <c r="J21" s="133" t="s">
        <v>193</v>
      </c>
      <c r="K21" s="133" t="s">
        <v>194</v>
      </c>
      <c r="L21" s="133" t="s">
        <v>195</v>
      </c>
      <c r="M21" s="133" t="s">
        <v>196</v>
      </c>
      <c r="N21" s="133" t="s">
        <v>197</v>
      </c>
      <c r="O21" s="133" t="s">
        <v>198</v>
      </c>
      <c r="P21" s="133" t="s">
        <v>199</v>
      </c>
      <c r="Q21" s="9"/>
      <c r="R21" s="572" t="s">
        <v>433</v>
      </c>
    </row>
    <row r="22" spans="1:18">
      <c r="A22" s="10"/>
      <c r="B22" s="31"/>
      <c r="C22" s="18"/>
      <c r="D22" s="17" t="s">
        <v>232</v>
      </c>
      <c r="E22" s="512" t="s">
        <v>212</v>
      </c>
      <c r="F22" s="51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9"/>
      <c r="R22" s="572" t="s">
        <v>433</v>
      </c>
    </row>
    <row r="23" spans="1:18">
      <c r="A23" s="10"/>
      <c r="B23" s="31"/>
      <c r="C23" s="10"/>
      <c r="D23" s="22" t="s">
        <v>259</v>
      </c>
      <c r="E23" s="516" t="s">
        <v>213</v>
      </c>
      <c r="F23" s="51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9"/>
      <c r="R23" s="572" t="s">
        <v>433</v>
      </c>
    </row>
    <row r="24" spans="1:18">
      <c r="A24" s="10"/>
      <c r="B24" s="31"/>
      <c r="C24" s="10"/>
      <c r="D24" s="23"/>
      <c r="E24" s="514" t="s">
        <v>214</v>
      </c>
      <c r="F24" s="515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9"/>
      <c r="R24" s="572" t="s">
        <v>433</v>
      </c>
    </row>
    <row r="25" spans="1:18">
      <c r="A25" s="10"/>
      <c r="B25" s="31"/>
      <c r="C25" s="22"/>
      <c r="D25" s="17" t="s">
        <v>232</v>
      </c>
      <c r="E25" s="512" t="s">
        <v>212</v>
      </c>
      <c r="F25" s="51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9"/>
      <c r="R25" s="572" t="s">
        <v>433</v>
      </c>
    </row>
    <row r="26" spans="1:18">
      <c r="A26" s="10"/>
      <c r="B26" s="31"/>
      <c r="C26" s="10"/>
      <c r="D26" s="22" t="s">
        <v>260</v>
      </c>
      <c r="E26" s="516" t="s">
        <v>213</v>
      </c>
      <c r="F26" s="51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9"/>
      <c r="R26" s="572" t="s">
        <v>433</v>
      </c>
    </row>
    <row r="27" spans="1:18">
      <c r="A27" s="10"/>
      <c r="B27" s="31"/>
      <c r="C27" s="10"/>
      <c r="D27" s="23"/>
      <c r="E27" s="514" t="s">
        <v>214</v>
      </c>
      <c r="F27" s="515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9"/>
      <c r="R27" s="572" t="s">
        <v>433</v>
      </c>
    </row>
    <row r="28" spans="1:18">
      <c r="A28" s="10"/>
      <c r="B28" s="31"/>
      <c r="C28" s="10"/>
      <c r="D28" s="17" t="s">
        <v>56</v>
      </c>
      <c r="E28" s="512" t="s">
        <v>212</v>
      </c>
      <c r="F28" s="513"/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9"/>
      <c r="R28" s="572" t="s">
        <v>433</v>
      </c>
    </row>
    <row r="29" spans="1:18">
      <c r="A29" s="10"/>
      <c r="B29" s="31"/>
      <c r="C29" s="10"/>
      <c r="D29" s="22"/>
      <c r="E29" s="516" t="s">
        <v>213</v>
      </c>
      <c r="F29" s="51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9"/>
      <c r="R29" s="572" t="s">
        <v>433</v>
      </c>
    </row>
    <row r="30" spans="1:18">
      <c r="A30" s="10"/>
      <c r="B30" s="31"/>
      <c r="C30" s="10"/>
      <c r="D30" s="23"/>
      <c r="E30" s="514" t="s">
        <v>214</v>
      </c>
      <c r="F30" s="515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9"/>
      <c r="R30" s="572" t="s">
        <v>433</v>
      </c>
    </row>
    <row r="31" spans="1:18">
      <c r="A31" s="10"/>
      <c r="B31" s="31"/>
      <c r="C31" s="12" t="s">
        <v>384</v>
      </c>
      <c r="D31" s="13"/>
      <c r="E31" s="13"/>
      <c r="F31" s="14"/>
      <c r="G31" s="134">
        <f>SUM(G22:G30)</f>
        <v>0</v>
      </c>
      <c r="H31" s="134">
        <f t="shared" ref="H31:P31" si="2">SUM(H22:H30)</f>
        <v>0</v>
      </c>
      <c r="I31" s="134">
        <f t="shared" si="2"/>
        <v>0</v>
      </c>
      <c r="J31" s="134">
        <f t="shared" si="2"/>
        <v>0</v>
      </c>
      <c r="K31" s="134">
        <f t="shared" si="2"/>
        <v>0</v>
      </c>
      <c r="L31" s="134">
        <f t="shared" si="2"/>
        <v>0</v>
      </c>
      <c r="M31" s="134">
        <f t="shared" si="2"/>
        <v>0</v>
      </c>
      <c r="N31" s="134">
        <f t="shared" si="2"/>
        <v>0</v>
      </c>
      <c r="O31" s="134">
        <f t="shared" si="2"/>
        <v>0</v>
      </c>
      <c r="P31" s="134">
        <f t="shared" si="2"/>
        <v>0</v>
      </c>
      <c r="Q31" s="9"/>
      <c r="R31" s="572" t="s">
        <v>433</v>
      </c>
    </row>
    <row r="32" spans="1:18">
      <c r="A32" s="10"/>
      <c r="B32" s="31"/>
      <c r="C32" s="12" t="s">
        <v>22</v>
      </c>
      <c r="D32" s="13"/>
      <c r="E32" s="13"/>
      <c r="F32" s="13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9"/>
      <c r="R32" s="572" t="s">
        <v>433</v>
      </c>
    </row>
    <row r="33" spans="1:18">
      <c r="A33" s="10"/>
      <c r="B33" s="108" t="s">
        <v>162</v>
      </c>
      <c r="C33" s="29"/>
      <c r="D33" s="29"/>
      <c r="E33" s="29"/>
      <c r="F33" s="29"/>
      <c r="G33" s="138">
        <f>G31+G32</f>
        <v>0</v>
      </c>
      <c r="H33" s="138">
        <f t="shared" ref="H33:P33" si="3">H31+H32</f>
        <v>0</v>
      </c>
      <c r="I33" s="138">
        <f t="shared" si="3"/>
        <v>0</v>
      </c>
      <c r="J33" s="138">
        <f t="shared" si="3"/>
        <v>0</v>
      </c>
      <c r="K33" s="138">
        <f t="shared" si="3"/>
        <v>0</v>
      </c>
      <c r="L33" s="138">
        <f t="shared" si="3"/>
        <v>0</v>
      </c>
      <c r="M33" s="138">
        <f t="shared" si="3"/>
        <v>0</v>
      </c>
      <c r="N33" s="138">
        <f t="shared" si="3"/>
        <v>0</v>
      </c>
      <c r="O33" s="138">
        <f t="shared" si="3"/>
        <v>0</v>
      </c>
      <c r="P33" s="138">
        <f t="shared" si="3"/>
        <v>0</v>
      </c>
      <c r="Q33" s="9"/>
      <c r="R33" s="572" t="s">
        <v>433</v>
      </c>
    </row>
    <row r="34" spans="1:18">
      <c r="A34" s="25"/>
      <c r="B34" s="24"/>
      <c r="C34" s="13"/>
      <c r="D34" s="13"/>
      <c r="E34" s="13"/>
      <c r="F34" s="13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14"/>
      <c r="R34" s="572" t="s">
        <v>433</v>
      </c>
    </row>
    <row r="35" spans="1:18">
      <c r="A35" s="25"/>
      <c r="B35" s="24"/>
      <c r="C35" s="13"/>
      <c r="D35" s="13"/>
      <c r="E35" s="13"/>
      <c r="F35" s="13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14"/>
      <c r="R35" s="572" t="s">
        <v>433</v>
      </c>
    </row>
    <row r="36" spans="1:18">
      <c r="A36" s="76" t="s">
        <v>3</v>
      </c>
      <c r="B36" s="5" t="s">
        <v>434</v>
      </c>
      <c r="C36" s="8"/>
      <c r="D36" s="8"/>
      <c r="E36" s="8"/>
      <c r="F36" s="8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9"/>
      <c r="R36" s="570" t="s">
        <v>426</v>
      </c>
    </row>
    <row r="37" spans="1:18">
      <c r="A37" s="76" t="s">
        <v>3</v>
      </c>
      <c r="B37" s="11" t="s">
        <v>432</v>
      </c>
      <c r="C37" s="8"/>
      <c r="D37" s="8"/>
      <c r="E37" s="8"/>
      <c r="F37" s="8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9"/>
      <c r="R37" s="572" t="s">
        <v>433</v>
      </c>
    </row>
    <row r="38" spans="1:18">
      <c r="A38" s="76" t="s">
        <v>2</v>
      </c>
      <c r="B38" s="11" t="s">
        <v>431</v>
      </c>
      <c r="C38" s="8"/>
      <c r="D38" s="8"/>
      <c r="E38" s="8"/>
      <c r="F38" s="8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9"/>
      <c r="R38" s="572" t="s">
        <v>433</v>
      </c>
    </row>
    <row r="39" spans="1:18">
      <c r="A39" s="76" t="s">
        <v>2</v>
      </c>
      <c r="B39" s="11" t="s">
        <v>184</v>
      </c>
      <c r="C39" s="8"/>
      <c r="D39" s="8"/>
      <c r="E39" s="8"/>
      <c r="F39" s="8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9"/>
      <c r="R39" s="572" t="s">
        <v>433</v>
      </c>
    </row>
    <row r="40" spans="1:18">
      <c r="A40" s="76" t="s">
        <v>2</v>
      </c>
      <c r="B40" s="11" t="s">
        <v>429</v>
      </c>
      <c r="C40" s="8"/>
      <c r="D40" s="8"/>
      <c r="E40" s="8"/>
      <c r="F40" s="8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9"/>
      <c r="R40" s="572" t="s">
        <v>433</v>
      </c>
    </row>
    <row r="41" spans="1:18">
      <c r="A41" s="76" t="s">
        <v>2</v>
      </c>
      <c r="B41" s="8" t="s">
        <v>428</v>
      </c>
      <c r="C41" s="8"/>
      <c r="D41" s="8"/>
      <c r="E41" s="8"/>
      <c r="F41" s="8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9"/>
      <c r="R41" s="572" t="s">
        <v>433</v>
      </c>
    </row>
    <row r="42" spans="1:18">
      <c r="A42" s="76" t="s">
        <v>2</v>
      </c>
      <c r="B42" s="11" t="s">
        <v>25</v>
      </c>
      <c r="C42" s="8"/>
      <c r="D42" s="8"/>
      <c r="E42" s="8"/>
      <c r="F42" s="8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9"/>
      <c r="R42" s="572" t="s">
        <v>433</v>
      </c>
    </row>
    <row r="43" spans="1:18">
      <c r="A43" s="76" t="s">
        <v>2</v>
      </c>
      <c r="B43" s="8" t="s">
        <v>124</v>
      </c>
      <c r="C43" s="8"/>
      <c r="D43" s="8"/>
      <c r="E43" s="8"/>
      <c r="F43" s="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9"/>
      <c r="R43" s="572" t="s">
        <v>433</v>
      </c>
    </row>
    <row r="44" spans="1:18" ht="12.6" customHeight="1">
      <c r="A44" s="76" t="s">
        <v>2</v>
      </c>
      <c r="B44" s="8" t="s">
        <v>221</v>
      </c>
      <c r="C44" s="8"/>
      <c r="D44" s="8"/>
      <c r="E44" s="8"/>
      <c r="F44" s="8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9"/>
      <c r="R44" s="572" t="s">
        <v>433</v>
      </c>
    </row>
    <row r="45" spans="1:18" ht="12.6" customHeight="1">
      <c r="A45" s="76"/>
      <c r="B45" s="8"/>
      <c r="C45" s="8"/>
      <c r="D45" s="8"/>
      <c r="E45" s="8"/>
      <c r="F45" s="8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9"/>
      <c r="R45" s="572" t="s">
        <v>433</v>
      </c>
    </row>
    <row r="46" spans="1:18">
      <c r="A46" s="12"/>
      <c r="B46" s="573"/>
      <c r="C46" s="13"/>
      <c r="D46" s="13"/>
      <c r="E46" s="13"/>
      <c r="F46" s="13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14"/>
      <c r="R46" s="572" t="s">
        <v>433</v>
      </c>
    </row>
    <row r="47" spans="1:18">
      <c r="A47" s="572" t="s">
        <v>433</v>
      </c>
      <c r="B47" s="572" t="s">
        <v>433</v>
      </c>
      <c r="C47" s="572" t="s">
        <v>433</v>
      </c>
      <c r="D47" s="572" t="s">
        <v>433</v>
      </c>
      <c r="E47" s="572" t="s">
        <v>433</v>
      </c>
      <c r="F47" s="572" t="s">
        <v>433</v>
      </c>
      <c r="G47" s="572" t="s">
        <v>433</v>
      </c>
      <c r="H47" s="572" t="s">
        <v>433</v>
      </c>
      <c r="I47" s="572" t="s">
        <v>433</v>
      </c>
      <c r="J47" s="572" t="s">
        <v>433</v>
      </c>
      <c r="K47" s="572" t="s">
        <v>433</v>
      </c>
      <c r="L47" s="572" t="s">
        <v>433</v>
      </c>
      <c r="M47" s="572" t="s">
        <v>433</v>
      </c>
      <c r="N47" s="572" t="s">
        <v>433</v>
      </c>
      <c r="O47" s="572" t="s">
        <v>433</v>
      </c>
      <c r="P47" s="572" t="s">
        <v>433</v>
      </c>
      <c r="Q47" s="572" t="s">
        <v>433</v>
      </c>
      <c r="R47" s="572" t="s">
        <v>433</v>
      </c>
    </row>
  </sheetData>
  <mergeCells count="1">
    <mergeCell ref="B1:N1"/>
  </mergeCells>
  <phoneticPr fontId="2"/>
  <pageMargins left="0.25" right="0.25" top="0.75" bottom="0.75" header="0.3" footer="0.3"/>
  <pageSetup paperSize="8" scale="62" orientation="portrait" r:id="rId1"/>
  <headerFooter>
    <oddHeader xml:space="preserve">&amp;R&amp;14
</oddHeader>
    <oddFooter>&amp;C&amp;P/&amp;N</oddFooter>
  </headerFooter>
  <rowBreaks count="2" manualBreakCount="2">
    <brk id="17" max="16383" man="1"/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127"/>
  <sheetViews>
    <sheetView showGridLines="0" view="pageBreakPreview" zoomScale="85" zoomScaleNormal="85" zoomScaleSheetLayoutView="85" zoomScalePageLayoutView="70" workbookViewId="0"/>
  </sheetViews>
  <sheetFormatPr defaultColWidth="8.42578125" defaultRowHeight="12"/>
  <cols>
    <col min="1" max="1" width="3.7109375" style="5" customWidth="1"/>
    <col min="2" max="3" width="8.42578125" style="5"/>
    <col min="4" max="4" width="17.7109375" style="5" customWidth="1"/>
    <col min="5" max="6" width="5.28515625" style="5" customWidth="1"/>
    <col min="7" max="7" width="40.7109375" style="5" customWidth="1"/>
    <col min="8" max="17" width="16.85546875" style="144" customWidth="1"/>
    <col min="18" max="18" width="3.7109375" style="5" customWidth="1"/>
    <col min="19" max="19" width="2.42578125" style="5" customWidth="1"/>
    <col min="20" max="16384" width="8.42578125" style="5"/>
  </cols>
  <sheetData>
    <row r="1" spans="1:19" ht="25.5" customHeight="1">
      <c r="A1" s="99"/>
      <c r="B1" s="588" t="str">
        <f ca="1">RIGHT(CELL("filename",A74),LEN(CELL("filename",A74))-FIND("]",CELL("filename",A74)))</f>
        <v>様式3-13_損益計算書（スキーム別売上・原価_新規電源開発）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439"/>
      <c r="Q1" s="128"/>
      <c r="R1" s="58"/>
      <c r="S1" s="570" t="s">
        <v>315</v>
      </c>
    </row>
    <row r="2" spans="1:19">
      <c r="A2" s="1"/>
      <c r="B2" s="2"/>
      <c r="C2" s="2"/>
      <c r="D2" s="2"/>
      <c r="E2" s="2"/>
      <c r="F2" s="2"/>
      <c r="G2" s="2"/>
      <c r="H2" s="129"/>
      <c r="I2" s="129"/>
      <c r="J2" s="129"/>
      <c r="K2" s="129"/>
      <c r="L2" s="129"/>
      <c r="M2" s="129"/>
      <c r="N2" s="130"/>
      <c r="O2" s="130"/>
      <c r="P2" s="130"/>
      <c r="Q2" s="130"/>
      <c r="R2" s="4"/>
      <c r="S2" s="570" t="s">
        <v>315</v>
      </c>
    </row>
    <row r="3" spans="1:19" s="8" customFormat="1">
      <c r="A3" s="6"/>
      <c r="B3" s="7" t="s">
        <v>115</v>
      </c>
      <c r="C3" s="7"/>
      <c r="D3" s="7"/>
      <c r="E3" s="7"/>
      <c r="F3" s="7"/>
      <c r="G3" s="7"/>
      <c r="H3" s="131"/>
      <c r="I3" s="131"/>
      <c r="J3" s="131"/>
      <c r="K3" s="131"/>
      <c r="L3" s="131"/>
      <c r="M3" s="131"/>
      <c r="N3" s="77"/>
      <c r="O3" s="77"/>
      <c r="P3" s="77"/>
      <c r="Q3" s="77" t="s">
        <v>151</v>
      </c>
      <c r="R3" s="9"/>
      <c r="S3" s="570" t="s">
        <v>315</v>
      </c>
    </row>
    <row r="4" spans="1:19">
      <c r="A4" s="6"/>
      <c r="B4" s="42" t="s">
        <v>21</v>
      </c>
      <c r="C4" s="43"/>
      <c r="D4" s="43"/>
      <c r="E4" s="43"/>
      <c r="F4" s="43"/>
      <c r="G4" s="43"/>
      <c r="H4" s="158" t="s">
        <v>20</v>
      </c>
      <c r="I4" s="159"/>
      <c r="J4" s="159"/>
      <c r="K4" s="159"/>
      <c r="L4" s="159"/>
      <c r="M4" s="159"/>
      <c r="N4" s="159"/>
      <c r="O4" s="159"/>
      <c r="P4" s="159"/>
      <c r="Q4" s="160"/>
      <c r="R4" s="9"/>
      <c r="S4" s="570" t="s">
        <v>315</v>
      </c>
    </row>
    <row r="5" spans="1:19">
      <c r="A5" s="10"/>
      <c r="B5" s="44"/>
      <c r="C5" s="45"/>
      <c r="D5" s="45"/>
      <c r="E5" s="45"/>
      <c r="F5" s="45"/>
      <c r="G5" s="45"/>
      <c r="H5" s="132" t="s">
        <v>190</v>
      </c>
      <c r="I5" s="133" t="s">
        <v>191</v>
      </c>
      <c r="J5" s="133" t="s">
        <v>192</v>
      </c>
      <c r="K5" s="133" t="s">
        <v>193</v>
      </c>
      <c r="L5" s="133" t="s">
        <v>194</v>
      </c>
      <c r="M5" s="133" t="s">
        <v>195</v>
      </c>
      <c r="N5" s="133" t="s">
        <v>196</v>
      </c>
      <c r="O5" s="133" t="s">
        <v>197</v>
      </c>
      <c r="P5" s="133" t="s">
        <v>198</v>
      </c>
      <c r="Q5" s="133" t="s">
        <v>199</v>
      </c>
      <c r="R5" s="9"/>
      <c r="S5" s="570" t="s">
        <v>315</v>
      </c>
    </row>
    <row r="6" spans="1:19">
      <c r="A6" s="10"/>
      <c r="B6" s="47"/>
      <c r="C6" s="18"/>
      <c r="D6" s="18"/>
      <c r="E6" s="18"/>
      <c r="F6" s="16" t="s">
        <v>263</v>
      </c>
      <c r="G6" s="16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9"/>
      <c r="S6" s="570" t="s">
        <v>315</v>
      </c>
    </row>
    <row r="7" spans="1:19">
      <c r="A7" s="10"/>
      <c r="B7" s="47"/>
      <c r="C7" s="10"/>
      <c r="D7" s="10"/>
      <c r="E7" s="10"/>
      <c r="F7" s="18"/>
      <c r="G7" s="533" t="s">
        <v>373</v>
      </c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9"/>
      <c r="S7" s="570" t="s">
        <v>315</v>
      </c>
    </row>
    <row r="8" spans="1:19">
      <c r="A8" s="10"/>
      <c r="B8" s="47"/>
      <c r="C8" s="10"/>
      <c r="D8" s="10"/>
      <c r="E8" s="10"/>
      <c r="F8" s="10"/>
      <c r="G8" s="534" t="s">
        <v>269</v>
      </c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9"/>
      <c r="S8" s="570" t="s">
        <v>315</v>
      </c>
    </row>
    <row r="9" spans="1:19">
      <c r="A9" s="10"/>
      <c r="B9" s="47"/>
      <c r="C9" s="10"/>
      <c r="D9" s="10"/>
      <c r="E9" s="10"/>
      <c r="F9" s="10"/>
      <c r="G9" s="534" t="s">
        <v>52</v>
      </c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9"/>
      <c r="S9" s="570" t="s">
        <v>315</v>
      </c>
    </row>
    <row r="10" spans="1:19">
      <c r="A10" s="10"/>
      <c r="B10" s="47"/>
      <c r="C10" s="10"/>
      <c r="D10" s="10"/>
      <c r="E10" s="10"/>
      <c r="F10" s="10"/>
      <c r="G10" s="534" t="s">
        <v>378</v>
      </c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9"/>
      <c r="S10" s="570" t="s">
        <v>315</v>
      </c>
    </row>
    <row r="11" spans="1:19">
      <c r="A11" s="10"/>
      <c r="B11" s="47"/>
      <c r="C11" s="10"/>
      <c r="D11" s="10"/>
      <c r="E11" s="10"/>
      <c r="F11" s="10"/>
      <c r="G11" s="534" t="s">
        <v>381</v>
      </c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9"/>
      <c r="S11" s="570" t="s">
        <v>315</v>
      </c>
    </row>
    <row r="12" spans="1:19">
      <c r="A12" s="10"/>
      <c r="B12" s="47"/>
      <c r="C12" s="10"/>
      <c r="D12" s="10"/>
      <c r="E12" s="10" t="s">
        <v>377</v>
      </c>
      <c r="F12" s="10"/>
      <c r="G12" s="535" t="s">
        <v>267</v>
      </c>
      <c r="H12" s="559"/>
      <c r="I12" s="559"/>
      <c r="J12" s="559"/>
      <c r="K12" s="559"/>
      <c r="L12" s="559"/>
      <c r="M12" s="559"/>
      <c r="N12" s="559"/>
      <c r="O12" s="559"/>
      <c r="P12" s="559"/>
      <c r="Q12" s="559"/>
      <c r="R12" s="9"/>
      <c r="S12" s="570" t="s">
        <v>315</v>
      </c>
    </row>
    <row r="13" spans="1:19">
      <c r="A13" s="10"/>
      <c r="B13" s="47"/>
      <c r="C13" s="10"/>
      <c r="D13" s="10"/>
      <c r="E13" s="10"/>
      <c r="F13" s="12" t="s">
        <v>264</v>
      </c>
      <c r="G13" s="14"/>
      <c r="H13" s="173">
        <f>SUM(H7:H12)</f>
        <v>0</v>
      </c>
      <c r="I13" s="173">
        <f t="shared" ref="I13:Q13" si="0">SUM(I7:I12)</f>
        <v>0</v>
      </c>
      <c r="J13" s="173">
        <f t="shared" si="0"/>
        <v>0</v>
      </c>
      <c r="K13" s="173">
        <f t="shared" si="0"/>
        <v>0</v>
      </c>
      <c r="L13" s="173">
        <f t="shared" si="0"/>
        <v>0</v>
      </c>
      <c r="M13" s="173">
        <f t="shared" si="0"/>
        <v>0</v>
      </c>
      <c r="N13" s="173">
        <f t="shared" si="0"/>
        <v>0</v>
      </c>
      <c r="O13" s="173">
        <f t="shared" si="0"/>
        <v>0</v>
      </c>
      <c r="P13" s="173">
        <f t="shared" si="0"/>
        <v>0</v>
      </c>
      <c r="Q13" s="173">
        <f t="shared" si="0"/>
        <v>0</v>
      </c>
      <c r="R13" s="9"/>
      <c r="S13" s="570" t="s">
        <v>315</v>
      </c>
    </row>
    <row r="14" spans="1:19">
      <c r="A14" s="10"/>
      <c r="B14" s="47"/>
      <c r="C14" s="10" t="s">
        <v>0</v>
      </c>
      <c r="D14" s="10"/>
      <c r="E14" s="12" t="s">
        <v>212</v>
      </c>
      <c r="F14" s="13" t="s">
        <v>250</v>
      </c>
      <c r="G14" s="14"/>
      <c r="H14" s="173">
        <f>H6+H13</f>
        <v>0</v>
      </c>
      <c r="I14" s="173">
        <f t="shared" ref="I14:Q14" si="1">I6+I13</f>
        <v>0</v>
      </c>
      <c r="J14" s="173">
        <f t="shared" si="1"/>
        <v>0</v>
      </c>
      <c r="K14" s="173">
        <f t="shared" si="1"/>
        <v>0</v>
      </c>
      <c r="L14" s="173">
        <f t="shared" si="1"/>
        <v>0</v>
      </c>
      <c r="M14" s="173">
        <f t="shared" si="1"/>
        <v>0</v>
      </c>
      <c r="N14" s="173">
        <f t="shared" si="1"/>
        <v>0</v>
      </c>
      <c r="O14" s="173">
        <f t="shared" si="1"/>
        <v>0</v>
      </c>
      <c r="P14" s="173">
        <f t="shared" si="1"/>
        <v>0</v>
      </c>
      <c r="Q14" s="173">
        <f t="shared" si="1"/>
        <v>0</v>
      </c>
      <c r="R14" s="9"/>
      <c r="S14" s="570" t="s">
        <v>315</v>
      </c>
    </row>
    <row r="15" spans="1:19">
      <c r="A15" s="10"/>
      <c r="B15" s="47"/>
      <c r="C15" s="10"/>
      <c r="D15" s="10"/>
      <c r="E15" s="18"/>
      <c r="F15" s="16" t="s">
        <v>263</v>
      </c>
      <c r="G15" s="16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9"/>
      <c r="S15" s="570" t="s">
        <v>315</v>
      </c>
    </row>
    <row r="16" spans="1:19">
      <c r="A16" s="10"/>
      <c r="B16" s="47"/>
      <c r="C16" s="10"/>
      <c r="D16" s="10"/>
      <c r="E16" s="10"/>
      <c r="F16" s="18"/>
      <c r="G16" s="533" t="s">
        <v>373</v>
      </c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9"/>
      <c r="S16" s="570" t="s">
        <v>315</v>
      </c>
    </row>
    <row r="17" spans="1:19">
      <c r="A17" s="10"/>
      <c r="B17" s="47"/>
      <c r="C17" s="10"/>
      <c r="D17" s="10"/>
      <c r="E17" s="10"/>
      <c r="F17" s="10"/>
      <c r="G17" s="534" t="s">
        <v>269</v>
      </c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9"/>
      <c r="S17" s="570" t="s">
        <v>315</v>
      </c>
    </row>
    <row r="18" spans="1:19">
      <c r="A18" s="10"/>
      <c r="B18" s="47"/>
      <c r="C18" s="10"/>
      <c r="D18" s="10"/>
      <c r="E18" s="10"/>
      <c r="F18" s="10"/>
      <c r="G18" s="534" t="s">
        <v>52</v>
      </c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9"/>
      <c r="S18" s="570" t="s">
        <v>315</v>
      </c>
    </row>
    <row r="19" spans="1:19">
      <c r="A19" s="10"/>
      <c r="B19" s="47"/>
      <c r="C19" s="10"/>
      <c r="D19" s="10"/>
      <c r="E19" s="10"/>
      <c r="F19" s="10"/>
      <c r="G19" s="534" t="s">
        <v>378</v>
      </c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9"/>
      <c r="S19" s="570" t="s">
        <v>315</v>
      </c>
    </row>
    <row r="20" spans="1:19">
      <c r="A20" s="10"/>
      <c r="B20" s="47"/>
      <c r="C20" s="10"/>
      <c r="D20" s="10"/>
      <c r="E20" s="10"/>
      <c r="F20" s="10"/>
      <c r="G20" s="534" t="s">
        <v>381</v>
      </c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9"/>
      <c r="S20" s="570" t="s">
        <v>315</v>
      </c>
    </row>
    <row r="21" spans="1:19">
      <c r="A21" s="10"/>
      <c r="B21" s="47"/>
      <c r="C21" s="10"/>
      <c r="D21" s="10"/>
      <c r="E21" s="10"/>
      <c r="F21" s="10"/>
      <c r="G21" s="535" t="s">
        <v>267</v>
      </c>
      <c r="H21" s="559"/>
      <c r="I21" s="559"/>
      <c r="J21" s="559"/>
      <c r="K21" s="559"/>
      <c r="L21" s="559"/>
      <c r="M21" s="559"/>
      <c r="N21" s="559"/>
      <c r="O21" s="559"/>
      <c r="P21" s="559"/>
      <c r="Q21" s="559"/>
      <c r="R21" s="9"/>
      <c r="S21" s="570" t="s">
        <v>315</v>
      </c>
    </row>
    <row r="22" spans="1:19">
      <c r="A22" s="10"/>
      <c r="B22" s="47"/>
      <c r="C22" s="10"/>
      <c r="D22" s="10"/>
      <c r="E22" s="10"/>
      <c r="F22" s="12" t="s">
        <v>264</v>
      </c>
      <c r="G22" s="14"/>
      <c r="H22" s="173">
        <f>SUM(H16:H21)</f>
        <v>0</v>
      </c>
      <c r="I22" s="173">
        <f t="shared" ref="I22:Q22" si="2">SUM(I16:I21)</f>
        <v>0</v>
      </c>
      <c r="J22" s="173">
        <f t="shared" si="2"/>
        <v>0</v>
      </c>
      <c r="K22" s="173">
        <f t="shared" si="2"/>
        <v>0</v>
      </c>
      <c r="L22" s="173">
        <f t="shared" si="2"/>
        <v>0</v>
      </c>
      <c r="M22" s="173">
        <f t="shared" si="2"/>
        <v>0</v>
      </c>
      <c r="N22" s="173">
        <f t="shared" si="2"/>
        <v>0</v>
      </c>
      <c r="O22" s="173">
        <f t="shared" si="2"/>
        <v>0</v>
      </c>
      <c r="P22" s="173">
        <f t="shared" si="2"/>
        <v>0</v>
      </c>
      <c r="Q22" s="173">
        <f t="shared" si="2"/>
        <v>0</v>
      </c>
      <c r="R22" s="9"/>
      <c r="S22" s="570" t="s">
        <v>315</v>
      </c>
    </row>
    <row r="23" spans="1:19">
      <c r="A23" s="10"/>
      <c r="B23" s="47"/>
      <c r="C23" s="10"/>
      <c r="D23" s="10"/>
      <c r="E23" s="12" t="s">
        <v>213</v>
      </c>
      <c r="F23" s="13"/>
      <c r="G23" s="14"/>
      <c r="H23" s="173">
        <f>H15+H22</f>
        <v>0</v>
      </c>
      <c r="I23" s="173">
        <f t="shared" ref="I23:Q23" si="3">I15+I22</f>
        <v>0</v>
      </c>
      <c r="J23" s="173">
        <f t="shared" si="3"/>
        <v>0</v>
      </c>
      <c r="K23" s="173">
        <f t="shared" si="3"/>
        <v>0</v>
      </c>
      <c r="L23" s="173">
        <f t="shared" si="3"/>
        <v>0</v>
      </c>
      <c r="M23" s="173">
        <f t="shared" si="3"/>
        <v>0</v>
      </c>
      <c r="N23" s="173">
        <f t="shared" si="3"/>
        <v>0</v>
      </c>
      <c r="O23" s="173">
        <f t="shared" si="3"/>
        <v>0</v>
      </c>
      <c r="P23" s="173">
        <f t="shared" si="3"/>
        <v>0</v>
      </c>
      <c r="Q23" s="173">
        <f t="shared" si="3"/>
        <v>0</v>
      </c>
      <c r="R23" s="9"/>
      <c r="S23" s="570" t="s">
        <v>315</v>
      </c>
    </row>
    <row r="24" spans="1:19">
      <c r="A24" s="10"/>
      <c r="B24" s="47"/>
      <c r="C24" s="10"/>
      <c r="D24" s="10"/>
      <c r="E24" s="18"/>
      <c r="F24" s="16" t="s">
        <v>263</v>
      </c>
      <c r="G24" s="16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9"/>
      <c r="S24" s="570" t="s">
        <v>315</v>
      </c>
    </row>
    <row r="25" spans="1:19">
      <c r="A25" s="10"/>
      <c r="B25" s="47"/>
      <c r="C25" s="10"/>
      <c r="D25" s="10"/>
      <c r="E25" s="10"/>
      <c r="F25" s="18"/>
      <c r="G25" s="533" t="s">
        <v>373</v>
      </c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9"/>
      <c r="S25" s="570" t="s">
        <v>315</v>
      </c>
    </row>
    <row r="26" spans="1:19">
      <c r="A26" s="10"/>
      <c r="B26" s="47"/>
      <c r="C26" s="10"/>
      <c r="D26" s="10"/>
      <c r="E26" s="10"/>
      <c r="F26" s="10"/>
      <c r="G26" s="534" t="s">
        <v>269</v>
      </c>
      <c r="H26" s="558"/>
      <c r="I26" s="558"/>
      <c r="J26" s="558"/>
      <c r="K26" s="558"/>
      <c r="L26" s="558"/>
      <c r="M26" s="558"/>
      <c r="N26" s="558"/>
      <c r="O26" s="558"/>
      <c r="P26" s="558"/>
      <c r="Q26" s="558"/>
      <c r="R26" s="9"/>
      <c r="S26" s="570" t="s">
        <v>315</v>
      </c>
    </row>
    <row r="27" spans="1:19">
      <c r="A27" s="10"/>
      <c r="B27" s="47"/>
      <c r="C27" s="10"/>
      <c r="D27" s="10"/>
      <c r="E27" s="10"/>
      <c r="F27" s="10"/>
      <c r="G27" s="534" t="s">
        <v>52</v>
      </c>
      <c r="H27" s="558"/>
      <c r="I27" s="558"/>
      <c r="J27" s="558"/>
      <c r="K27" s="558"/>
      <c r="L27" s="558"/>
      <c r="M27" s="558"/>
      <c r="N27" s="558"/>
      <c r="O27" s="558"/>
      <c r="P27" s="558"/>
      <c r="Q27" s="558"/>
      <c r="R27" s="9"/>
      <c r="S27" s="570" t="s">
        <v>315</v>
      </c>
    </row>
    <row r="28" spans="1:19">
      <c r="A28" s="10"/>
      <c r="B28" s="47"/>
      <c r="C28" s="10"/>
      <c r="D28" s="10"/>
      <c r="E28" s="10"/>
      <c r="F28" s="10"/>
      <c r="G28" s="534" t="s">
        <v>378</v>
      </c>
      <c r="H28" s="558"/>
      <c r="I28" s="558"/>
      <c r="J28" s="558"/>
      <c r="K28" s="558"/>
      <c r="L28" s="558"/>
      <c r="M28" s="558"/>
      <c r="N28" s="558"/>
      <c r="O28" s="558"/>
      <c r="P28" s="558"/>
      <c r="Q28" s="558"/>
      <c r="R28" s="9"/>
      <c r="S28" s="570" t="s">
        <v>315</v>
      </c>
    </row>
    <row r="29" spans="1:19">
      <c r="A29" s="10"/>
      <c r="B29" s="47"/>
      <c r="C29" s="10"/>
      <c r="D29" s="10"/>
      <c r="E29" s="10"/>
      <c r="F29" s="10"/>
      <c r="G29" s="534" t="s">
        <v>381</v>
      </c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9"/>
      <c r="S29" s="570" t="s">
        <v>315</v>
      </c>
    </row>
    <row r="30" spans="1:19">
      <c r="A30" s="10"/>
      <c r="B30" s="47"/>
      <c r="C30" s="10"/>
      <c r="D30" s="10"/>
      <c r="E30" s="10"/>
      <c r="F30" s="10"/>
      <c r="G30" s="535" t="s">
        <v>267</v>
      </c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9"/>
      <c r="S30" s="570" t="s">
        <v>315</v>
      </c>
    </row>
    <row r="31" spans="1:19">
      <c r="A31" s="10"/>
      <c r="B31" s="47"/>
      <c r="C31" s="10"/>
      <c r="D31" s="10"/>
      <c r="E31" s="10"/>
      <c r="F31" s="12" t="s">
        <v>264</v>
      </c>
      <c r="G31" s="23"/>
      <c r="H31" s="173">
        <f>SUM(H25:H30)</f>
        <v>0</v>
      </c>
      <c r="I31" s="173">
        <f t="shared" ref="I31:Q31" si="4">SUM(I25:I30)</f>
        <v>0</v>
      </c>
      <c r="J31" s="173">
        <f t="shared" si="4"/>
        <v>0</v>
      </c>
      <c r="K31" s="173">
        <f t="shared" si="4"/>
        <v>0</v>
      </c>
      <c r="L31" s="173">
        <f t="shared" si="4"/>
        <v>0</v>
      </c>
      <c r="M31" s="173">
        <f t="shared" si="4"/>
        <v>0</v>
      </c>
      <c r="N31" s="173">
        <f t="shared" si="4"/>
        <v>0</v>
      </c>
      <c r="O31" s="173">
        <f t="shared" si="4"/>
        <v>0</v>
      </c>
      <c r="P31" s="173">
        <f t="shared" si="4"/>
        <v>0</v>
      </c>
      <c r="Q31" s="173">
        <f t="shared" si="4"/>
        <v>0</v>
      </c>
      <c r="R31" s="9"/>
      <c r="S31" s="570" t="s">
        <v>315</v>
      </c>
    </row>
    <row r="32" spans="1:19">
      <c r="A32" s="10"/>
      <c r="B32" s="47"/>
      <c r="C32" s="10"/>
      <c r="D32" s="10" t="s">
        <v>262</v>
      </c>
      <c r="E32" s="12" t="s">
        <v>214</v>
      </c>
      <c r="F32" s="13"/>
      <c r="G32" s="14"/>
      <c r="H32" s="173">
        <f>H24+H31</f>
        <v>0</v>
      </c>
      <c r="I32" s="173">
        <f t="shared" ref="I32:Q32" si="5">I24+I31</f>
        <v>0</v>
      </c>
      <c r="J32" s="173">
        <f t="shared" si="5"/>
        <v>0</v>
      </c>
      <c r="K32" s="173">
        <f t="shared" si="5"/>
        <v>0</v>
      </c>
      <c r="L32" s="173">
        <f t="shared" si="5"/>
        <v>0</v>
      </c>
      <c r="M32" s="173">
        <f t="shared" si="5"/>
        <v>0</v>
      </c>
      <c r="N32" s="173">
        <f t="shared" si="5"/>
        <v>0</v>
      </c>
      <c r="O32" s="173">
        <f t="shared" si="5"/>
        <v>0</v>
      </c>
      <c r="P32" s="173">
        <f t="shared" si="5"/>
        <v>0</v>
      </c>
      <c r="Q32" s="173">
        <f t="shared" si="5"/>
        <v>0</v>
      </c>
      <c r="R32" s="9"/>
      <c r="S32" s="570" t="s">
        <v>315</v>
      </c>
    </row>
    <row r="33" spans="1:19">
      <c r="A33" s="10"/>
      <c r="B33" s="47"/>
      <c r="C33" s="10"/>
      <c r="D33" s="170" t="s">
        <v>241</v>
      </c>
      <c r="E33" s="13"/>
      <c r="F33" s="13"/>
      <c r="G33" s="14"/>
      <c r="H33" s="173">
        <f>H14+H23+H32</f>
        <v>0</v>
      </c>
      <c r="I33" s="173">
        <f t="shared" ref="I33:Q33" si="6">I14+I23+I32</f>
        <v>0</v>
      </c>
      <c r="J33" s="173">
        <f t="shared" si="6"/>
        <v>0</v>
      </c>
      <c r="K33" s="173">
        <f t="shared" si="6"/>
        <v>0</v>
      </c>
      <c r="L33" s="173">
        <f t="shared" si="6"/>
        <v>0</v>
      </c>
      <c r="M33" s="173">
        <f t="shared" si="6"/>
        <v>0</v>
      </c>
      <c r="N33" s="173">
        <f t="shared" si="6"/>
        <v>0</v>
      </c>
      <c r="O33" s="173">
        <f t="shared" si="6"/>
        <v>0</v>
      </c>
      <c r="P33" s="173">
        <f t="shared" si="6"/>
        <v>0</v>
      </c>
      <c r="Q33" s="173">
        <f t="shared" si="6"/>
        <v>0</v>
      </c>
      <c r="R33" s="9"/>
      <c r="S33" s="570" t="s">
        <v>315</v>
      </c>
    </row>
    <row r="34" spans="1:19">
      <c r="A34" s="10"/>
      <c r="B34" s="47"/>
      <c r="C34" s="10"/>
      <c r="D34" s="18"/>
      <c r="E34" s="18"/>
      <c r="F34" s="16" t="s">
        <v>276</v>
      </c>
      <c r="G34" s="16"/>
      <c r="H34" s="560"/>
      <c r="I34" s="560"/>
      <c r="J34" s="560"/>
      <c r="K34" s="560"/>
      <c r="L34" s="560"/>
      <c r="M34" s="560"/>
      <c r="N34" s="560"/>
      <c r="O34" s="560"/>
      <c r="P34" s="560"/>
      <c r="Q34" s="560"/>
      <c r="R34" s="9"/>
      <c r="S34" s="570" t="s">
        <v>315</v>
      </c>
    </row>
    <row r="35" spans="1:19">
      <c r="A35" s="10"/>
      <c r="B35" s="47"/>
      <c r="C35" s="10"/>
      <c r="D35" s="10"/>
      <c r="E35" s="10"/>
      <c r="F35" s="16" t="s">
        <v>373</v>
      </c>
      <c r="G35" s="16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9"/>
      <c r="S35" s="570" t="s">
        <v>315</v>
      </c>
    </row>
    <row r="36" spans="1:19">
      <c r="A36" s="10"/>
      <c r="B36" s="47"/>
      <c r="C36" s="10"/>
      <c r="D36" s="10"/>
      <c r="E36" s="10"/>
      <c r="F36" s="16" t="s">
        <v>269</v>
      </c>
      <c r="G36" s="16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9"/>
      <c r="S36" s="570" t="s">
        <v>315</v>
      </c>
    </row>
    <row r="37" spans="1:19">
      <c r="A37" s="10"/>
      <c r="B37" s="47"/>
      <c r="C37" s="10"/>
      <c r="D37" s="10"/>
      <c r="E37" s="10"/>
      <c r="F37" s="16" t="s">
        <v>52</v>
      </c>
      <c r="G37" s="16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9"/>
      <c r="S37" s="570" t="s">
        <v>315</v>
      </c>
    </row>
    <row r="38" spans="1:19">
      <c r="A38" s="10"/>
      <c r="B38" s="47"/>
      <c r="C38" s="10"/>
      <c r="D38" s="10"/>
      <c r="E38" s="10"/>
      <c r="F38" s="16" t="s">
        <v>378</v>
      </c>
      <c r="G38" s="16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9"/>
      <c r="S38" s="570" t="s">
        <v>315</v>
      </c>
    </row>
    <row r="39" spans="1:19">
      <c r="A39" s="10"/>
      <c r="B39" s="47"/>
      <c r="C39" s="10"/>
      <c r="D39" s="10"/>
      <c r="E39" s="10"/>
      <c r="F39" s="10" t="s">
        <v>379</v>
      </c>
      <c r="G39" s="16"/>
      <c r="H39" s="560"/>
      <c r="I39" s="560"/>
      <c r="J39" s="560"/>
      <c r="K39" s="560"/>
      <c r="L39" s="560"/>
      <c r="M39" s="560"/>
      <c r="N39" s="560"/>
      <c r="O39" s="560"/>
      <c r="P39" s="560"/>
      <c r="Q39" s="560"/>
      <c r="R39" s="9"/>
      <c r="S39" s="570" t="s">
        <v>315</v>
      </c>
    </row>
    <row r="40" spans="1:19">
      <c r="A40" s="10"/>
      <c r="B40" s="47"/>
      <c r="C40" s="10"/>
      <c r="D40" s="10"/>
      <c r="E40" s="10"/>
      <c r="F40" s="16" t="s">
        <v>61</v>
      </c>
      <c r="G40" s="16"/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9"/>
      <c r="S40" s="570" t="s">
        <v>315</v>
      </c>
    </row>
    <row r="41" spans="1:19">
      <c r="A41" s="10"/>
      <c r="B41" s="47"/>
      <c r="C41" s="10" t="s">
        <v>0</v>
      </c>
      <c r="D41" s="10"/>
      <c r="E41" s="12" t="s">
        <v>212</v>
      </c>
      <c r="F41" s="13" t="s">
        <v>250</v>
      </c>
      <c r="G41" s="14"/>
      <c r="H41" s="173">
        <f>SUM(H34:H40)</f>
        <v>0</v>
      </c>
      <c r="I41" s="173">
        <f t="shared" ref="I41:Q41" si="7">SUM(I34:I40)</f>
        <v>0</v>
      </c>
      <c r="J41" s="173">
        <f t="shared" si="7"/>
        <v>0</v>
      </c>
      <c r="K41" s="173">
        <f t="shared" si="7"/>
        <v>0</v>
      </c>
      <c r="L41" s="173">
        <f t="shared" si="7"/>
        <v>0</v>
      </c>
      <c r="M41" s="173">
        <f t="shared" si="7"/>
        <v>0</v>
      </c>
      <c r="N41" s="173">
        <f t="shared" si="7"/>
        <v>0</v>
      </c>
      <c r="O41" s="173">
        <f t="shared" si="7"/>
        <v>0</v>
      </c>
      <c r="P41" s="173">
        <f t="shared" si="7"/>
        <v>0</v>
      </c>
      <c r="Q41" s="173">
        <f t="shared" si="7"/>
        <v>0</v>
      </c>
      <c r="R41" s="9"/>
      <c r="S41" s="570" t="s">
        <v>315</v>
      </c>
    </row>
    <row r="42" spans="1:19">
      <c r="A42" s="10"/>
      <c r="B42" s="47"/>
      <c r="C42" s="10"/>
      <c r="D42" s="10"/>
      <c r="E42" s="18"/>
      <c r="F42" s="16" t="s">
        <v>276</v>
      </c>
      <c r="G42" s="16"/>
      <c r="H42" s="560"/>
      <c r="I42" s="560"/>
      <c r="J42" s="560"/>
      <c r="K42" s="560"/>
      <c r="L42" s="560"/>
      <c r="M42" s="560"/>
      <c r="N42" s="560"/>
      <c r="O42" s="560"/>
      <c r="P42" s="560"/>
      <c r="Q42" s="560"/>
      <c r="R42" s="9"/>
      <c r="S42" s="570" t="s">
        <v>315</v>
      </c>
    </row>
    <row r="43" spans="1:19">
      <c r="A43" s="10"/>
      <c r="B43" s="47"/>
      <c r="C43" s="10"/>
      <c r="D43" s="10"/>
      <c r="E43" s="10"/>
      <c r="F43" s="16" t="s">
        <v>373</v>
      </c>
      <c r="G43" s="16"/>
      <c r="H43" s="560"/>
      <c r="I43" s="560"/>
      <c r="J43" s="560"/>
      <c r="K43" s="560"/>
      <c r="L43" s="560"/>
      <c r="M43" s="560"/>
      <c r="N43" s="560"/>
      <c r="O43" s="560"/>
      <c r="P43" s="560"/>
      <c r="Q43" s="560"/>
      <c r="R43" s="9"/>
      <c r="S43" s="570" t="s">
        <v>315</v>
      </c>
    </row>
    <row r="44" spans="1:19">
      <c r="A44" s="10"/>
      <c r="B44" s="47"/>
      <c r="C44" s="10"/>
      <c r="D44" s="10"/>
      <c r="E44" s="10"/>
      <c r="F44" s="16" t="s">
        <v>269</v>
      </c>
      <c r="G44" s="16"/>
      <c r="H44" s="560"/>
      <c r="I44" s="560"/>
      <c r="J44" s="560"/>
      <c r="K44" s="560"/>
      <c r="L44" s="560"/>
      <c r="M44" s="560"/>
      <c r="N44" s="560"/>
      <c r="O44" s="560"/>
      <c r="P44" s="560"/>
      <c r="Q44" s="560"/>
      <c r="R44" s="9"/>
      <c r="S44" s="570" t="s">
        <v>315</v>
      </c>
    </row>
    <row r="45" spans="1:19">
      <c r="A45" s="10"/>
      <c r="B45" s="47"/>
      <c r="C45" s="10"/>
      <c r="D45" s="10"/>
      <c r="E45" s="10"/>
      <c r="F45" s="16" t="s">
        <v>52</v>
      </c>
      <c r="G45" s="16"/>
      <c r="H45" s="560"/>
      <c r="I45" s="560"/>
      <c r="J45" s="560"/>
      <c r="K45" s="560"/>
      <c r="L45" s="560"/>
      <c r="M45" s="560"/>
      <c r="N45" s="560"/>
      <c r="O45" s="560"/>
      <c r="P45" s="560"/>
      <c r="Q45" s="560"/>
      <c r="R45" s="9"/>
      <c r="S45" s="570" t="s">
        <v>315</v>
      </c>
    </row>
    <row r="46" spans="1:19">
      <c r="A46" s="10"/>
      <c r="B46" s="47"/>
      <c r="C46" s="10"/>
      <c r="D46" s="10"/>
      <c r="E46" s="10"/>
      <c r="F46" s="16" t="s">
        <v>378</v>
      </c>
      <c r="G46" s="16"/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9"/>
      <c r="S46" s="570" t="s">
        <v>315</v>
      </c>
    </row>
    <row r="47" spans="1:19">
      <c r="A47" s="10"/>
      <c r="B47" s="47"/>
      <c r="C47" s="10"/>
      <c r="D47" s="10"/>
      <c r="E47" s="10"/>
      <c r="F47" s="10" t="s">
        <v>379</v>
      </c>
      <c r="G47" s="16"/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9"/>
      <c r="S47" s="570" t="s">
        <v>315</v>
      </c>
    </row>
    <row r="48" spans="1:19">
      <c r="A48" s="10"/>
      <c r="B48" s="47"/>
      <c r="C48" s="10"/>
      <c r="D48" s="10"/>
      <c r="E48" s="10"/>
      <c r="F48" s="16" t="s">
        <v>61</v>
      </c>
      <c r="G48" s="16"/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9"/>
      <c r="S48" s="570" t="s">
        <v>315</v>
      </c>
    </row>
    <row r="49" spans="1:19">
      <c r="A49" s="10"/>
      <c r="B49" s="47"/>
      <c r="C49" s="10"/>
      <c r="D49" s="10"/>
      <c r="E49" s="12" t="s">
        <v>213</v>
      </c>
      <c r="F49" s="13"/>
      <c r="G49" s="14"/>
      <c r="H49" s="173">
        <f>SUM(H42:H48)</f>
        <v>0</v>
      </c>
      <c r="I49" s="173">
        <f t="shared" ref="I49:Q49" si="8">SUM(I42:I48)</f>
        <v>0</v>
      </c>
      <c r="J49" s="173">
        <f t="shared" si="8"/>
        <v>0</v>
      </c>
      <c r="K49" s="173">
        <f t="shared" si="8"/>
        <v>0</v>
      </c>
      <c r="L49" s="173">
        <f t="shared" si="8"/>
        <v>0</v>
      </c>
      <c r="M49" s="173">
        <f t="shared" si="8"/>
        <v>0</v>
      </c>
      <c r="N49" s="173">
        <f t="shared" si="8"/>
        <v>0</v>
      </c>
      <c r="O49" s="173">
        <f t="shared" si="8"/>
        <v>0</v>
      </c>
      <c r="P49" s="173">
        <f t="shared" si="8"/>
        <v>0</v>
      </c>
      <c r="Q49" s="173">
        <f t="shared" si="8"/>
        <v>0</v>
      </c>
      <c r="R49" s="9"/>
      <c r="S49" s="570" t="s">
        <v>315</v>
      </c>
    </row>
    <row r="50" spans="1:19">
      <c r="A50" s="10"/>
      <c r="B50" s="47"/>
      <c r="C50" s="10"/>
      <c r="D50" s="10"/>
      <c r="E50" s="18"/>
      <c r="F50" s="16" t="s">
        <v>276</v>
      </c>
      <c r="G50" s="16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9"/>
      <c r="S50" s="570" t="s">
        <v>315</v>
      </c>
    </row>
    <row r="51" spans="1:19">
      <c r="A51" s="10"/>
      <c r="B51" s="47"/>
      <c r="C51" s="10"/>
      <c r="D51" s="10"/>
      <c r="E51" s="10"/>
      <c r="F51" s="16" t="s">
        <v>373</v>
      </c>
      <c r="G51" s="16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9"/>
      <c r="S51" s="570" t="s">
        <v>315</v>
      </c>
    </row>
    <row r="52" spans="1:19">
      <c r="A52" s="10"/>
      <c r="B52" s="47"/>
      <c r="C52" s="10"/>
      <c r="D52" s="10"/>
      <c r="E52" s="10"/>
      <c r="F52" s="16" t="s">
        <v>269</v>
      </c>
      <c r="G52" s="16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9"/>
      <c r="S52" s="570" t="s">
        <v>315</v>
      </c>
    </row>
    <row r="53" spans="1:19">
      <c r="A53" s="10"/>
      <c r="B53" s="47"/>
      <c r="C53" s="10"/>
      <c r="D53" s="10"/>
      <c r="E53" s="10"/>
      <c r="F53" s="16" t="s">
        <v>52</v>
      </c>
      <c r="G53" s="16"/>
      <c r="H53" s="560"/>
      <c r="I53" s="560"/>
      <c r="J53" s="560"/>
      <c r="K53" s="560"/>
      <c r="L53" s="560"/>
      <c r="M53" s="560"/>
      <c r="N53" s="560"/>
      <c r="O53" s="560"/>
      <c r="P53" s="560"/>
      <c r="Q53" s="560"/>
      <c r="R53" s="9"/>
      <c r="S53" s="570" t="s">
        <v>315</v>
      </c>
    </row>
    <row r="54" spans="1:19">
      <c r="A54" s="10"/>
      <c r="B54" s="47"/>
      <c r="C54" s="10"/>
      <c r="D54" s="10"/>
      <c r="E54" s="10"/>
      <c r="F54" s="16" t="s">
        <v>378</v>
      </c>
      <c r="G54" s="16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9"/>
      <c r="S54" s="570" t="s">
        <v>315</v>
      </c>
    </row>
    <row r="55" spans="1:19">
      <c r="A55" s="10"/>
      <c r="B55" s="47"/>
      <c r="C55" s="10"/>
      <c r="D55" s="10"/>
      <c r="E55" s="10"/>
      <c r="F55" s="10" t="s">
        <v>379</v>
      </c>
      <c r="G55" s="16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9"/>
      <c r="S55" s="570" t="s">
        <v>315</v>
      </c>
    </row>
    <row r="56" spans="1:19">
      <c r="A56" s="10"/>
      <c r="B56" s="47"/>
      <c r="C56" s="10"/>
      <c r="D56" s="10"/>
      <c r="E56" s="10"/>
      <c r="F56" s="16" t="s">
        <v>61</v>
      </c>
      <c r="G56" s="16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9"/>
      <c r="S56" s="570" t="s">
        <v>315</v>
      </c>
    </row>
    <row r="57" spans="1:19">
      <c r="A57" s="10"/>
      <c r="B57" s="47"/>
      <c r="C57" s="10"/>
      <c r="D57" s="10" t="s">
        <v>261</v>
      </c>
      <c r="E57" s="12" t="s">
        <v>214</v>
      </c>
      <c r="F57" s="13"/>
      <c r="G57" s="14"/>
      <c r="H57" s="173">
        <f>SUM(H50:H56)</f>
        <v>0</v>
      </c>
      <c r="I57" s="173">
        <f t="shared" ref="I57:Q57" si="9">SUM(I50:I56)</f>
        <v>0</v>
      </c>
      <c r="J57" s="173">
        <f t="shared" si="9"/>
        <v>0</v>
      </c>
      <c r="K57" s="173">
        <f t="shared" si="9"/>
        <v>0</v>
      </c>
      <c r="L57" s="173">
        <f t="shared" si="9"/>
        <v>0</v>
      </c>
      <c r="M57" s="173">
        <f t="shared" si="9"/>
        <v>0</v>
      </c>
      <c r="N57" s="173">
        <f t="shared" si="9"/>
        <v>0</v>
      </c>
      <c r="O57" s="173">
        <f t="shared" si="9"/>
        <v>0</v>
      </c>
      <c r="P57" s="173">
        <f t="shared" si="9"/>
        <v>0</v>
      </c>
      <c r="Q57" s="173">
        <f t="shared" si="9"/>
        <v>0</v>
      </c>
      <c r="R57" s="9"/>
      <c r="S57" s="570" t="s">
        <v>315</v>
      </c>
    </row>
    <row r="58" spans="1:19">
      <c r="A58" s="10"/>
      <c r="B58" s="47"/>
      <c r="C58" s="10"/>
      <c r="D58" s="12" t="s">
        <v>265</v>
      </c>
      <c r="E58" s="13"/>
      <c r="F58" s="13"/>
      <c r="G58" s="14"/>
      <c r="H58" s="173">
        <f t="shared" ref="H58:Q58" si="10">H41+H49+H57</f>
        <v>0</v>
      </c>
      <c r="I58" s="172">
        <f t="shared" si="10"/>
        <v>0</v>
      </c>
      <c r="J58" s="172">
        <f t="shared" si="10"/>
        <v>0</v>
      </c>
      <c r="K58" s="172">
        <f t="shared" si="10"/>
        <v>0</v>
      </c>
      <c r="L58" s="172">
        <f t="shared" si="10"/>
        <v>0</v>
      </c>
      <c r="M58" s="172">
        <f t="shared" si="10"/>
        <v>0</v>
      </c>
      <c r="N58" s="172">
        <f t="shared" si="10"/>
        <v>0</v>
      </c>
      <c r="O58" s="172">
        <f t="shared" si="10"/>
        <v>0</v>
      </c>
      <c r="P58" s="172">
        <f t="shared" si="10"/>
        <v>0</v>
      </c>
      <c r="Q58" s="172">
        <f t="shared" si="10"/>
        <v>0</v>
      </c>
      <c r="R58" s="9"/>
      <c r="S58" s="570" t="s">
        <v>315</v>
      </c>
    </row>
    <row r="59" spans="1:19">
      <c r="A59" s="10"/>
      <c r="B59" s="47"/>
      <c r="C59" s="10"/>
      <c r="D59" s="18"/>
      <c r="E59" s="16" t="s">
        <v>263</v>
      </c>
      <c r="F59" s="19"/>
      <c r="G59" s="21"/>
      <c r="H59" s="173">
        <f t="shared" ref="H59:Q59" si="11">H6+H15+H24+H34+H42+H50</f>
        <v>0</v>
      </c>
      <c r="I59" s="172">
        <f t="shared" si="11"/>
        <v>0</v>
      </c>
      <c r="J59" s="172">
        <f t="shared" si="11"/>
        <v>0</v>
      </c>
      <c r="K59" s="172">
        <f t="shared" si="11"/>
        <v>0</v>
      </c>
      <c r="L59" s="172">
        <f t="shared" si="11"/>
        <v>0</v>
      </c>
      <c r="M59" s="172">
        <f t="shared" si="11"/>
        <v>0</v>
      </c>
      <c r="N59" s="172">
        <f t="shared" si="11"/>
        <v>0</v>
      </c>
      <c r="O59" s="172">
        <f t="shared" si="11"/>
        <v>0</v>
      </c>
      <c r="P59" s="172">
        <f t="shared" si="11"/>
        <v>0</v>
      </c>
      <c r="Q59" s="172">
        <f t="shared" si="11"/>
        <v>0</v>
      </c>
      <c r="R59" s="9"/>
      <c r="S59" s="570" t="s">
        <v>315</v>
      </c>
    </row>
    <row r="60" spans="1:19">
      <c r="A60" s="10"/>
      <c r="B60" s="47"/>
      <c r="C60" s="10"/>
      <c r="D60" s="10"/>
      <c r="E60" s="16" t="s">
        <v>373</v>
      </c>
      <c r="F60" s="19"/>
      <c r="G60" s="21"/>
      <c r="H60" s="173">
        <f t="shared" ref="H60:Q60" si="12">H7+H16+H25+H35+H43+H51</f>
        <v>0</v>
      </c>
      <c r="I60" s="172">
        <f t="shared" si="12"/>
        <v>0</v>
      </c>
      <c r="J60" s="172">
        <f t="shared" si="12"/>
        <v>0</v>
      </c>
      <c r="K60" s="172">
        <f t="shared" si="12"/>
        <v>0</v>
      </c>
      <c r="L60" s="172">
        <f t="shared" si="12"/>
        <v>0</v>
      </c>
      <c r="M60" s="172">
        <f t="shared" si="12"/>
        <v>0</v>
      </c>
      <c r="N60" s="172">
        <f t="shared" si="12"/>
        <v>0</v>
      </c>
      <c r="O60" s="172">
        <f t="shared" si="12"/>
        <v>0</v>
      </c>
      <c r="P60" s="172">
        <f t="shared" si="12"/>
        <v>0</v>
      </c>
      <c r="Q60" s="172">
        <f t="shared" si="12"/>
        <v>0</v>
      </c>
      <c r="R60" s="9"/>
      <c r="S60" s="570" t="s">
        <v>315</v>
      </c>
    </row>
    <row r="61" spans="1:19">
      <c r="A61" s="10"/>
      <c r="B61" s="47"/>
      <c r="C61" s="10"/>
      <c r="D61" s="10"/>
      <c r="E61" s="16" t="s">
        <v>269</v>
      </c>
      <c r="F61" s="19"/>
      <c r="G61" s="21"/>
      <c r="H61" s="173">
        <f t="shared" ref="H61:Q61" si="13">H8+H17+H26+H36+H44+H52</f>
        <v>0</v>
      </c>
      <c r="I61" s="172">
        <f t="shared" si="13"/>
        <v>0</v>
      </c>
      <c r="J61" s="172">
        <f t="shared" si="13"/>
        <v>0</v>
      </c>
      <c r="K61" s="172">
        <f t="shared" si="13"/>
        <v>0</v>
      </c>
      <c r="L61" s="172">
        <f t="shared" si="13"/>
        <v>0</v>
      </c>
      <c r="M61" s="172">
        <f t="shared" si="13"/>
        <v>0</v>
      </c>
      <c r="N61" s="172">
        <f t="shared" si="13"/>
        <v>0</v>
      </c>
      <c r="O61" s="172">
        <f t="shared" si="13"/>
        <v>0</v>
      </c>
      <c r="P61" s="172">
        <f t="shared" si="13"/>
        <v>0</v>
      </c>
      <c r="Q61" s="172">
        <f t="shared" si="13"/>
        <v>0</v>
      </c>
      <c r="R61" s="9"/>
      <c r="S61" s="570" t="s">
        <v>315</v>
      </c>
    </row>
    <row r="62" spans="1:19">
      <c r="A62" s="10"/>
      <c r="B62" s="47"/>
      <c r="C62" s="10"/>
      <c r="D62" s="10"/>
      <c r="E62" s="16" t="s">
        <v>52</v>
      </c>
      <c r="F62" s="19"/>
      <c r="G62" s="21"/>
      <c r="H62" s="173">
        <f t="shared" ref="H62:Q62" si="14">H9+H18+H27+H37+H45+H53</f>
        <v>0</v>
      </c>
      <c r="I62" s="172">
        <f t="shared" si="14"/>
        <v>0</v>
      </c>
      <c r="J62" s="172">
        <f t="shared" si="14"/>
        <v>0</v>
      </c>
      <c r="K62" s="172">
        <f t="shared" si="14"/>
        <v>0</v>
      </c>
      <c r="L62" s="172">
        <f t="shared" si="14"/>
        <v>0</v>
      </c>
      <c r="M62" s="172">
        <f t="shared" si="14"/>
        <v>0</v>
      </c>
      <c r="N62" s="172">
        <f t="shared" si="14"/>
        <v>0</v>
      </c>
      <c r="O62" s="172">
        <f t="shared" si="14"/>
        <v>0</v>
      </c>
      <c r="P62" s="172">
        <f t="shared" si="14"/>
        <v>0</v>
      </c>
      <c r="Q62" s="172">
        <f t="shared" si="14"/>
        <v>0</v>
      </c>
      <c r="R62" s="9"/>
      <c r="S62" s="570" t="s">
        <v>315</v>
      </c>
    </row>
    <row r="63" spans="1:19">
      <c r="A63" s="10"/>
      <c r="B63" s="47"/>
      <c r="C63" s="10"/>
      <c r="D63" s="10"/>
      <c r="E63" s="16" t="s">
        <v>378</v>
      </c>
      <c r="F63" s="19"/>
      <c r="G63" s="21"/>
      <c r="H63" s="173">
        <f t="shared" ref="H63:Q64" si="15">H10+H19+H28+H38+H46+H54</f>
        <v>0</v>
      </c>
      <c r="I63" s="172">
        <f t="shared" si="15"/>
        <v>0</v>
      </c>
      <c r="J63" s="172">
        <f t="shared" si="15"/>
        <v>0</v>
      </c>
      <c r="K63" s="172">
        <f t="shared" si="15"/>
        <v>0</v>
      </c>
      <c r="L63" s="172">
        <f t="shared" si="15"/>
        <v>0</v>
      </c>
      <c r="M63" s="172">
        <f t="shared" si="15"/>
        <v>0</v>
      </c>
      <c r="N63" s="172">
        <f t="shared" si="15"/>
        <v>0</v>
      </c>
      <c r="O63" s="172">
        <f t="shared" si="15"/>
        <v>0</v>
      </c>
      <c r="P63" s="172">
        <f t="shared" si="15"/>
        <v>0</v>
      </c>
      <c r="Q63" s="172">
        <f t="shared" si="15"/>
        <v>0</v>
      </c>
      <c r="R63" s="9"/>
      <c r="S63" s="570" t="s">
        <v>315</v>
      </c>
    </row>
    <row r="64" spans="1:19">
      <c r="A64" s="10"/>
      <c r="B64" s="47"/>
      <c r="C64" s="10"/>
      <c r="D64" s="10"/>
      <c r="E64" s="16" t="s">
        <v>379</v>
      </c>
      <c r="F64" s="19"/>
      <c r="G64" s="21"/>
      <c r="H64" s="173">
        <f t="shared" si="15"/>
        <v>0</v>
      </c>
      <c r="I64" s="172">
        <f t="shared" si="15"/>
        <v>0</v>
      </c>
      <c r="J64" s="172">
        <f t="shared" si="15"/>
        <v>0</v>
      </c>
      <c r="K64" s="172">
        <f t="shared" si="15"/>
        <v>0</v>
      </c>
      <c r="L64" s="172">
        <f t="shared" si="15"/>
        <v>0</v>
      </c>
      <c r="M64" s="172">
        <f t="shared" si="15"/>
        <v>0</v>
      </c>
      <c r="N64" s="172">
        <f t="shared" si="15"/>
        <v>0</v>
      </c>
      <c r="O64" s="172">
        <f t="shared" si="15"/>
        <v>0</v>
      </c>
      <c r="P64" s="172">
        <f t="shared" si="15"/>
        <v>0</v>
      </c>
      <c r="Q64" s="172">
        <f t="shared" si="15"/>
        <v>0</v>
      </c>
      <c r="R64" s="9"/>
      <c r="S64" s="570" t="s">
        <v>315</v>
      </c>
    </row>
    <row r="65" spans="1:19">
      <c r="A65" s="10"/>
      <c r="B65" s="47"/>
      <c r="C65" s="10"/>
      <c r="D65" s="12" t="s">
        <v>270</v>
      </c>
      <c r="E65" s="16" t="s">
        <v>61</v>
      </c>
      <c r="F65" s="19"/>
      <c r="G65" s="21"/>
      <c r="H65" s="173">
        <f t="shared" ref="H65:Q65" si="16">H12+H21+H30+H40+H48+H56</f>
        <v>0</v>
      </c>
      <c r="I65" s="172">
        <f t="shared" si="16"/>
        <v>0</v>
      </c>
      <c r="J65" s="172">
        <f t="shared" si="16"/>
        <v>0</v>
      </c>
      <c r="K65" s="172">
        <f t="shared" si="16"/>
        <v>0</v>
      </c>
      <c r="L65" s="172">
        <f t="shared" si="16"/>
        <v>0</v>
      </c>
      <c r="M65" s="172">
        <f t="shared" si="16"/>
        <v>0</v>
      </c>
      <c r="N65" s="172">
        <f t="shared" si="16"/>
        <v>0</v>
      </c>
      <c r="O65" s="172">
        <f t="shared" si="16"/>
        <v>0</v>
      </c>
      <c r="P65" s="172">
        <f t="shared" si="16"/>
        <v>0</v>
      </c>
      <c r="Q65" s="172">
        <f t="shared" si="16"/>
        <v>0</v>
      </c>
      <c r="R65" s="9"/>
      <c r="S65" s="570" t="s">
        <v>315</v>
      </c>
    </row>
    <row r="66" spans="1:19">
      <c r="A66" s="10"/>
      <c r="B66" s="47"/>
      <c r="C66" s="12" t="s">
        <v>419</v>
      </c>
      <c r="D66" s="13"/>
      <c r="E66" s="13"/>
      <c r="F66" s="13"/>
      <c r="G66" s="14"/>
      <c r="H66" s="172">
        <f>SUM(H59:H65)</f>
        <v>0</v>
      </c>
      <c r="I66" s="172">
        <f t="shared" ref="I66:Q66" si="17">SUM(I59:I65)</f>
        <v>0</v>
      </c>
      <c r="J66" s="172">
        <f t="shared" si="17"/>
        <v>0</v>
      </c>
      <c r="K66" s="172">
        <f t="shared" si="17"/>
        <v>0</v>
      </c>
      <c r="L66" s="172">
        <f t="shared" si="17"/>
        <v>0</v>
      </c>
      <c r="M66" s="172">
        <f t="shared" si="17"/>
        <v>0</v>
      </c>
      <c r="N66" s="172">
        <f t="shared" si="17"/>
        <v>0</v>
      </c>
      <c r="O66" s="172">
        <f t="shared" si="17"/>
        <v>0</v>
      </c>
      <c r="P66" s="172">
        <f t="shared" si="17"/>
        <v>0</v>
      </c>
      <c r="Q66" s="172">
        <f t="shared" si="17"/>
        <v>0</v>
      </c>
      <c r="R66" s="9"/>
      <c r="S66" s="570" t="s">
        <v>315</v>
      </c>
    </row>
    <row r="67" spans="1:19">
      <c r="A67" s="10"/>
      <c r="B67" s="56" t="s">
        <v>266</v>
      </c>
      <c r="C67" s="48"/>
      <c r="D67" s="84"/>
      <c r="E67" s="171"/>
      <c r="F67" s="171"/>
      <c r="G67" s="171"/>
      <c r="H67" s="174">
        <f>H66</f>
        <v>0</v>
      </c>
      <c r="I67" s="174">
        <f t="shared" ref="I67:Q67" si="18">I66</f>
        <v>0</v>
      </c>
      <c r="J67" s="174">
        <f t="shared" si="18"/>
        <v>0</v>
      </c>
      <c r="K67" s="174">
        <f t="shared" si="18"/>
        <v>0</v>
      </c>
      <c r="L67" s="174">
        <f t="shared" si="18"/>
        <v>0</v>
      </c>
      <c r="M67" s="174">
        <f t="shared" si="18"/>
        <v>0</v>
      </c>
      <c r="N67" s="174">
        <f t="shared" si="18"/>
        <v>0</v>
      </c>
      <c r="O67" s="174">
        <f t="shared" si="18"/>
        <v>0</v>
      </c>
      <c r="P67" s="174">
        <f t="shared" si="18"/>
        <v>0</v>
      </c>
      <c r="Q67" s="174">
        <f t="shared" si="18"/>
        <v>0</v>
      </c>
      <c r="R67" s="9"/>
      <c r="S67" s="570" t="s">
        <v>315</v>
      </c>
    </row>
    <row r="68" spans="1:19">
      <c r="A68" s="22"/>
      <c r="B68" s="82"/>
      <c r="C68" s="536" t="s">
        <v>116</v>
      </c>
      <c r="D68" s="500"/>
      <c r="E68" s="501"/>
      <c r="F68" s="501"/>
      <c r="G68" s="502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9"/>
      <c r="S68" s="570" t="s">
        <v>315</v>
      </c>
    </row>
    <row r="69" spans="1:19">
      <c r="A69" s="22"/>
      <c r="B69" s="83"/>
      <c r="C69" s="537" t="s">
        <v>117</v>
      </c>
      <c r="D69" s="504"/>
      <c r="E69" s="505"/>
      <c r="F69" s="505"/>
      <c r="G69" s="506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R69" s="9"/>
      <c r="S69" s="570" t="s">
        <v>315</v>
      </c>
    </row>
    <row r="70" spans="1:19">
      <c r="A70" s="22"/>
      <c r="B70" s="83"/>
      <c r="C70" s="538" t="s">
        <v>118</v>
      </c>
      <c r="D70" s="508"/>
      <c r="E70" s="509"/>
      <c r="F70" s="509"/>
      <c r="G70" s="510"/>
      <c r="H70" s="511"/>
      <c r="I70" s="511"/>
      <c r="J70" s="511"/>
      <c r="K70" s="511"/>
      <c r="L70" s="511"/>
      <c r="M70" s="511"/>
      <c r="N70" s="511"/>
      <c r="O70" s="511"/>
      <c r="P70" s="511"/>
      <c r="Q70" s="511"/>
      <c r="R70" s="9"/>
      <c r="S70" s="570" t="s">
        <v>315</v>
      </c>
    </row>
    <row r="71" spans="1:19">
      <c r="A71" s="22"/>
      <c r="B71" s="56" t="s">
        <v>135</v>
      </c>
      <c r="C71" s="48"/>
      <c r="D71" s="48"/>
      <c r="E71" s="48"/>
      <c r="F71" s="48"/>
      <c r="G71" s="48"/>
      <c r="H71" s="136">
        <f>+SUM(H68:H70)</f>
        <v>0</v>
      </c>
      <c r="I71" s="136">
        <f t="shared" ref="I71:Q71" si="19">+SUM(I68:I70)</f>
        <v>0</v>
      </c>
      <c r="J71" s="136">
        <f t="shared" si="19"/>
        <v>0</v>
      </c>
      <c r="K71" s="136">
        <f t="shared" si="19"/>
        <v>0</v>
      </c>
      <c r="L71" s="136">
        <f t="shared" si="19"/>
        <v>0</v>
      </c>
      <c r="M71" s="136">
        <f t="shared" si="19"/>
        <v>0</v>
      </c>
      <c r="N71" s="136">
        <f t="shared" si="19"/>
        <v>0</v>
      </c>
      <c r="O71" s="136">
        <f t="shared" si="19"/>
        <v>0</v>
      </c>
      <c r="P71" s="136">
        <f t="shared" si="19"/>
        <v>0</v>
      </c>
      <c r="Q71" s="136">
        <f t="shared" si="19"/>
        <v>0</v>
      </c>
      <c r="R71" s="9"/>
      <c r="S71" s="570" t="s">
        <v>315</v>
      </c>
    </row>
    <row r="72" spans="1:19">
      <c r="A72" s="12"/>
      <c r="B72" s="24"/>
      <c r="C72" s="24"/>
      <c r="D72" s="24"/>
      <c r="E72" s="24"/>
      <c r="F72" s="24"/>
      <c r="G72" s="24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4"/>
      <c r="S72" s="570" t="s">
        <v>315</v>
      </c>
    </row>
    <row r="73" spans="1:19">
      <c r="A73" s="63"/>
      <c r="B73" s="24"/>
      <c r="C73" s="24"/>
      <c r="D73" s="24"/>
      <c r="E73" s="24"/>
      <c r="F73" s="24"/>
      <c r="G73" s="24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60"/>
      <c r="S73" s="570" t="s">
        <v>315</v>
      </c>
    </row>
    <row r="74" spans="1:19">
      <c r="A74" s="6"/>
      <c r="B74" s="7" t="s">
        <v>243</v>
      </c>
      <c r="C74" s="7"/>
      <c r="D74" s="7"/>
      <c r="E74" s="7"/>
      <c r="F74" s="7"/>
      <c r="G74" s="7"/>
      <c r="H74" s="131"/>
      <c r="I74" s="131"/>
      <c r="J74" s="131"/>
      <c r="K74" s="131"/>
      <c r="L74" s="131"/>
      <c r="M74" s="131"/>
      <c r="N74" s="77"/>
      <c r="O74" s="77"/>
      <c r="P74" s="77"/>
      <c r="Q74" s="77" t="s">
        <v>23</v>
      </c>
      <c r="R74" s="9"/>
      <c r="S74" s="570" t="s">
        <v>315</v>
      </c>
    </row>
    <row r="75" spans="1:19">
      <c r="A75" s="6"/>
      <c r="B75" s="42" t="s">
        <v>21</v>
      </c>
      <c r="C75" s="43"/>
      <c r="D75" s="43"/>
      <c r="E75" s="43"/>
      <c r="F75" s="43"/>
      <c r="G75" s="43"/>
      <c r="H75" s="158" t="s">
        <v>20</v>
      </c>
      <c r="I75" s="159"/>
      <c r="J75" s="159"/>
      <c r="K75" s="159"/>
      <c r="L75" s="159"/>
      <c r="M75" s="159"/>
      <c r="N75" s="159"/>
      <c r="O75" s="159"/>
      <c r="P75" s="159"/>
      <c r="Q75" s="160"/>
      <c r="R75" s="9"/>
      <c r="S75" s="570" t="s">
        <v>315</v>
      </c>
    </row>
    <row r="76" spans="1:19">
      <c r="A76" s="10"/>
      <c r="B76" s="44"/>
      <c r="C76" s="45"/>
      <c r="D76" s="45"/>
      <c r="E76" s="45"/>
      <c r="F76" s="45"/>
      <c r="G76" s="45"/>
      <c r="H76" s="132" t="s">
        <v>190</v>
      </c>
      <c r="I76" s="133" t="s">
        <v>191</v>
      </c>
      <c r="J76" s="133" t="s">
        <v>192</v>
      </c>
      <c r="K76" s="133" t="s">
        <v>193</v>
      </c>
      <c r="L76" s="133" t="s">
        <v>194</v>
      </c>
      <c r="M76" s="133" t="s">
        <v>195</v>
      </c>
      <c r="N76" s="133" t="s">
        <v>196</v>
      </c>
      <c r="O76" s="133" t="s">
        <v>197</v>
      </c>
      <c r="P76" s="133" t="s">
        <v>198</v>
      </c>
      <c r="Q76" s="133" t="s">
        <v>199</v>
      </c>
      <c r="R76" s="9"/>
      <c r="S76" s="570" t="s">
        <v>315</v>
      </c>
    </row>
    <row r="77" spans="1:19">
      <c r="A77" s="10"/>
      <c r="B77" s="30"/>
      <c r="C77" s="18" t="s">
        <v>0</v>
      </c>
      <c r="D77" s="17" t="s">
        <v>235</v>
      </c>
      <c r="E77" s="18" t="s">
        <v>212</v>
      </c>
      <c r="F77" s="4"/>
      <c r="G77" s="533" t="s">
        <v>268</v>
      </c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9"/>
      <c r="S77" s="570" t="s">
        <v>315</v>
      </c>
    </row>
    <row r="78" spans="1:19">
      <c r="A78" s="10"/>
      <c r="B78" s="31"/>
      <c r="C78" s="10"/>
      <c r="D78" s="165" t="s">
        <v>272</v>
      </c>
      <c r="E78" s="10"/>
      <c r="F78" s="9"/>
      <c r="G78" s="535" t="s">
        <v>271</v>
      </c>
      <c r="H78" s="511"/>
      <c r="I78" s="511"/>
      <c r="J78" s="511"/>
      <c r="K78" s="511"/>
      <c r="L78" s="511"/>
      <c r="M78" s="511"/>
      <c r="N78" s="511"/>
      <c r="O78" s="511"/>
      <c r="P78" s="511"/>
      <c r="Q78" s="511"/>
      <c r="R78" s="9"/>
      <c r="S78" s="570" t="s">
        <v>315</v>
      </c>
    </row>
    <row r="79" spans="1:19">
      <c r="A79" s="10"/>
      <c r="B79" s="31"/>
      <c r="C79" s="10"/>
      <c r="D79" s="165"/>
      <c r="E79" s="18" t="s">
        <v>213</v>
      </c>
      <c r="F79" s="4"/>
      <c r="G79" s="533" t="s">
        <v>268</v>
      </c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9"/>
      <c r="S79" s="570" t="s">
        <v>315</v>
      </c>
    </row>
    <row r="80" spans="1:19">
      <c r="A80" s="10"/>
      <c r="B80" s="31"/>
      <c r="C80" s="10"/>
      <c r="D80" s="165"/>
      <c r="E80" s="10"/>
      <c r="F80" s="9"/>
      <c r="G80" s="535" t="s">
        <v>271</v>
      </c>
      <c r="H80" s="511"/>
      <c r="I80" s="511"/>
      <c r="J80" s="511"/>
      <c r="K80" s="511"/>
      <c r="L80" s="511"/>
      <c r="M80" s="511"/>
      <c r="N80" s="511"/>
      <c r="O80" s="511"/>
      <c r="P80" s="511"/>
      <c r="Q80" s="511"/>
      <c r="R80" s="9"/>
      <c r="S80" s="570" t="s">
        <v>315</v>
      </c>
    </row>
    <row r="81" spans="1:19">
      <c r="A81" s="10"/>
      <c r="B81" s="31"/>
      <c r="C81" s="10"/>
      <c r="D81" s="22"/>
      <c r="E81" s="18" t="s">
        <v>214</v>
      </c>
      <c r="F81" s="4"/>
      <c r="G81" s="533" t="s">
        <v>268</v>
      </c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9"/>
      <c r="S81" s="570" t="s">
        <v>315</v>
      </c>
    </row>
    <row r="82" spans="1:19">
      <c r="A82" s="10"/>
      <c r="B82" s="31"/>
      <c r="C82" s="10"/>
      <c r="D82" s="23"/>
      <c r="E82" s="10"/>
      <c r="F82" s="9"/>
      <c r="G82" s="535" t="s">
        <v>271</v>
      </c>
      <c r="H82" s="511"/>
      <c r="I82" s="511"/>
      <c r="J82" s="511"/>
      <c r="K82" s="511"/>
      <c r="L82" s="511"/>
      <c r="M82" s="511"/>
      <c r="N82" s="511"/>
      <c r="O82" s="511"/>
      <c r="P82" s="511"/>
      <c r="Q82" s="511"/>
      <c r="R82" s="9"/>
      <c r="S82" s="570" t="s">
        <v>315</v>
      </c>
    </row>
    <row r="83" spans="1:19">
      <c r="A83" s="10"/>
      <c r="B83" s="31"/>
      <c r="C83" s="10"/>
      <c r="D83" s="17" t="s">
        <v>215</v>
      </c>
      <c r="E83" s="18" t="s">
        <v>212</v>
      </c>
      <c r="F83" s="4"/>
      <c r="G83" s="533" t="s">
        <v>274</v>
      </c>
      <c r="H83" s="503"/>
      <c r="I83" s="503"/>
      <c r="J83" s="503"/>
      <c r="K83" s="503"/>
      <c r="L83" s="503"/>
      <c r="M83" s="503"/>
      <c r="N83" s="503"/>
      <c r="O83" s="503"/>
      <c r="P83" s="503"/>
      <c r="Q83" s="503"/>
      <c r="R83" s="9"/>
      <c r="S83" s="570" t="s">
        <v>315</v>
      </c>
    </row>
    <row r="84" spans="1:19">
      <c r="A84" s="10"/>
      <c r="B84" s="31"/>
      <c r="C84" s="10"/>
      <c r="D84" s="165" t="s">
        <v>273</v>
      </c>
      <c r="E84" s="10"/>
      <c r="F84" s="9"/>
      <c r="G84" s="535" t="s">
        <v>271</v>
      </c>
      <c r="H84" s="511"/>
      <c r="I84" s="511"/>
      <c r="J84" s="511"/>
      <c r="K84" s="511"/>
      <c r="L84" s="511"/>
      <c r="M84" s="511"/>
      <c r="N84" s="511"/>
      <c r="O84" s="511"/>
      <c r="P84" s="511"/>
      <c r="Q84" s="511"/>
      <c r="R84" s="9"/>
      <c r="S84" s="570" t="s">
        <v>315</v>
      </c>
    </row>
    <row r="85" spans="1:19">
      <c r="A85" s="10"/>
      <c r="B85" s="31"/>
      <c r="C85" s="10"/>
      <c r="D85" s="165"/>
      <c r="E85" s="18" t="s">
        <v>213</v>
      </c>
      <c r="F85" s="4"/>
      <c r="G85" s="533" t="s">
        <v>275</v>
      </c>
      <c r="H85" s="503"/>
      <c r="I85" s="503"/>
      <c r="J85" s="503"/>
      <c r="K85" s="503"/>
      <c r="L85" s="503"/>
      <c r="M85" s="503"/>
      <c r="N85" s="503"/>
      <c r="O85" s="503"/>
      <c r="P85" s="503"/>
      <c r="Q85" s="503"/>
      <c r="R85" s="9"/>
      <c r="S85" s="570" t="s">
        <v>315</v>
      </c>
    </row>
    <row r="86" spans="1:19">
      <c r="A86" s="10"/>
      <c r="B86" s="31"/>
      <c r="C86" s="10"/>
      <c r="D86" s="165"/>
      <c r="E86" s="10"/>
      <c r="F86" s="9"/>
      <c r="G86" s="535" t="s">
        <v>271</v>
      </c>
      <c r="H86" s="511"/>
      <c r="I86" s="511"/>
      <c r="J86" s="511"/>
      <c r="K86" s="511"/>
      <c r="L86" s="511"/>
      <c r="M86" s="511"/>
      <c r="N86" s="511"/>
      <c r="O86" s="511"/>
      <c r="P86" s="511"/>
      <c r="Q86" s="511"/>
      <c r="R86" s="9"/>
      <c r="S86" s="570" t="s">
        <v>315</v>
      </c>
    </row>
    <row r="87" spans="1:19">
      <c r="A87" s="10"/>
      <c r="B87" s="31"/>
      <c r="C87" s="10"/>
      <c r="D87" s="22"/>
      <c r="E87" s="18" t="s">
        <v>214</v>
      </c>
      <c r="F87" s="4"/>
      <c r="G87" s="533" t="s">
        <v>275</v>
      </c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9"/>
      <c r="S87" s="570" t="s">
        <v>315</v>
      </c>
    </row>
    <row r="88" spans="1:19">
      <c r="A88" s="10"/>
      <c r="B88" s="31"/>
      <c r="C88" s="10"/>
      <c r="D88" s="23"/>
      <c r="E88" s="12"/>
      <c r="F88" s="14"/>
      <c r="G88" s="535" t="s">
        <v>271</v>
      </c>
      <c r="H88" s="511"/>
      <c r="I88" s="511"/>
      <c r="J88" s="511"/>
      <c r="K88" s="511"/>
      <c r="L88" s="511"/>
      <c r="M88" s="511"/>
      <c r="N88" s="511"/>
      <c r="O88" s="511"/>
      <c r="P88" s="511"/>
      <c r="Q88" s="511"/>
      <c r="R88" s="9"/>
      <c r="S88" s="570" t="s">
        <v>315</v>
      </c>
    </row>
    <row r="89" spans="1:19">
      <c r="A89" s="10"/>
      <c r="B89" s="31"/>
      <c r="C89" s="12" t="s">
        <v>420</v>
      </c>
      <c r="D89" s="13"/>
      <c r="E89" s="13"/>
      <c r="F89" s="13"/>
      <c r="G89" s="14"/>
      <c r="H89" s="134">
        <f>SUM(H77:H88)</f>
        <v>0</v>
      </c>
      <c r="I89" s="134">
        <f t="shared" ref="I89:Q89" si="20">SUM(I77:I88)</f>
        <v>0</v>
      </c>
      <c r="J89" s="134">
        <f t="shared" si="20"/>
        <v>0</v>
      </c>
      <c r="K89" s="134">
        <f t="shared" si="20"/>
        <v>0</v>
      </c>
      <c r="L89" s="134">
        <f t="shared" si="20"/>
        <v>0</v>
      </c>
      <c r="M89" s="134">
        <f t="shared" si="20"/>
        <v>0</v>
      </c>
      <c r="N89" s="134">
        <f t="shared" si="20"/>
        <v>0</v>
      </c>
      <c r="O89" s="134">
        <f t="shared" si="20"/>
        <v>0</v>
      </c>
      <c r="P89" s="134">
        <f t="shared" si="20"/>
        <v>0</v>
      </c>
      <c r="Q89" s="134">
        <f t="shared" si="20"/>
        <v>0</v>
      </c>
      <c r="R89" s="9"/>
      <c r="S89" s="570" t="s">
        <v>315</v>
      </c>
    </row>
    <row r="90" spans="1:19">
      <c r="A90" s="10"/>
      <c r="B90" s="31"/>
      <c r="C90" s="19" t="s">
        <v>22</v>
      </c>
      <c r="D90" s="20"/>
      <c r="E90" s="20"/>
      <c r="F90" s="20"/>
      <c r="G90" s="21"/>
      <c r="H90" s="499"/>
      <c r="I90" s="499"/>
      <c r="J90" s="499"/>
      <c r="K90" s="499"/>
      <c r="L90" s="499"/>
      <c r="M90" s="499"/>
      <c r="N90" s="499"/>
      <c r="O90" s="499"/>
      <c r="P90" s="499"/>
      <c r="Q90" s="499"/>
      <c r="R90" s="9"/>
      <c r="S90" s="570" t="s">
        <v>315</v>
      </c>
    </row>
    <row r="91" spans="1:19">
      <c r="A91" s="10"/>
      <c r="B91" s="108" t="s">
        <v>162</v>
      </c>
      <c r="C91" s="29"/>
      <c r="D91" s="29"/>
      <c r="E91" s="29"/>
      <c r="F91" s="29"/>
      <c r="G91" s="46"/>
      <c r="H91" s="138">
        <f>H89+H90</f>
        <v>0</v>
      </c>
      <c r="I91" s="138">
        <f t="shared" ref="I91:Q91" si="21">I89+I90</f>
        <v>0</v>
      </c>
      <c r="J91" s="138">
        <f t="shared" si="21"/>
        <v>0</v>
      </c>
      <c r="K91" s="138">
        <f t="shared" si="21"/>
        <v>0</v>
      </c>
      <c r="L91" s="138">
        <f t="shared" si="21"/>
        <v>0</v>
      </c>
      <c r="M91" s="138">
        <f t="shared" si="21"/>
        <v>0</v>
      </c>
      <c r="N91" s="138">
        <f t="shared" si="21"/>
        <v>0</v>
      </c>
      <c r="O91" s="138">
        <f t="shared" si="21"/>
        <v>0</v>
      </c>
      <c r="P91" s="138">
        <f t="shared" si="21"/>
        <v>0</v>
      </c>
      <c r="Q91" s="138">
        <f t="shared" si="21"/>
        <v>0</v>
      </c>
      <c r="R91" s="9"/>
      <c r="S91" s="570" t="s">
        <v>315</v>
      </c>
    </row>
    <row r="92" spans="1:19">
      <c r="A92" s="10"/>
      <c r="B92" s="30"/>
      <c r="C92" s="18"/>
      <c r="D92" s="518" t="s">
        <v>5</v>
      </c>
      <c r="E92" s="519"/>
      <c r="F92" s="519"/>
      <c r="G92" s="520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9"/>
      <c r="S92" s="570" t="s">
        <v>315</v>
      </c>
    </row>
    <row r="93" spans="1:19">
      <c r="A93" s="10"/>
      <c r="B93" s="31"/>
      <c r="C93" s="10"/>
      <c r="D93" s="521" t="s">
        <v>4</v>
      </c>
      <c r="E93" s="522"/>
      <c r="F93" s="522"/>
      <c r="G93" s="523"/>
      <c r="H93" s="507"/>
      <c r="I93" s="507"/>
      <c r="J93" s="507"/>
      <c r="K93" s="507"/>
      <c r="L93" s="507"/>
      <c r="M93" s="507"/>
      <c r="N93" s="507"/>
      <c r="O93" s="507"/>
      <c r="P93" s="507"/>
      <c r="Q93" s="507"/>
      <c r="R93" s="9"/>
      <c r="S93" s="570" t="s">
        <v>315</v>
      </c>
    </row>
    <row r="94" spans="1:19">
      <c r="A94" s="10"/>
      <c r="B94" s="31"/>
      <c r="C94" s="10"/>
      <c r="D94" s="524" t="s">
        <v>6</v>
      </c>
      <c r="E94" s="525"/>
      <c r="F94" s="525"/>
      <c r="G94" s="526"/>
      <c r="H94" s="511"/>
      <c r="I94" s="511"/>
      <c r="J94" s="511"/>
      <c r="K94" s="511"/>
      <c r="L94" s="511"/>
      <c r="M94" s="511"/>
      <c r="N94" s="511"/>
      <c r="O94" s="511"/>
      <c r="P94" s="511"/>
      <c r="Q94" s="511"/>
      <c r="R94" s="9"/>
      <c r="S94" s="570" t="s">
        <v>315</v>
      </c>
    </row>
    <row r="95" spans="1:19">
      <c r="A95" s="10"/>
      <c r="B95" s="31"/>
      <c r="C95" s="12" t="s">
        <v>8</v>
      </c>
      <c r="D95" s="24"/>
      <c r="E95" s="24"/>
      <c r="F95" s="24"/>
      <c r="G95" s="60"/>
      <c r="H95" s="134">
        <f>+SUM(H92:H94)</f>
        <v>0</v>
      </c>
      <c r="I95" s="134">
        <f t="shared" ref="I95:Q95" si="22">+SUM(I92:I94)</f>
        <v>0</v>
      </c>
      <c r="J95" s="134">
        <f t="shared" si="22"/>
        <v>0</v>
      </c>
      <c r="K95" s="134">
        <f t="shared" si="22"/>
        <v>0</v>
      </c>
      <c r="L95" s="134">
        <f t="shared" si="22"/>
        <v>0</v>
      </c>
      <c r="M95" s="134">
        <f t="shared" si="22"/>
        <v>0</v>
      </c>
      <c r="N95" s="134">
        <f t="shared" si="22"/>
        <v>0</v>
      </c>
      <c r="O95" s="134">
        <f t="shared" si="22"/>
        <v>0</v>
      </c>
      <c r="P95" s="134">
        <f t="shared" si="22"/>
        <v>0</v>
      </c>
      <c r="Q95" s="134">
        <f t="shared" si="22"/>
        <v>0</v>
      </c>
      <c r="R95" s="9"/>
      <c r="S95" s="570" t="s">
        <v>315</v>
      </c>
    </row>
    <row r="96" spans="1:19">
      <c r="A96" s="10"/>
      <c r="B96" s="106"/>
      <c r="C96" s="163"/>
      <c r="D96" s="148" t="s">
        <v>235</v>
      </c>
      <c r="E96" s="539" t="s">
        <v>225</v>
      </c>
      <c r="F96" s="540"/>
      <c r="G96" s="541"/>
      <c r="H96" s="503"/>
      <c r="I96" s="503"/>
      <c r="J96" s="503"/>
      <c r="K96" s="503"/>
      <c r="L96" s="503"/>
      <c r="M96" s="503"/>
      <c r="N96" s="503"/>
      <c r="O96" s="503"/>
      <c r="P96" s="503"/>
      <c r="Q96" s="503"/>
      <c r="R96" s="9"/>
      <c r="S96" s="570" t="s">
        <v>315</v>
      </c>
    </row>
    <row r="97" spans="1:19">
      <c r="A97" s="10"/>
      <c r="B97" s="106"/>
      <c r="C97" s="113"/>
      <c r="D97" s="165" t="s">
        <v>241</v>
      </c>
      <c r="E97" s="542" t="s">
        <v>226</v>
      </c>
      <c r="F97" s="543"/>
      <c r="G97" s="544"/>
      <c r="H97" s="507"/>
      <c r="I97" s="507"/>
      <c r="J97" s="507"/>
      <c r="K97" s="507"/>
      <c r="L97" s="507"/>
      <c r="M97" s="507"/>
      <c r="N97" s="507"/>
      <c r="O97" s="507"/>
      <c r="P97" s="507"/>
      <c r="Q97" s="507"/>
      <c r="R97" s="9"/>
      <c r="S97" s="570" t="s">
        <v>315</v>
      </c>
    </row>
    <row r="98" spans="1:19">
      <c r="A98" s="10"/>
      <c r="B98" s="106"/>
      <c r="C98" s="113"/>
      <c r="D98" s="149"/>
      <c r="E98" s="542" t="s">
        <v>227</v>
      </c>
      <c r="F98" s="543"/>
      <c r="G98" s="544"/>
      <c r="H98" s="507"/>
      <c r="I98" s="507"/>
      <c r="J98" s="507"/>
      <c r="K98" s="507"/>
      <c r="L98" s="507"/>
      <c r="M98" s="507"/>
      <c r="N98" s="507"/>
      <c r="O98" s="507"/>
      <c r="P98" s="507"/>
      <c r="Q98" s="507"/>
      <c r="R98" s="9"/>
      <c r="S98" s="570" t="s">
        <v>315</v>
      </c>
    </row>
    <row r="99" spans="1:19">
      <c r="A99" s="10"/>
      <c r="B99" s="106"/>
      <c r="C99" s="113"/>
      <c r="D99" s="149"/>
      <c r="E99" s="542" t="s">
        <v>228</v>
      </c>
      <c r="F99" s="543"/>
      <c r="G99" s="544"/>
      <c r="H99" s="507"/>
      <c r="I99" s="507"/>
      <c r="J99" s="507"/>
      <c r="K99" s="507"/>
      <c r="L99" s="507"/>
      <c r="M99" s="507"/>
      <c r="N99" s="507"/>
      <c r="O99" s="507"/>
      <c r="P99" s="507"/>
      <c r="Q99" s="507"/>
      <c r="R99" s="9"/>
      <c r="S99" s="570" t="s">
        <v>315</v>
      </c>
    </row>
    <row r="100" spans="1:19">
      <c r="A100" s="10"/>
      <c r="B100" s="106"/>
      <c r="C100" s="113"/>
      <c r="D100" s="149"/>
      <c r="E100" s="542" t="s">
        <v>229</v>
      </c>
      <c r="F100" s="543"/>
      <c r="G100" s="544"/>
      <c r="H100" s="507"/>
      <c r="I100" s="507"/>
      <c r="J100" s="507"/>
      <c r="K100" s="507"/>
      <c r="L100" s="507"/>
      <c r="M100" s="507"/>
      <c r="N100" s="507"/>
      <c r="O100" s="507"/>
      <c r="P100" s="507"/>
      <c r="Q100" s="507"/>
      <c r="R100" s="9"/>
      <c r="S100" s="570" t="s">
        <v>315</v>
      </c>
    </row>
    <row r="101" spans="1:19">
      <c r="A101" s="10"/>
      <c r="B101" s="106"/>
      <c r="C101" s="113"/>
      <c r="D101" s="149"/>
      <c r="E101" s="542" t="s">
        <v>230</v>
      </c>
      <c r="F101" s="543"/>
      <c r="G101" s="544"/>
      <c r="H101" s="507"/>
      <c r="I101" s="507"/>
      <c r="J101" s="507"/>
      <c r="K101" s="507"/>
      <c r="L101" s="507"/>
      <c r="M101" s="507"/>
      <c r="N101" s="507"/>
      <c r="O101" s="507"/>
      <c r="P101" s="507"/>
      <c r="Q101" s="507"/>
      <c r="R101" s="9"/>
      <c r="S101" s="570" t="s">
        <v>315</v>
      </c>
    </row>
    <row r="102" spans="1:19">
      <c r="A102" s="10"/>
      <c r="B102" s="106"/>
      <c r="C102" s="113"/>
      <c r="D102" s="150"/>
      <c r="E102" s="545" t="s">
        <v>231</v>
      </c>
      <c r="F102" s="546"/>
      <c r="G102" s="547"/>
      <c r="H102" s="511"/>
      <c r="I102" s="511"/>
      <c r="J102" s="511"/>
      <c r="K102" s="511"/>
      <c r="L102" s="511"/>
      <c r="M102" s="511"/>
      <c r="N102" s="511"/>
      <c r="O102" s="511"/>
      <c r="P102" s="511"/>
      <c r="Q102" s="511"/>
      <c r="R102" s="9"/>
      <c r="S102" s="570" t="s">
        <v>315</v>
      </c>
    </row>
    <row r="103" spans="1:19">
      <c r="A103" s="10"/>
      <c r="B103" s="106"/>
      <c r="C103" s="113"/>
      <c r="D103" s="148" t="s">
        <v>215</v>
      </c>
      <c r="E103" s="539" t="s">
        <v>225</v>
      </c>
      <c r="F103" s="540"/>
      <c r="G103" s="541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9"/>
      <c r="S103" s="570" t="s">
        <v>315</v>
      </c>
    </row>
    <row r="104" spans="1:19">
      <c r="A104" s="10"/>
      <c r="B104" s="106"/>
      <c r="C104" s="113"/>
      <c r="D104" s="165" t="s">
        <v>247</v>
      </c>
      <c r="E104" s="542" t="s">
        <v>226</v>
      </c>
      <c r="F104" s="543"/>
      <c r="G104" s="544"/>
      <c r="H104" s="507"/>
      <c r="I104" s="507"/>
      <c r="J104" s="507"/>
      <c r="K104" s="507"/>
      <c r="L104" s="507"/>
      <c r="M104" s="507"/>
      <c r="N104" s="507"/>
      <c r="O104" s="507"/>
      <c r="P104" s="507"/>
      <c r="Q104" s="507"/>
      <c r="R104" s="9"/>
      <c r="S104" s="570" t="s">
        <v>315</v>
      </c>
    </row>
    <row r="105" spans="1:19">
      <c r="A105" s="10"/>
      <c r="B105" s="106"/>
      <c r="C105" s="113"/>
      <c r="D105" s="149" t="s">
        <v>0</v>
      </c>
      <c r="E105" s="542" t="s">
        <v>227</v>
      </c>
      <c r="F105" s="543"/>
      <c r="G105" s="544"/>
      <c r="H105" s="507"/>
      <c r="I105" s="507"/>
      <c r="J105" s="507"/>
      <c r="K105" s="507"/>
      <c r="L105" s="507"/>
      <c r="M105" s="507"/>
      <c r="N105" s="507"/>
      <c r="O105" s="507"/>
      <c r="P105" s="507"/>
      <c r="Q105" s="507"/>
      <c r="R105" s="9"/>
      <c r="S105" s="570" t="s">
        <v>315</v>
      </c>
    </row>
    <row r="106" spans="1:19">
      <c r="A106" s="10"/>
      <c r="B106" s="106"/>
      <c r="C106" s="113"/>
      <c r="D106" s="149"/>
      <c r="E106" s="542" t="s">
        <v>228</v>
      </c>
      <c r="F106" s="543"/>
      <c r="G106" s="544"/>
      <c r="H106" s="507"/>
      <c r="I106" s="507"/>
      <c r="J106" s="507"/>
      <c r="K106" s="507"/>
      <c r="L106" s="507"/>
      <c r="M106" s="507"/>
      <c r="N106" s="507"/>
      <c r="O106" s="507"/>
      <c r="P106" s="507"/>
      <c r="Q106" s="507"/>
      <c r="R106" s="9"/>
      <c r="S106" s="570" t="s">
        <v>315</v>
      </c>
    </row>
    <row r="107" spans="1:19">
      <c r="A107" s="10"/>
      <c r="B107" s="106"/>
      <c r="C107" s="113"/>
      <c r="D107" s="149"/>
      <c r="E107" s="542" t="s">
        <v>229</v>
      </c>
      <c r="F107" s="543"/>
      <c r="G107" s="544"/>
      <c r="H107" s="507"/>
      <c r="I107" s="507"/>
      <c r="J107" s="507"/>
      <c r="K107" s="507"/>
      <c r="L107" s="507"/>
      <c r="M107" s="507"/>
      <c r="N107" s="507"/>
      <c r="O107" s="507"/>
      <c r="P107" s="507"/>
      <c r="Q107" s="507"/>
      <c r="R107" s="9"/>
      <c r="S107" s="570" t="s">
        <v>315</v>
      </c>
    </row>
    <row r="108" spans="1:19">
      <c r="A108" s="10"/>
      <c r="B108" s="106"/>
      <c r="C108" s="113"/>
      <c r="D108" s="149"/>
      <c r="E108" s="542" t="s">
        <v>230</v>
      </c>
      <c r="F108" s="543"/>
      <c r="G108" s="544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  <c r="R108" s="9"/>
      <c r="S108" s="570" t="s">
        <v>315</v>
      </c>
    </row>
    <row r="109" spans="1:19">
      <c r="A109" s="10"/>
      <c r="B109" s="106"/>
      <c r="C109" s="113"/>
      <c r="D109" s="150"/>
      <c r="E109" s="545" t="s">
        <v>231</v>
      </c>
      <c r="F109" s="546"/>
      <c r="G109" s="547"/>
      <c r="H109" s="511"/>
      <c r="I109" s="511"/>
      <c r="J109" s="511"/>
      <c r="K109" s="511"/>
      <c r="L109" s="511"/>
      <c r="M109" s="511"/>
      <c r="N109" s="511"/>
      <c r="O109" s="511"/>
      <c r="P109" s="511"/>
      <c r="Q109" s="511"/>
      <c r="R109" s="9"/>
      <c r="S109" s="570" t="s">
        <v>315</v>
      </c>
    </row>
    <row r="110" spans="1:19">
      <c r="A110" s="10"/>
      <c r="B110" s="106"/>
      <c r="C110" s="107" t="s">
        <v>421</v>
      </c>
      <c r="D110" s="102"/>
      <c r="E110" s="102"/>
      <c r="F110" s="102"/>
      <c r="G110" s="164"/>
      <c r="H110" s="134">
        <f>SUM(H96:H109)</f>
        <v>0</v>
      </c>
      <c r="I110" s="134">
        <f t="shared" ref="I110:Q110" si="23">SUM(I96:I109)</f>
        <v>0</v>
      </c>
      <c r="J110" s="134">
        <f t="shared" si="23"/>
        <v>0</v>
      </c>
      <c r="K110" s="134">
        <f t="shared" si="23"/>
        <v>0</v>
      </c>
      <c r="L110" s="134">
        <f t="shared" si="23"/>
        <v>0</v>
      </c>
      <c r="M110" s="134">
        <f t="shared" si="23"/>
        <v>0</v>
      </c>
      <c r="N110" s="134">
        <f t="shared" si="23"/>
        <v>0</v>
      </c>
      <c r="O110" s="134">
        <f t="shared" si="23"/>
        <v>0</v>
      </c>
      <c r="P110" s="134">
        <f t="shared" si="23"/>
        <v>0</v>
      </c>
      <c r="Q110" s="134">
        <f t="shared" si="23"/>
        <v>0</v>
      </c>
      <c r="R110" s="9"/>
      <c r="S110" s="570" t="s">
        <v>315</v>
      </c>
    </row>
    <row r="111" spans="1:19">
      <c r="A111" s="10"/>
      <c r="B111" s="106"/>
      <c r="C111" s="100" t="s">
        <v>242</v>
      </c>
      <c r="D111" s="103"/>
      <c r="E111" s="103"/>
      <c r="F111" s="102"/>
      <c r="G111" s="164"/>
      <c r="H111" s="499"/>
      <c r="I111" s="499"/>
      <c r="J111" s="499"/>
      <c r="K111" s="499"/>
      <c r="L111" s="499"/>
      <c r="M111" s="499"/>
      <c r="N111" s="499"/>
      <c r="O111" s="499"/>
      <c r="P111" s="499"/>
      <c r="Q111" s="499"/>
      <c r="R111" s="9"/>
      <c r="S111" s="570" t="s">
        <v>315</v>
      </c>
    </row>
    <row r="112" spans="1:19">
      <c r="A112" s="10"/>
      <c r="B112" s="108" t="s">
        <v>163</v>
      </c>
      <c r="C112" s="109"/>
      <c r="D112" s="109"/>
      <c r="E112" s="109"/>
      <c r="F112" s="109"/>
      <c r="G112" s="109"/>
      <c r="H112" s="138">
        <f>H95+H110</f>
        <v>0</v>
      </c>
      <c r="I112" s="138">
        <f t="shared" ref="I112:Q112" si="24">I95+I110</f>
        <v>0</v>
      </c>
      <c r="J112" s="138">
        <f t="shared" si="24"/>
        <v>0</v>
      </c>
      <c r="K112" s="138">
        <f t="shared" si="24"/>
        <v>0</v>
      </c>
      <c r="L112" s="138">
        <f t="shared" si="24"/>
        <v>0</v>
      </c>
      <c r="M112" s="138">
        <f t="shared" si="24"/>
        <v>0</v>
      </c>
      <c r="N112" s="138">
        <f t="shared" si="24"/>
        <v>0</v>
      </c>
      <c r="O112" s="138">
        <f t="shared" si="24"/>
        <v>0</v>
      </c>
      <c r="P112" s="138">
        <f t="shared" si="24"/>
        <v>0</v>
      </c>
      <c r="Q112" s="138">
        <f t="shared" si="24"/>
        <v>0</v>
      </c>
      <c r="R112" s="9"/>
      <c r="S112" s="570" t="s">
        <v>315</v>
      </c>
    </row>
    <row r="113" spans="1:19">
      <c r="A113" s="25"/>
      <c r="B113" s="24"/>
      <c r="C113" s="13"/>
      <c r="D113" s="13"/>
      <c r="E113" s="13"/>
      <c r="F113" s="13"/>
      <c r="G113" s="13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14"/>
      <c r="S113" s="570" t="s">
        <v>315</v>
      </c>
    </row>
    <row r="114" spans="1:19">
      <c r="A114" s="25"/>
      <c r="B114" s="24"/>
      <c r="C114" s="13"/>
      <c r="D114" s="13"/>
      <c r="E114" s="13"/>
      <c r="F114" s="13"/>
      <c r="G114" s="13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14"/>
      <c r="S114" s="570" t="s">
        <v>315</v>
      </c>
    </row>
    <row r="115" spans="1:19">
      <c r="A115" s="76" t="s">
        <v>3</v>
      </c>
      <c r="B115" s="5" t="s">
        <v>434</v>
      </c>
      <c r="C115" s="8"/>
      <c r="D115" s="8"/>
      <c r="E115" s="8"/>
      <c r="F115" s="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9"/>
    </row>
    <row r="116" spans="1:19">
      <c r="A116" s="76" t="s">
        <v>3</v>
      </c>
      <c r="B116" s="11" t="s">
        <v>218</v>
      </c>
      <c r="C116" s="8"/>
      <c r="D116" s="8"/>
      <c r="E116" s="8"/>
      <c r="F116" s="8"/>
      <c r="G116" s="8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9"/>
      <c r="S116" s="570" t="s">
        <v>315</v>
      </c>
    </row>
    <row r="117" spans="1:19">
      <c r="A117" s="76" t="s">
        <v>2</v>
      </c>
      <c r="B117" s="11" t="s">
        <v>183</v>
      </c>
      <c r="C117" s="8"/>
      <c r="D117" s="8"/>
      <c r="E117" s="8"/>
      <c r="F117" s="8"/>
      <c r="G117" s="8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9"/>
      <c r="S117" s="570" t="s">
        <v>315</v>
      </c>
    </row>
    <row r="118" spans="1:19">
      <c r="A118" s="76" t="s">
        <v>2</v>
      </c>
      <c r="B118" s="11" t="s">
        <v>184</v>
      </c>
      <c r="C118" s="8"/>
      <c r="D118" s="8"/>
      <c r="E118" s="8"/>
      <c r="F118" s="8"/>
      <c r="G118" s="8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9"/>
      <c r="S118" s="570" t="s">
        <v>315</v>
      </c>
    </row>
    <row r="119" spans="1:19">
      <c r="A119" s="76" t="s">
        <v>2</v>
      </c>
      <c r="B119" s="11" t="s">
        <v>219</v>
      </c>
      <c r="C119" s="8"/>
      <c r="D119" s="8"/>
      <c r="E119" s="8"/>
      <c r="F119" s="8"/>
      <c r="G119" s="8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9"/>
      <c r="S119" s="570" t="s">
        <v>315</v>
      </c>
    </row>
    <row r="120" spans="1:19">
      <c r="A120" s="76" t="s">
        <v>2</v>
      </c>
      <c r="B120" s="8" t="s">
        <v>220</v>
      </c>
      <c r="C120" s="8"/>
      <c r="D120" s="8"/>
      <c r="E120" s="8"/>
      <c r="F120" s="8"/>
      <c r="G120" s="8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9"/>
      <c r="S120" s="570" t="s">
        <v>315</v>
      </c>
    </row>
    <row r="121" spans="1:19">
      <c r="A121" s="76" t="s">
        <v>2</v>
      </c>
      <c r="B121" s="11" t="s">
        <v>25</v>
      </c>
      <c r="C121" s="8"/>
      <c r="D121" s="8"/>
      <c r="E121" s="8"/>
      <c r="F121" s="8"/>
      <c r="G121" s="8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9"/>
      <c r="S121" s="570" t="s">
        <v>315</v>
      </c>
    </row>
    <row r="122" spans="1:19">
      <c r="A122" s="76" t="s">
        <v>2</v>
      </c>
      <c r="B122" s="8" t="s">
        <v>124</v>
      </c>
      <c r="C122" s="8"/>
      <c r="D122" s="8"/>
      <c r="E122" s="8"/>
      <c r="F122" s="8"/>
      <c r="G122" s="8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9"/>
      <c r="S122" s="570" t="s">
        <v>315</v>
      </c>
    </row>
    <row r="123" spans="1:19" ht="12.6" customHeight="1">
      <c r="A123" s="76" t="s">
        <v>2</v>
      </c>
      <c r="B123" s="8" t="s">
        <v>221</v>
      </c>
      <c r="C123" s="8"/>
      <c r="D123" s="8"/>
      <c r="E123" s="8"/>
      <c r="F123" s="8"/>
      <c r="G123" s="8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9"/>
      <c r="S123" s="570" t="s">
        <v>315</v>
      </c>
    </row>
    <row r="124" spans="1:19" ht="12.6" customHeight="1">
      <c r="A124" s="76" t="s">
        <v>224</v>
      </c>
      <c r="B124" s="8" t="s">
        <v>380</v>
      </c>
      <c r="C124" s="8"/>
      <c r="D124" s="8"/>
      <c r="E124" s="8"/>
      <c r="F124" s="8"/>
      <c r="G124" s="8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9"/>
      <c r="S124" s="570" t="s">
        <v>315</v>
      </c>
    </row>
    <row r="125" spans="1:19">
      <c r="A125" s="6" t="s">
        <v>0</v>
      </c>
      <c r="B125" s="7"/>
      <c r="C125" s="8"/>
      <c r="D125" s="8"/>
      <c r="E125" s="8"/>
      <c r="F125" s="8"/>
      <c r="G125" s="8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9"/>
      <c r="S125" s="570" t="s">
        <v>315</v>
      </c>
    </row>
    <row r="126" spans="1:19">
      <c r="A126" s="12"/>
      <c r="B126" s="13"/>
      <c r="C126" s="13"/>
      <c r="D126" s="13"/>
      <c r="E126" s="13"/>
      <c r="F126" s="13"/>
      <c r="G126" s="13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14"/>
      <c r="S126" s="570" t="s">
        <v>315</v>
      </c>
    </row>
    <row r="127" spans="1:19">
      <c r="A127" s="570" t="s">
        <v>315</v>
      </c>
      <c r="B127" s="570" t="s">
        <v>315</v>
      </c>
      <c r="C127" s="570" t="s">
        <v>315</v>
      </c>
      <c r="D127" s="570" t="s">
        <v>315</v>
      </c>
      <c r="E127" s="570" t="s">
        <v>315</v>
      </c>
      <c r="F127" s="570" t="s">
        <v>315</v>
      </c>
      <c r="G127" s="570" t="s">
        <v>315</v>
      </c>
      <c r="H127" s="570" t="s">
        <v>315</v>
      </c>
      <c r="I127" s="570" t="s">
        <v>315</v>
      </c>
      <c r="J127" s="570" t="s">
        <v>315</v>
      </c>
      <c r="K127" s="570" t="s">
        <v>315</v>
      </c>
      <c r="L127" s="570" t="s">
        <v>315</v>
      </c>
      <c r="M127" s="570" t="s">
        <v>315</v>
      </c>
      <c r="N127" s="570" t="s">
        <v>315</v>
      </c>
      <c r="O127" s="570" t="s">
        <v>315</v>
      </c>
      <c r="P127" s="570" t="s">
        <v>315</v>
      </c>
      <c r="Q127" s="570" t="s">
        <v>315</v>
      </c>
      <c r="R127" s="570" t="s">
        <v>315</v>
      </c>
      <c r="S127" s="570" t="s">
        <v>315</v>
      </c>
    </row>
  </sheetData>
  <mergeCells count="1">
    <mergeCell ref="B1:O1"/>
  </mergeCells>
  <phoneticPr fontId="2"/>
  <pageMargins left="0.25" right="0.25" top="0.75" bottom="0.75" header="0.3" footer="0.3"/>
  <pageSetup paperSize="8" scale="60" orientation="portrait" r:id="rId1"/>
  <headerFooter>
    <oddHeader xml:space="preserve">&amp;R&amp;14
</oddHeader>
    <oddFooter>&amp;C&amp;P/&amp;N</oddFooter>
  </headerFooter>
  <rowBreaks count="2" manualBreakCount="2">
    <brk id="72" max="16383" man="1"/>
    <brk id="1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75"/>
  <sheetViews>
    <sheetView showGridLines="0" view="pageBreakPreview" zoomScale="85" zoomScaleNormal="100" zoomScaleSheetLayoutView="85" zoomScalePageLayoutView="70" workbookViewId="0">
      <selection activeCell="P2" sqref="P2"/>
    </sheetView>
  </sheetViews>
  <sheetFormatPr defaultColWidth="8.42578125" defaultRowHeight="12"/>
  <cols>
    <col min="1" max="1" width="3.7109375" style="5" customWidth="1"/>
    <col min="2" max="3" width="8.42578125" style="5"/>
    <col min="4" max="4" width="17.7109375" style="5" customWidth="1"/>
    <col min="5" max="6" width="21.85546875" style="5" customWidth="1"/>
    <col min="7" max="16" width="16.85546875" style="144" customWidth="1"/>
    <col min="17" max="17" width="3.7109375" style="5" customWidth="1"/>
    <col min="18" max="18" width="2.42578125" style="5" bestFit="1" customWidth="1"/>
    <col min="19" max="16384" width="8.42578125" style="5"/>
  </cols>
  <sheetData>
    <row r="1" spans="1:18" ht="25.5" customHeight="1">
      <c r="A1" s="99"/>
      <c r="B1" s="588" t="str">
        <f ca="1">RIGHT(CELL("filename",A5),LEN(CELL("filename",A5))-FIND("]",CELL("filename",A5)))</f>
        <v>様式3-13_損益計算書、事業効果カ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439"/>
      <c r="P1" s="128"/>
      <c r="Q1" s="58"/>
      <c r="R1" s="570" t="s">
        <v>426</v>
      </c>
    </row>
    <row r="2" spans="1:18">
      <c r="A2" s="1"/>
      <c r="B2" s="2"/>
      <c r="C2" s="2"/>
      <c r="D2" s="2"/>
      <c r="E2" s="2"/>
      <c r="F2" s="2"/>
      <c r="G2" s="129"/>
      <c r="H2" s="129"/>
      <c r="I2" s="129"/>
      <c r="J2" s="129"/>
      <c r="K2" s="129"/>
      <c r="L2" s="129"/>
      <c r="M2" s="130"/>
      <c r="N2" s="130"/>
      <c r="O2" s="130"/>
      <c r="P2" s="130"/>
      <c r="Q2" s="4"/>
      <c r="R2" s="570" t="s">
        <v>315</v>
      </c>
    </row>
    <row r="3" spans="1:18">
      <c r="A3" s="12"/>
      <c r="B3" s="24"/>
      <c r="C3" s="24"/>
      <c r="D3" s="24"/>
      <c r="E3" s="24"/>
      <c r="F3" s="24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4"/>
      <c r="R3" s="570" t="s">
        <v>315</v>
      </c>
    </row>
    <row r="4" spans="1:18">
      <c r="A4" s="63"/>
      <c r="B4" s="24"/>
      <c r="C4" s="24"/>
      <c r="D4" s="24"/>
      <c r="E4" s="24"/>
      <c r="F4" s="24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60"/>
      <c r="R4" s="570" t="s">
        <v>315</v>
      </c>
    </row>
    <row r="5" spans="1:18">
      <c r="A5" s="6"/>
      <c r="B5" s="7" t="s">
        <v>112</v>
      </c>
      <c r="C5" s="7"/>
      <c r="D5" s="7"/>
      <c r="E5" s="7"/>
      <c r="F5" s="7"/>
      <c r="G5" s="131"/>
      <c r="H5" s="131"/>
      <c r="I5" s="131"/>
      <c r="J5" s="131"/>
      <c r="K5" s="131"/>
      <c r="L5" s="131"/>
      <c r="M5" s="77"/>
      <c r="N5" s="77"/>
      <c r="O5" s="77"/>
      <c r="P5" s="77" t="s">
        <v>23</v>
      </c>
      <c r="Q5" s="9"/>
      <c r="R5" s="570" t="s">
        <v>315</v>
      </c>
    </row>
    <row r="6" spans="1:18">
      <c r="A6" s="6"/>
      <c r="B6" s="42" t="s">
        <v>21</v>
      </c>
      <c r="C6" s="43"/>
      <c r="D6" s="43"/>
      <c r="E6" s="43"/>
      <c r="F6" s="43"/>
      <c r="G6" s="158" t="s">
        <v>20</v>
      </c>
      <c r="H6" s="159"/>
      <c r="I6" s="159"/>
      <c r="J6" s="159"/>
      <c r="K6" s="159"/>
      <c r="L6" s="159"/>
      <c r="M6" s="159"/>
      <c r="N6" s="159"/>
      <c r="O6" s="159"/>
      <c r="P6" s="160"/>
      <c r="Q6" s="9"/>
      <c r="R6" s="570" t="s">
        <v>315</v>
      </c>
    </row>
    <row r="7" spans="1:18">
      <c r="A7" s="10"/>
      <c r="B7" s="44"/>
      <c r="C7" s="45"/>
      <c r="D7" s="45"/>
      <c r="E7" s="45"/>
      <c r="F7" s="45"/>
      <c r="G7" s="132" t="s">
        <v>190</v>
      </c>
      <c r="H7" s="133" t="s">
        <v>191</v>
      </c>
      <c r="I7" s="133" t="s">
        <v>192</v>
      </c>
      <c r="J7" s="133" t="s">
        <v>193</v>
      </c>
      <c r="K7" s="133" t="s">
        <v>194</v>
      </c>
      <c r="L7" s="133" t="s">
        <v>195</v>
      </c>
      <c r="M7" s="133" t="s">
        <v>196</v>
      </c>
      <c r="N7" s="133" t="s">
        <v>197</v>
      </c>
      <c r="O7" s="133" t="s">
        <v>198</v>
      </c>
      <c r="P7" s="133" t="s">
        <v>199</v>
      </c>
      <c r="Q7" s="9"/>
      <c r="R7" s="570" t="s">
        <v>315</v>
      </c>
    </row>
    <row r="8" spans="1:18">
      <c r="A8" s="10"/>
      <c r="B8" s="31"/>
      <c r="C8" s="512" t="s">
        <v>374</v>
      </c>
      <c r="D8" s="530"/>
      <c r="E8" s="530"/>
      <c r="F8" s="513"/>
      <c r="G8" s="548">
        <f>'様式3-13_損益計算書（スキーム別売上・原価 _小売供給）'!G55</f>
        <v>0</v>
      </c>
      <c r="H8" s="548">
        <f>'様式3-13_損益計算書（スキーム別売上・原価 _小売供給）'!H55</f>
        <v>0</v>
      </c>
      <c r="I8" s="548">
        <f>'様式3-13_損益計算書（スキーム別売上・原価 _小売供給）'!I55</f>
        <v>0</v>
      </c>
      <c r="J8" s="548">
        <f>'様式3-13_損益計算書（スキーム別売上・原価 _小売供給）'!J55</f>
        <v>0</v>
      </c>
      <c r="K8" s="548">
        <f>'様式3-13_損益計算書（スキーム別売上・原価 _小売供給）'!K55</f>
        <v>0</v>
      </c>
      <c r="L8" s="548">
        <f>'様式3-13_損益計算書（スキーム別売上・原価 _小売供給）'!L55</f>
        <v>0</v>
      </c>
      <c r="M8" s="548">
        <f>'様式3-13_損益計算書（スキーム別売上・原価 _小売供給）'!M55</f>
        <v>0</v>
      </c>
      <c r="N8" s="548">
        <f>'様式3-13_損益計算書（スキーム別売上・原価 _小売供給）'!N55</f>
        <v>0</v>
      </c>
      <c r="O8" s="548">
        <f>'様式3-13_損益計算書（スキーム別売上・原価 _小売供給）'!O55</f>
        <v>0</v>
      </c>
      <c r="P8" s="548">
        <f>'様式3-13_損益計算書（スキーム別売上・原価 _小売供給）'!P55</f>
        <v>0</v>
      </c>
      <c r="Q8" s="9"/>
      <c r="R8" s="570" t="s">
        <v>315</v>
      </c>
    </row>
    <row r="9" spans="1:18">
      <c r="A9" s="10"/>
      <c r="B9" s="31"/>
      <c r="C9" s="516" t="s">
        <v>382</v>
      </c>
      <c r="D9" s="532"/>
      <c r="E9" s="532"/>
      <c r="F9" s="517"/>
      <c r="G9" s="549">
        <f>'様式3-13_損益計算書（スキーム別売上・原価_取次供給）'!G33</f>
        <v>0</v>
      </c>
      <c r="H9" s="549">
        <f>'様式3-13_損益計算書（スキーム別売上・原価_取次供給）'!H33</f>
        <v>0</v>
      </c>
      <c r="I9" s="549">
        <f>'様式3-13_損益計算書（スキーム別売上・原価_取次供給）'!I33</f>
        <v>0</v>
      </c>
      <c r="J9" s="549">
        <f>'様式3-13_損益計算書（スキーム別売上・原価_取次供給）'!J33</f>
        <v>0</v>
      </c>
      <c r="K9" s="549">
        <f>'様式3-13_損益計算書（スキーム別売上・原価_取次供給）'!K33</f>
        <v>0</v>
      </c>
      <c r="L9" s="549">
        <f>'様式3-13_損益計算書（スキーム別売上・原価_取次供給）'!L33</f>
        <v>0</v>
      </c>
      <c r="M9" s="549">
        <f>'様式3-13_損益計算書（スキーム別売上・原価_取次供給）'!M33</f>
        <v>0</v>
      </c>
      <c r="N9" s="549">
        <f>'様式3-13_損益計算書（スキーム別売上・原価_取次供給）'!N33</f>
        <v>0</v>
      </c>
      <c r="O9" s="549">
        <f>'様式3-13_損益計算書（スキーム別売上・原価_取次供給）'!O33</f>
        <v>0</v>
      </c>
      <c r="P9" s="549">
        <f>'様式3-13_損益計算書（スキーム別売上・原価_取次供給）'!P33</f>
        <v>0</v>
      </c>
      <c r="Q9" s="9"/>
      <c r="R9" s="570" t="s">
        <v>315</v>
      </c>
    </row>
    <row r="10" spans="1:18">
      <c r="A10" s="10"/>
      <c r="B10" s="31"/>
      <c r="C10" s="516" t="s">
        <v>244</v>
      </c>
      <c r="D10" s="532"/>
      <c r="E10" s="532"/>
      <c r="F10" s="517"/>
      <c r="G10" s="549">
        <f>'様式3-13_損益計算書（スキーム別売上・原価_自己託送）'!G36</f>
        <v>0</v>
      </c>
      <c r="H10" s="549">
        <f>'様式3-13_損益計算書（スキーム別売上・原価_自己託送）'!H36</f>
        <v>0</v>
      </c>
      <c r="I10" s="549">
        <f>'様式3-13_損益計算書（スキーム別売上・原価_自己託送）'!I36</f>
        <v>0</v>
      </c>
      <c r="J10" s="549">
        <f>'様式3-13_損益計算書（スキーム別売上・原価_自己託送）'!J36</f>
        <v>0</v>
      </c>
      <c r="K10" s="549">
        <f>'様式3-13_損益計算書（スキーム別売上・原価_自己託送）'!K36</f>
        <v>0</v>
      </c>
      <c r="L10" s="549">
        <f>'様式3-13_損益計算書（スキーム別売上・原価_自己託送）'!L36</f>
        <v>0</v>
      </c>
      <c r="M10" s="549">
        <f>'様式3-13_損益計算書（スキーム別売上・原価_自己託送）'!M36</f>
        <v>0</v>
      </c>
      <c r="N10" s="549">
        <f>'様式3-13_損益計算書（スキーム別売上・原価_自己託送）'!N36</f>
        <v>0</v>
      </c>
      <c r="O10" s="549">
        <f>'様式3-13_損益計算書（スキーム別売上・原価_自己託送）'!O36</f>
        <v>0</v>
      </c>
      <c r="P10" s="549">
        <f>'様式3-13_損益計算書（スキーム別売上・原価_自己託送）'!P36</f>
        <v>0</v>
      </c>
      <c r="Q10" s="9"/>
      <c r="R10" s="570" t="s">
        <v>315</v>
      </c>
    </row>
    <row r="11" spans="1:18">
      <c r="A11" s="10"/>
      <c r="B11" s="31"/>
      <c r="C11" s="514" t="s">
        <v>245</v>
      </c>
      <c r="D11" s="531"/>
      <c r="E11" s="531"/>
      <c r="F11" s="515"/>
      <c r="G11" s="550">
        <f>'様式3-13_損益計算書（スキーム別売上・原価_新規電源開発）'!H91</f>
        <v>0</v>
      </c>
      <c r="H11" s="550">
        <f>'様式3-13_損益計算書（スキーム別売上・原価_新規電源開発）'!I91</f>
        <v>0</v>
      </c>
      <c r="I11" s="550">
        <f>'様式3-13_損益計算書（スキーム別売上・原価_新規電源開発）'!J91</f>
        <v>0</v>
      </c>
      <c r="J11" s="550">
        <f>'様式3-13_損益計算書（スキーム別売上・原価_新規電源開発）'!K91</f>
        <v>0</v>
      </c>
      <c r="K11" s="550">
        <f>'様式3-13_損益計算書（スキーム別売上・原価_新規電源開発）'!L91</f>
        <v>0</v>
      </c>
      <c r="L11" s="550">
        <f>'様式3-13_損益計算書（スキーム別売上・原価_新規電源開発）'!M91</f>
        <v>0</v>
      </c>
      <c r="M11" s="550">
        <f>'様式3-13_損益計算書（スキーム別売上・原価_新規電源開発）'!N91</f>
        <v>0</v>
      </c>
      <c r="N11" s="550">
        <f>'様式3-13_損益計算書（スキーム別売上・原価_新規電源開発）'!O91</f>
        <v>0</v>
      </c>
      <c r="O11" s="550">
        <f>'様式3-13_損益計算書（スキーム別売上・原価_新規電源開発）'!P91</f>
        <v>0</v>
      </c>
      <c r="P11" s="550">
        <f>'様式3-13_損益計算書（スキーム別売上・原価_新規電源開発）'!Q91</f>
        <v>0</v>
      </c>
      <c r="Q11" s="9"/>
      <c r="R11" s="570" t="s">
        <v>315</v>
      </c>
    </row>
    <row r="12" spans="1:18">
      <c r="A12" s="10"/>
      <c r="B12" s="108" t="s">
        <v>162</v>
      </c>
      <c r="C12" s="33"/>
      <c r="D12" s="33"/>
      <c r="E12" s="33"/>
      <c r="F12" s="50"/>
      <c r="G12" s="138">
        <f>SUM(G8:G11)</f>
        <v>0</v>
      </c>
      <c r="H12" s="138">
        <f t="shared" ref="H12:P12" si="0">SUM(H8:H11)</f>
        <v>0</v>
      </c>
      <c r="I12" s="138">
        <f t="shared" si="0"/>
        <v>0</v>
      </c>
      <c r="J12" s="138">
        <f t="shared" si="0"/>
        <v>0</v>
      </c>
      <c r="K12" s="138">
        <f t="shared" si="0"/>
        <v>0</v>
      </c>
      <c r="L12" s="138">
        <f t="shared" si="0"/>
        <v>0</v>
      </c>
      <c r="M12" s="138">
        <f t="shared" si="0"/>
        <v>0</v>
      </c>
      <c r="N12" s="138">
        <f t="shared" si="0"/>
        <v>0</v>
      </c>
      <c r="O12" s="138">
        <f t="shared" si="0"/>
        <v>0</v>
      </c>
      <c r="P12" s="138">
        <f t="shared" si="0"/>
        <v>0</v>
      </c>
      <c r="Q12" s="9"/>
      <c r="R12" s="570" t="s">
        <v>315</v>
      </c>
    </row>
    <row r="13" spans="1:18">
      <c r="A13" s="10"/>
      <c r="B13" s="106"/>
      <c r="C13" s="512" t="s">
        <v>374</v>
      </c>
      <c r="D13" s="540"/>
      <c r="E13" s="540"/>
      <c r="F13" s="541"/>
      <c r="G13" s="548">
        <f>'様式3-13_損益計算書（スキーム別売上・原価 _小売供給）'!G78</f>
        <v>0</v>
      </c>
      <c r="H13" s="548">
        <f>'様式3-13_損益計算書（スキーム別売上・原価 _小売供給）'!H78</f>
        <v>0</v>
      </c>
      <c r="I13" s="548">
        <f>'様式3-13_損益計算書（スキーム別売上・原価 _小売供給）'!I78</f>
        <v>0</v>
      </c>
      <c r="J13" s="548">
        <f>'様式3-13_損益計算書（スキーム別売上・原価 _小売供給）'!J78</f>
        <v>0</v>
      </c>
      <c r="K13" s="548">
        <f>'様式3-13_損益計算書（スキーム別売上・原価 _小売供給）'!K78</f>
        <v>0</v>
      </c>
      <c r="L13" s="548">
        <f>'様式3-13_損益計算書（スキーム別売上・原価 _小売供給）'!L78</f>
        <v>0</v>
      </c>
      <c r="M13" s="548">
        <f>'様式3-13_損益計算書（スキーム別売上・原価 _小売供給）'!M78</f>
        <v>0</v>
      </c>
      <c r="N13" s="548">
        <f>'様式3-13_損益計算書（スキーム別売上・原価 _小売供給）'!N78</f>
        <v>0</v>
      </c>
      <c r="O13" s="548">
        <f>'様式3-13_損益計算書（スキーム別売上・原価 _小売供給）'!O78</f>
        <v>0</v>
      </c>
      <c r="P13" s="548">
        <f>'様式3-13_損益計算書（スキーム別売上・原価 _小売供給）'!P78</f>
        <v>0</v>
      </c>
      <c r="Q13" s="9"/>
      <c r="R13" s="570" t="s">
        <v>315</v>
      </c>
    </row>
    <row r="14" spans="1:18">
      <c r="A14" s="10"/>
      <c r="B14" s="106"/>
      <c r="C14" s="516" t="s">
        <v>244</v>
      </c>
      <c r="D14" s="543"/>
      <c r="E14" s="543"/>
      <c r="F14" s="544"/>
      <c r="G14" s="549">
        <f>'様式3-13_損益計算書（スキーム別売上・原価_自己託送）'!G43</f>
        <v>0</v>
      </c>
      <c r="H14" s="549">
        <f>'様式3-13_損益計算書（スキーム別売上・原価_自己託送）'!H43</f>
        <v>0</v>
      </c>
      <c r="I14" s="549">
        <f>'様式3-13_損益計算書（スキーム別売上・原価_自己託送）'!I43</f>
        <v>0</v>
      </c>
      <c r="J14" s="549">
        <f>'様式3-13_損益計算書（スキーム別売上・原価_自己託送）'!J43</f>
        <v>0</v>
      </c>
      <c r="K14" s="549">
        <f>'様式3-13_損益計算書（スキーム別売上・原価_自己託送）'!K43</f>
        <v>0</v>
      </c>
      <c r="L14" s="549">
        <f>'様式3-13_損益計算書（スキーム別売上・原価_自己託送）'!L43</f>
        <v>0</v>
      </c>
      <c r="M14" s="549">
        <f>'様式3-13_損益計算書（スキーム別売上・原価_自己託送）'!M43</f>
        <v>0</v>
      </c>
      <c r="N14" s="549">
        <f>'様式3-13_損益計算書（スキーム別売上・原価_自己託送）'!N43</f>
        <v>0</v>
      </c>
      <c r="O14" s="549">
        <f>'様式3-13_損益計算書（スキーム別売上・原価_自己託送）'!O43</f>
        <v>0</v>
      </c>
      <c r="P14" s="549">
        <f>'様式3-13_損益計算書（スキーム別売上・原価_自己託送）'!P43</f>
        <v>0</v>
      </c>
      <c r="Q14" s="9"/>
      <c r="R14" s="570" t="s">
        <v>315</v>
      </c>
    </row>
    <row r="15" spans="1:18">
      <c r="A15" s="10"/>
      <c r="B15" s="31"/>
      <c r="C15" s="514" t="s">
        <v>246</v>
      </c>
      <c r="D15" s="531"/>
      <c r="E15" s="531"/>
      <c r="F15" s="515"/>
      <c r="G15" s="550">
        <f>'様式3-13_損益計算書（スキーム別売上・原価_新規電源開発）'!H112</f>
        <v>0</v>
      </c>
      <c r="H15" s="550">
        <f>'様式3-13_損益計算書（スキーム別売上・原価_新規電源開発）'!I112</f>
        <v>0</v>
      </c>
      <c r="I15" s="550">
        <f>'様式3-13_損益計算書（スキーム別売上・原価_新規電源開発）'!J112</f>
        <v>0</v>
      </c>
      <c r="J15" s="550">
        <f>'様式3-13_損益計算書（スキーム別売上・原価_新規電源開発）'!K112</f>
        <v>0</v>
      </c>
      <c r="K15" s="550">
        <f>'様式3-13_損益計算書（スキーム別売上・原価_新規電源開発）'!L112</f>
        <v>0</v>
      </c>
      <c r="L15" s="550">
        <f>'様式3-13_損益計算書（スキーム別売上・原価_新規電源開発）'!M112</f>
        <v>0</v>
      </c>
      <c r="M15" s="550">
        <f>'様式3-13_損益計算書（スキーム別売上・原価_新規電源開発）'!N112</f>
        <v>0</v>
      </c>
      <c r="N15" s="550">
        <f>'様式3-13_損益計算書（スキーム別売上・原価_新規電源開発）'!O112</f>
        <v>0</v>
      </c>
      <c r="O15" s="550">
        <f>'様式3-13_損益計算書（スキーム別売上・原価_新規電源開発）'!P112</f>
        <v>0</v>
      </c>
      <c r="P15" s="550">
        <f>'様式3-13_損益計算書（スキーム別売上・原価_新規電源開発）'!Q112</f>
        <v>0</v>
      </c>
      <c r="Q15" s="9"/>
      <c r="R15" s="570" t="s">
        <v>315</v>
      </c>
    </row>
    <row r="16" spans="1:18">
      <c r="A16" s="10"/>
      <c r="B16" s="108" t="s">
        <v>163</v>
      </c>
      <c r="C16" s="109"/>
      <c r="D16" s="109"/>
      <c r="E16" s="109"/>
      <c r="F16" s="167"/>
      <c r="G16" s="138">
        <f>SUM(G13:G15)</f>
        <v>0</v>
      </c>
      <c r="H16" s="138">
        <f t="shared" ref="H16:P16" si="1">SUM(H13:H15)</f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9"/>
      <c r="R16" s="570" t="s">
        <v>315</v>
      </c>
    </row>
    <row r="17" spans="1:18">
      <c r="A17" s="10"/>
      <c r="B17" s="110" t="s">
        <v>9</v>
      </c>
      <c r="C17" s="111"/>
      <c r="D17" s="111"/>
      <c r="E17" s="111"/>
      <c r="F17" s="168"/>
      <c r="G17" s="139">
        <f t="shared" ref="G17:P17" si="2">G12-G16</f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39">
        <f t="shared" si="2"/>
        <v>0</v>
      </c>
      <c r="O17" s="139">
        <f t="shared" si="2"/>
        <v>0</v>
      </c>
      <c r="P17" s="139">
        <f t="shared" si="2"/>
        <v>0</v>
      </c>
      <c r="Q17" s="9"/>
      <c r="R17" s="570" t="s">
        <v>315</v>
      </c>
    </row>
    <row r="18" spans="1:18">
      <c r="A18" s="10"/>
      <c r="B18" s="118"/>
      <c r="C18" s="18"/>
      <c r="D18" s="539" t="s">
        <v>10</v>
      </c>
      <c r="E18" s="530"/>
      <c r="F18" s="541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9"/>
      <c r="R18" s="570" t="s">
        <v>315</v>
      </c>
    </row>
    <row r="19" spans="1:18">
      <c r="A19" s="10"/>
      <c r="B19" s="112"/>
      <c r="C19" s="10"/>
      <c r="D19" s="542" t="s">
        <v>141</v>
      </c>
      <c r="E19" s="532"/>
      <c r="F19" s="544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9"/>
      <c r="R19" s="570" t="s">
        <v>315</v>
      </c>
    </row>
    <row r="20" spans="1:18">
      <c r="A20" s="10"/>
      <c r="B20" s="112"/>
      <c r="C20" s="10"/>
      <c r="D20" s="542" t="s">
        <v>142</v>
      </c>
      <c r="E20" s="532"/>
      <c r="F20" s="544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9"/>
      <c r="R20" s="570" t="s">
        <v>315</v>
      </c>
    </row>
    <row r="21" spans="1:18">
      <c r="A21" s="10"/>
      <c r="B21" s="112"/>
      <c r="C21" s="10"/>
      <c r="D21" s="551" t="s">
        <v>143</v>
      </c>
      <c r="E21" s="531"/>
      <c r="F21" s="552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9"/>
      <c r="R21" s="570" t="s">
        <v>315</v>
      </c>
    </row>
    <row r="22" spans="1:18">
      <c r="A22" s="10"/>
      <c r="B22" s="112"/>
      <c r="C22" s="107" t="s">
        <v>186</v>
      </c>
      <c r="D22" s="103"/>
      <c r="E22" s="103"/>
      <c r="F22" s="122"/>
      <c r="G22" s="134">
        <f>+SUM(G18:G21)</f>
        <v>0</v>
      </c>
      <c r="H22" s="134">
        <f t="shared" ref="H22:P22" si="3">+SUM(H18:H21)</f>
        <v>0</v>
      </c>
      <c r="I22" s="134">
        <f t="shared" si="3"/>
        <v>0</v>
      </c>
      <c r="J22" s="134">
        <f t="shared" si="3"/>
        <v>0</v>
      </c>
      <c r="K22" s="134">
        <f t="shared" si="3"/>
        <v>0</v>
      </c>
      <c r="L22" s="134">
        <f t="shared" si="3"/>
        <v>0</v>
      </c>
      <c r="M22" s="134">
        <f t="shared" si="3"/>
        <v>0</v>
      </c>
      <c r="N22" s="134">
        <f t="shared" si="3"/>
        <v>0</v>
      </c>
      <c r="O22" s="134">
        <f t="shared" si="3"/>
        <v>0</v>
      </c>
      <c r="P22" s="134">
        <f t="shared" si="3"/>
        <v>0</v>
      </c>
      <c r="Q22" s="9"/>
      <c r="R22" s="570" t="s">
        <v>315</v>
      </c>
    </row>
    <row r="23" spans="1:18">
      <c r="A23" s="10"/>
      <c r="B23" s="112"/>
      <c r="C23" s="100" t="s">
        <v>64</v>
      </c>
      <c r="D23" s="103"/>
      <c r="E23" s="103"/>
      <c r="F23" s="122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9"/>
      <c r="R23" s="570" t="s">
        <v>315</v>
      </c>
    </row>
    <row r="24" spans="1:18">
      <c r="A24" s="10"/>
      <c r="B24" s="112"/>
      <c r="C24" s="100" t="s">
        <v>65</v>
      </c>
      <c r="D24" s="103"/>
      <c r="E24" s="103"/>
      <c r="F24" s="122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9"/>
      <c r="R24" s="570" t="s">
        <v>315</v>
      </c>
    </row>
    <row r="25" spans="1:18">
      <c r="A25" s="10"/>
      <c r="B25" s="112"/>
      <c r="C25" s="101" t="s">
        <v>14</v>
      </c>
      <c r="D25" s="103"/>
      <c r="E25" s="103"/>
      <c r="F25" s="122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"/>
      <c r="R25" s="570" t="s">
        <v>315</v>
      </c>
    </row>
    <row r="26" spans="1:18">
      <c r="A26" s="10"/>
      <c r="B26" s="112"/>
      <c r="C26" s="101" t="s">
        <v>66</v>
      </c>
      <c r="D26" s="103"/>
      <c r="E26" s="103"/>
      <c r="F26" s="122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"/>
      <c r="R26" s="570" t="s">
        <v>315</v>
      </c>
    </row>
    <row r="27" spans="1:18">
      <c r="A27" s="10"/>
      <c r="B27" s="112"/>
      <c r="C27" s="101" t="s">
        <v>67</v>
      </c>
      <c r="D27" s="103"/>
      <c r="E27" s="103"/>
      <c r="F27" s="122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"/>
      <c r="R27" s="570" t="s">
        <v>315</v>
      </c>
    </row>
    <row r="28" spans="1:18">
      <c r="A28" s="10"/>
      <c r="B28" s="112"/>
      <c r="C28" s="101" t="s">
        <v>68</v>
      </c>
      <c r="D28" s="103"/>
      <c r="E28" s="103"/>
      <c r="F28" s="122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"/>
      <c r="R28" s="570" t="s">
        <v>315</v>
      </c>
    </row>
    <row r="29" spans="1:18">
      <c r="A29" s="10"/>
      <c r="B29" s="112"/>
      <c r="C29" s="101" t="s">
        <v>12</v>
      </c>
      <c r="D29" s="103"/>
      <c r="E29" s="103"/>
      <c r="F29" s="122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"/>
      <c r="R29" s="570" t="s">
        <v>315</v>
      </c>
    </row>
    <row r="30" spans="1:18">
      <c r="A30" s="10"/>
      <c r="B30" s="112"/>
      <c r="C30" s="101" t="s">
        <v>11</v>
      </c>
      <c r="D30" s="103"/>
      <c r="E30" s="103"/>
      <c r="F30" s="122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"/>
      <c r="R30" s="570" t="s">
        <v>315</v>
      </c>
    </row>
    <row r="31" spans="1:18">
      <c r="A31" s="22"/>
      <c r="B31" s="112"/>
      <c r="C31" s="100" t="s">
        <v>69</v>
      </c>
      <c r="D31" s="103"/>
      <c r="E31" s="103"/>
      <c r="F31" s="122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22"/>
      <c r="R31" s="570" t="s">
        <v>315</v>
      </c>
    </row>
    <row r="32" spans="1:18">
      <c r="A32" s="10"/>
      <c r="B32" s="112"/>
      <c r="C32" s="101" t="s">
        <v>13</v>
      </c>
      <c r="D32" s="103"/>
      <c r="E32" s="103"/>
      <c r="F32" s="122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"/>
      <c r="R32" s="570" t="s">
        <v>315</v>
      </c>
    </row>
    <row r="33" spans="1:18">
      <c r="A33" s="10"/>
      <c r="B33" s="112"/>
      <c r="C33" s="101" t="s">
        <v>164</v>
      </c>
      <c r="D33" s="103"/>
      <c r="E33" s="103"/>
      <c r="F33" s="122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"/>
      <c r="R33" s="570" t="s">
        <v>315</v>
      </c>
    </row>
    <row r="34" spans="1:18">
      <c r="A34" s="10"/>
      <c r="B34" s="112"/>
      <c r="C34" s="101" t="s">
        <v>15</v>
      </c>
      <c r="D34" s="103"/>
      <c r="E34" s="103"/>
      <c r="F34" s="122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"/>
      <c r="R34" s="570" t="s">
        <v>315</v>
      </c>
    </row>
    <row r="35" spans="1:18">
      <c r="A35" s="10"/>
      <c r="B35" s="112"/>
      <c r="C35" s="101" t="s">
        <v>61</v>
      </c>
      <c r="D35" s="103"/>
      <c r="E35" s="103"/>
      <c r="F35" s="122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9"/>
      <c r="R35" s="570" t="s">
        <v>315</v>
      </c>
    </row>
    <row r="36" spans="1:18">
      <c r="A36" s="10"/>
      <c r="B36" s="114" t="s">
        <v>144</v>
      </c>
      <c r="C36" s="115"/>
      <c r="D36" s="115"/>
      <c r="E36" s="115"/>
      <c r="F36" s="169"/>
      <c r="G36" s="140">
        <f>+SUM(G22:G35)</f>
        <v>0</v>
      </c>
      <c r="H36" s="140">
        <f t="shared" ref="H36:P36" si="4">+SUM(H22:H35)</f>
        <v>0</v>
      </c>
      <c r="I36" s="140">
        <f t="shared" si="4"/>
        <v>0</v>
      </c>
      <c r="J36" s="140">
        <f t="shared" si="4"/>
        <v>0</v>
      </c>
      <c r="K36" s="140">
        <f t="shared" si="4"/>
        <v>0</v>
      </c>
      <c r="L36" s="140">
        <f t="shared" si="4"/>
        <v>0</v>
      </c>
      <c r="M36" s="140">
        <f t="shared" si="4"/>
        <v>0</v>
      </c>
      <c r="N36" s="140">
        <f t="shared" si="4"/>
        <v>0</v>
      </c>
      <c r="O36" s="140">
        <f t="shared" si="4"/>
        <v>0</v>
      </c>
      <c r="P36" s="140">
        <f t="shared" si="4"/>
        <v>0</v>
      </c>
      <c r="Q36" s="9"/>
      <c r="R36" s="570" t="s">
        <v>315</v>
      </c>
    </row>
    <row r="37" spans="1:18">
      <c r="A37" s="10"/>
      <c r="B37" s="116" t="s">
        <v>16</v>
      </c>
      <c r="C37" s="117"/>
      <c r="D37" s="117"/>
      <c r="E37" s="117"/>
      <c r="F37" s="117"/>
      <c r="G37" s="141">
        <f>G17-G36</f>
        <v>0</v>
      </c>
      <c r="H37" s="141">
        <f t="shared" ref="H37:P37" si="5">H17-H36</f>
        <v>0</v>
      </c>
      <c r="I37" s="141">
        <f t="shared" si="5"/>
        <v>0</v>
      </c>
      <c r="J37" s="141">
        <f t="shared" si="5"/>
        <v>0</v>
      </c>
      <c r="K37" s="141">
        <f t="shared" si="5"/>
        <v>0</v>
      </c>
      <c r="L37" s="141">
        <f t="shared" si="5"/>
        <v>0</v>
      </c>
      <c r="M37" s="141">
        <f t="shared" si="5"/>
        <v>0</v>
      </c>
      <c r="N37" s="141">
        <f t="shared" si="5"/>
        <v>0</v>
      </c>
      <c r="O37" s="141">
        <f t="shared" si="5"/>
        <v>0</v>
      </c>
      <c r="P37" s="141">
        <f t="shared" si="5"/>
        <v>0</v>
      </c>
      <c r="Q37" s="9"/>
      <c r="R37" s="570" t="s">
        <v>315</v>
      </c>
    </row>
    <row r="38" spans="1:18">
      <c r="A38" s="10"/>
      <c r="B38" s="118"/>
      <c r="C38" s="101" t="s">
        <v>165</v>
      </c>
      <c r="D38" s="103"/>
      <c r="E38" s="103"/>
      <c r="F38" s="103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"/>
      <c r="R38" s="570" t="s">
        <v>315</v>
      </c>
    </row>
    <row r="39" spans="1:18">
      <c r="A39" s="10"/>
      <c r="B39" s="119"/>
      <c r="C39" s="101" t="s">
        <v>166</v>
      </c>
      <c r="D39" s="103"/>
      <c r="E39" s="103"/>
      <c r="F39" s="103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"/>
      <c r="R39" s="570" t="s">
        <v>315</v>
      </c>
    </row>
    <row r="40" spans="1:18">
      <c r="A40" s="10"/>
      <c r="B40" s="114" t="s">
        <v>167</v>
      </c>
      <c r="C40" s="115"/>
      <c r="D40" s="115"/>
      <c r="E40" s="115"/>
      <c r="F40" s="115"/>
      <c r="G40" s="140">
        <f>+SUM(G38:G39)</f>
        <v>0</v>
      </c>
      <c r="H40" s="140">
        <f t="shared" ref="H40:P40" si="6">+SUM(H38:H39)</f>
        <v>0</v>
      </c>
      <c r="I40" s="140">
        <f t="shared" si="6"/>
        <v>0</v>
      </c>
      <c r="J40" s="140">
        <f t="shared" si="6"/>
        <v>0</v>
      </c>
      <c r="K40" s="140">
        <f t="shared" si="6"/>
        <v>0</v>
      </c>
      <c r="L40" s="140">
        <f t="shared" si="6"/>
        <v>0</v>
      </c>
      <c r="M40" s="140">
        <f t="shared" si="6"/>
        <v>0</v>
      </c>
      <c r="N40" s="140">
        <f t="shared" si="6"/>
        <v>0</v>
      </c>
      <c r="O40" s="140">
        <f t="shared" si="6"/>
        <v>0</v>
      </c>
      <c r="P40" s="140">
        <f t="shared" si="6"/>
        <v>0</v>
      </c>
      <c r="Q40" s="9"/>
      <c r="R40" s="570" t="s">
        <v>315</v>
      </c>
    </row>
    <row r="41" spans="1:18">
      <c r="A41" s="10"/>
      <c r="B41" s="118"/>
      <c r="C41" s="101" t="s">
        <v>145</v>
      </c>
      <c r="D41" s="103"/>
      <c r="E41" s="103"/>
      <c r="F41" s="103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"/>
      <c r="R41" s="570" t="s">
        <v>315</v>
      </c>
    </row>
    <row r="42" spans="1:18">
      <c r="A42" s="10"/>
      <c r="B42" s="119"/>
      <c r="C42" s="101" t="s">
        <v>166</v>
      </c>
      <c r="D42" s="103"/>
      <c r="E42" s="103"/>
      <c r="F42" s="103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"/>
      <c r="R42" s="570" t="s">
        <v>315</v>
      </c>
    </row>
    <row r="43" spans="1:18">
      <c r="A43" s="10"/>
      <c r="B43" s="114" t="s">
        <v>168</v>
      </c>
      <c r="C43" s="115"/>
      <c r="D43" s="115"/>
      <c r="E43" s="115"/>
      <c r="F43" s="115"/>
      <c r="G43" s="140">
        <f>+SUM(G41:G42)</f>
        <v>0</v>
      </c>
      <c r="H43" s="140">
        <f t="shared" ref="H43:P43" si="7">+SUM(H41:H42)</f>
        <v>0</v>
      </c>
      <c r="I43" s="140">
        <f t="shared" si="7"/>
        <v>0</v>
      </c>
      <c r="J43" s="140">
        <f t="shared" si="7"/>
        <v>0</v>
      </c>
      <c r="K43" s="140">
        <f t="shared" si="7"/>
        <v>0</v>
      </c>
      <c r="L43" s="140">
        <f t="shared" si="7"/>
        <v>0</v>
      </c>
      <c r="M43" s="140">
        <f t="shared" si="7"/>
        <v>0</v>
      </c>
      <c r="N43" s="140">
        <f t="shared" si="7"/>
        <v>0</v>
      </c>
      <c r="O43" s="140">
        <f t="shared" si="7"/>
        <v>0</v>
      </c>
      <c r="P43" s="140">
        <f t="shared" si="7"/>
        <v>0</v>
      </c>
      <c r="Q43" s="9"/>
      <c r="R43" s="570" t="s">
        <v>315</v>
      </c>
    </row>
    <row r="44" spans="1:18">
      <c r="A44" s="10"/>
      <c r="B44" s="120" t="s">
        <v>17</v>
      </c>
      <c r="C44" s="121"/>
      <c r="D44" s="121"/>
      <c r="E44" s="121"/>
      <c r="F44" s="121"/>
      <c r="G44" s="142">
        <f>G37+G40-G43</f>
        <v>0</v>
      </c>
      <c r="H44" s="142">
        <f t="shared" ref="H44:P44" si="8">H37+H40-H43</f>
        <v>0</v>
      </c>
      <c r="I44" s="142">
        <f t="shared" si="8"/>
        <v>0</v>
      </c>
      <c r="J44" s="142">
        <f t="shared" si="8"/>
        <v>0</v>
      </c>
      <c r="K44" s="142">
        <f t="shared" si="8"/>
        <v>0</v>
      </c>
      <c r="L44" s="142">
        <f t="shared" si="8"/>
        <v>0</v>
      </c>
      <c r="M44" s="142">
        <f t="shared" si="8"/>
        <v>0</v>
      </c>
      <c r="N44" s="142">
        <f t="shared" si="8"/>
        <v>0</v>
      </c>
      <c r="O44" s="142">
        <f t="shared" si="8"/>
        <v>0</v>
      </c>
      <c r="P44" s="142">
        <f t="shared" si="8"/>
        <v>0</v>
      </c>
      <c r="Q44" s="9"/>
      <c r="R44" s="570" t="s">
        <v>315</v>
      </c>
    </row>
    <row r="45" spans="1:18">
      <c r="A45" s="10"/>
      <c r="B45" s="101" t="s">
        <v>146</v>
      </c>
      <c r="C45" s="103"/>
      <c r="D45" s="103"/>
      <c r="E45" s="103"/>
      <c r="F45" s="103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"/>
      <c r="R45" s="570" t="s">
        <v>315</v>
      </c>
    </row>
    <row r="46" spans="1:18">
      <c r="A46" s="10"/>
      <c r="B46" s="101" t="s">
        <v>147</v>
      </c>
      <c r="C46" s="103"/>
      <c r="D46" s="103"/>
      <c r="E46" s="103"/>
      <c r="F46" s="103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"/>
      <c r="R46" s="570" t="s">
        <v>315</v>
      </c>
    </row>
    <row r="47" spans="1:18">
      <c r="A47" s="10"/>
      <c r="B47" s="116" t="s">
        <v>18</v>
      </c>
      <c r="C47" s="117"/>
      <c r="D47" s="117"/>
      <c r="E47" s="117"/>
      <c r="F47" s="117"/>
      <c r="G47" s="141">
        <f>G44+G45-G46</f>
        <v>0</v>
      </c>
      <c r="H47" s="141">
        <f t="shared" ref="H47:P47" si="9">H44+H45-H46</f>
        <v>0</v>
      </c>
      <c r="I47" s="141">
        <f t="shared" si="9"/>
        <v>0</v>
      </c>
      <c r="J47" s="141">
        <f t="shared" si="9"/>
        <v>0</v>
      </c>
      <c r="K47" s="141">
        <f t="shared" si="9"/>
        <v>0</v>
      </c>
      <c r="L47" s="141">
        <f t="shared" si="9"/>
        <v>0</v>
      </c>
      <c r="M47" s="141">
        <f t="shared" si="9"/>
        <v>0</v>
      </c>
      <c r="N47" s="141">
        <f t="shared" si="9"/>
        <v>0</v>
      </c>
      <c r="O47" s="141">
        <f t="shared" si="9"/>
        <v>0</v>
      </c>
      <c r="P47" s="141">
        <f t="shared" si="9"/>
        <v>0</v>
      </c>
      <c r="Q47" s="9"/>
      <c r="R47" s="570" t="s">
        <v>315</v>
      </c>
    </row>
    <row r="48" spans="1:18">
      <c r="A48" s="10"/>
      <c r="B48" s="36"/>
      <c r="C48" s="19" t="s">
        <v>70</v>
      </c>
      <c r="D48" s="20"/>
      <c r="E48" s="20"/>
      <c r="F48" s="20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"/>
      <c r="R48" s="570" t="s">
        <v>315</v>
      </c>
    </row>
    <row r="49" spans="1:18">
      <c r="A49" s="10"/>
      <c r="B49" s="37"/>
      <c r="C49" s="19" t="s">
        <v>71</v>
      </c>
      <c r="D49" s="20"/>
      <c r="E49" s="20"/>
      <c r="F49" s="20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"/>
      <c r="R49" s="570" t="s">
        <v>315</v>
      </c>
    </row>
    <row r="50" spans="1:18">
      <c r="A50" s="10"/>
      <c r="B50" s="37"/>
      <c r="C50" s="19" t="s">
        <v>72</v>
      </c>
      <c r="D50" s="20"/>
      <c r="E50" s="20"/>
      <c r="F50" s="20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"/>
      <c r="R50" s="570" t="s">
        <v>315</v>
      </c>
    </row>
    <row r="51" spans="1:18">
      <c r="A51" s="10"/>
      <c r="B51" s="37"/>
      <c r="C51" s="19" t="s">
        <v>73</v>
      </c>
      <c r="D51" s="20"/>
      <c r="E51" s="20"/>
      <c r="F51" s="20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"/>
      <c r="R51" s="570" t="s">
        <v>315</v>
      </c>
    </row>
    <row r="52" spans="1:18">
      <c r="A52" s="10"/>
      <c r="B52" s="37"/>
      <c r="C52" s="19" t="s">
        <v>74</v>
      </c>
      <c r="D52" s="20"/>
      <c r="E52" s="20"/>
      <c r="F52" s="20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"/>
      <c r="R52" s="570" t="s">
        <v>315</v>
      </c>
    </row>
    <row r="53" spans="1:18">
      <c r="A53" s="10"/>
      <c r="B53" s="38" t="s">
        <v>169</v>
      </c>
      <c r="C53" s="39"/>
      <c r="D53" s="39"/>
      <c r="E53" s="39"/>
      <c r="F53" s="39"/>
      <c r="G53" s="143">
        <f>+SUM(G48:G52)</f>
        <v>0</v>
      </c>
      <c r="H53" s="143">
        <f t="shared" ref="H53:P53" si="10">+SUM(H48:H52)</f>
        <v>0</v>
      </c>
      <c r="I53" s="143">
        <f t="shared" si="10"/>
        <v>0</v>
      </c>
      <c r="J53" s="143">
        <f t="shared" si="10"/>
        <v>0</v>
      </c>
      <c r="K53" s="143">
        <f t="shared" si="10"/>
        <v>0</v>
      </c>
      <c r="L53" s="143">
        <f t="shared" si="10"/>
        <v>0</v>
      </c>
      <c r="M53" s="143">
        <f t="shared" si="10"/>
        <v>0</v>
      </c>
      <c r="N53" s="143">
        <f t="shared" si="10"/>
        <v>0</v>
      </c>
      <c r="O53" s="143">
        <f t="shared" si="10"/>
        <v>0</v>
      </c>
      <c r="P53" s="143">
        <f t="shared" si="10"/>
        <v>0</v>
      </c>
      <c r="Q53" s="9"/>
      <c r="R53" s="570" t="s">
        <v>315</v>
      </c>
    </row>
    <row r="54" spans="1:18">
      <c r="A54" s="10"/>
      <c r="B54" s="40" t="s">
        <v>19</v>
      </c>
      <c r="C54" s="39"/>
      <c r="D54" s="39"/>
      <c r="E54" s="39"/>
      <c r="F54" s="39"/>
      <c r="G54" s="143">
        <f>G47-G53</f>
        <v>0</v>
      </c>
      <c r="H54" s="143">
        <f t="shared" ref="H54:P54" si="11">H47-H53</f>
        <v>0</v>
      </c>
      <c r="I54" s="143">
        <f t="shared" si="11"/>
        <v>0</v>
      </c>
      <c r="J54" s="143">
        <f t="shared" si="11"/>
        <v>0</v>
      </c>
      <c r="K54" s="143">
        <f t="shared" si="11"/>
        <v>0</v>
      </c>
      <c r="L54" s="143">
        <f t="shared" si="11"/>
        <v>0</v>
      </c>
      <c r="M54" s="143">
        <f t="shared" si="11"/>
        <v>0</v>
      </c>
      <c r="N54" s="143">
        <f t="shared" si="11"/>
        <v>0</v>
      </c>
      <c r="O54" s="143">
        <f t="shared" si="11"/>
        <v>0</v>
      </c>
      <c r="P54" s="143">
        <f t="shared" si="11"/>
        <v>0</v>
      </c>
      <c r="Q54" s="9"/>
      <c r="R54" s="570" t="s">
        <v>315</v>
      </c>
    </row>
    <row r="55" spans="1:18">
      <c r="A55" s="25"/>
      <c r="B55" s="24"/>
      <c r="C55" s="13"/>
      <c r="D55" s="13"/>
      <c r="E55" s="13"/>
      <c r="F55" s="13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14"/>
      <c r="R55" s="570" t="s">
        <v>315</v>
      </c>
    </row>
    <row r="56" spans="1:18">
      <c r="A56" s="25"/>
      <c r="B56" s="24"/>
      <c r="C56" s="13"/>
      <c r="D56" s="13"/>
      <c r="E56" s="13"/>
      <c r="F56" s="13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14"/>
      <c r="R56" s="570" t="s">
        <v>315</v>
      </c>
    </row>
    <row r="57" spans="1:18">
      <c r="A57" s="76" t="s">
        <v>3</v>
      </c>
      <c r="B57" s="5" t="s">
        <v>434</v>
      </c>
      <c r="C57" s="8"/>
      <c r="D57" s="8"/>
      <c r="E57" s="8"/>
      <c r="F57" s="8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9"/>
      <c r="R57" s="9"/>
    </row>
    <row r="58" spans="1:18">
      <c r="A58" s="76" t="s">
        <v>3</v>
      </c>
      <c r="B58" s="11" t="s">
        <v>432</v>
      </c>
      <c r="C58" s="8"/>
      <c r="D58" s="8"/>
      <c r="E58" s="8"/>
      <c r="F58" s="8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9"/>
      <c r="R58" s="570" t="s">
        <v>315</v>
      </c>
    </row>
    <row r="59" spans="1:18">
      <c r="A59" s="76" t="s">
        <v>2</v>
      </c>
      <c r="B59" s="11" t="s">
        <v>431</v>
      </c>
      <c r="C59" s="8"/>
      <c r="D59" s="8"/>
      <c r="E59" s="8"/>
      <c r="F59" s="8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9"/>
      <c r="R59" s="570" t="s">
        <v>315</v>
      </c>
    </row>
    <row r="60" spans="1:18">
      <c r="A60" s="76" t="s">
        <v>2</v>
      </c>
      <c r="B60" s="11" t="s">
        <v>430</v>
      </c>
      <c r="C60" s="8"/>
      <c r="D60" s="8"/>
      <c r="E60" s="8"/>
      <c r="F60" s="8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9"/>
      <c r="R60" s="570" t="s">
        <v>315</v>
      </c>
    </row>
    <row r="61" spans="1:18">
      <c r="A61" s="76" t="s">
        <v>2</v>
      </c>
      <c r="B61" s="11" t="s">
        <v>429</v>
      </c>
      <c r="C61" s="8"/>
      <c r="D61" s="8"/>
      <c r="E61" s="8"/>
      <c r="F61" s="8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9"/>
      <c r="R61" s="570" t="s">
        <v>315</v>
      </c>
    </row>
    <row r="62" spans="1:18">
      <c r="A62" s="76" t="s">
        <v>2</v>
      </c>
      <c r="B62" s="8" t="s">
        <v>428</v>
      </c>
      <c r="C62" s="8"/>
      <c r="D62" s="8"/>
      <c r="E62" s="8"/>
      <c r="F62" s="8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9"/>
      <c r="R62" s="570" t="s">
        <v>315</v>
      </c>
    </row>
    <row r="63" spans="1:18">
      <c r="A63" s="76" t="s">
        <v>2</v>
      </c>
      <c r="B63" s="11" t="s">
        <v>25</v>
      </c>
      <c r="C63" s="8"/>
      <c r="D63" s="8"/>
      <c r="E63" s="8"/>
      <c r="F63" s="8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9"/>
      <c r="R63" s="570" t="s">
        <v>315</v>
      </c>
    </row>
    <row r="64" spans="1:18">
      <c r="A64" s="76" t="s">
        <v>2</v>
      </c>
      <c r="B64" s="8" t="s">
        <v>124</v>
      </c>
      <c r="C64" s="8"/>
      <c r="D64" s="8"/>
      <c r="E64" s="8"/>
      <c r="F64" s="8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9"/>
      <c r="R64" s="570" t="s">
        <v>315</v>
      </c>
    </row>
    <row r="65" spans="1:18" ht="12.6" customHeight="1">
      <c r="A65" s="76" t="s">
        <v>2</v>
      </c>
      <c r="B65" s="8" t="s">
        <v>221</v>
      </c>
      <c r="C65" s="8"/>
      <c r="D65" s="8"/>
      <c r="E65" s="8"/>
      <c r="F65" s="8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9"/>
      <c r="R65" s="570" t="s">
        <v>315</v>
      </c>
    </row>
    <row r="66" spans="1:18" ht="12.6" customHeight="1">
      <c r="A66" s="76" t="s">
        <v>224</v>
      </c>
      <c r="B66" s="8" t="s">
        <v>234</v>
      </c>
      <c r="C66" s="8"/>
      <c r="D66" s="8"/>
      <c r="E66" s="8"/>
      <c r="F66" s="8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9"/>
      <c r="R66" s="570" t="s">
        <v>315</v>
      </c>
    </row>
    <row r="67" spans="1:18">
      <c r="A67" s="6" t="s">
        <v>222</v>
      </c>
      <c r="B67" s="7"/>
      <c r="C67" s="8"/>
      <c r="D67" s="8"/>
      <c r="E67" s="8"/>
      <c r="F67" s="8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9"/>
      <c r="R67" s="570" t="s">
        <v>315</v>
      </c>
    </row>
    <row r="68" spans="1:18">
      <c r="A68" s="6"/>
      <c r="B68" s="7" t="s">
        <v>136</v>
      </c>
      <c r="C68" s="8"/>
      <c r="D68" s="8"/>
      <c r="E68" s="8"/>
      <c r="F68" s="8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9"/>
      <c r="R68" s="570" t="s">
        <v>315</v>
      </c>
    </row>
    <row r="69" spans="1:18">
      <c r="A69" s="10"/>
      <c r="B69" s="94" t="s">
        <v>138</v>
      </c>
      <c r="C69" s="43"/>
      <c r="D69" s="43"/>
      <c r="E69" s="43"/>
      <c r="F69" s="440" t="s">
        <v>149</v>
      </c>
      <c r="G69" s="161" t="s">
        <v>150</v>
      </c>
      <c r="H69" s="162"/>
      <c r="I69" s="162"/>
      <c r="J69" s="162"/>
      <c r="K69" s="162"/>
      <c r="L69" s="162"/>
      <c r="M69" s="162"/>
      <c r="N69" s="162"/>
      <c r="O69" s="162"/>
      <c r="P69" s="162"/>
      <c r="Q69" s="592"/>
      <c r="R69" s="570" t="s">
        <v>315</v>
      </c>
    </row>
    <row r="70" spans="1:18">
      <c r="A70" s="10"/>
      <c r="B70" s="95"/>
      <c r="C70" s="59"/>
      <c r="D70" s="59"/>
      <c r="E70" s="59"/>
      <c r="F70" s="441"/>
      <c r="G70" s="155"/>
      <c r="H70" s="156"/>
      <c r="I70" s="156"/>
      <c r="J70" s="156"/>
      <c r="K70" s="156"/>
      <c r="L70" s="156"/>
      <c r="M70" s="156"/>
      <c r="N70" s="156"/>
      <c r="O70" s="156"/>
      <c r="P70" s="156"/>
      <c r="Q70" s="592"/>
      <c r="R70" s="570" t="s">
        <v>315</v>
      </c>
    </row>
    <row r="71" spans="1:18">
      <c r="A71" s="10"/>
      <c r="B71" s="96"/>
      <c r="C71" s="97"/>
      <c r="D71" s="97"/>
      <c r="E71" s="97"/>
      <c r="F71" s="442"/>
      <c r="G71" s="132" t="s">
        <v>190</v>
      </c>
      <c r="H71" s="133" t="s">
        <v>191</v>
      </c>
      <c r="I71" s="133" t="s">
        <v>192</v>
      </c>
      <c r="J71" s="133" t="s">
        <v>193</v>
      </c>
      <c r="K71" s="133" t="s">
        <v>194</v>
      </c>
      <c r="L71" s="133" t="s">
        <v>195</v>
      </c>
      <c r="M71" s="133" t="s">
        <v>196</v>
      </c>
      <c r="N71" s="133" t="s">
        <v>197</v>
      </c>
      <c r="O71" s="133" t="s">
        <v>198</v>
      </c>
      <c r="P71" s="133" t="s">
        <v>199</v>
      </c>
      <c r="Q71" s="571"/>
      <c r="R71" s="570" t="s">
        <v>315</v>
      </c>
    </row>
    <row r="72" spans="1:18">
      <c r="A72" s="10"/>
      <c r="B72" s="19" t="s">
        <v>148</v>
      </c>
      <c r="C72" s="20"/>
      <c r="D72" s="20"/>
      <c r="E72" s="20"/>
      <c r="F72" s="27">
        <f>SUM(G72:P72)</f>
        <v>0</v>
      </c>
      <c r="G72" s="27">
        <f t="shared" ref="G72:P72" si="12">G37</f>
        <v>0</v>
      </c>
      <c r="H72" s="27">
        <f t="shared" si="12"/>
        <v>0</v>
      </c>
      <c r="I72" s="27">
        <f t="shared" si="12"/>
        <v>0</v>
      </c>
      <c r="J72" s="27">
        <f t="shared" si="12"/>
        <v>0</v>
      </c>
      <c r="K72" s="27">
        <f t="shared" si="12"/>
        <v>0</v>
      </c>
      <c r="L72" s="27">
        <f t="shared" si="12"/>
        <v>0</v>
      </c>
      <c r="M72" s="27">
        <f t="shared" si="12"/>
        <v>0</v>
      </c>
      <c r="N72" s="27">
        <f t="shared" si="12"/>
        <v>0</v>
      </c>
      <c r="O72" s="27">
        <f t="shared" si="12"/>
        <v>0</v>
      </c>
      <c r="P72" s="27">
        <f t="shared" si="12"/>
        <v>0</v>
      </c>
      <c r="Q72" s="9"/>
      <c r="R72" s="570" t="s">
        <v>315</v>
      </c>
    </row>
    <row r="73" spans="1:18">
      <c r="A73" s="10"/>
      <c r="B73" s="8"/>
      <c r="C73" s="8"/>
      <c r="D73" s="8"/>
      <c r="E73" s="8"/>
      <c r="F73" s="8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9"/>
      <c r="R73" s="570" t="s">
        <v>315</v>
      </c>
    </row>
    <row r="74" spans="1:18">
      <c r="A74" s="12"/>
      <c r="B74" s="13"/>
      <c r="C74" s="13"/>
      <c r="D74" s="13"/>
      <c r="E74" s="13"/>
      <c r="F74" s="13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14"/>
      <c r="R74" s="570" t="s">
        <v>315</v>
      </c>
    </row>
    <row r="75" spans="1:18">
      <c r="A75" s="570" t="s">
        <v>315</v>
      </c>
      <c r="B75" s="570" t="s">
        <v>315</v>
      </c>
      <c r="C75" s="570" t="s">
        <v>315</v>
      </c>
      <c r="D75" s="570" t="s">
        <v>315</v>
      </c>
      <c r="E75" s="570" t="s">
        <v>315</v>
      </c>
      <c r="F75" s="570" t="s">
        <v>315</v>
      </c>
      <c r="G75" s="570" t="s">
        <v>315</v>
      </c>
      <c r="H75" s="570" t="s">
        <v>315</v>
      </c>
      <c r="I75" s="570" t="s">
        <v>315</v>
      </c>
      <c r="J75" s="570" t="s">
        <v>315</v>
      </c>
      <c r="K75" s="570" t="s">
        <v>315</v>
      </c>
      <c r="L75" s="570" t="s">
        <v>315</v>
      </c>
      <c r="M75" s="570" t="s">
        <v>315</v>
      </c>
      <c r="N75" s="570" t="s">
        <v>315</v>
      </c>
      <c r="O75" s="570" t="s">
        <v>315</v>
      </c>
      <c r="P75" s="570" t="s">
        <v>315</v>
      </c>
      <c r="Q75" s="570" t="s">
        <v>315</v>
      </c>
      <c r="R75" s="570" t="s">
        <v>315</v>
      </c>
    </row>
  </sheetData>
  <mergeCells count="2">
    <mergeCell ref="Q69:Q70"/>
    <mergeCell ref="B1:N1"/>
  </mergeCells>
  <phoneticPr fontId="2"/>
  <pageMargins left="0.25" right="0.25" top="0.75" bottom="0.75" header="0.3" footer="0.3"/>
  <pageSetup paperSize="8" scale="62" orientation="portrait" r:id="rId1"/>
  <headerFooter>
    <oddHeader xml:space="preserve">&amp;R&amp;14
</oddHeader>
    <oddFooter>&amp;C&amp;P/&amp;N</oddFooter>
  </headerFooter>
  <rowBreaks count="2" manualBreakCount="2">
    <brk id="3" max="16383" man="1"/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59"/>
  <sheetViews>
    <sheetView showGridLines="0" view="pageBreakPreview" zoomScaleNormal="55" zoomScaleSheetLayoutView="100" zoomScalePageLayoutView="85" workbookViewId="0">
      <selection activeCell="O2" sqref="O2"/>
    </sheetView>
  </sheetViews>
  <sheetFormatPr defaultColWidth="9.140625" defaultRowHeight="12"/>
  <cols>
    <col min="1" max="1" width="3.140625" style="5" customWidth="1"/>
    <col min="2" max="3" width="9.140625" style="5"/>
    <col min="4" max="4" width="15.85546875" style="5" bestFit="1" customWidth="1"/>
    <col min="5" max="5" width="15.85546875" style="5" customWidth="1"/>
    <col min="6" max="15" width="15" style="144" customWidth="1"/>
    <col min="16" max="16" width="3.7109375" style="5" customWidth="1"/>
    <col min="17" max="17" width="2.42578125" style="5" customWidth="1"/>
    <col min="18" max="16384" width="9.140625" style="5"/>
  </cols>
  <sheetData>
    <row r="1" spans="1:17" ht="25.5" customHeight="1">
      <c r="A1" s="99"/>
      <c r="B1" s="588" t="str">
        <f ca="1">RIGHT(CELL("filename",A2),LEN(CELL("filename",A2))-FIND("]",CELL("filename",A2)))</f>
        <v>様式3-14_貸借対照表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439"/>
      <c r="O1" s="145"/>
      <c r="P1" s="58"/>
      <c r="Q1" s="570" t="s">
        <v>426</v>
      </c>
    </row>
    <row r="2" spans="1:17">
      <c r="A2" s="1"/>
      <c r="B2" s="2"/>
      <c r="C2" s="2"/>
      <c r="D2" s="7"/>
      <c r="E2" s="7"/>
      <c r="F2" s="131"/>
      <c r="G2" s="131"/>
      <c r="H2" s="131"/>
      <c r="I2" s="131"/>
      <c r="J2" s="131"/>
      <c r="K2" s="131"/>
      <c r="L2" s="130"/>
      <c r="M2" s="77"/>
      <c r="N2" s="77"/>
      <c r="O2" s="77" t="s">
        <v>23</v>
      </c>
      <c r="P2" s="9"/>
      <c r="Q2" s="570" t="s">
        <v>426</v>
      </c>
    </row>
    <row r="3" spans="1:17">
      <c r="A3" s="6"/>
      <c r="B3" s="42" t="s">
        <v>21</v>
      </c>
      <c r="C3" s="43"/>
      <c r="D3" s="43"/>
      <c r="E3" s="43"/>
      <c r="F3" s="158" t="s">
        <v>20</v>
      </c>
      <c r="G3" s="159"/>
      <c r="H3" s="159"/>
      <c r="I3" s="159"/>
      <c r="J3" s="159"/>
      <c r="K3" s="159"/>
      <c r="L3" s="159"/>
      <c r="M3" s="159"/>
      <c r="N3" s="159"/>
      <c r="O3" s="160"/>
      <c r="P3" s="9"/>
      <c r="Q3" s="570" t="s">
        <v>426</v>
      </c>
    </row>
    <row r="4" spans="1:17">
      <c r="A4" s="10"/>
      <c r="B4" s="44"/>
      <c r="C4" s="45"/>
      <c r="D4" s="45"/>
      <c r="E4" s="45"/>
      <c r="F4" s="132" t="s">
        <v>190</v>
      </c>
      <c r="G4" s="133" t="s">
        <v>191</v>
      </c>
      <c r="H4" s="133" t="s">
        <v>192</v>
      </c>
      <c r="I4" s="133" t="s">
        <v>193</v>
      </c>
      <c r="J4" s="133" t="s">
        <v>194</v>
      </c>
      <c r="K4" s="133" t="s">
        <v>195</v>
      </c>
      <c r="L4" s="133" t="s">
        <v>196</v>
      </c>
      <c r="M4" s="133" t="s">
        <v>197</v>
      </c>
      <c r="N4" s="133" t="s">
        <v>198</v>
      </c>
      <c r="O4" s="133" t="s">
        <v>199</v>
      </c>
      <c r="P4" s="9"/>
      <c r="Q4" s="570" t="s">
        <v>426</v>
      </c>
    </row>
    <row r="5" spans="1:17">
      <c r="A5" s="10"/>
      <c r="B5" s="30"/>
      <c r="C5" s="18"/>
      <c r="D5" s="512" t="s">
        <v>77</v>
      </c>
      <c r="E5" s="51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9"/>
      <c r="Q5" s="570" t="s">
        <v>426</v>
      </c>
    </row>
    <row r="6" spans="1:17">
      <c r="A6" s="10"/>
      <c r="B6" s="31"/>
      <c r="C6" s="10"/>
      <c r="D6" s="516" t="s">
        <v>78</v>
      </c>
      <c r="E6" s="51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9"/>
      <c r="Q6" s="570" t="s">
        <v>426</v>
      </c>
    </row>
    <row r="7" spans="1:17">
      <c r="A7" s="10"/>
      <c r="B7" s="31"/>
      <c r="C7" s="10"/>
      <c r="D7" s="516" t="s">
        <v>79</v>
      </c>
      <c r="E7" s="51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9"/>
      <c r="Q7" s="570" t="s">
        <v>426</v>
      </c>
    </row>
    <row r="8" spans="1:17">
      <c r="A8" s="10"/>
      <c r="B8" s="31"/>
      <c r="C8" s="10"/>
      <c r="D8" s="542" t="s">
        <v>80</v>
      </c>
      <c r="E8" s="51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9"/>
      <c r="Q8" s="570" t="s">
        <v>426</v>
      </c>
    </row>
    <row r="9" spans="1:17">
      <c r="A9" s="10"/>
      <c r="B9" s="31"/>
      <c r="C9" s="10"/>
      <c r="D9" s="542" t="s">
        <v>81</v>
      </c>
      <c r="E9" s="51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9"/>
      <c r="Q9" s="570" t="s">
        <v>426</v>
      </c>
    </row>
    <row r="10" spans="1:17">
      <c r="A10" s="10"/>
      <c r="B10" s="31"/>
      <c r="C10" s="10"/>
      <c r="D10" s="542" t="s">
        <v>173</v>
      </c>
      <c r="E10" s="51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9"/>
      <c r="Q10" s="570" t="s">
        <v>426</v>
      </c>
    </row>
    <row r="11" spans="1:17">
      <c r="A11" s="10"/>
      <c r="B11" s="31"/>
      <c r="C11" s="10"/>
      <c r="D11" s="542" t="s">
        <v>174</v>
      </c>
      <c r="E11" s="51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9"/>
      <c r="Q11" s="570" t="s">
        <v>426</v>
      </c>
    </row>
    <row r="12" spans="1:17">
      <c r="A12" s="10"/>
      <c r="B12" s="31"/>
      <c r="C12" s="10"/>
      <c r="D12" s="545" t="s">
        <v>155</v>
      </c>
      <c r="E12" s="515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9"/>
      <c r="Q12" s="570" t="s">
        <v>426</v>
      </c>
    </row>
    <row r="13" spans="1:17">
      <c r="A13" s="10"/>
      <c r="B13" s="31"/>
      <c r="C13" s="12" t="s">
        <v>75</v>
      </c>
      <c r="D13" s="102"/>
      <c r="E13" s="14"/>
      <c r="F13" s="134">
        <f>+SUM(F5:F12)</f>
        <v>0</v>
      </c>
      <c r="G13" s="134">
        <f>+SUM(G5:G12)</f>
        <v>0</v>
      </c>
      <c r="H13" s="134">
        <f t="shared" ref="H13:O13" si="0">+SUM(H5:H12)</f>
        <v>0</v>
      </c>
      <c r="I13" s="134">
        <f t="shared" si="0"/>
        <v>0</v>
      </c>
      <c r="J13" s="134">
        <f t="shared" si="0"/>
        <v>0</v>
      </c>
      <c r="K13" s="134">
        <f t="shared" si="0"/>
        <v>0</v>
      </c>
      <c r="L13" s="134">
        <f t="shared" si="0"/>
        <v>0</v>
      </c>
      <c r="M13" s="134">
        <f t="shared" si="0"/>
        <v>0</v>
      </c>
      <c r="N13" s="134">
        <f t="shared" si="0"/>
        <v>0</v>
      </c>
      <c r="O13" s="134">
        <f t="shared" si="0"/>
        <v>0</v>
      </c>
      <c r="P13" s="9"/>
      <c r="Q13" s="570" t="s">
        <v>426</v>
      </c>
    </row>
    <row r="14" spans="1:17">
      <c r="A14" s="10"/>
      <c r="B14" s="31"/>
      <c r="C14" s="17"/>
      <c r="D14" s="539" t="s">
        <v>96</v>
      </c>
      <c r="E14" s="51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9"/>
      <c r="Q14" s="570" t="s">
        <v>426</v>
      </c>
    </row>
    <row r="15" spans="1:17">
      <c r="A15" s="10"/>
      <c r="B15" s="31"/>
      <c r="C15" s="22"/>
      <c r="D15" s="542" t="s">
        <v>97</v>
      </c>
      <c r="E15" s="51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9"/>
      <c r="Q15" s="570" t="s">
        <v>426</v>
      </c>
    </row>
    <row r="16" spans="1:17">
      <c r="A16" s="10"/>
      <c r="B16" s="31"/>
      <c r="C16" s="22"/>
      <c r="D16" s="542" t="s">
        <v>98</v>
      </c>
      <c r="E16" s="51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9"/>
      <c r="Q16" s="570" t="s">
        <v>426</v>
      </c>
    </row>
    <row r="17" spans="1:17">
      <c r="A17" s="10"/>
      <c r="B17" s="31"/>
      <c r="C17" s="22"/>
      <c r="D17" s="542" t="s">
        <v>99</v>
      </c>
      <c r="E17" s="51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9"/>
      <c r="Q17" s="570" t="s">
        <v>426</v>
      </c>
    </row>
    <row r="18" spans="1:17">
      <c r="A18" s="10"/>
      <c r="B18" s="31"/>
      <c r="C18" s="22"/>
      <c r="D18" s="542" t="s">
        <v>100</v>
      </c>
      <c r="E18" s="51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9"/>
      <c r="Q18" s="570" t="s">
        <v>426</v>
      </c>
    </row>
    <row r="19" spans="1:17">
      <c r="A19" s="10"/>
      <c r="B19" s="31"/>
      <c r="C19" s="22"/>
      <c r="D19" s="545" t="s">
        <v>154</v>
      </c>
      <c r="E19" s="515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9"/>
      <c r="Q19" s="570" t="s">
        <v>426</v>
      </c>
    </row>
    <row r="20" spans="1:17">
      <c r="A20" s="10"/>
      <c r="B20" s="31"/>
      <c r="C20" s="12" t="s">
        <v>76</v>
      </c>
      <c r="D20" s="102"/>
      <c r="E20" s="14"/>
      <c r="F20" s="134">
        <f>+SUM(F14:F19)</f>
        <v>0</v>
      </c>
      <c r="G20" s="134">
        <f>+SUM(G14:G19)</f>
        <v>0</v>
      </c>
      <c r="H20" s="134">
        <f t="shared" ref="H20:O20" si="1">+SUM(H14:H19)</f>
        <v>0</v>
      </c>
      <c r="I20" s="134">
        <f t="shared" si="1"/>
        <v>0</v>
      </c>
      <c r="J20" s="134">
        <f t="shared" si="1"/>
        <v>0</v>
      </c>
      <c r="K20" s="134">
        <f t="shared" si="1"/>
        <v>0</v>
      </c>
      <c r="L20" s="134">
        <f t="shared" si="1"/>
        <v>0</v>
      </c>
      <c r="M20" s="134">
        <f t="shared" si="1"/>
        <v>0</v>
      </c>
      <c r="N20" s="134">
        <f t="shared" si="1"/>
        <v>0</v>
      </c>
      <c r="O20" s="134">
        <f t="shared" si="1"/>
        <v>0</v>
      </c>
      <c r="P20" s="9"/>
      <c r="Q20" s="570" t="s">
        <v>426</v>
      </c>
    </row>
    <row r="21" spans="1:17">
      <c r="A21" s="10"/>
      <c r="B21" s="28" t="s">
        <v>108</v>
      </c>
      <c r="C21" s="29"/>
      <c r="D21" s="109"/>
      <c r="E21" s="46"/>
      <c r="F21" s="138">
        <f>F13+F20</f>
        <v>0</v>
      </c>
      <c r="G21" s="138">
        <f>G13+G20</f>
        <v>0</v>
      </c>
      <c r="H21" s="138">
        <f t="shared" ref="H21:O21" si="2">H13+H20</f>
        <v>0</v>
      </c>
      <c r="I21" s="138">
        <f t="shared" si="2"/>
        <v>0</v>
      </c>
      <c r="J21" s="138">
        <f t="shared" si="2"/>
        <v>0</v>
      </c>
      <c r="K21" s="138">
        <f t="shared" si="2"/>
        <v>0</v>
      </c>
      <c r="L21" s="138">
        <f t="shared" si="2"/>
        <v>0</v>
      </c>
      <c r="M21" s="138">
        <f t="shared" si="2"/>
        <v>0</v>
      </c>
      <c r="N21" s="138">
        <f t="shared" si="2"/>
        <v>0</v>
      </c>
      <c r="O21" s="138">
        <f t="shared" si="2"/>
        <v>0</v>
      </c>
      <c r="P21" s="9"/>
      <c r="Q21" s="570" t="s">
        <v>426</v>
      </c>
    </row>
    <row r="22" spans="1:17">
      <c r="A22" s="10"/>
      <c r="B22" s="41" t="s">
        <v>108</v>
      </c>
      <c r="C22" s="49"/>
      <c r="D22" s="117"/>
      <c r="E22" s="49"/>
      <c r="F22" s="146">
        <f>F21</f>
        <v>0</v>
      </c>
      <c r="G22" s="146">
        <f>G21</f>
        <v>0</v>
      </c>
      <c r="H22" s="146">
        <f t="shared" ref="H22:O22" si="3">H21</f>
        <v>0</v>
      </c>
      <c r="I22" s="146">
        <f t="shared" si="3"/>
        <v>0</v>
      </c>
      <c r="J22" s="146">
        <f t="shared" si="3"/>
        <v>0</v>
      </c>
      <c r="K22" s="146">
        <f t="shared" si="3"/>
        <v>0</v>
      </c>
      <c r="L22" s="146">
        <f t="shared" si="3"/>
        <v>0</v>
      </c>
      <c r="M22" s="146">
        <f t="shared" si="3"/>
        <v>0</v>
      </c>
      <c r="N22" s="146">
        <f t="shared" si="3"/>
        <v>0</v>
      </c>
      <c r="O22" s="146">
        <f t="shared" si="3"/>
        <v>0</v>
      </c>
      <c r="P22" s="9"/>
      <c r="Q22" s="570" t="s">
        <v>426</v>
      </c>
    </row>
    <row r="23" spans="1:17">
      <c r="A23" s="10"/>
      <c r="B23" s="30"/>
      <c r="C23" s="18"/>
      <c r="D23" s="553" t="s">
        <v>83</v>
      </c>
      <c r="E23" s="520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9"/>
      <c r="Q23" s="570" t="s">
        <v>426</v>
      </c>
    </row>
    <row r="24" spans="1:17">
      <c r="A24" s="10"/>
      <c r="B24" s="31"/>
      <c r="C24" s="10"/>
      <c r="D24" s="554" t="s">
        <v>84</v>
      </c>
      <c r="E24" s="523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9"/>
      <c r="Q24" s="570" t="s">
        <v>426</v>
      </c>
    </row>
    <row r="25" spans="1:17">
      <c r="A25" s="10"/>
      <c r="B25" s="31"/>
      <c r="C25" s="10"/>
      <c r="D25" s="554" t="s">
        <v>175</v>
      </c>
      <c r="E25" s="523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9"/>
      <c r="Q25" s="570" t="s">
        <v>426</v>
      </c>
    </row>
    <row r="26" spans="1:17">
      <c r="A26" s="10"/>
      <c r="B26" s="31"/>
      <c r="C26" s="10"/>
      <c r="D26" s="554" t="s">
        <v>86</v>
      </c>
      <c r="E26" s="523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9"/>
      <c r="Q26" s="570" t="s">
        <v>426</v>
      </c>
    </row>
    <row r="27" spans="1:17">
      <c r="A27" s="10"/>
      <c r="B27" s="31"/>
      <c r="C27" s="10"/>
      <c r="D27" s="555" t="s">
        <v>85</v>
      </c>
      <c r="E27" s="523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9"/>
      <c r="Q27" s="570" t="s">
        <v>426</v>
      </c>
    </row>
    <row r="28" spans="1:17">
      <c r="A28" s="10"/>
      <c r="B28" s="31"/>
      <c r="C28" s="10"/>
      <c r="D28" s="555" t="s">
        <v>94</v>
      </c>
      <c r="E28" s="523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9"/>
      <c r="Q28" s="570" t="s">
        <v>426</v>
      </c>
    </row>
    <row r="29" spans="1:17">
      <c r="A29" s="10"/>
      <c r="B29" s="31"/>
      <c r="C29" s="10"/>
      <c r="D29" s="555" t="s">
        <v>177</v>
      </c>
      <c r="E29" s="523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9"/>
      <c r="Q29" s="570" t="s">
        <v>426</v>
      </c>
    </row>
    <row r="30" spans="1:17">
      <c r="A30" s="10"/>
      <c r="B30" s="31"/>
      <c r="C30" s="10"/>
      <c r="D30" s="555" t="s">
        <v>178</v>
      </c>
      <c r="E30" s="523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9"/>
      <c r="Q30" s="570" t="s">
        <v>426</v>
      </c>
    </row>
    <row r="31" spans="1:17">
      <c r="A31" s="10"/>
      <c r="B31" s="31"/>
      <c r="C31" s="10"/>
      <c r="D31" s="555" t="s">
        <v>87</v>
      </c>
      <c r="E31" s="523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9"/>
      <c r="Q31" s="570" t="s">
        <v>426</v>
      </c>
    </row>
    <row r="32" spans="1:17">
      <c r="A32" s="10"/>
      <c r="B32" s="31"/>
      <c r="C32" s="10"/>
      <c r="D32" s="555" t="s">
        <v>176</v>
      </c>
      <c r="E32" s="523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9"/>
      <c r="Q32" s="570" t="s">
        <v>426</v>
      </c>
    </row>
    <row r="33" spans="1:17">
      <c r="A33" s="10"/>
      <c r="B33" s="31"/>
      <c r="C33" s="10"/>
      <c r="D33" s="555" t="s">
        <v>95</v>
      </c>
      <c r="E33" s="523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9"/>
      <c r="Q33" s="570" t="s">
        <v>426</v>
      </c>
    </row>
    <row r="34" spans="1:17">
      <c r="A34" s="10"/>
      <c r="B34" s="31"/>
      <c r="C34" s="10"/>
      <c r="D34" s="556" t="s">
        <v>88</v>
      </c>
      <c r="E34" s="526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9"/>
      <c r="Q34" s="570" t="s">
        <v>426</v>
      </c>
    </row>
    <row r="35" spans="1:17">
      <c r="A35" s="10"/>
      <c r="B35" s="31"/>
      <c r="C35" s="12" t="s">
        <v>82</v>
      </c>
      <c r="D35" s="24"/>
      <c r="E35" s="24"/>
      <c r="F35" s="134">
        <f>+SUM(F23:F34)</f>
        <v>0</v>
      </c>
      <c r="G35" s="134">
        <f t="shared" ref="G35:O35" si="4">+SUM(G23:G34)</f>
        <v>0</v>
      </c>
      <c r="H35" s="134">
        <f t="shared" si="4"/>
        <v>0</v>
      </c>
      <c r="I35" s="134">
        <f t="shared" si="4"/>
        <v>0</v>
      </c>
      <c r="J35" s="134">
        <f t="shared" si="4"/>
        <v>0</v>
      </c>
      <c r="K35" s="134">
        <f t="shared" si="4"/>
        <v>0</v>
      </c>
      <c r="L35" s="134">
        <f t="shared" si="4"/>
        <v>0</v>
      </c>
      <c r="M35" s="134">
        <f t="shared" si="4"/>
        <v>0</v>
      </c>
      <c r="N35" s="134">
        <f t="shared" si="4"/>
        <v>0</v>
      </c>
      <c r="O35" s="134">
        <f t="shared" si="4"/>
        <v>0</v>
      </c>
      <c r="P35" s="9"/>
      <c r="Q35" s="570" t="s">
        <v>426</v>
      </c>
    </row>
    <row r="36" spans="1:17">
      <c r="A36" s="10"/>
      <c r="B36" s="31"/>
      <c r="C36" s="18"/>
      <c r="D36" s="512" t="s">
        <v>90</v>
      </c>
      <c r="E36" s="51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9"/>
      <c r="Q36" s="570" t="s">
        <v>426</v>
      </c>
    </row>
    <row r="37" spans="1:17">
      <c r="A37" s="10"/>
      <c r="B37" s="31"/>
      <c r="C37" s="10"/>
      <c r="D37" s="516" t="s">
        <v>91</v>
      </c>
      <c r="E37" s="532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9"/>
      <c r="Q37" s="570" t="s">
        <v>426</v>
      </c>
    </row>
    <row r="38" spans="1:17">
      <c r="A38" s="10"/>
      <c r="B38" s="31"/>
      <c r="C38" s="10"/>
      <c r="D38" s="514" t="s">
        <v>179</v>
      </c>
      <c r="E38" s="53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9"/>
      <c r="Q38" s="570" t="s">
        <v>426</v>
      </c>
    </row>
    <row r="39" spans="1:17">
      <c r="A39" s="10"/>
      <c r="B39" s="31"/>
      <c r="C39" s="12" t="s">
        <v>89</v>
      </c>
      <c r="D39" s="13"/>
      <c r="E39" s="13"/>
      <c r="F39" s="134">
        <f>+SUM(F36:F38)</f>
        <v>0</v>
      </c>
      <c r="G39" s="134">
        <f>+SUM(G36:G38)</f>
        <v>0</v>
      </c>
      <c r="H39" s="134">
        <f t="shared" ref="H39:O39" si="5">+SUM(H36:H38)</f>
        <v>0</v>
      </c>
      <c r="I39" s="134">
        <f t="shared" si="5"/>
        <v>0</v>
      </c>
      <c r="J39" s="134">
        <f t="shared" si="5"/>
        <v>0</v>
      </c>
      <c r="K39" s="134">
        <f t="shared" si="5"/>
        <v>0</v>
      </c>
      <c r="L39" s="134">
        <f>+SUM(L36:L38)</f>
        <v>0</v>
      </c>
      <c r="M39" s="134">
        <f t="shared" si="5"/>
        <v>0</v>
      </c>
      <c r="N39" s="134">
        <f t="shared" si="5"/>
        <v>0</v>
      </c>
      <c r="O39" s="134">
        <f t="shared" si="5"/>
        <v>0</v>
      </c>
      <c r="P39" s="9"/>
      <c r="Q39" s="570" t="s">
        <v>426</v>
      </c>
    </row>
    <row r="40" spans="1:17">
      <c r="A40" s="10"/>
      <c r="B40" s="28" t="s">
        <v>106</v>
      </c>
      <c r="C40" s="29"/>
      <c r="D40" s="29"/>
      <c r="E40" s="29"/>
      <c r="F40" s="138">
        <f>F35+F39</f>
        <v>0</v>
      </c>
      <c r="G40" s="138">
        <f>G35+G39</f>
        <v>0</v>
      </c>
      <c r="H40" s="138">
        <f t="shared" ref="H40:O40" si="6">H35+H39</f>
        <v>0</v>
      </c>
      <c r="I40" s="138">
        <f t="shared" si="6"/>
        <v>0</v>
      </c>
      <c r="J40" s="138">
        <f t="shared" si="6"/>
        <v>0</v>
      </c>
      <c r="K40" s="138">
        <f t="shared" si="6"/>
        <v>0</v>
      </c>
      <c r="L40" s="138">
        <f t="shared" si="6"/>
        <v>0</v>
      </c>
      <c r="M40" s="138">
        <f t="shared" si="6"/>
        <v>0</v>
      </c>
      <c r="N40" s="138">
        <f t="shared" si="6"/>
        <v>0</v>
      </c>
      <c r="O40" s="138">
        <f t="shared" si="6"/>
        <v>0</v>
      </c>
      <c r="P40" s="9"/>
      <c r="Q40" s="570" t="s">
        <v>426</v>
      </c>
    </row>
    <row r="41" spans="1:17">
      <c r="A41" s="10"/>
      <c r="B41" s="31"/>
      <c r="C41" s="18"/>
      <c r="D41" s="19" t="s">
        <v>92</v>
      </c>
      <c r="E41" s="21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9"/>
      <c r="Q41" s="570" t="s">
        <v>426</v>
      </c>
    </row>
    <row r="42" spans="1:17">
      <c r="A42" s="10"/>
      <c r="B42" s="31"/>
      <c r="C42" s="10"/>
      <c r="D42" s="12" t="s">
        <v>102</v>
      </c>
      <c r="E42" s="13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9"/>
      <c r="Q42" s="570" t="s">
        <v>426</v>
      </c>
    </row>
    <row r="43" spans="1:17">
      <c r="A43" s="10"/>
      <c r="B43" s="31"/>
      <c r="C43" s="10"/>
      <c r="D43" s="18"/>
      <c r="E43" s="533" t="s">
        <v>103</v>
      </c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9"/>
      <c r="Q43" s="570" t="s">
        <v>426</v>
      </c>
    </row>
    <row r="44" spans="1:17">
      <c r="A44" s="10"/>
      <c r="B44" s="31"/>
      <c r="C44" s="10"/>
      <c r="D44" s="10"/>
      <c r="E44" s="535" t="s">
        <v>104</v>
      </c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9"/>
      <c r="Q44" s="570" t="s">
        <v>426</v>
      </c>
    </row>
    <row r="45" spans="1:17">
      <c r="A45" s="10"/>
      <c r="B45" s="31"/>
      <c r="C45" s="10"/>
      <c r="D45" s="12" t="s">
        <v>93</v>
      </c>
      <c r="E45" s="13"/>
      <c r="F45" s="134">
        <f>+SUM(F43:F44)</f>
        <v>0</v>
      </c>
      <c r="G45" s="134">
        <f>+SUM(G43:G44)</f>
        <v>0</v>
      </c>
      <c r="H45" s="134">
        <f t="shared" ref="H45:O45" si="7">+SUM(H43:H44)</f>
        <v>0</v>
      </c>
      <c r="I45" s="134">
        <f t="shared" si="7"/>
        <v>0</v>
      </c>
      <c r="J45" s="134">
        <f t="shared" si="7"/>
        <v>0</v>
      </c>
      <c r="K45" s="134">
        <f t="shared" si="7"/>
        <v>0</v>
      </c>
      <c r="L45" s="134">
        <f t="shared" si="7"/>
        <v>0</v>
      </c>
      <c r="M45" s="134">
        <f t="shared" si="7"/>
        <v>0</v>
      </c>
      <c r="N45" s="134">
        <f t="shared" si="7"/>
        <v>0</v>
      </c>
      <c r="O45" s="134">
        <f t="shared" si="7"/>
        <v>0</v>
      </c>
      <c r="P45" s="9"/>
      <c r="Q45" s="570" t="s">
        <v>426</v>
      </c>
    </row>
    <row r="46" spans="1:17">
      <c r="A46" s="10"/>
      <c r="B46" s="31"/>
      <c r="C46" s="12" t="s">
        <v>101</v>
      </c>
      <c r="D46" s="13"/>
      <c r="E46" s="13"/>
      <c r="F46" s="134">
        <f>F41+F42+F45</f>
        <v>0</v>
      </c>
      <c r="G46" s="134">
        <f>G41+G42+G45</f>
        <v>0</v>
      </c>
      <c r="H46" s="134">
        <f t="shared" ref="H46:O46" si="8">H41+H42+H45</f>
        <v>0</v>
      </c>
      <c r="I46" s="134">
        <f t="shared" si="8"/>
        <v>0</v>
      </c>
      <c r="J46" s="134">
        <f t="shared" si="8"/>
        <v>0</v>
      </c>
      <c r="K46" s="134">
        <f t="shared" si="8"/>
        <v>0</v>
      </c>
      <c r="L46" s="134">
        <f t="shared" si="8"/>
        <v>0</v>
      </c>
      <c r="M46" s="134">
        <f t="shared" si="8"/>
        <v>0</v>
      </c>
      <c r="N46" s="134">
        <f t="shared" si="8"/>
        <v>0</v>
      </c>
      <c r="O46" s="134">
        <f t="shared" si="8"/>
        <v>0</v>
      </c>
      <c r="P46" s="9"/>
      <c r="Q46" s="570" t="s">
        <v>426</v>
      </c>
    </row>
    <row r="47" spans="1:17">
      <c r="A47" s="10"/>
      <c r="B47" s="28" t="s">
        <v>107</v>
      </c>
      <c r="C47" s="29"/>
      <c r="D47" s="29"/>
      <c r="E47" s="29"/>
      <c r="F47" s="138">
        <f>F41+F42+F45+F46</f>
        <v>0</v>
      </c>
      <c r="G47" s="138">
        <f>G41+G42+G45+G46</f>
        <v>0</v>
      </c>
      <c r="H47" s="138">
        <f t="shared" ref="H47:O47" si="9">H41+H42+H45+H46</f>
        <v>0</v>
      </c>
      <c r="I47" s="138">
        <f t="shared" si="9"/>
        <v>0</v>
      </c>
      <c r="J47" s="138">
        <f t="shared" si="9"/>
        <v>0</v>
      </c>
      <c r="K47" s="138">
        <f t="shared" si="9"/>
        <v>0</v>
      </c>
      <c r="L47" s="138">
        <f t="shared" si="9"/>
        <v>0</v>
      </c>
      <c r="M47" s="138">
        <f t="shared" si="9"/>
        <v>0</v>
      </c>
      <c r="N47" s="138">
        <f t="shared" si="9"/>
        <v>0</v>
      </c>
      <c r="O47" s="138">
        <f t="shared" si="9"/>
        <v>0</v>
      </c>
      <c r="P47" s="9"/>
      <c r="Q47" s="570" t="s">
        <v>426</v>
      </c>
    </row>
    <row r="48" spans="1:17">
      <c r="A48" s="10"/>
      <c r="B48" s="41" t="s">
        <v>105</v>
      </c>
      <c r="C48" s="49"/>
      <c r="D48" s="49"/>
      <c r="E48" s="49"/>
      <c r="F48" s="146">
        <f>F40+F47</f>
        <v>0</v>
      </c>
      <c r="G48" s="146">
        <f>G40+G47</f>
        <v>0</v>
      </c>
      <c r="H48" s="146">
        <f t="shared" ref="H48:O48" si="10">H40+H47</f>
        <v>0</v>
      </c>
      <c r="I48" s="146">
        <f t="shared" si="10"/>
        <v>0</v>
      </c>
      <c r="J48" s="146">
        <f t="shared" si="10"/>
        <v>0</v>
      </c>
      <c r="K48" s="146">
        <f t="shared" si="10"/>
        <v>0</v>
      </c>
      <c r="L48" s="146">
        <f t="shared" si="10"/>
        <v>0</v>
      </c>
      <c r="M48" s="146">
        <f t="shared" si="10"/>
        <v>0</v>
      </c>
      <c r="N48" s="146">
        <f t="shared" si="10"/>
        <v>0</v>
      </c>
      <c r="O48" s="146">
        <f t="shared" si="10"/>
        <v>0</v>
      </c>
      <c r="P48" s="9"/>
      <c r="Q48" s="570" t="s">
        <v>426</v>
      </c>
    </row>
    <row r="49" spans="1:17" s="8" customFormat="1">
      <c r="A49" s="10"/>
      <c r="B49" s="11"/>
      <c r="F49" s="77"/>
      <c r="G49" s="77"/>
      <c r="H49" s="77"/>
      <c r="I49" s="77"/>
      <c r="J49" s="77"/>
      <c r="K49" s="77"/>
      <c r="L49" s="130"/>
      <c r="M49" s="77"/>
      <c r="N49" s="77"/>
      <c r="O49" s="77"/>
      <c r="P49" s="9"/>
      <c r="Q49" s="570" t="s">
        <v>426</v>
      </c>
    </row>
    <row r="50" spans="1:17">
      <c r="A50" s="12"/>
      <c r="B50" s="13"/>
      <c r="C50" s="13"/>
      <c r="D50" s="13"/>
      <c r="E50" s="13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14"/>
      <c r="Q50" s="570" t="s">
        <v>426</v>
      </c>
    </row>
    <row r="51" spans="1:17">
      <c r="A51" s="76" t="s">
        <v>3</v>
      </c>
      <c r="B51" s="5" t="s">
        <v>434</v>
      </c>
      <c r="C51" s="8"/>
      <c r="D51" s="8"/>
      <c r="E51" s="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9"/>
      <c r="Q51" s="570"/>
    </row>
    <row r="52" spans="1:17">
      <c r="A52" s="76" t="s">
        <v>3</v>
      </c>
      <c r="B52" s="11" t="s">
        <v>218</v>
      </c>
      <c r="C52" s="8"/>
      <c r="D52" s="8"/>
      <c r="E52" s="8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9"/>
      <c r="Q52" s="570" t="s">
        <v>426</v>
      </c>
    </row>
    <row r="53" spans="1:17">
      <c r="A53" s="76" t="s">
        <v>2</v>
      </c>
      <c r="B53" s="11" t="s">
        <v>183</v>
      </c>
      <c r="C53" s="8"/>
      <c r="D53" s="8"/>
      <c r="E53" s="8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9"/>
      <c r="Q53" s="570" t="s">
        <v>426</v>
      </c>
    </row>
    <row r="54" spans="1:17">
      <c r="A54" s="76" t="s">
        <v>2</v>
      </c>
      <c r="B54" s="11" t="s">
        <v>24</v>
      </c>
      <c r="C54" s="8"/>
      <c r="D54" s="8"/>
      <c r="E54" s="8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9"/>
      <c r="Q54" s="570" t="s">
        <v>426</v>
      </c>
    </row>
    <row r="55" spans="1:17">
      <c r="A55" s="76" t="s">
        <v>2</v>
      </c>
      <c r="B55" s="11" t="s">
        <v>187</v>
      </c>
      <c r="C55" s="8"/>
      <c r="D55" s="8"/>
      <c r="E55" s="8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9"/>
      <c r="Q55" s="570" t="s">
        <v>426</v>
      </c>
    </row>
    <row r="56" spans="1:17">
      <c r="A56" s="76" t="s">
        <v>2</v>
      </c>
      <c r="B56" s="11" t="s">
        <v>25</v>
      </c>
      <c r="C56" s="8"/>
      <c r="D56" s="8"/>
      <c r="E56" s="8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9"/>
      <c r="Q56" s="570" t="s">
        <v>426</v>
      </c>
    </row>
    <row r="57" spans="1:17">
      <c r="A57" s="76" t="s">
        <v>2</v>
      </c>
      <c r="B57" s="11" t="s">
        <v>26</v>
      </c>
      <c r="C57" s="8"/>
      <c r="D57" s="8"/>
      <c r="E57" s="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9"/>
      <c r="Q57" s="570" t="s">
        <v>426</v>
      </c>
    </row>
    <row r="58" spans="1:17">
      <c r="A58" s="12"/>
      <c r="B58" s="13"/>
      <c r="C58" s="13"/>
      <c r="D58" s="13"/>
      <c r="E58" s="13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14"/>
      <c r="Q58" s="570" t="s">
        <v>426</v>
      </c>
    </row>
    <row r="59" spans="1:17">
      <c r="A59" s="570" t="s">
        <v>426</v>
      </c>
      <c r="B59" s="570" t="s">
        <v>426</v>
      </c>
      <c r="C59" s="570" t="s">
        <v>426</v>
      </c>
      <c r="D59" s="570" t="s">
        <v>426</v>
      </c>
      <c r="E59" s="570" t="s">
        <v>426</v>
      </c>
      <c r="F59" s="570" t="s">
        <v>426</v>
      </c>
      <c r="G59" s="570" t="s">
        <v>426</v>
      </c>
      <c r="H59" s="570" t="s">
        <v>426</v>
      </c>
      <c r="I59" s="570" t="s">
        <v>426</v>
      </c>
      <c r="J59" s="570" t="s">
        <v>426</v>
      </c>
      <c r="K59" s="570" t="s">
        <v>426</v>
      </c>
      <c r="L59" s="570" t="s">
        <v>426</v>
      </c>
      <c r="M59" s="570" t="s">
        <v>426</v>
      </c>
      <c r="N59" s="570" t="s">
        <v>426</v>
      </c>
      <c r="O59" s="570" t="s">
        <v>426</v>
      </c>
      <c r="P59" s="570" t="s">
        <v>426</v>
      </c>
      <c r="Q59" s="570" t="s">
        <v>426</v>
      </c>
    </row>
  </sheetData>
  <mergeCells count="1">
    <mergeCell ref="B1:M1"/>
  </mergeCells>
  <phoneticPr fontId="2"/>
  <pageMargins left="0.25" right="0.25" top="0.75" bottom="0.75" header="0.3" footer="0.3"/>
  <pageSetup paperSize="8" scale="76" orientation="portrait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9"/>
  <sheetViews>
    <sheetView showGridLines="0" tabSelected="1" view="pageBreakPreview" topLeftCell="A4" zoomScale="115" zoomScaleNormal="115" zoomScaleSheetLayoutView="115" zoomScalePageLayoutView="85" workbookViewId="0">
      <selection activeCell="N2" sqref="N2"/>
    </sheetView>
  </sheetViews>
  <sheetFormatPr defaultColWidth="9.140625" defaultRowHeight="12"/>
  <cols>
    <col min="1" max="1" width="3.140625" style="5" customWidth="1"/>
    <col min="2" max="3" width="9.140625" style="5"/>
    <col min="4" max="4" width="24.140625" style="5" customWidth="1"/>
    <col min="5" max="14" width="13.5703125" style="144" customWidth="1"/>
    <col min="15" max="15" width="3.7109375" style="5" customWidth="1"/>
    <col min="16" max="16" width="2.42578125" style="5" bestFit="1" customWidth="1"/>
    <col min="17" max="18" width="9.140625" style="5"/>
    <col min="19" max="19" width="9.42578125" style="5" bestFit="1" customWidth="1"/>
    <col min="20" max="16384" width="9.140625" style="5"/>
  </cols>
  <sheetData>
    <row r="1" spans="1:17" ht="25.5" customHeight="1">
      <c r="A1" s="99"/>
      <c r="B1" s="588" t="str">
        <f ca="1">RIGHT(CELL("filename",A2),LEN(CELL("filename",A2))-FIND("]",CELL("filename",A2)))</f>
        <v>様式3-15_キャッシュフロー計算書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439"/>
      <c r="N1" s="128"/>
      <c r="O1" s="58"/>
      <c r="P1" s="570" t="s">
        <v>426</v>
      </c>
    </row>
    <row r="2" spans="1:17" ht="29.25" customHeight="1">
      <c r="A2" s="1"/>
      <c r="B2" s="2"/>
      <c r="C2" s="2"/>
      <c r="D2" s="7"/>
      <c r="E2" s="131"/>
      <c r="F2" s="131"/>
      <c r="G2" s="131"/>
      <c r="H2" s="131"/>
      <c r="I2" s="131"/>
      <c r="J2" s="131"/>
      <c r="K2" s="130"/>
      <c r="L2" s="77"/>
      <c r="M2" s="77"/>
      <c r="N2" s="77" t="s">
        <v>23</v>
      </c>
      <c r="O2" s="9"/>
      <c r="P2" s="570" t="s">
        <v>426</v>
      </c>
    </row>
    <row r="3" spans="1:17">
      <c r="A3" s="6"/>
      <c r="B3" s="51" t="s">
        <v>21</v>
      </c>
      <c r="C3" s="52"/>
      <c r="D3" s="52"/>
      <c r="E3" s="575" t="s">
        <v>20</v>
      </c>
      <c r="F3" s="576"/>
      <c r="G3" s="576"/>
      <c r="H3" s="576"/>
      <c r="I3" s="576"/>
      <c r="J3" s="576"/>
      <c r="K3" s="576"/>
      <c r="L3" s="576"/>
      <c r="M3" s="576"/>
      <c r="N3" s="577"/>
      <c r="O3" s="9"/>
      <c r="P3" s="570" t="s">
        <v>426</v>
      </c>
    </row>
    <row r="4" spans="1:17">
      <c r="A4" s="10"/>
      <c r="B4" s="53"/>
      <c r="C4" s="54"/>
      <c r="D4" s="54"/>
      <c r="E4" s="132" t="s">
        <v>190</v>
      </c>
      <c r="F4" s="133" t="s">
        <v>191</v>
      </c>
      <c r="G4" s="133" t="s">
        <v>192</v>
      </c>
      <c r="H4" s="133" t="s">
        <v>193</v>
      </c>
      <c r="I4" s="133" t="s">
        <v>194</v>
      </c>
      <c r="J4" s="133" t="s">
        <v>195</v>
      </c>
      <c r="K4" s="133" t="s">
        <v>196</v>
      </c>
      <c r="L4" s="133" t="s">
        <v>197</v>
      </c>
      <c r="M4" s="133" t="s">
        <v>198</v>
      </c>
      <c r="N4" s="133" t="s">
        <v>199</v>
      </c>
      <c r="O4" s="9"/>
      <c r="P4" s="570" t="s">
        <v>426</v>
      </c>
    </row>
    <row r="5" spans="1:17">
      <c r="A5" s="10"/>
      <c r="B5" s="35" t="s">
        <v>0</v>
      </c>
      <c r="C5" s="19" t="s">
        <v>18</v>
      </c>
      <c r="D5" s="21"/>
      <c r="E5" s="98"/>
      <c r="F5" s="98"/>
      <c r="G5" s="98"/>
      <c r="H5" s="98"/>
      <c r="I5" s="98"/>
      <c r="J5" s="98"/>
      <c r="K5" s="98"/>
      <c r="L5" s="98"/>
      <c r="M5" s="98"/>
      <c r="N5" s="98"/>
      <c r="O5" s="9"/>
      <c r="P5" s="570" t="s">
        <v>426</v>
      </c>
    </row>
    <row r="6" spans="1:17">
      <c r="A6" s="10"/>
      <c r="B6" s="34" t="s">
        <v>0</v>
      </c>
      <c r="C6" s="19" t="s">
        <v>27</v>
      </c>
      <c r="D6" s="21"/>
      <c r="E6" s="98"/>
      <c r="F6" s="98"/>
      <c r="G6" s="98"/>
      <c r="H6" s="98"/>
      <c r="I6" s="98"/>
      <c r="J6" s="98"/>
      <c r="K6" s="98"/>
      <c r="L6" s="98"/>
      <c r="M6" s="98"/>
      <c r="N6" s="98"/>
      <c r="O6" s="9"/>
      <c r="P6" s="570" t="s">
        <v>426</v>
      </c>
    </row>
    <row r="7" spans="1:17">
      <c r="A7" s="10"/>
      <c r="B7" s="34"/>
      <c r="C7" s="19" t="s">
        <v>31</v>
      </c>
      <c r="D7" s="21"/>
      <c r="E7" s="98"/>
      <c r="F7" s="98"/>
      <c r="G7" s="98"/>
      <c r="H7" s="98"/>
      <c r="I7" s="98"/>
      <c r="J7" s="98"/>
      <c r="K7" s="98"/>
      <c r="L7" s="98"/>
      <c r="M7" s="98"/>
      <c r="N7" s="98"/>
      <c r="O7" s="9"/>
      <c r="P7" s="570" t="s">
        <v>426</v>
      </c>
    </row>
    <row r="8" spans="1:17">
      <c r="A8" s="10"/>
      <c r="B8" s="34"/>
      <c r="C8" s="100" t="s">
        <v>170</v>
      </c>
      <c r="D8" s="21"/>
      <c r="E8" s="98"/>
      <c r="F8" s="98"/>
      <c r="G8" s="98"/>
      <c r="H8" s="98"/>
      <c r="I8" s="98"/>
      <c r="J8" s="98"/>
      <c r="K8" s="98"/>
      <c r="L8" s="98"/>
      <c r="M8" s="98"/>
      <c r="N8" s="98"/>
      <c r="O8" s="9"/>
      <c r="P8" s="570" t="s">
        <v>426</v>
      </c>
    </row>
    <row r="9" spans="1:17">
      <c r="A9" s="10"/>
      <c r="B9" s="34"/>
      <c r="C9" s="19" t="s">
        <v>32</v>
      </c>
      <c r="D9" s="21"/>
      <c r="E9" s="98"/>
      <c r="F9" s="98"/>
      <c r="G9" s="98"/>
      <c r="H9" s="98"/>
      <c r="I9" s="98"/>
      <c r="J9" s="98"/>
      <c r="K9" s="98"/>
      <c r="L9" s="98"/>
      <c r="M9" s="98"/>
      <c r="N9" s="98"/>
      <c r="O9" s="9"/>
      <c r="P9" s="570" t="s">
        <v>426</v>
      </c>
    </row>
    <row r="10" spans="1:17">
      <c r="A10" s="10"/>
      <c r="B10" s="34"/>
      <c r="C10" s="19" t="s">
        <v>33</v>
      </c>
      <c r="D10" s="21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"/>
      <c r="P10" s="570" t="s">
        <v>426</v>
      </c>
    </row>
    <row r="11" spans="1:17">
      <c r="A11" s="10"/>
      <c r="B11" s="34"/>
      <c r="C11" s="19" t="s">
        <v>34</v>
      </c>
      <c r="D11" s="21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"/>
      <c r="P11" s="570" t="s">
        <v>426</v>
      </c>
    </row>
    <row r="12" spans="1:17">
      <c r="A12" s="10"/>
      <c r="B12" s="112"/>
      <c r="C12" s="100" t="s">
        <v>50</v>
      </c>
      <c r="D12" s="122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"/>
      <c r="P12" s="570" t="s">
        <v>426</v>
      </c>
    </row>
    <row r="13" spans="1:17">
      <c r="A13" s="10"/>
      <c r="B13" s="112"/>
      <c r="C13" s="100" t="s">
        <v>51</v>
      </c>
      <c r="D13" s="122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"/>
      <c r="P13" s="570" t="s">
        <v>426</v>
      </c>
    </row>
    <row r="14" spans="1:17">
      <c r="A14" s="10"/>
      <c r="B14" s="112"/>
      <c r="C14" s="100" t="s">
        <v>49</v>
      </c>
      <c r="D14" s="122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"/>
      <c r="P14" s="570" t="s">
        <v>426</v>
      </c>
    </row>
    <row r="15" spans="1:17">
      <c r="A15" s="10"/>
      <c r="B15" s="112"/>
      <c r="C15" s="100" t="s">
        <v>35</v>
      </c>
      <c r="D15" s="122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"/>
      <c r="P15" s="570" t="s">
        <v>426</v>
      </c>
      <c r="Q15" s="151"/>
    </row>
    <row r="16" spans="1:17">
      <c r="A16" s="10"/>
      <c r="B16" s="112"/>
      <c r="C16" s="101" t="s">
        <v>36</v>
      </c>
      <c r="D16" s="122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"/>
      <c r="P16" s="570" t="s">
        <v>426</v>
      </c>
    </row>
    <row r="17" spans="1:16">
      <c r="A17" s="10"/>
      <c r="B17" s="112"/>
      <c r="C17" s="100" t="s">
        <v>31</v>
      </c>
      <c r="D17" s="122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"/>
      <c r="P17" s="570" t="s">
        <v>426</v>
      </c>
    </row>
    <row r="18" spans="1:16">
      <c r="A18" s="10"/>
      <c r="B18" s="112"/>
      <c r="C18" s="100" t="s">
        <v>182</v>
      </c>
      <c r="D18" s="122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"/>
      <c r="P18" s="570" t="s">
        <v>426</v>
      </c>
    </row>
    <row r="19" spans="1:16">
      <c r="A19" s="10"/>
      <c r="B19" s="112"/>
      <c r="C19" s="101" t="s">
        <v>37</v>
      </c>
      <c r="D19" s="122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"/>
      <c r="P19" s="570" t="s">
        <v>426</v>
      </c>
    </row>
    <row r="20" spans="1:16">
      <c r="A20" s="10"/>
      <c r="B20" s="112"/>
      <c r="C20" s="101" t="s">
        <v>166</v>
      </c>
      <c r="D20" s="122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"/>
      <c r="P20" s="570" t="s">
        <v>426</v>
      </c>
    </row>
    <row r="21" spans="1:16">
      <c r="A21" s="10"/>
      <c r="B21" s="114" t="s">
        <v>28</v>
      </c>
      <c r="C21" s="111"/>
      <c r="D21" s="111"/>
      <c r="E21" s="139">
        <f>+SUM(E5:E20)</f>
        <v>0</v>
      </c>
      <c r="F21" s="139">
        <f t="shared" ref="F21:N21" si="0">+SUM(F5:F20)</f>
        <v>0</v>
      </c>
      <c r="G21" s="139">
        <f t="shared" si="0"/>
        <v>0</v>
      </c>
      <c r="H21" s="139">
        <f t="shared" si="0"/>
        <v>0</v>
      </c>
      <c r="I21" s="139">
        <f t="shared" si="0"/>
        <v>0</v>
      </c>
      <c r="J21" s="139">
        <f t="shared" si="0"/>
        <v>0</v>
      </c>
      <c r="K21" s="139">
        <f t="shared" si="0"/>
        <v>0</v>
      </c>
      <c r="L21" s="139">
        <f t="shared" si="0"/>
        <v>0</v>
      </c>
      <c r="M21" s="139">
        <f t="shared" si="0"/>
        <v>0</v>
      </c>
      <c r="N21" s="139">
        <f t="shared" si="0"/>
        <v>0</v>
      </c>
      <c r="O21" s="9"/>
      <c r="P21" s="570" t="s">
        <v>426</v>
      </c>
    </row>
    <row r="22" spans="1:16">
      <c r="A22" s="10"/>
      <c r="B22" s="118" t="s">
        <v>0</v>
      </c>
      <c r="C22" s="100" t="s">
        <v>39</v>
      </c>
      <c r="D22" s="122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"/>
      <c r="P22" s="570" t="s">
        <v>426</v>
      </c>
    </row>
    <row r="23" spans="1:16">
      <c r="A23" s="10"/>
      <c r="B23" s="112" t="s">
        <v>0</v>
      </c>
      <c r="C23" s="100" t="s">
        <v>180</v>
      </c>
      <c r="D23" s="122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"/>
      <c r="P23" s="570" t="s">
        <v>426</v>
      </c>
    </row>
    <row r="24" spans="1:16">
      <c r="A24" s="10"/>
      <c r="B24" s="112"/>
      <c r="C24" s="100" t="s">
        <v>38</v>
      </c>
      <c r="D24" s="122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"/>
      <c r="P24" s="570" t="s">
        <v>426</v>
      </c>
    </row>
    <row r="25" spans="1:16">
      <c r="A25" s="10"/>
      <c r="B25" s="112"/>
      <c r="C25" s="100" t="s">
        <v>171</v>
      </c>
      <c r="D25" s="122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"/>
      <c r="P25" s="570" t="s">
        <v>426</v>
      </c>
    </row>
    <row r="26" spans="1:16">
      <c r="A26" s="10"/>
      <c r="B26" s="112"/>
      <c r="C26" s="100" t="s">
        <v>40</v>
      </c>
      <c r="D26" s="122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"/>
      <c r="P26" s="570" t="s">
        <v>426</v>
      </c>
    </row>
    <row r="27" spans="1:16">
      <c r="A27" s="10"/>
      <c r="B27" s="112"/>
      <c r="C27" s="100" t="s">
        <v>41</v>
      </c>
      <c r="D27" s="122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"/>
      <c r="P27" s="570" t="s">
        <v>426</v>
      </c>
    </row>
    <row r="28" spans="1:16">
      <c r="A28" s="10"/>
      <c r="B28" s="112"/>
      <c r="C28" s="100" t="s">
        <v>42</v>
      </c>
      <c r="D28" s="122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"/>
      <c r="P28" s="570" t="s">
        <v>426</v>
      </c>
    </row>
    <row r="29" spans="1:16">
      <c r="A29" s="10"/>
      <c r="B29" s="112"/>
      <c r="C29" s="100" t="s">
        <v>185</v>
      </c>
      <c r="D29" s="103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"/>
      <c r="P29" s="570" t="s">
        <v>426</v>
      </c>
    </row>
    <row r="30" spans="1:16">
      <c r="A30" s="10"/>
      <c r="B30" s="114" t="s">
        <v>29</v>
      </c>
      <c r="C30" s="111"/>
      <c r="D30" s="111"/>
      <c r="E30" s="139">
        <f>+SUM(E22:E29)</f>
        <v>0</v>
      </c>
      <c r="F30" s="139">
        <f>+SUM(F22:F29)</f>
        <v>0</v>
      </c>
      <c r="G30" s="139">
        <f t="shared" ref="G30:N30" si="1">+SUM(G22:G29)</f>
        <v>0</v>
      </c>
      <c r="H30" s="139">
        <f t="shared" si="1"/>
        <v>0</v>
      </c>
      <c r="I30" s="139">
        <f t="shared" si="1"/>
        <v>0</v>
      </c>
      <c r="J30" s="139">
        <f t="shared" si="1"/>
        <v>0</v>
      </c>
      <c r="K30" s="139">
        <f t="shared" si="1"/>
        <v>0</v>
      </c>
      <c r="L30" s="139">
        <f t="shared" si="1"/>
        <v>0</v>
      </c>
      <c r="M30" s="139">
        <f t="shared" si="1"/>
        <v>0</v>
      </c>
      <c r="N30" s="139">
        <f t="shared" si="1"/>
        <v>0</v>
      </c>
      <c r="O30" s="9"/>
      <c r="P30" s="570" t="s">
        <v>426</v>
      </c>
    </row>
    <row r="31" spans="1:16">
      <c r="A31" s="10"/>
      <c r="B31" s="118" t="s">
        <v>0</v>
      </c>
      <c r="C31" s="100" t="s">
        <v>43</v>
      </c>
      <c r="D31" s="122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"/>
      <c r="P31" s="570" t="s">
        <v>426</v>
      </c>
    </row>
    <row r="32" spans="1:16">
      <c r="A32" s="10"/>
      <c r="B32" s="112" t="s">
        <v>0</v>
      </c>
      <c r="C32" s="100" t="s">
        <v>44</v>
      </c>
      <c r="D32" s="122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"/>
      <c r="P32" s="570" t="s">
        <v>426</v>
      </c>
    </row>
    <row r="33" spans="1:16">
      <c r="A33" s="10"/>
      <c r="B33" s="112"/>
      <c r="C33" s="100" t="s">
        <v>172</v>
      </c>
      <c r="D33" s="122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"/>
      <c r="P33" s="570" t="s">
        <v>426</v>
      </c>
    </row>
    <row r="34" spans="1:16">
      <c r="A34" s="10"/>
      <c r="B34" s="112"/>
      <c r="C34" s="100" t="s">
        <v>45</v>
      </c>
      <c r="D34" s="122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"/>
      <c r="P34" s="570" t="s">
        <v>426</v>
      </c>
    </row>
    <row r="35" spans="1:16">
      <c r="A35" s="10"/>
      <c r="B35" s="112"/>
      <c r="C35" s="100" t="s">
        <v>46</v>
      </c>
      <c r="D35" s="122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"/>
      <c r="P35" s="570" t="s">
        <v>426</v>
      </c>
    </row>
    <row r="36" spans="1:16">
      <c r="A36" s="10"/>
      <c r="B36" s="114" t="s">
        <v>30</v>
      </c>
      <c r="C36" s="115"/>
      <c r="D36" s="115"/>
      <c r="E36" s="139">
        <f>+SUM(E31:E35)</f>
        <v>0</v>
      </c>
      <c r="F36" s="139">
        <f>+SUM(F31:F35)</f>
        <v>0</v>
      </c>
      <c r="G36" s="139">
        <f t="shared" ref="G36:N36" si="2">+SUM(G31:G35)</f>
        <v>0</v>
      </c>
      <c r="H36" s="139">
        <f t="shared" si="2"/>
        <v>0</v>
      </c>
      <c r="I36" s="139">
        <f t="shared" si="2"/>
        <v>0</v>
      </c>
      <c r="J36" s="139">
        <f t="shared" si="2"/>
        <v>0</v>
      </c>
      <c r="K36" s="139">
        <f t="shared" si="2"/>
        <v>0</v>
      </c>
      <c r="L36" s="139">
        <f t="shared" si="2"/>
        <v>0</v>
      </c>
      <c r="M36" s="139">
        <f t="shared" si="2"/>
        <v>0</v>
      </c>
      <c r="N36" s="139">
        <f t="shared" si="2"/>
        <v>0</v>
      </c>
      <c r="O36" s="9"/>
      <c r="P36" s="570" t="s">
        <v>426</v>
      </c>
    </row>
    <row r="37" spans="1:16">
      <c r="A37" s="10"/>
      <c r="B37" s="116" t="s">
        <v>181</v>
      </c>
      <c r="C37" s="117"/>
      <c r="D37" s="124"/>
      <c r="E37" s="146">
        <f>E21+E30+E36</f>
        <v>0</v>
      </c>
      <c r="F37" s="146">
        <f>F21+F30+F36</f>
        <v>0</v>
      </c>
      <c r="G37" s="146">
        <f t="shared" ref="G37:N37" si="3">G21+G30+G36</f>
        <v>0</v>
      </c>
      <c r="H37" s="146">
        <f t="shared" si="3"/>
        <v>0</v>
      </c>
      <c r="I37" s="146">
        <f t="shared" si="3"/>
        <v>0</v>
      </c>
      <c r="J37" s="146">
        <f t="shared" si="3"/>
        <v>0</v>
      </c>
      <c r="K37" s="146">
        <f t="shared" si="3"/>
        <v>0</v>
      </c>
      <c r="L37" s="146">
        <f t="shared" si="3"/>
        <v>0</v>
      </c>
      <c r="M37" s="146">
        <f t="shared" si="3"/>
        <v>0</v>
      </c>
      <c r="N37" s="146">
        <f t="shared" si="3"/>
        <v>0</v>
      </c>
      <c r="O37" s="9"/>
      <c r="P37" s="570" t="s">
        <v>426</v>
      </c>
    </row>
    <row r="38" spans="1:16">
      <c r="A38" s="10"/>
      <c r="B38" s="125" t="s">
        <v>48</v>
      </c>
      <c r="C38" s="126"/>
      <c r="D38" s="127"/>
      <c r="E38" s="147">
        <v>0</v>
      </c>
      <c r="F38" s="147">
        <f>E39</f>
        <v>0</v>
      </c>
      <c r="G38" s="147">
        <f>F39</f>
        <v>0</v>
      </c>
      <c r="H38" s="147">
        <f t="shared" ref="H38:N38" si="4">G39</f>
        <v>0</v>
      </c>
      <c r="I38" s="147">
        <f t="shared" si="4"/>
        <v>0</v>
      </c>
      <c r="J38" s="147">
        <f t="shared" si="4"/>
        <v>0</v>
      </c>
      <c r="K38" s="147">
        <f t="shared" si="4"/>
        <v>0</v>
      </c>
      <c r="L38" s="147">
        <f t="shared" si="4"/>
        <v>0</v>
      </c>
      <c r="M38" s="147">
        <f t="shared" si="4"/>
        <v>0</v>
      </c>
      <c r="N38" s="147">
        <f t="shared" si="4"/>
        <v>0</v>
      </c>
      <c r="O38" s="9"/>
      <c r="P38" s="570" t="s">
        <v>426</v>
      </c>
    </row>
    <row r="39" spans="1:16">
      <c r="A39" s="10"/>
      <c r="B39" s="32" t="s">
        <v>47</v>
      </c>
      <c r="C39" s="33"/>
      <c r="D39" s="50"/>
      <c r="E39" s="147">
        <f>E37+E38</f>
        <v>0</v>
      </c>
      <c r="F39" s="147">
        <f>F37+F38</f>
        <v>0</v>
      </c>
      <c r="G39" s="147">
        <f>G37+G38</f>
        <v>0</v>
      </c>
      <c r="H39" s="147">
        <f t="shared" ref="H39:N39" si="5">H37+H38</f>
        <v>0</v>
      </c>
      <c r="I39" s="147">
        <f t="shared" si="5"/>
        <v>0</v>
      </c>
      <c r="J39" s="147">
        <f t="shared" si="5"/>
        <v>0</v>
      </c>
      <c r="K39" s="147">
        <f t="shared" si="5"/>
        <v>0</v>
      </c>
      <c r="L39" s="147">
        <f t="shared" si="5"/>
        <v>0</v>
      </c>
      <c r="M39" s="147">
        <f t="shared" si="5"/>
        <v>0</v>
      </c>
      <c r="N39" s="147">
        <f t="shared" si="5"/>
        <v>0</v>
      </c>
      <c r="O39" s="9"/>
      <c r="P39" s="570" t="s">
        <v>426</v>
      </c>
    </row>
    <row r="40" spans="1:16">
      <c r="A40" s="12"/>
      <c r="B40" s="13"/>
      <c r="C40" s="13"/>
      <c r="D40" s="13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14"/>
      <c r="P40" s="570" t="s">
        <v>426</v>
      </c>
    </row>
    <row r="41" spans="1:16">
      <c r="A41" s="76" t="s">
        <v>3</v>
      </c>
      <c r="B41" s="5" t="s">
        <v>434</v>
      </c>
      <c r="C41" s="8"/>
      <c r="D41" s="8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9"/>
      <c r="P41" s="570" t="s">
        <v>426</v>
      </c>
    </row>
    <row r="42" spans="1:16">
      <c r="A42" s="76" t="s">
        <v>3</v>
      </c>
      <c r="B42" s="11" t="s">
        <v>218</v>
      </c>
      <c r="C42" s="8"/>
      <c r="D42" s="8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9"/>
      <c r="P42" s="570" t="s">
        <v>426</v>
      </c>
    </row>
    <row r="43" spans="1:16">
      <c r="A43" s="76" t="s">
        <v>2</v>
      </c>
      <c r="B43" s="11" t="s">
        <v>183</v>
      </c>
      <c r="C43" s="8"/>
      <c r="D43" s="8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9"/>
      <c r="P43" s="570" t="s">
        <v>426</v>
      </c>
    </row>
    <row r="44" spans="1:16">
      <c r="A44" s="76" t="s">
        <v>2</v>
      </c>
      <c r="B44" s="11" t="s">
        <v>24</v>
      </c>
      <c r="C44" s="8"/>
      <c r="D44" s="8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9"/>
      <c r="P44" s="570" t="s">
        <v>426</v>
      </c>
    </row>
    <row r="45" spans="1:16">
      <c r="A45" s="76" t="s">
        <v>2</v>
      </c>
      <c r="B45" s="11" t="s">
        <v>188</v>
      </c>
      <c r="C45" s="8"/>
      <c r="D45" s="8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9"/>
      <c r="P45" s="570" t="s">
        <v>426</v>
      </c>
    </row>
    <row r="46" spans="1:16">
      <c r="A46" s="76" t="s">
        <v>2</v>
      </c>
      <c r="B46" s="11" t="s">
        <v>25</v>
      </c>
      <c r="C46" s="8"/>
      <c r="D46" s="8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9"/>
      <c r="P46" s="570" t="s">
        <v>426</v>
      </c>
    </row>
    <row r="47" spans="1:16">
      <c r="A47" s="76" t="s">
        <v>2</v>
      </c>
      <c r="B47" s="11" t="s">
        <v>26</v>
      </c>
      <c r="C47" s="8"/>
      <c r="D47" s="8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9"/>
      <c r="P47" s="570" t="s">
        <v>426</v>
      </c>
    </row>
    <row r="48" spans="1:16">
      <c r="A48" s="12"/>
      <c r="B48" s="13"/>
      <c r="C48" s="13"/>
      <c r="D48" s="13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14"/>
      <c r="P48" s="570" t="s">
        <v>426</v>
      </c>
    </row>
    <row r="49" spans="1:16">
      <c r="A49" s="570" t="s">
        <v>426</v>
      </c>
      <c r="B49" s="570" t="s">
        <v>426</v>
      </c>
      <c r="C49" s="570" t="s">
        <v>426</v>
      </c>
      <c r="D49" s="570" t="s">
        <v>426</v>
      </c>
      <c r="E49" s="570" t="s">
        <v>426</v>
      </c>
      <c r="F49" s="570" t="s">
        <v>426</v>
      </c>
      <c r="G49" s="570" t="s">
        <v>426</v>
      </c>
      <c r="H49" s="570" t="s">
        <v>426</v>
      </c>
      <c r="I49" s="570" t="s">
        <v>426</v>
      </c>
      <c r="J49" s="570" t="s">
        <v>426</v>
      </c>
      <c r="K49" s="570" t="s">
        <v>426</v>
      </c>
      <c r="L49" s="570" t="s">
        <v>426</v>
      </c>
      <c r="M49" s="570" t="s">
        <v>426</v>
      </c>
      <c r="N49" s="570" t="s">
        <v>426</v>
      </c>
      <c r="O49" s="570" t="s">
        <v>426</v>
      </c>
      <c r="P49" s="570" t="s">
        <v>426</v>
      </c>
    </row>
  </sheetData>
  <mergeCells count="1">
    <mergeCell ref="B1:L1"/>
  </mergeCells>
  <phoneticPr fontId="2"/>
  <printOptions horizontalCentered="1"/>
  <pageMargins left="0.25" right="0.25" top="0.75" bottom="0.75" header="0.3" footer="0.3"/>
  <pageSetup paperSize="8" scale="85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07FCBD1B714E40B5959FD4DC6C48A3" ma:contentTypeVersion="2" ma:contentTypeDescription="新しいドキュメントを作成します。" ma:contentTypeScope="" ma:versionID="725c2ed8afef5ce6b77ea2690b2b4e99">
  <xsd:schema xmlns:xsd="http://www.w3.org/2001/XMLSchema" xmlns:xs="http://www.w3.org/2001/XMLSchema" xmlns:p="http://schemas.microsoft.com/office/2006/metadata/properties" xmlns:ns2="0372fa20-b011-48c2-8bf6-20a6f4cb80f7" targetNamespace="http://schemas.microsoft.com/office/2006/metadata/properties" ma:root="true" ma:fieldsID="2e2d43fef1f612e4a1e6f28caff3d63c" ns2:_="">
    <xsd:import namespace="0372fa20-b011-48c2-8bf6-20a6f4cb8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2fa20-b011-48c2-8bf6-20a6f4cb8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DF30BB-116F-453B-94A8-9B4C79865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94094-4486-4AE2-8A58-3AF072BA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2fa20-b011-48c2-8bf6-20a6f4cb8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52223-78EB-434F-87F7-0B7324AAB5B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372fa20-b011-48c2-8bf6-20a6f4cb80f7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</vt:i4>
      </vt:variant>
    </vt:vector>
  </HeadingPairs>
  <TitlesOfParts>
    <vt:vector size="25" baseType="lpstr">
      <vt:lpstr>様式3-12_事業効果ア,イ,ウ,エ,オ,カ,キ</vt:lpstr>
      <vt:lpstr>様式3-12_事業効果オ</vt:lpstr>
      <vt:lpstr>様式3-13_損益計算書（スキーム別売上・原価 _小売供給）</vt:lpstr>
      <vt:lpstr>様式3-13_損益計算書（スキーム別売上・原価_自己託送）</vt:lpstr>
      <vt:lpstr>様式3-13_損益計算書（スキーム別売上・原価_取次供給）</vt:lpstr>
      <vt:lpstr>様式3-13_損益計算書（スキーム別売上・原価_新規電源開発）</vt:lpstr>
      <vt:lpstr>様式3-13_損益計算書、事業効果カ</vt:lpstr>
      <vt:lpstr>様式3-14_貸借対照表</vt:lpstr>
      <vt:lpstr>様式3-15_キャッシュフロー計算書</vt:lpstr>
      <vt:lpstr>リスト</vt:lpstr>
      <vt:lpstr>'様式3-12_事業効果ア,イ,ウ,エ,オ,カ,キ'!Print_Area</vt:lpstr>
      <vt:lpstr>'様式3-12_事業効果オ'!Print_Area</vt:lpstr>
      <vt:lpstr>'様式3-13_損益計算書（スキーム別売上・原価 _小売供給）'!Print_Area</vt:lpstr>
      <vt:lpstr>'様式3-13_損益計算書（スキーム別売上・原価_自己託送）'!Print_Area</vt:lpstr>
      <vt:lpstr>'様式3-13_損益計算書（スキーム別売上・原価_取次供給）'!Print_Area</vt:lpstr>
      <vt:lpstr>'様式3-13_損益計算書（スキーム別売上・原価_新規電源開発）'!Print_Area</vt:lpstr>
      <vt:lpstr>'様式3-13_損益計算書、事業効果カ'!Print_Area</vt:lpstr>
      <vt:lpstr>'様式3-14_貸借対照表'!Print_Area</vt:lpstr>
      <vt:lpstr>'様式3-15_キャッシュフロー計算書'!Print_Area</vt:lpstr>
      <vt:lpstr>'様式3-12_事業効果オ'!Print_Titles</vt:lpstr>
      <vt:lpstr>'様式3-13_損益計算書（スキーム別売上・原価 _小売供給）'!Print_Titles</vt:lpstr>
      <vt:lpstr>'様式3-13_損益計算書（スキーム別売上・原価_自己託送）'!Print_Titles</vt:lpstr>
      <vt:lpstr>'様式3-13_損益計算書（スキーム別売上・原価_取次供給）'!Print_Titles</vt:lpstr>
      <vt:lpstr>'様式3-13_損益計算書（スキーム別売上・原価_新規電源開発）'!Print_Titles</vt:lpstr>
      <vt:lpstr>'様式3-13_損益計算書、事業効果カ'!Print_Titles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</dc:creator>
  <cp:lastModifiedBy>川崎市</cp:lastModifiedBy>
  <cp:lastPrinted>2022-03-08T17:54:12Z</cp:lastPrinted>
  <dcterms:created xsi:type="dcterms:W3CDTF">2018-10-29T11:18:04Z</dcterms:created>
  <dcterms:modified xsi:type="dcterms:W3CDTF">2022-06-06T23:34:41Z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0x0101001607FCBD1B714E40B5959FD4DC6C48A3</vt:lpwstr>
  </property>
</Properties>
</file>