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560" windowHeight="5490"/>
  </bookViews>
  <sheets>
    <sheet name="算定表（設置完了）" sheetId="6" r:id="rId1"/>
    <sheet name="更新履歴" sheetId="5" r:id="rId2"/>
  </sheets>
  <definedNames>
    <definedName name="_xlnm.Print_Area" localSheetId="0">'算定表（設置完了）'!$A$1:$V$94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3" i="6" l="1"/>
  <c r="K36" i="6"/>
  <c r="K33" i="6"/>
  <c r="I33" i="6" l="1"/>
  <c r="Q89" i="6"/>
  <c r="V19" i="6" l="1"/>
  <c r="V16" i="6"/>
  <c r="S73" i="6" l="1"/>
  <c r="S68" i="6"/>
  <c r="I36" i="6"/>
  <c r="I68" i="6"/>
  <c r="I60" i="6"/>
  <c r="S60" i="6"/>
  <c r="I26" i="6" s="1"/>
  <c r="K30" i="6"/>
  <c r="M30" i="6" s="1"/>
  <c r="V30" i="6" s="1"/>
  <c r="K26" i="6"/>
  <c r="K22" i="6"/>
  <c r="M22" i="6" s="1"/>
  <c r="V22" i="6" s="1"/>
  <c r="K19" i="6"/>
  <c r="M19" i="6" s="1"/>
  <c r="K16" i="6"/>
  <c r="M16" i="6" s="1"/>
  <c r="I30" i="6"/>
  <c r="I22" i="6"/>
  <c r="I19" i="6"/>
  <c r="I16" i="6"/>
  <c r="M26" i="6" l="1"/>
  <c r="V26" i="6" s="1"/>
  <c r="I38" i="6"/>
  <c r="S74" i="6"/>
  <c r="M33" i="6"/>
  <c r="V33" i="6" s="1"/>
  <c r="M36" i="6"/>
  <c r="V36" i="6" s="1"/>
  <c r="V11" i="6" l="1"/>
</calcChain>
</file>

<file path=xl/sharedStrings.xml><?xml version="1.0" encoding="utf-8"?>
<sst xmlns="http://schemas.openxmlformats.org/spreadsheetml/2006/main" count="189" uniqueCount="104">
  <si>
    <t>①</t>
    <phoneticPr fontId="2"/>
  </si>
  <si>
    <t>②</t>
    <phoneticPr fontId="2"/>
  </si>
  <si>
    <t>③</t>
    <phoneticPr fontId="2"/>
  </si>
  <si>
    <t>蓄電池</t>
    <rPh sb="0" eb="3">
      <t>チクデンチ</t>
    </rPh>
    <phoneticPr fontId="2"/>
  </si>
  <si>
    <t>申請する</t>
    <rPh sb="0" eb="2">
      <t>シンセイ</t>
    </rPh>
    <phoneticPr fontId="2"/>
  </si>
  <si>
    <t>申請しない</t>
    <rPh sb="0" eb="2">
      <t>シンセイ</t>
    </rPh>
    <phoneticPr fontId="2"/>
  </si>
  <si>
    <t>kW</t>
    <phoneticPr fontId="2"/>
  </si>
  <si>
    <t>kWh</t>
    <phoneticPr fontId="2"/>
  </si>
  <si>
    <t>ZEH/ZEH Oriented</t>
    <phoneticPr fontId="2"/>
  </si>
  <si>
    <t>ZEH＋</t>
    <phoneticPr fontId="2"/>
  </si>
  <si>
    <t>設備設置に係る経費</t>
    <rPh sb="0" eb="4">
      <t>セツビセッチ</t>
    </rPh>
    <rPh sb="5" eb="6">
      <t>カカ</t>
    </rPh>
    <rPh sb="7" eb="9">
      <t>ケイヒ</t>
    </rPh>
    <phoneticPr fontId="2"/>
  </si>
  <si>
    <t>円</t>
    <rPh sb="0" eb="1">
      <t>エン</t>
    </rPh>
    <phoneticPr fontId="2"/>
  </si>
  <si>
    <t>対象設備等</t>
    <rPh sb="0" eb="4">
      <t>タイショウセツビ</t>
    </rPh>
    <rPh sb="4" eb="5">
      <t>トウ</t>
    </rPh>
    <phoneticPr fontId="2"/>
  </si>
  <si>
    <t>申請の有無</t>
  </si>
  <si>
    <t>太陽光発電設備</t>
    <rPh sb="0" eb="7">
      <t>タイヨウコウハツデンセツビ</t>
    </rPh>
    <phoneticPr fontId="2"/>
  </si>
  <si>
    <t>ZEH</t>
    <phoneticPr fontId="2"/>
  </si>
  <si>
    <t>/ZEH Oriented</t>
    <phoneticPr fontId="2"/>
  </si>
  <si>
    <t>容量等</t>
    <phoneticPr fontId="2"/>
  </si>
  <si>
    <t>（本体価格及び工事費）</t>
    <phoneticPr fontId="2"/>
  </si>
  <si>
    <t>↑消費税は含みません</t>
    <rPh sb="1" eb="4">
      <t>ショウヒゼイ</t>
    </rPh>
    <rPh sb="5" eb="6">
      <t>フク</t>
    </rPh>
    <phoneticPr fontId="2"/>
  </si>
  <si>
    <t>計算結果</t>
    <rPh sb="0" eb="2">
      <t>ケイサン</t>
    </rPh>
    <rPh sb="2" eb="4">
      <t>ケッカ</t>
    </rPh>
    <phoneticPr fontId="2"/>
  </si>
  <si>
    <t>補助金額　内訳</t>
    <rPh sb="0" eb="4">
      <t>ホジョキンガク</t>
    </rPh>
    <rPh sb="5" eb="7">
      <t>ウチワケ</t>
    </rPh>
    <phoneticPr fontId="2"/>
  </si>
  <si>
    <t>補助金額　総額</t>
    <rPh sb="0" eb="3">
      <t>ホジョキン</t>
    </rPh>
    <rPh sb="3" eb="4">
      <t>ガク</t>
    </rPh>
    <rPh sb="5" eb="7">
      <t>ソウガク</t>
    </rPh>
    <phoneticPr fontId="2"/>
  </si>
  <si>
    <t>　　　　　　　　　入力項目</t>
    <rPh sb="9" eb="11">
      <t>ニュウリョク</t>
    </rPh>
    <rPh sb="11" eb="13">
      <t>コウモク</t>
    </rPh>
    <phoneticPr fontId="2"/>
  </si>
  <si>
    <t>自動計算</t>
    <rPh sb="0" eb="2">
      <t>ジドウ</t>
    </rPh>
    <rPh sb="2" eb="4">
      <t>ケイサン</t>
    </rPh>
    <phoneticPr fontId="2"/>
  </si>
  <si>
    <r>
      <t>【FITを</t>
    </r>
    <r>
      <rPr>
        <b/>
        <u/>
        <sz val="14"/>
        <color theme="1"/>
        <rFont val="游ゴシック"/>
        <family val="3"/>
        <charset val="128"/>
        <scheme val="minor"/>
      </rPr>
      <t>適用しないもの</t>
    </r>
    <r>
      <rPr>
        <sz val="14"/>
        <color theme="1"/>
        <rFont val="游ゴシック"/>
        <family val="2"/>
        <scheme val="minor"/>
      </rPr>
      <t>】</t>
    </r>
    <rPh sb="5" eb="7">
      <t>テキヨウ</t>
    </rPh>
    <phoneticPr fontId="2"/>
  </si>
  <si>
    <r>
      <t>【FITを</t>
    </r>
    <r>
      <rPr>
        <b/>
        <u/>
        <sz val="14"/>
        <color theme="1"/>
        <rFont val="游ゴシック"/>
        <family val="3"/>
        <charset val="128"/>
        <scheme val="minor"/>
      </rPr>
      <t>適用するもの</t>
    </r>
    <r>
      <rPr>
        <sz val="14"/>
        <color theme="1"/>
        <rFont val="游ゴシック"/>
        <family val="2"/>
        <scheme val="minor"/>
      </rPr>
      <t>】</t>
    </r>
    <rPh sb="5" eb="7">
      <t>テキヨウ</t>
    </rPh>
    <phoneticPr fontId="2"/>
  </si>
  <si>
    <r>
      <t>【FITを</t>
    </r>
    <r>
      <rPr>
        <b/>
        <u/>
        <sz val="14"/>
        <color theme="1"/>
        <rFont val="游ゴシック"/>
        <family val="3"/>
        <charset val="128"/>
        <scheme val="minor"/>
      </rPr>
      <t>適用しないもの</t>
    </r>
    <r>
      <rPr>
        <sz val="14"/>
        <color theme="1"/>
        <rFont val="游ゴシック"/>
        <family val="2"/>
        <scheme val="minor"/>
      </rPr>
      <t>】</t>
    </r>
    <phoneticPr fontId="2"/>
  </si>
  <si>
    <r>
      <t>【FITを</t>
    </r>
    <r>
      <rPr>
        <b/>
        <u/>
        <sz val="14"/>
        <color theme="1"/>
        <rFont val="游ゴシック"/>
        <family val="3"/>
        <charset val="128"/>
        <scheme val="minor"/>
      </rPr>
      <t>適用するもの</t>
    </r>
    <r>
      <rPr>
        <sz val="14"/>
        <color theme="1"/>
        <rFont val="游ゴシック"/>
        <family val="2"/>
        <scheme val="minor"/>
      </rPr>
      <t>】</t>
    </r>
    <phoneticPr fontId="2"/>
  </si>
  <si>
    <t>国・県等による補助額</t>
    <rPh sb="0" eb="1">
      <t>クニ</t>
    </rPh>
    <rPh sb="2" eb="3">
      <t>ケン</t>
    </rPh>
    <rPh sb="3" eb="4">
      <t>トウ</t>
    </rPh>
    <rPh sb="7" eb="10">
      <t>ホジョガク</t>
    </rPh>
    <phoneticPr fontId="2"/>
  </si>
  <si>
    <t>（交付決定額又は確定額）</t>
    <rPh sb="1" eb="5">
      <t>コウフケッテイ</t>
    </rPh>
    <rPh sb="5" eb="6">
      <t>ガク</t>
    </rPh>
    <rPh sb="6" eb="7">
      <t>マタ</t>
    </rPh>
    <rPh sb="8" eb="10">
      <t>カクテイ</t>
    </rPh>
    <rPh sb="10" eb="11">
      <t>ガク</t>
    </rPh>
    <phoneticPr fontId="2"/>
  </si>
  <si>
    <t>補助対象経費</t>
    <rPh sb="0" eb="4">
      <t>ホジョタイショウ</t>
    </rPh>
    <rPh sb="4" eb="6">
      <t>ケイヒ</t>
    </rPh>
    <phoneticPr fontId="2"/>
  </si>
  <si>
    <t>・黄色いセルはプルダウンから選択してください。</t>
    <rPh sb="1" eb="3">
      <t>キイロ</t>
    </rPh>
    <rPh sb="14" eb="16">
      <t>センタク</t>
    </rPh>
    <phoneticPr fontId="2"/>
  </si>
  <si>
    <t>・緑色のセルは少数点第１位まで入力してください。</t>
    <rPh sb="1" eb="3">
      <t>ミドリイロ</t>
    </rPh>
    <rPh sb="7" eb="10">
      <t>ショウスウテン</t>
    </rPh>
    <rPh sb="10" eb="11">
      <t>ダイ</t>
    </rPh>
    <rPh sb="12" eb="13">
      <t>イ</t>
    </rPh>
    <rPh sb="15" eb="17">
      <t>ニュウリョク</t>
    </rPh>
    <phoneticPr fontId="2"/>
  </si>
  <si>
    <t>④</t>
    <phoneticPr fontId="2"/>
  </si>
  <si>
    <r>
      <t>【</t>
    </r>
    <r>
      <rPr>
        <b/>
        <u/>
        <sz val="14"/>
        <color theme="1"/>
        <rFont val="游ゴシック"/>
        <family val="3"/>
        <charset val="128"/>
        <scheme val="minor"/>
      </rPr>
      <t>FIT適用しない</t>
    </r>
    <r>
      <rPr>
        <sz val="14"/>
        <color theme="1"/>
        <rFont val="游ゴシック"/>
        <family val="2"/>
        <scheme val="minor"/>
      </rPr>
      <t>太陽光発電設備と連系】</t>
    </r>
    <rPh sb="4" eb="6">
      <t>テキヨウ</t>
    </rPh>
    <rPh sb="9" eb="12">
      <t>タイヨウコウ</t>
    </rPh>
    <rPh sb="12" eb="14">
      <t>ハツデン</t>
    </rPh>
    <rPh sb="14" eb="16">
      <t>セツビ</t>
    </rPh>
    <rPh sb="17" eb="19">
      <t>レンケイ</t>
    </rPh>
    <phoneticPr fontId="2"/>
  </si>
  <si>
    <r>
      <t>【</t>
    </r>
    <r>
      <rPr>
        <b/>
        <u/>
        <sz val="14"/>
        <color theme="1"/>
        <rFont val="游ゴシック"/>
        <family val="3"/>
        <charset val="128"/>
        <scheme val="minor"/>
      </rPr>
      <t>FITを適用する</t>
    </r>
    <r>
      <rPr>
        <sz val="14"/>
        <color theme="1"/>
        <rFont val="游ゴシック"/>
        <family val="2"/>
        <scheme val="minor"/>
      </rPr>
      <t>太陽光発電設備と連系】</t>
    </r>
    <rPh sb="5" eb="7">
      <t>テキヨウ</t>
    </rPh>
    <rPh sb="9" eb="12">
      <t>タイヨウコウ</t>
    </rPh>
    <rPh sb="12" eb="14">
      <t>ハツデン</t>
    </rPh>
    <rPh sb="14" eb="16">
      <t>セツビ</t>
    </rPh>
    <rPh sb="17" eb="19">
      <t>レンケイ</t>
    </rPh>
    <phoneticPr fontId="2"/>
  </si>
  <si>
    <t>設備費</t>
    <rPh sb="0" eb="2">
      <t>セツビ</t>
    </rPh>
    <rPh sb="2" eb="3">
      <t>ヒ</t>
    </rPh>
    <phoneticPr fontId="2"/>
  </si>
  <si>
    <t>費用名称</t>
    <rPh sb="0" eb="2">
      <t>ヒヨウ</t>
    </rPh>
    <rPh sb="2" eb="4">
      <t>メイショウ</t>
    </rPh>
    <phoneticPr fontId="2"/>
  </si>
  <si>
    <t>工事費</t>
    <rPh sb="0" eb="3">
      <t>コウジヒ</t>
    </rPh>
    <phoneticPr fontId="2"/>
  </si>
  <si>
    <t>（例）</t>
    <rPh sb="1" eb="2">
      <t>レイ</t>
    </rPh>
    <phoneticPr fontId="2"/>
  </si>
  <si>
    <t>補助制度　名称</t>
    <rPh sb="0" eb="2">
      <t>ホジョ</t>
    </rPh>
    <rPh sb="2" eb="4">
      <t>セイド</t>
    </rPh>
    <rPh sb="5" eb="7">
      <t>メイショウ</t>
    </rPh>
    <phoneticPr fontId="2"/>
  </si>
  <si>
    <t>補助額（円）</t>
    <rPh sb="0" eb="3">
      <t>ホジョガク</t>
    </rPh>
    <rPh sb="4" eb="5">
      <t>エン</t>
    </rPh>
    <phoneticPr fontId="2"/>
  </si>
  <si>
    <t>補助対象設備</t>
    <rPh sb="0" eb="4">
      <t>ホジョタイショウ</t>
    </rPh>
    <rPh sb="4" eb="6">
      <t>セツビ</t>
    </rPh>
    <phoneticPr fontId="2"/>
  </si>
  <si>
    <t>ZEHまたはZEH Oriented</t>
    <phoneticPr fontId="2"/>
  </si>
  <si>
    <t>太陽光</t>
    <rPh sb="0" eb="3">
      <t>タイヨウコウ</t>
    </rPh>
    <phoneticPr fontId="2"/>
  </si>
  <si>
    <t>交付決定に関する管理番号</t>
    <rPh sb="0" eb="2">
      <t>コウフ</t>
    </rPh>
    <rPh sb="2" eb="4">
      <t>ケッテイ</t>
    </rPh>
    <rPh sb="5" eb="6">
      <t>カン</t>
    </rPh>
    <rPh sb="8" eb="10">
      <t>カンリ</t>
    </rPh>
    <rPh sb="10" eb="12">
      <t>バンゴウ</t>
    </rPh>
    <phoneticPr fontId="2"/>
  </si>
  <si>
    <t>K123456789</t>
    <phoneticPr fontId="2"/>
  </si>
  <si>
    <t>種別</t>
    <rPh sb="0" eb="2">
      <t>シュベツ</t>
    </rPh>
    <phoneticPr fontId="2"/>
  </si>
  <si>
    <t>ZEH Oriented</t>
    <phoneticPr fontId="2"/>
  </si>
  <si>
    <t>⑤</t>
    <phoneticPr fontId="2"/>
  </si>
  <si>
    <r>
      <t>【</t>
    </r>
    <r>
      <rPr>
        <b/>
        <u/>
        <sz val="14"/>
        <color theme="1"/>
        <rFont val="游ゴシック"/>
        <family val="3"/>
        <charset val="128"/>
        <scheme val="minor"/>
      </rPr>
      <t>すでに設置済みの</t>
    </r>
    <r>
      <rPr>
        <sz val="14"/>
        <color theme="1"/>
        <rFont val="游ゴシック"/>
        <family val="2"/>
        <scheme val="minor"/>
      </rPr>
      <t>太陽光発電設備と連系】</t>
    </r>
    <rPh sb="4" eb="6">
      <t>セッチ</t>
    </rPh>
    <rPh sb="6" eb="7">
      <t>ズ</t>
    </rPh>
    <rPh sb="9" eb="12">
      <t>タイヨウコウ</t>
    </rPh>
    <rPh sb="12" eb="14">
      <t>ハツデン</t>
    </rPh>
    <rPh sb="14" eb="16">
      <t>セツビ</t>
    </rPh>
    <rPh sb="17" eb="19">
      <t>レンケイ</t>
    </rPh>
    <phoneticPr fontId="2"/>
  </si>
  <si>
    <t>⑥-1</t>
    <phoneticPr fontId="2"/>
  </si>
  <si>
    <t>⑥-2</t>
    <phoneticPr fontId="2"/>
  </si>
  <si>
    <t>FITあり</t>
    <phoneticPr fontId="2"/>
  </si>
  <si>
    <t>FITなし</t>
    <phoneticPr fontId="2"/>
  </si>
  <si>
    <t>太陽光設置済み</t>
    <rPh sb="0" eb="3">
      <t>タイヨウコウ</t>
    </rPh>
    <rPh sb="3" eb="6">
      <t>セッチズ</t>
    </rPh>
    <phoneticPr fontId="2"/>
  </si>
  <si>
    <t>区分</t>
    <rPh sb="0" eb="2">
      <t>クブン</t>
    </rPh>
    <phoneticPr fontId="2"/>
  </si>
  <si>
    <r>
      <t>入力項目に必要事項を入力すると、補助金額が自動計算されるので、計算結果を設置</t>
    </r>
    <r>
      <rPr>
        <sz val="16"/>
        <rFont val="游ゴシック"/>
        <family val="3"/>
        <charset val="128"/>
        <scheme val="minor"/>
      </rPr>
      <t>完了届に転記してください。</t>
    </r>
    <rPh sb="0" eb="2">
      <t>ニュウリョク</t>
    </rPh>
    <rPh sb="2" eb="4">
      <t>コウモク</t>
    </rPh>
    <rPh sb="5" eb="7">
      <t>ヒツヨウ</t>
    </rPh>
    <rPh sb="7" eb="9">
      <t>ジコウ</t>
    </rPh>
    <rPh sb="10" eb="12">
      <t>ニュウリョク</t>
    </rPh>
    <rPh sb="16" eb="20">
      <t>ホジョキンガク</t>
    </rPh>
    <rPh sb="21" eb="23">
      <t>ジドウ</t>
    </rPh>
    <rPh sb="23" eb="25">
      <t>ケイサン</t>
    </rPh>
    <rPh sb="31" eb="35">
      <t>ケイサンケッカ</t>
    </rPh>
    <rPh sb="36" eb="38">
      <t>セッチ</t>
    </rPh>
    <rPh sb="38" eb="41">
      <t>カンリョウトドケ</t>
    </rPh>
    <rPh sb="42" eb="44">
      <t>テンキ</t>
    </rPh>
    <phoneticPr fontId="2"/>
  </si>
  <si>
    <t>【最大出力】</t>
    <rPh sb="1" eb="5">
      <t>サイダイシュツリョク</t>
    </rPh>
    <phoneticPr fontId="2"/>
  </si>
  <si>
    <t>【初期実効容量】</t>
    <rPh sb="3" eb="5">
      <t>ジッコウ</t>
    </rPh>
    <phoneticPr fontId="2"/>
  </si>
  <si>
    <t>※設置に係る経費から他の補助金額を除いた額が、本市での補助対象経費となります。</t>
    <rPh sb="1" eb="3">
      <t>セッチ</t>
    </rPh>
    <rPh sb="4" eb="5">
      <t>カカ</t>
    </rPh>
    <rPh sb="6" eb="8">
      <t>ケイヒ</t>
    </rPh>
    <rPh sb="17" eb="18">
      <t>ノゾ</t>
    </rPh>
    <rPh sb="20" eb="21">
      <t>ガク</t>
    </rPh>
    <rPh sb="27" eb="31">
      <t>ホジョタイショウ</t>
    </rPh>
    <rPh sb="31" eb="33">
      <t>ケイヒ</t>
    </rPh>
    <phoneticPr fontId="2"/>
  </si>
  <si>
    <t>子育てグリーン住宅支援事業</t>
    <rPh sb="0" eb="2">
      <t>コソダ</t>
    </rPh>
    <rPh sb="7" eb="9">
      <t>ジュウタク</t>
    </rPh>
    <rPh sb="9" eb="11">
      <t>シエン</t>
    </rPh>
    <rPh sb="11" eb="13">
      <t>ジギョウ</t>
    </rPh>
    <phoneticPr fontId="2"/>
  </si>
  <si>
    <t>補助対象</t>
    <rPh sb="0" eb="4">
      <t>ホジョタイショウ</t>
    </rPh>
    <phoneticPr fontId="2"/>
  </si>
  <si>
    <t>設備費</t>
    <phoneticPr fontId="2"/>
  </si>
  <si>
    <t>工事費</t>
    <phoneticPr fontId="2"/>
  </si>
  <si>
    <t>小計</t>
    <rPh sb="0" eb="2">
      <t>ショウケイ</t>
    </rPh>
    <phoneticPr fontId="2"/>
  </si>
  <si>
    <t>※交付決定額又は確定額を記載してください。</t>
    <rPh sb="12" eb="14">
      <t>キサイ</t>
    </rPh>
    <phoneticPr fontId="2"/>
  </si>
  <si>
    <t>・オレンジ色のセルは国・県等による補助の名称や円単位で金額を入力してください。</t>
    <rPh sb="5" eb="6">
      <t>イロ</t>
    </rPh>
    <rPh sb="10" eb="11">
      <t>クニ</t>
    </rPh>
    <rPh sb="12" eb="14">
      <t>ケントウ</t>
    </rPh>
    <rPh sb="17" eb="19">
      <t>ホジョ</t>
    </rPh>
    <rPh sb="20" eb="22">
      <t>メイショウ</t>
    </rPh>
    <rPh sb="23" eb="26">
      <t>エンタンイ</t>
    </rPh>
    <rPh sb="27" eb="29">
      <t>キンガク</t>
    </rPh>
    <rPh sb="28" eb="29">
      <t>ガク</t>
    </rPh>
    <rPh sb="30" eb="32">
      <t>ニュウリョク</t>
    </rPh>
    <phoneticPr fontId="2"/>
  </si>
  <si>
    <t>・水色のセルは円単位で費用（領収書の内容と一致するよう注意してください。）を入力してください。</t>
    <rPh sb="1" eb="2">
      <t>ミズ</t>
    </rPh>
    <rPh sb="7" eb="10">
      <t>エンタンイ</t>
    </rPh>
    <rPh sb="11" eb="13">
      <t>ヒヨウ</t>
    </rPh>
    <rPh sb="14" eb="17">
      <t>リョウシュウショ</t>
    </rPh>
    <rPh sb="18" eb="20">
      <t>ナイヨウ</t>
    </rPh>
    <rPh sb="27" eb="29">
      <t>チュウイ</t>
    </rPh>
    <rPh sb="38" eb="40">
      <t>ニュウリョク</t>
    </rPh>
    <phoneticPr fontId="2"/>
  </si>
  <si>
    <t>◎領収書に係る経費内訳</t>
    <rPh sb="1" eb="4">
      <t>リョウシュウショ</t>
    </rPh>
    <rPh sb="5" eb="6">
      <t>カカ</t>
    </rPh>
    <rPh sb="7" eb="9">
      <t>ケイヒ</t>
    </rPh>
    <rPh sb="9" eb="11">
      <t>ウチワケ</t>
    </rPh>
    <phoneticPr fontId="2"/>
  </si>
  <si>
    <t>HEMS関連費用（ZEH＋の場合は補助対象）、太陽光発電設備・蓄電池の製品延長保証料、産業廃棄物処理料、一般管理費、土地代等</t>
    <rPh sb="4" eb="6">
      <t>カンレン</t>
    </rPh>
    <rPh sb="6" eb="8">
      <t>ヒヨウ</t>
    </rPh>
    <rPh sb="14" eb="16">
      <t>バアイ</t>
    </rPh>
    <rPh sb="17" eb="21">
      <t>ホジョタイショウ</t>
    </rPh>
    <rPh sb="23" eb="26">
      <t>タイヨウコウ</t>
    </rPh>
    <rPh sb="26" eb="28">
      <t>ハツデン</t>
    </rPh>
    <rPh sb="28" eb="30">
      <t>セツビ</t>
    </rPh>
    <rPh sb="31" eb="34">
      <t>チクデンチ</t>
    </rPh>
    <rPh sb="35" eb="37">
      <t>セイヒン</t>
    </rPh>
    <rPh sb="37" eb="39">
      <t>エンチョウ</t>
    </rPh>
    <rPh sb="39" eb="41">
      <t>ホショウ</t>
    </rPh>
    <rPh sb="41" eb="42">
      <t>リョウ</t>
    </rPh>
    <rPh sb="43" eb="45">
      <t>サンギョウ</t>
    </rPh>
    <rPh sb="45" eb="48">
      <t>ハイキブツ</t>
    </rPh>
    <rPh sb="48" eb="50">
      <t>ショリ</t>
    </rPh>
    <rPh sb="50" eb="51">
      <t>リョウ</t>
    </rPh>
    <rPh sb="52" eb="54">
      <t>イッパン</t>
    </rPh>
    <rPh sb="54" eb="57">
      <t>カンリヒ</t>
    </rPh>
    <rPh sb="58" eb="61">
      <t>トチダイ</t>
    </rPh>
    <rPh sb="61" eb="62">
      <t>ナド</t>
    </rPh>
    <phoneticPr fontId="2"/>
  </si>
  <si>
    <t>更新日</t>
    <rPh sb="0" eb="3">
      <t>コウシンビ</t>
    </rPh>
    <phoneticPr fontId="2"/>
  </si>
  <si>
    <t>更新箇所</t>
    <rPh sb="0" eb="4">
      <t>コウシンカショ</t>
    </rPh>
    <phoneticPr fontId="2"/>
  </si>
  <si>
    <t>更新内容</t>
    <rPh sb="0" eb="2">
      <t>コウシン</t>
    </rPh>
    <rPh sb="2" eb="4">
      <t>ナイヨウ</t>
    </rPh>
    <phoneticPr fontId="2"/>
  </si>
  <si>
    <t>ファイル名</t>
    <rPh sb="4" eb="5">
      <t>メイ</t>
    </rPh>
    <phoneticPr fontId="2"/>
  </si>
  <si>
    <t>ー</t>
    <phoneticPr fontId="2"/>
  </si>
  <si>
    <t>公開</t>
    <rPh sb="0" eb="2">
      <t>コウカイ</t>
    </rPh>
    <phoneticPr fontId="2"/>
  </si>
  <si>
    <t>r7_kanryo_calc.xlsx</t>
    <phoneticPr fontId="2"/>
  </si>
  <si>
    <t>経費内訳　合計</t>
    <rPh sb="0" eb="4">
      <t>ケイヒウチワケ</t>
    </rPh>
    <rPh sb="5" eb="7">
      <t>ゴウケイ</t>
    </rPh>
    <phoneticPr fontId="2"/>
  </si>
  <si>
    <t>・補助対象設備等の本体購入に係る費用及び設置工事に係る費用のうち、消費税額を除いた額が補助対象となります。</t>
    <rPh sb="33" eb="37">
      <t>ショウヒゼイガク</t>
    </rPh>
    <rPh sb="38" eb="39">
      <t>ノゾ</t>
    </rPh>
    <rPh sb="41" eb="42">
      <t>ガク</t>
    </rPh>
    <phoneticPr fontId="2"/>
  </si>
  <si>
    <t>補助対象外</t>
    <rPh sb="0" eb="5">
      <t>ホジョタイショウガイ</t>
    </rPh>
    <phoneticPr fontId="2"/>
  </si>
  <si>
    <t>A　太陽光発電設備に係る費用（補助対象）</t>
    <rPh sb="2" eb="5">
      <t>タイヨウコウ</t>
    </rPh>
    <rPh sb="5" eb="9">
      <t>ハツデンセツビ</t>
    </rPh>
    <rPh sb="10" eb="11">
      <t>カカ</t>
    </rPh>
    <rPh sb="12" eb="14">
      <t>ヒヨウ</t>
    </rPh>
    <rPh sb="15" eb="19">
      <t>ホジョタイショウ</t>
    </rPh>
    <phoneticPr fontId="2"/>
  </si>
  <si>
    <t>B　蓄電池に係る費用（補助対象）</t>
    <rPh sb="2" eb="5">
      <t>チクデンチ</t>
    </rPh>
    <rPh sb="11" eb="15">
      <t>ホジョタイショウ</t>
    </rPh>
    <phoneticPr fontId="2"/>
  </si>
  <si>
    <t>D　補助対象外の費用を含めた契約金額</t>
    <rPh sb="2" eb="7">
      <t>ホジョタイショウガイ</t>
    </rPh>
    <rPh sb="8" eb="10">
      <t>ヒヨウ</t>
    </rPh>
    <rPh sb="11" eb="12">
      <t>フク</t>
    </rPh>
    <rPh sb="14" eb="18">
      <t>ケイヤクキンガク</t>
    </rPh>
    <phoneticPr fontId="2"/>
  </si>
  <si>
    <t>・以下のA～Dに領収書記載額の内訳（消費税除く）を入力してください。</t>
    <rPh sb="1" eb="3">
      <t>イカ</t>
    </rPh>
    <rPh sb="8" eb="11">
      <t>リョウシュウショ</t>
    </rPh>
    <rPh sb="11" eb="13">
      <t>キサイ</t>
    </rPh>
    <rPh sb="13" eb="14">
      <t>ガク</t>
    </rPh>
    <rPh sb="15" eb="17">
      <t>ウチワケ</t>
    </rPh>
    <rPh sb="25" eb="27">
      <t>ニュウリョク</t>
    </rPh>
    <phoneticPr fontId="2"/>
  </si>
  <si>
    <t>金額（円）</t>
    <rPh sb="0" eb="2">
      <t>キンガク</t>
    </rPh>
    <rPh sb="1" eb="2">
      <t>ゼイキン</t>
    </rPh>
    <rPh sb="3" eb="4">
      <t>エン</t>
    </rPh>
    <phoneticPr fontId="2"/>
  </si>
  <si>
    <t>その他の費用一式</t>
    <rPh sb="2" eb="3">
      <t>タ</t>
    </rPh>
    <rPh sb="4" eb="6">
      <t>ヒヨウ</t>
    </rPh>
    <rPh sb="6" eb="8">
      <t>イッシキ</t>
    </rPh>
    <phoneticPr fontId="2"/>
  </si>
  <si>
    <t>領収書金額合計（消費税除く）</t>
    <rPh sb="0" eb="3">
      <t>リョウシュウショ</t>
    </rPh>
    <rPh sb="3" eb="5">
      <t>キンガク</t>
    </rPh>
    <rPh sb="5" eb="7">
      <t>ゴウケイ</t>
    </rPh>
    <rPh sb="8" eb="12">
      <t>ショウヒゼイノゾ</t>
    </rPh>
    <phoneticPr fontId="2"/>
  </si>
  <si>
    <t>◎他の補助金の交付（予定）状況</t>
    <rPh sb="1" eb="2">
      <t>タ</t>
    </rPh>
    <rPh sb="3" eb="6">
      <t>ホジョキン</t>
    </rPh>
    <rPh sb="7" eb="9">
      <t>コウフ</t>
    </rPh>
    <rPh sb="10" eb="12">
      <t>ヨテイ</t>
    </rPh>
    <rPh sb="13" eb="15">
      <t>ジョウキョウ</t>
    </rPh>
    <phoneticPr fontId="2"/>
  </si>
  <si>
    <t>太陽光発電設備</t>
    <rPh sb="0" eb="3">
      <t>タイヨウコウ</t>
    </rPh>
    <rPh sb="3" eb="5">
      <t>ハツデン</t>
    </rPh>
    <rPh sb="5" eb="7">
      <t>セツビ</t>
    </rPh>
    <phoneticPr fontId="2"/>
  </si>
  <si>
    <t>太陽電池モジュール、架台、パワーコンディショナー（インバータ・保護装置）、その他付属機器（計測・表示装置、接続箱、直流側開閉器、交流側開閉器等）</t>
    <phoneticPr fontId="2"/>
  </si>
  <si>
    <t>設備本体（蓄電池部、電力変換装置、蓄電システム制御装置等）及び付属品（計測・表示装置、キュービクル等）</t>
    <phoneticPr fontId="2"/>
  </si>
  <si>
    <t>設置工事に係る費用（配線・配線器具の購入・電気工事・足場経費等を含む）</t>
    <rPh sb="0" eb="2">
      <t>セッチ</t>
    </rPh>
    <phoneticPr fontId="2"/>
  </si>
  <si>
    <t>据付、工事に関する費用（配線・配線器具含む）</t>
    <phoneticPr fontId="2"/>
  </si>
  <si>
    <t>C　ZEH等に係る費用（補助対象）</t>
    <rPh sb="5" eb="6">
      <t>ナド</t>
    </rPh>
    <rPh sb="12" eb="16">
      <t>ホジョタイショウ</t>
    </rPh>
    <phoneticPr fontId="2"/>
  </si>
  <si>
    <t>ZEH等関連費用</t>
    <rPh sb="4" eb="8">
      <t>カンレンヒヨウ</t>
    </rPh>
    <phoneticPr fontId="2"/>
  </si>
  <si>
    <t>ZEH等</t>
    <rPh sb="3" eb="4">
      <t>ナド</t>
    </rPh>
    <phoneticPr fontId="2"/>
  </si>
  <si>
    <t>金額（円）</t>
    <rPh sb="0" eb="2">
      <t>キンガク</t>
    </rPh>
    <rPh sb="3" eb="4">
      <t>エン</t>
    </rPh>
    <phoneticPr fontId="2"/>
  </si>
  <si>
    <t>建材費用、建築工事費用、ZEH＋の追加要件設備（おひさまエコキュート・ＥＶ充電設備等・太陽熱利用システム・PVTシステム・HEMS）に係る費用</t>
    <rPh sb="17" eb="21">
      <t>ツイカヨウケン</t>
    </rPh>
    <rPh sb="67" eb="68">
      <t>カカ</t>
    </rPh>
    <rPh sb="69" eb="71">
      <t>ヒヨウ</t>
    </rPh>
    <phoneticPr fontId="2"/>
  </si>
  <si>
    <t>　補助金額が当初の交付決定額から変更となる場合、「計画変更届（第５号様式）」をe-KAWASAKIから提出してください。</t>
    <phoneticPr fontId="2"/>
  </si>
  <si>
    <r>
      <t>※</t>
    </r>
    <r>
      <rPr>
        <b/>
        <sz val="14"/>
        <color theme="1"/>
        <rFont val="游ゴシック"/>
        <family val="3"/>
        <charset val="128"/>
        <scheme val="minor"/>
      </rPr>
      <t>本市の補助金の交付申請後に他の補助金の申請を行った場合も記載してください。その場合、本市での補助金額が当初の交付決定額から変更となる場合あります。</t>
    </r>
    <rPh sb="40" eb="42">
      <t>バアイ</t>
    </rPh>
    <phoneticPr fontId="2"/>
  </si>
  <si>
    <t>他補助金額合計</t>
    <rPh sb="0" eb="4">
      <t>ホカホジョキン</t>
    </rPh>
    <rPh sb="4" eb="5">
      <t>ガク</t>
    </rPh>
    <rPh sb="5" eb="7">
      <t>ゴウケイ</t>
    </rPh>
    <phoneticPr fontId="2"/>
  </si>
  <si>
    <r>
      <t>川崎市太陽光発電設備等設置費補助金算定表</t>
    </r>
    <r>
      <rPr>
        <b/>
        <sz val="20"/>
        <color rgb="FFFF0000"/>
        <rFont val="游ゴシック"/>
        <family val="3"/>
        <charset val="128"/>
        <scheme val="minor"/>
      </rPr>
      <t>（設置完了）</t>
    </r>
    <rPh sb="0" eb="3">
      <t>カワサキシ</t>
    </rPh>
    <rPh sb="3" eb="10">
      <t>タイヨウコウハツデンセツビ</t>
    </rPh>
    <rPh sb="10" eb="14">
      <t>トウセッチヒ</t>
    </rPh>
    <rPh sb="14" eb="17">
      <t>ホジョキン</t>
    </rPh>
    <rPh sb="17" eb="19">
      <t>サンテイ</t>
    </rPh>
    <rPh sb="19" eb="20">
      <t>ヒョウ</t>
    </rPh>
    <rPh sb="21" eb="23">
      <t>セッチ</t>
    </rPh>
    <rPh sb="23" eb="25">
      <t>カンリョウ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</si>
</sst>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29"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2"/>
      <color theme="1"/>
      <name val="游ゴシック"/>
      <family val="2"/>
      <scheme val="minor"/>
    </font>
    <font>
      <sz val="12"/>
      <color theme="1"/>
      <name val="游ゴシック"/>
      <family val="3"/>
      <charset val="128"/>
      <scheme val="minor"/>
    </font>
    <font>
      <sz val="14"/>
      <color theme="1"/>
      <name val="游ゴシック"/>
      <family val="2"/>
      <scheme val="minor"/>
    </font>
    <font>
      <sz val="14"/>
      <color theme="1"/>
      <name val="游ゴシック"/>
      <family val="3"/>
      <charset val="128"/>
      <scheme val="minor"/>
    </font>
    <font>
      <b/>
      <u/>
      <sz val="14"/>
      <color theme="1"/>
      <name val="游ゴシック"/>
      <family val="3"/>
      <charset val="128"/>
      <scheme val="minor"/>
    </font>
    <font>
      <b/>
      <sz val="16"/>
      <color theme="1"/>
      <name val="游ゴシック"/>
      <family val="3"/>
      <charset val="128"/>
      <scheme val="minor"/>
    </font>
    <font>
      <b/>
      <sz val="17"/>
      <color theme="1"/>
      <name val="游ゴシック"/>
      <family val="3"/>
      <charset val="128"/>
      <scheme val="minor"/>
    </font>
    <font>
      <u/>
      <sz val="12"/>
      <color theme="1"/>
      <name val="游ゴシック"/>
      <family val="2"/>
      <scheme val="minor"/>
    </font>
    <font>
      <b/>
      <sz val="16"/>
      <color theme="0"/>
      <name val="游ゴシック"/>
      <family val="3"/>
      <charset val="128"/>
      <scheme val="minor"/>
    </font>
    <font>
      <sz val="16"/>
      <color theme="1"/>
      <name val="游ゴシック"/>
      <family val="2"/>
      <scheme val="minor"/>
    </font>
    <font>
      <b/>
      <sz val="20"/>
      <color theme="1"/>
      <name val="游ゴシック"/>
      <family val="3"/>
      <charset val="128"/>
      <scheme val="minor"/>
    </font>
    <font>
      <sz val="14"/>
      <color rgb="FFFF0000"/>
      <name val="游ゴシック"/>
      <family val="2"/>
      <scheme val="minor"/>
    </font>
    <font>
      <sz val="14"/>
      <color rgb="FFFF0000"/>
      <name val="游ゴシック"/>
      <family val="3"/>
      <charset val="128"/>
      <scheme val="minor"/>
    </font>
    <font>
      <b/>
      <sz val="14"/>
      <color theme="1"/>
      <name val="游ゴシック"/>
      <family val="3"/>
      <charset val="128"/>
      <scheme val="minor"/>
    </font>
    <font>
      <sz val="16"/>
      <name val="游ゴシック"/>
      <family val="2"/>
      <scheme val="minor"/>
    </font>
    <font>
      <sz val="16"/>
      <name val="游ゴシック"/>
      <family val="3"/>
      <charset val="128"/>
      <scheme val="minor"/>
    </font>
    <font>
      <sz val="14"/>
      <name val="游ゴシック"/>
      <family val="2"/>
      <scheme val="minor"/>
    </font>
    <font>
      <sz val="14"/>
      <name val="游ゴシック"/>
      <family val="3"/>
      <charset val="128"/>
      <scheme val="minor"/>
    </font>
    <font>
      <b/>
      <u/>
      <sz val="22"/>
      <color theme="1"/>
      <name val="游ゴシック"/>
      <family val="3"/>
      <charset val="128"/>
      <scheme val="minor"/>
    </font>
    <font>
      <b/>
      <sz val="14"/>
      <name val="游ゴシック"/>
      <family val="3"/>
      <charset val="128"/>
      <scheme val="minor"/>
    </font>
    <font>
      <b/>
      <u/>
      <sz val="18"/>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20"/>
      <color rgb="FFFF0000"/>
      <name val="游ゴシック"/>
      <family val="3"/>
      <charset val="128"/>
      <scheme val="minor"/>
    </font>
    <font>
      <b/>
      <u/>
      <sz val="12"/>
      <color theme="1"/>
      <name val="游ゴシック"/>
      <family val="3"/>
      <charset val="128"/>
      <scheme val="minor"/>
    </font>
    <font>
      <b/>
      <u/>
      <sz val="14"/>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79998168889431442"/>
        <bgColor indexed="64"/>
      </patternFill>
    </fill>
  </fills>
  <borders count="6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thin">
        <color indexed="64"/>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indexed="64"/>
      </right>
      <top style="medium">
        <color rgb="FF0070C0"/>
      </top>
      <bottom style="medium">
        <color rgb="FF0070C0"/>
      </bottom>
      <diagonal/>
    </border>
    <border>
      <left style="medium">
        <color indexed="64"/>
      </left>
      <right style="medium">
        <color rgb="FF0070C0"/>
      </right>
      <top style="medium">
        <color rgb="FF0070C0"/>
      </top>
      <bottom style="medium">
        <color rgb="FF0070C0"/>
      </bottom>
      <diagonal/>
    </border>
    <border>
      <left style="medium">
        <color rgb="FF0070C0"/>
      </left>
      <right style="thin">
        <color indexed="64"/>
      </right>
      <top style="medium">
        <color rgb="FF0070C0"/>
      </top>
      <bottom style="medium">
        <color rgb="FF0070C0"/>
      </bottom>
      <diagonal/>
    </border>
    <border>
      <left style="thin">
        <color indexed="64"/>
      </left>
      <right style="thin">
        <color indexed="64"/>
      </right>
      <top style="medium">
        <color rgb="FF0070C0"/>
      </top>
      <bottom style="medium">
        <color rgb="FF0070C0"/>
      </bottom>
      <diagonal/>
    </border>
    <border>
      <left style="thin">
        <color indexed="64"/>
      </left>
      <right style="medium">
        <color rgb="FF0070C0"/>
      </right>
      <top style="medium">
        <color rgb="FF0070C0"/>
      </top>
      <bottom style="medium">
        <color rgb="FF0070C0"/>
      </bottom>
      <diagonal/>
    </border>
  </borders>
  <cellStyleXfs count="2">
    <xf numFmtId="0" fontId="0" fillId="0" borderId="0"/>
    <xf numFmtId="38" fontId="1" fillId="0" borderId="0" applyFont="0" applyFill="0" applyBorder="0" applyAlignment="0" applyProtection="0">
      <alignment vertical="center"/>
    </xf>
  </cellStyleXfs>
  <cellXfs count="216">
    <xf numFmtId="0" fontId="0" fillId="0" borderId="0" xfId="0"/>
    <xf numFmtId="0" fontId="5" fillId="0" borderId="0" xfId="0" applyFont="1"/>
    <xf numFmtId="0" fontId="5" fillId="0" borderId="1" xfId="0" applyFont="1" applyBorder="1" applyAlignment="1">
      <alignment horizontal="center"/>
    </xf>
    <xf numFmtId="0" fontId="5" fillId="5" borderId="0" xfId="0" applyFont="1" applyFill="1"/>
    <xf numFmtId="0" fontId="8" fillId="0" borderId="0" xfId="0" applyFont="1" applyAlignment="1">
      <alignment horizontal="center"/>
    </xf>
    <xf numFmtId="38" fontId="5" fillId="0" borderId="1" xfId="0" applyNumberFormat="1" applyFont="1" applyFill="1" applyBorder="1"/>
    <xf numFmtId="0" fontId="6" fillId="2" borderId="1" xfId="0" applyFont="1" applyFill="1" applyBorder="1" applyProtection="1">
      <protection locked="0"/>
    </xf>
    <xf numFmtId="176" fontId="6" fillId="4" borderId="1" xfId="0" applyNumberFormat="1" applyFont="1" applyFill="1" applyBorder="1" applyProtection="1">
      <protection locked="0"/>
    </xf>
    <xf numFmtId="0" fontId="8" fillId="0" borderId="0" xfId="0" applyFont="1" applyAlignment="1">
      <alignment horizontal="center" vertical="center"/>
    </xf>
    <xf numFmtId="0" fontId="11" fillId="0" borderId="0" xfId="0" applyFont="1" applyAlignment="1">
      <alignment wrapText="1"/>
    </xf>
    <xf numFmtId="0" fontId="5" fillId="0" borderId="0" xfId="0" applyFont="1" applyAlignment="1">
      <alignment horizontal="right"/>
    </xf>
    <xf numFmtId="0" fontId="14" fillId="0" borderId="0" xfId="0" applyFont="1" applyAlignment="1"/>
    <xf numFmtId="0" fontId="15" fillId="0" borderId="0" xfId="0" applyFont="1" applyAlignment="1"/>
    <xf numFmtId="0" fontId="8" fillId="0" borderId="0" xfId="0" applyFont="1"/>
    <xf numFmtId="38" fontId="6" fillId="0" borderId="1" xfId="1" applyFont="1" applyFill="1" applyBorder="1" applyAlignment="1" applyProtection="1"/>
    <xf numFmtId="0" fontId="16" fillId="0" borderId="0" xfId="0" applyFont="1"/>
    <xf numFmtId="3" fontId="5" fillId="0" borderId="1" xfId="0" applyNumberFormat="1" applyFont="1" applyFill="1" applyBorder="1" applyProtection="1"/>
    <xf numFmtId="0" fontId="17" fillId="0" borderId="0" xfId="0" applyFont="1"/>
    <xf numFmtId="0" fontId="5" fillId="0" borderId="2" xfId="0" applyFont="1" applyBorder="1" applyAlignment="1">
      <alignment horizontal="right" shrinkToFit="1"/>
    </xf>
    <xf numFmtId="0" fontId="5" fillId="0" borderId="0" xfId="0" applyFont="1" applyFill="1" applyBorder="1" applyAlignment="1" applyProtection="1">
      <alignment horizontal="right"/>
    </xf>
    <xf numFmtId="177" fontId="5" fillId="0" borderId="0" xfId="0" applyNumberFormat="1" applyFont="1" applyFill="1" applyBorder="1" applyAlignment="1" applyProtection="1"/>
    <xf numFmtId="0" fontId="19" fillId="0" borderId="0" xfId="0" applyFont="1" applyAlignment="1"/>
    <xf numFmtId="0" fontId="20" fillId="0" borderId="0" xfId="0" applyFont="1" applyAlignment="1"/>
    <xf numFmtId="0" fontId="5" fillId="0" borderId="0" xfId="0" applyFont="1" applyFill="1" applyBorder="1" applyAlignment="1" applyProtection="1"/>
    <xf numFmtId="0" fontId="6" fillId="0" borderId="0" xfId="0" applyFont="1"/>
    <xf numFmtId="0" fontId="5" fillId="0" borderId="0" xfId="0" applyFont="1" applyProtection="1"/>
    <xf numFmtId="0" fontId="22" fillId="0" borderId="0" xfId="0" applyFont="1" applyProtection="1"/>
    <xf numFmtId="0" fontId="5" fillId="0" borderId="0" xfId="0" applyFont="1" applyAlignment="1"/>
    <xf numFmtId="0" fontId="16" fillId="0" borderId="0" xfId="0" applyFont="1" applyProtection="1"/>
    <xf numFmtId="0" fontId="16" fillId="0" borderId="0" xfId="0" applyFont="1" applyFill="1" applyBorder="1" applyAlignment="1" applyProtection="1"/>
    <xf numFmtId="0" fontId="22" fillId="0" borderId="0" xfId="0" applyFont="1" applyAlignment="1" applyProtection="1">
      <alignment vertical="center"/>
    </xf>
    <xf numFmtId="0" fontId="5" fillId="2" borderId="3" xfId="0" applyFont="1" applyFill="1" applyBorder="1" applyAlignment="1" applyProtection="1">
      <alignment horizontal="center" vertical="center"/>
      <protection locked="0"/>
    </xf>
    <xf numFmtId="38" fontId="4" fillId="0" borderId="1" xfId="1" applyFont="1" applyFill="1" applyBorder="1" applyAlignment="1" applyProtection="1"/>
    <xf numFmtId="0" fontId="0" fillId="0" borderId="43" xfId="0" applyBorder="1" applyProtection="1"/>
    <xf numFmtId="0" fontId="0" fillId="0" borderId="0" xfId="0" applyProtection="1"/>
    <xf numFmtId="14" fontId="0" fillId="0" borderId="43" xfId="0" applyNumberFormat="1" applyBorder="1" applyAlignment="1" applyProtection="1">
      <alignment horizontal="left" vertical="top"/>
    </xf>
    <xf numFmtId="0" fontId="9" fillId="5" borderId="0" xfId="0" applyFont="1" applyFill="1" applyAlignment="1">
      <alignment vertical="center"/>
    </xf>
    <xf numFmtId="0" fontId="4" fillId="5" borderId="0" xfId="0" applyFont="1" applyFill="1" applyBorder="1" applyAlignment="1">
      <alignment horizontal="center"/>
    </xf>
    <xf numFmtId="0" fontId="3" fillId="5" borderId="0" xfId="0" applyFont="1" applyFill="1" applyAlignment="1">
      <alignment horizontal="center"/>
    </xf>
    <xf numFmtId="0" fontId="4" fillId="5" borderId="0" xfId="0" applyFont="1" applyFill="1" applyBorder="1" applyAlignment="1"/>
    <xf numFmtId="0" fontId="5" fillId="5" borderId="0" xfId="0" applyFont="1" applyFill="1" applyAlignment="1">
      <alignment horizontal="left"/>
    </xf>
    <xf numFmtId="0" fontId="10" fillId="5" borderId="0" xfId="0" applyFont="1" applyFill="1"/>
    <xf numFmtId="0" fontId="0" fillId="5" borderId="0" xfId="0" applyFont="1" applyFill="1" applyAlignment="1">
      <alignment horizontal="center"/>
    </xf>
    <xf numFmtId="176" fontId="6" fillId="5" borderId="0" xfId="0" applyNumberFormat="1" applyFont="1" applyFill="1" applyBorder="1"/>
    <xf numFmtId="0" fontId="6" fillId="5" borderId="0" xfId="0" applyFont="1" applyFill="1" applyBorder="1"/>
    <xf numFmtId="0" fontId="10" fillId="5" borderId="0" xfId="0" applyFont="1" applyFill="1" applyAlignment="1">
      <alignment vertical="top"/>
    </xf>
    <xf numFmtId="0" fontId="5" fillId="5" borderId="0" xfId="0" applyFont="1" applyFill="1" applyBorder="1"/>
    <xf numFmtId="0" fontId="5" fillId="0" borderId="1" xfId="0" applyFont="1" applyFill="1" applyBorder="1" applyAlignment="1">
      <alignment horizontal="center"/>
    </xf>
    <xf numFmtId="38" fontId="5" fillId="0" borderId="1" xfId="1" applyFont="1" applyFill="1" applyBorder="1" applyAlignment="1"/>
    <xf numFmtId="38" fontId="5" fillId="0" borderId="1" xfId="1" applyFont="1" applyFill="1" applyBorder="1" applyAlignment="1">
      <alignment horizontal="right"/>
    </xf>
    <xf numFmtId="0" fontId="5" fillId="0" borderId="5" xfId="0" applyFont="1" applyBorder="1" applyAlignment="1">
      <alignment horizontal="right" shrinkToFit="1"/>
    </xf>
    <xf numFmtId="0" fontId="5" fillId="2" borderId="6" xfId="0" applyFont="1" applyFill="1" applyBorder="1" applyAlignment="1" applyProtection="1">
      <alignment horizontal="center" shrinkToFit="1"/>
      <protection locked="0"/>
    </xf>
    <xf numFmtId="0" fontId="5" fillId="0" borderId="52" xfId="0" applyFont="1" applyBorder="1" applyAlignment="1">
      <alignment horizontal="center" vertical="center"/>
    </xf>
    <xf numFmtId="0" fontId="5" fillId="0" borderId="0" xfId="0" applyFont="1" applyFill="1" applyBorder="1" applyAlignment="1" applyProtection="1">
      <alignment vertical="center"/>
      <protection locked="0"/>
    </xf>
    <xf numFmtId="177" fontId="5" fillId="0" borderId="0" xfId="0" applyNumberFormat="1" applyFont="1" applyFill="1" applyBorder="1" applyAlignment="1" applyProtection="1">
      <alignment vertical="center"/>
      <protection locked="0"/>
    </xf>
    <xf numFmtId="0" fontId="5" fillId="0" borderId="2" xfId="0" applyFont="1" applyBorder="1" applyAlignment="1">
      <alignment horizontal="right"/>
    </xf>
    <xf numFmtId="38" fontId="5" fillId="0" borderId="0" xfId="1" applyFont="1" applyAlignment="1"/>
    <xf numFmtId="0" fontId="5" fillId="7" borderId="0" xfId="0" applyFont="1" applyFill="1"/>
    <xf numFmtId="0" fontId="0" fillId="7" borderId="0" xfId="0" applyFill="1"/>
    <xf numFmtId="0" fontId="6" fillId="7" borderId="0" xfId="0" applyFont="1" applyFill="1"/>
    <xf numFmtId="38" fontId="0" fillId="7" borderId="0" xfId="1" applyFont="1" applyFill="1" applyAlignment="1"/>
    <xf numFmtId="177" fontId="5" fillId="0" borderId="0" xfId="0" applyNumberFormat="1" applyFont="1" applyFill="1" applyBorder="1" applyAlignment="1" applyProtection="1">
      <alignment vertical="center"/>
    </xf>
    <xf numFmtId="38" fontId="27" fillId="0" borderId="59" xfId="1" applyFont="1" applyFill="1" applyBorder="1" applyAlignment="1" applyProtection="1">
      <alignment vertical="center"/>
    </xf>
    <xf numFmtId="177" fontId="7" fillId="0" borderId="61" xfId="0" applyNumberFormat="1" applyFont="1" applyBorder="1" applyAlignment="1">
      <alignment horizontal="right" vertical="center"/>
    </xf>
    <xf numFmtId="0" fontId="7" fillId="0" borderId="61" xfId="0" applyFont="1" applyBorder="1" applyAlignment="1">
      <alignment horizontal="right" vertical="center"/>
    </xf>
    <xf numFmtId="0" fontId="7" fillId="0" borderId="62" xfId="0" applyFont="1" applyBorder="1" applyAlignment="1">
      <alignment horizontal="right" vertical="center"/>
    </xf>
    <xf numFmtId="0" fontId="7" fillId="0" borderId="60" xfId="0" applyFont="1" applyBorder="1" applyAlignment="1">
      <alignment horizontal="right" vertical="center"/>
    </xf>
    <xf numFmtId="0" fontId="13" fillId="0" borderId="0" xfId="0" applyFont="1" applyAlignment="1">
      <alignment horizontal="center" vertical="center"/>
    </xf>
    <xf numFmtId="0" fontId="12" fillId="0" borderId="0" xfId="0" applyFont="1" applyAlignment="1">
      <alignment horizontal="left"/>
    </xf>
    <xf numFmtId="0" fontId="12" fillId="0" borderId="0" xfId="0" applyFont="1" applyAlignment="1"/>
    <xf numFmtId="0" fontId="9" fillId="7" borderId="0" xfId="0" applyFont="1" applyFill="1" applyAlignment="1">
      <alignment horizontal="center" vertical="center"/>
    </xf>
    <xf numFmtId="0" fontId="4" fillId="0" borderId="12" xfId="0" applyFont="1" applyFill="1" applyBorder="1" applyAlignment="1">
      <alignment horizontal="center" vertical="top"/>
    </xf>
    <xf numFmtId="0" fontId="4" fillId="0" borderId="8" xfId="0" applyFont="1" applyFill="1" applyBorder="1" applyAlignment="1">
      <alignment horizontal="center" vertical="top"/>
    </xf>
    <xf numFmtId="0" fontId="5" fillId="0" borderId="2" xfId="0" applyFont="1" applyFill="1" applyBorder="1" applyAlignment="1">
      <alignment horizontal="center"/>
    </xf>
    <xf numFmtId="0" fontId="5" fillId="0" borderId="4" xfId="0" applyFont="1" applyFill="1" applyBorder="1" applyAlignment="1">
      <alignment horizontal="center"/>
    </xf>
    <xf numFmtId="0" fontId="5" fillId="0" borderId="3" xfId="0" applyFont="1" applyFill="1" applyBorder="1" applyAlignment="1">
      <alignment horizontal="center"/>
    </xf>
    <xf numFmtId="0" fontId="23" fillId="0" borderId="56" xfId="0" applyFont="1" applyBorder="1" applyAlignment="1">
      <alignment horizontal="center" vertical="center" wrapText="1"/>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19" fillId="0" borderId="13" xfId="0" applyFont="1" applyBorder="1" applyAlignment="1" applyProtection="1">
      <alignment horizontal="left" vertical="center"/>
    </xf>
    <xf numFmtId="0" fontId="19" fillId="0" borderId="14" xfId="0" applyFont="1" applyBorder="1" applyAlignment="1" applyProtection="1">
      <alignment horizontal="left" vertical="center"/>
    </xf>
    <xf numFmtId="0" fontId="19" fillId="0" borderId="15" xfId="0" applyFont="1" applyBorder="1" applyAlignment="1" applyProtection="1">
      <alignment horizontal="left" vertical="center"/>
    </xf>
    <xf numFmtId="0" fontId="5" fillId="0" borderId="43" xfId="0" applyFont="1" applyBorder="1" applyAlignment="1" applyProtection="1">
      <alignment horizontal="center"/>
    </xf>
    <xf numFmtId="0" fontId="21" fillId="0" borderId="5"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8" xfId="0" applyFont="1" applyFill="1" applyBorder="1" applyAlignment="1">
      <alignment horizontal="center" vertical="center"/>
    </xf>
    <xf numFmtId="38" fontId="21" fillId="0" borderId="9" xfId="0" applyNumberFormat="1" applyFont="1" applyFill="1" applyBorder="1" applyAlignment="1">
      <alignment horizontal="right" vertical="center"/>
    </xf>
    <xf numFmtId="0" fontId="21" fillId="0" borderId="10" xfId="0" applyFont="1" applyFill="1" applyBorder="1" applyAlignment="1">
      <alignment horizontal="right" vertical="center"/>
    </xf>
    <xf numFmtId="0" fontId="9" fillId="5" borderId="0" xfId="0" applyFont="1" applyFill="1" applyAlignment="1">
      <alignment horizontal="center" vertical="center"/>
    </xf>
    <xf numFmtId="0" fontId="9" fillId="5" borderId="0" xfId="0" applyFont="1" applyFill="1" applyBorder="1" applyAlignment="1">
      <alignment horizontal="center" vertical="center"/>
    </xf>
    <xf numFmtId="0" fontId="24" fillId="0" borderId="5" xfId="0" applyFont="1" applyBorder="1" applyAlignment="1">
      <alignment horizontal="center"/>
    </xf>
    <xf numFmtId="0" fontId="24" fillId="0" borderId="6" xfId="0" applyFont="1" applyBorder="1" applyAlignment="1">
      <alignment horizontal="center"/>
    </xf>
    <xf numFmtId="0" fontId="4" fillId="0" borderId="11" xfId="0" applyFont="1" applyFill="1" applyBorder="1" applyAlignment="1">
      <alignment horizontal="center"/>
    </xf>
    <xf numFmtId="0" fontId="4" fillId="0" borderId="6" xfId="0" applyFont="1" applyFill="1" applyBorder="1" applyAlignment="1">
      <alignment horizont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8" fillId="7" borderId="0" xfId="0" applyFont="1" applyFill="1" applyAlignment="1">
      <alignment horizontal="center" vertical="center"/>
    </xf>
    <xf numFmtId="0" fontId="5" fillId="0" borderId="2" xfId="0" applyFont="1" applyBorder="1" applyAlignment="1">
      <alignment horizontal="center"/>
    </xf>
    <xf numFmtId="0" fontId="5" fillId="0" borderId="4" xfId="0" applyFont="1" applyBorder="1" applyAlignment="1">
      <alignment horizontal="center"/>
    </xf>
    <xf numFmtId="0" fontId="5" fillId="0" borderId="3" xfId="0" applyFont="1" applyBorder="1" applyAlignment="1">
      <alignment horizontal="center"/>
    </xf>
    <xf numFmtId="0" fontId="25" fillId="0" borderId="7" xfId="0" applyFont="1" applyBorder="1" applyAlignment="1">
      <alignment horizontal="center" vertical="top"/>
    </xf>
    <xf numFmtId="0" fontId="25" fillId="0" borderId="8" xfId="0" applyFont="1" applyBorder="1" applyAlignment="1">
      <alignment horizontal="center" vertical="top"/>
    </xf>
    <xf numFmtId="0" fontId="5" fillId="0" borderId="13" xfId="0" applyFont="1" applyBorder="1" applyAlignment="1" applyProtection="1">
      <alignment horizontal="left" vertical="center"/>
    </xf>
    <xf numFmtId="0" fontId="5" fillId="0" borderId="14" xfId="0" applyFont="1" applyBorder="1" applyAlignment="1" applyProtection="1">
      <alignment horizontal="left" vertical="center"/>
    </xf>
    <xf numFmtId="0" fontId="5" fillId="0" borderId="15" xfId="0" applyFont="1" applyBorder="1" applyAlignment="1" applyProtection="1">
      <alignment horizontal="left" vertical="center"/>
    </xf>
    <xf numFmtId="0" fontId="5" fillId="2" borderId="4"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16" fillId="0" borderId="37" xfId="0" applyFont="1" applyBorder="1" applyAlignment="1" applyProtection="1">
      <alignment horizontal="center"/>
    </xf>
    <xf numFmtId="0" fontId="16" fillId="0" borderId="38" xfId="0" applyFont="1" applyBorder="1" applyAlignment="1" applyProtection="1">
      <alignment horizontal="center"/>
    </xf>
    <xf numFmtId="0" fontId="16" fillId="0" borderId="39" xfId="0" applyFont="1" applyBorder="1" applyAlignment="1" applyProtection="1">
      <alignment horizontal="center"/>
    </xf>
    <xf numFmtId="0" fontId="5" fillId="0" borderId="40"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42" xfId="0" applyFont="1" applyBorder="1" applyAlignment="1" applyProtection="1">
      <alignment horizontal="center" vertical="center"/>
    </xf>
    <xf numFmtId="0" fontId="6" fillId="0" borderId="41" xfId="0" applyFont="1" applyBorder="1" applyAlignment="1" applyProtection="1">
      <alignment horizontal="center" vertical="center"/>
    </xf>
    <xf numFmtId="0" fontId="6" fillId="0" borderId="42" xfId="0" applyFont="1" applyBorder="1" applyAlignment="1" applyProtection="1">
      <alignment horizontal="center" vertical="center"/>
    </xf>
    <xf numFmtId="0" fontId="5" fillId="0" borderId="13" xfId="0" applyFont="1" applyBorder="1" applyAlignment="1" applyProtection="1">
      <alignment horizontal="left" vertical="center" wrapText="1"/>
    </xf>
    <xf numFmtId="0" fontId="5" fillId="0" borderId="14"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45" xfId="0" applyFont="1" applyBorder="1" applyAlignment="1" applyProtection="1">
      <alignment horizontal="center" vertical="center" textRotation="255"/>
    </xf>
    <xf numFmtId="0" fontId="5" fillId="0" borderId="46" xfId="0" applyFont="1" applyBorder="1" applyAlignment="1" applyProtection="1">
      <alignment horizontal="center" vertical="center" textRotation="255"/>
    </xf>
    <xf numFmtId="0" fontId="5" fillId="0" borderId="44" xfId="0" applyFont="1" applyBorder="1" applyAlignment="1" applyProtection="1">
      <alignment horizontal="center" vertical="center" textRotation="255"/>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43" xfId="0" applyFont="1" applyBorder="1" applyAlignment="1" applyProtection="1">
      <alignment horizontal="center" vertical="center"/>
    </xf>
    <xf numFmtId="0" fontId="5" fillId="3" borderId="19" xfId="0" applyFont="1" applyFill="1" applyBorder="1" applyAlignment="1" applyProtection="1">
      <alignment horizontal="left" vertical="center"/>
      <protection locked="0"/>
    </xf>
    <xf numFmtId="0" fontId="5" fillId="3" borderId="14" xfId="0" applyFont="1" applyFill="1" applyBorder="1" applyAlignment="1" applyProtection="1">
      <alignment horizontal="left" vertical="center"/>
      <protection locked="0"/>
    </xf>
    <xf numFmtId="0" fontId="5" fillId="3" borderId="15" xfId="0" applyFont="1" applyFill="1" applyBorder="1" applyAlignment="1" applyProtection="1">
      <alignment horizontal="left" vertical="center"/>
      <protection locked="0"/>
    </xf>
    <xf numFmtId="177" fontId="5" fillId="3" borderId="13" xfId="0" applyNumberFormat="1" applyFont="1" applyFill="1" applyBorder="1" applyAlignment="1" applyProtection="1">
      <alignment horizontal="right" vertical="center"/>
      <protection locked="0"/>
    </xf>
    <xf numFmtId="177" fontId="5" fillId="3" borderId="14" xfId="0" applyNumberFormat="1" applyFont="1" applyFill="1" applyBorder="1" applyAlignment="1" applyProtection="1">
      <alignment horizontal="right" vertical="center"/>
      <protection locked="0"/>
    </xf>
    <xf numFmtId="177" fontId="5" fillId="3" borderId="20" xfId="0" applyNumberFormat="1" applyFont="1" applyFill="1" applyBorder="1" applyAlignment="1" applyProtection="1">
      <alignment horizontal="right" vertical="center"/>
      <protection locked="0"/>
    </xf>
    <xf numFmtId="0" fontId="5" fillId="3" borderId="26" xfId="0" applyFont="1" applyFill="1" applyBorder="1" applyAlignment="1" applyProtection="1">
      <alignment horizontal="left" vertical="center"/>
      <protection locked="0"/>
    </xf>
    <xf numFmtId="0" fontId="5" fillId="3" borderId="27" xfId="0" applyFont="1" applyFill="1" applyBorder="1" applyAlignment="1" applyProtection="1">
      <alignment horizontal="left" vertical="center"/>
      <protection locked="0"/>
    </xf>
    <xf numFmtId="0" fontId="5" fillId="3" borderId="28" xfId="0" applyFont="1" applyFill="1" applyBorder="1" applyAlignment="1" applyProtection="1">
      <alignment horizontal="left" vertical="center"/>
      <protection locked="0"/>
    </xf>
    <xf numFmtId="177" fontId="5" fillId="3" borderId="29" xfId="0" applyNumberFormat="1" applyFont="1" applyFill="1" applyBorder="1" applyAlignment="1" applyProtection="1">
      <alignment horizontal="right" vertical="center"/>
      <protection locked="0"/>
    </xf>
    <xf numFmtId="177" fontId="5" fillId="3" borderId="27" xfId="0" applyNumberFormat="1" applyFont="1" applyFill="1" applyBorder="1" applyAlignment="1" applyProtection="1">
      <alignment horizontal="right" vertical="center"/>
      <protection locked="0"/>
    </xf>
    <xf numFmtId="177" fontId="5" fillId="3" borderId="30" xfId="0" applyNumberFormat="1" applyFont="1" applyFill="1" applyBorder="1" applyAlignment="1" applyProtection="1">
      <alignment horizontal="right" vertical="center"/>
      <protection locked="0"/>
    </xf>
    <xf numFmtId="0" fontId="5" fillId="0" borderId="31" xfId="0" applyFont="1" applyFill="1" applyBorder="1" applyAlignment="1" applyProtection="1">
      <alignment horizontal="right"/>
    </xf>
    <xf numFmtId="0" fontId="5" fillId="0" borderId="32" xfId="0" applyFont="1" applyFill="1" applyBorder="1" applyAlignment="1" applyProtection="1">
      <alignment horizontal="right"/>
    </xf>
    <xf numFmtId="0" fontId="5" fillId="0" borderId="33" xfId="0" applyFont="1" applyFill="1" applyBorder="1" applyAlignment="1" applyProtection="1">
      <alignment horizontal="right"/>
    </xf>
    <xf numFmtId="177" fontId="5" fillId="0" borderId="34" xfId="0" applyNumberFormat="1" applyFont="1" applyFill="1" applyBorder="1" applyAlignment="1" applyProtection="1">
      <alignment horizontal="right" vertical="center"/>
    </xf>
    <xf numFmtId="177" fontId="5" fillId="0" borderId="32" xfId="0" applyNumberFormat="1" applyFont="1" applyFill="1" applyBorder="1" applyAlignment="1" applyProtection="1">
      <alignment horizontal="right" vertical="center"/>
    </xf>
    <xf numFmtId="177" fontId="5" fillId="0" borderId="35" xfId="0" applyNumberFormat="1" applyFont="1" applyFill="1" applyBorder="1" applyAlignment="1" applyProtection="1">
      <alignment horizontal="right" vertical="center"/>
    </xf>
    <xf numFmtId="0" fontId="16" fillId="0" borderId="16" xfId="0" applyFont="1" applyBorder="1" applyAlignment="1" applyProtection="1">
      <alignment horizontal="center"/>
    </xf>
    <xf numFmtId="0" fontId="16" fillId="0" borderId="17" xfId="0" applyFont="1" applyBorder="1" applyAlignment="1" applyProtection="1">
      <alignment horizontal="center"/>
    </xf>
    <xf numFmtId="0" fontId="16" fillId="0" borderId="18" xfId="0" applyFont="1" applyBorder="1" applyAlignment="1" applyProtection="1">
      <alignment horizontal="center"/>
    </xf>
    <xf numFmtId="0" fontId="16" fillId="0" borderId="43" xfId="0" applyFont="1" applyBorder="1" applyAlignment="1">
      <alignment horizontal="center"/>
    </xf>
    <xf numFmtId="0" fontId="16" fillId="0" borderId="13" xfId="0" applyFont="1" applyBorder="1" applyAlignment="1">
      <alignment horizontal="center"/>
    </xf>
    <xf numFmtId="0" fontId="16" fillId="0" borderId="14" xfId="0" applyFont="1" applyBorder="1" applyAlignment="1">
      <alignment horizontal="center"/>
    </xf>
    <xf numFmtId="0" fontId="16" fillId="0" borderId="15" xfId="0" applyFont="1" applyBorder="1" applyAlignment="1">
      <alignment horizontal="center"/>
    </xf>
    <xf numFmtId="0" fontId="28" fillId="0" borderId="48" xfId="0" applyFont="1" applyFill="1" applyBorder="1" applyAlignment="1" applyProtection="1">
      <alignment horizontal="right" vertical="center"/>
    </xf>
    <xf numFmtId="0" fontId="28" fillId="0" borderId="49" xfId="0" applyFont="1" applyFill="1" applyBorder="1" applyAlignment="1" applyProtection="1">
      <alignment horizontal="right" vertical="center"/>
    </xf>
    <xf numFmtId="177" fontId="28" fillId="0" borderId="50" xfId="0" applyNumberFormat="1" applyFont="1" applyFill="1" applyBorder="1" applyAlignment="1" applyProtection="1">
      <alignment vertical="center"/>
    </xf>
    <xf numFmtId="177" fontId="28" fillId="0" borderId="49" xfId="0" applyNumberFormat="1" applyFont="1" applyFill="1" applyBorder="1" applyAlignment="1" applyProtection="1">
      <alignment vertical="center"/>
    </xf>
    <xf numFmtId="177" fontId="28" fillId="0" borderId="51" xfId="0" applyNumberFormat="1" applyFont="1" applyFill="1" applyBorder="1" applyAlignment="1" applyProtection="1">
      <alignment vertical="center"/>
    </xf>
    <xf numFmtId="0" fontId="5" fillId="0" borderId="37" xfId="0" applyFont="1" applyBorder="1" applyAlignment="1" applyProtection="1">
      <alignment horizontal="center"/>
    </xf>
    <xf numFmtId="0" fontId="5" fillId="0" borderId="38" xfId="0" applyFont="1" applyBorder="1" applyAlignment="1" applyProtection="1">
      <alignment horizontal="center"/>
    </xf>
    <xf numFmtId="0" fontId="5" fillId="0" borderId="47" xfId="0" applyFont="1" applyBorder="1" applyAlignment="1" applyProtection="1">
      <alignment horizontal="center"/>
    </xf>
    <xf numFmtId="0" fontId="5" fillId="0" borderId="17" xfId="0" applyFont="1" applyBorder="1" applyAlignment="1" applyProtection="1">
      <alignment horizontal="center"/>
    </xf>
    <xf numFmtId="0" fontId="5" fillId="0" borderId="18" xfId="0" applyFont="1" applyBorder="1" applyAlignment="1" applyProtection="1">
      <alignment horizontal="center"/>
    </xf>
    <xf numFmtId="0" fontId="5" fillId="0" borderId="16" xfId="0" applyFont="1" applyFill="1" applyBorder="1" applyAlignment="1" applyProtection="1">
      <alignment horizontal="left" vertical="center"/>
      <protection locked="0"/>
    </xf>
    <xf numFmtId="0" fontId="5" fillId="0" borderId="17" xfId="0" applyFont="1" applyFill="1" applyBorder="1" applyAlignment="1" applyProtection="1">
      <alignment horizontal="left" vertical="center"/>
      <protection locked="0"/>
    </xf>
    <xf numFmtId="0" fontId="5" fillId="0" borderId="55" xfId="0" applyFont="1" applyFill="1" applyBorder="1" applyAlignment="1" applyProtection="1">
      <alignment horizontal="left" vertical="center"/>
      <protection locked="0"/>
    </xf>
    <xf numFmtId="177" fontId="5" fillId="3" borderId="47" xfId="0" applyNumberFormat="1" applyFont="1" applyFill="1" applyBorder="1" applyAlignment="1" applyProtection="1">
      <alignment horizontal="right" vertical="center"/>
      <protection locked="0"/>
    </xf>
    <xf numFmtId="177" fontId="5" fillId="3" borderId="17" xfId="0" applyNumberFormat="1" applyFont="1" applyFill="1" applyBorder="1" applyAlignment="1" applyProtection="1">
      <alignment horizontal="right" vertical="center"/>
      <protection locked="0"/>
    </xf>
    <xf numFmtId="177" fontId="5" fillId="3" borderId="18" xfId="0" applyNumberFormat="1" applyFont="1" applyFill="1" applyBorder="1" applyAlignment="1" applyProtection="1">
      <alignment horizontal="right" vertical="center"/>
      <protection locked="0"/>
    </xf>
    <xf numFmtId="0" fontId="5" fillId="0" borderId="26" xfId="0" applyFont="1" applyFill="1" applyBorder="1" applyAlignment="1" applyProtection="1">
      <alignment horizontal="left" vertical="center"/>
    </xf>
    <xf numFmtId="0" fontId="5" fillId="0" borderId="27" xfId="0" applyFont="1" applyFill="1" applyBorder="1" applyAlignment="1" applyProtection="1">
      <alignment horizontal="left" vertical="center"/>
    </xf>
    <xf numFmtId="0" fontId="5" fillId="0" borderId="28" xfId="0" applyFont="1" applyFill="1" applyBorder="1" applyAlignment="1" applyProtection="1">
      <alignment horizontal="left" vertical="center"/>
    </xf>
    <xf numFmtId="0" fontId="5" fillId="0" borderId="2"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3" xfId="0" applyFont="1" applyBorder="1" applyAlignment="1" applyProtection="1">
      <alignment horizontal="center" vertical="center"/>
    </xf>
    <xf numFmtId="0" fontId="5" fillId="0" borderId="54"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21" xfId="0" applyFont="1" applyFill="1" applyBorder="1" applyAlignment="1" applyProtection="1">
      <alignment horizontal="right"/>
    </xf>
    <xf numFmtId="0" fontId="5" fillId="0" borderId="22" xfId="0" applyFont="1" applyFill="1" applyBorder="1" applyAlignment="1" applyProtection="1">
      <alignment horizontal="right"/>
    </xf>
    <xf numFmtId="0" fontId="5" fillId="0" borderId="23" xfId="0" applyFont="1" applyFill="1" applyBorder="1" applyAlignment="1" applyProtection="1">
      <alignment horizontal="right"/>
    </xf>
    <xf numFmtId="177" fontId="5" fillId="0" borderId="24" xfId="0" applyNumberFormat="1" applyFont="1" applyFill="1" applyBorder="1" applyAlignment="1" applyProtection="1">
      <alignment horizontal="right" vertical="center"/>
    </xf>
    <xf numFmtId="177" fontId="5" fillId="0" borderId="22" xfId="0" applyNumberFormat="1" applyFont="1" applyFill="1" applyBorder="1" applyAlignment="1" applyProtection="1">
      <alignment horizontal="right" vertical="center"/>
    </xf>
    <xf numFmtId="177" fontId="5" fillId="0" borderId="25" xfId="0" applyNumberFormat="1" applyFont="1" applyFill="1" applyBorder="1" applyAlignment="1" applyProtection="1">
      <alignment horizontal="right" vertical="center"/>
    </xf>
    <xf numFmtId="177" fontId="5" fillId="0" borderId="34" xfId="0" applyNumberFormat="1" applyFont="1" applyFill="1" applyBorder="1" applyAlignment="1" applyProtection="1"/>
    <xf numFmtId="177" fontId="5" fillId="0" borderId="32" xfId="0" applyNumberFormat="1" applyFont="1" applyFill="1" applyBorder="1" applyAlignment="1" applyProtection="1"/>
    <xf numFmtId="177" fontId="5" fillId="0" borderId="35" xfId="0" applyNumberFormat="1" applyFont="1" applyFill="1" applyBorder="1" applyAlignment="1" applyProtection="1"/>
    <xf numFmtId="0" fontId="6" fillId="2" borderId="43" xfId="0" applyFont="1" applyFill="1" applyBorder="1" applyAlignment="1" applyProtection="1">
      <alignment shrinkToFit="1"/>
      <protection locked="0"/>
    </xf>
    <xf numFmtId="0" fontId="6" fillId="6" borderId="13" xfId="0" applyFont="1" applyFill="1" applyBorder="1" applyAlignment="1" applyProtection="1">
      <alignment shrinkToFit="1"/>
      <protection locked="0"/>
    </xf>
    <xf numFmtId="0" fontId="6" fillId="6" borderId="14" xfId="0" applyFont="1" applyFill="1" applyBorder="1" applyAlignment="1" applyProtection="1">
      <alignment shrinkToFit="1"/>
      <protection locked="0"/>
    </xf>
    <xf numFmtId="0" fontId="6" fillId="6" borderId="15" xfId="0" applyFont="1" applyFill="1" applyBorder="1" applyAlignment="1" applyProtection="1">
      <alignment shrinkToFit="1"/>
      <protection locked="0"/>
    </xf>
    <xf numFmtId="0" fontId="6" fillId="6" borderId="43" xfId="0" applyFont="1" applyFill="1" applyBorder="1" applyAlignment="1" applyProtection="1">
      <alignment shrinkToFit="1"/>
      <protection locked="0"/>
    </xf>
    <xf numFmtId="177" fontId="6" fillId="6" borderId="43" xfId="0" applyNumberFormat="1" applyFont="1" applyFill="1" applyBorder="1" applyAlignment="1" applyProtection="1">
      <alignment horizontal="right"/>
      <protection locked="0"/>
    </xf>
    <xf numFmtId="0" fontId="6" fillId="2" borderId="13" xfId="0" applyFont="1" applyFill="1" applyBorder="1" applyAlignment="1" applyProtection="1">
      <alignment shrinkToFit="1"/>
      <protection locked="0"/>
    </xf>
    <xf numFmtId="0" fontId="6" fillId="2" borderId="14" xfId="0" applyFont="1" applyFill="1" applyBorder="1" applyAlignment="1" applyProtection="1">
      <alignment shrinkToFit="1"/>
      <protection locked="0"/>
    </xf>
    <xf numFmtId="0" fontId="6" fillId="2" borderId="15" xfId="0" applyFont="1" applyFill="1" applyBorder="1" applyAlignment="1" applyProtection="1">
      <alignment shrinkToFit="1"/>
      <protection locked="0"/>
    </xf>
    <xf numFmtId="177" fontId="6" fillId="6" borderId="13" xfId="0" applyNumberFormat="1" applyFont="1" applyFill="1" applyBorder="1" applyAlignment="1" applyProtection="1">
      <alignment horizontal="right"/>
      <protection locked="0"/>
    </xf>
    <xf numFmtId="177" fontId="6" fillId="6" borderId="14" xfId="0" applyNumberFormat="1" applyFont="1" applyFill="1" applyBorder="1" applyAlignment="1" applyProtection="1">
      <alignment horizontal="right"/>
      <protection locked="0"/>
    </xf>
    <xf numFmtId="177" fontId="6" fillId="6" borderId="15" xfId="0" applyNumberFormat="1" applyFont="1" applyFill="1" applyBorder="1" applyAlignment="1" applyProtection="1">
      <alignment horizontal="right"/>
      <protection locked="0"/>
    </xf>
    <xf numFmtId="0" fontId="6" fillId="0" borderId="43" xfId="0" applyFont="1" applyFill="1" applyBorder="1" applyAlignment="1">
      <alignment shrinkToFit="1"/>
    </xf>
    <xf numFmtId="0" fontId="6" fillId="0" borderId="13" xfId="0" applyFont="1" applyFill="1" applyBorder="1" applyAlignment="1">
      <alignment shrinkToFit="1"/>
    </xf>
    <xf numFmtId="0" fontId="6" fillId="0" borderId="14" xfId="0" applyFont="1" applyFill="1" applyBorder="1" applyAlignment="1">
      <alignment shrinkToFit="1"/>
    </xf>
    <xf numFmtId="0" fontId="6" fillId="0" borderId="15" xfId="0" applyFont="1" applyFill="1" applyBorder="1" applyAlignment="1">
      <alignment shrinkToFit="1"/>
    </xf>
    <xf numFmtId="177" fontId="6" fillId="0" borderId="43" xfId="0" applyNumberFormat="1" applyFont="1" applyFill="1" applyBorder="1" applyAlignment="1">
      <alignment horizontal="right"/>
    </xf>
    <xf numFmtId="0" fontId="6" fillId="6" borderId="45" xfId="0" applyFont="1" applyFill="1" applyBorder="1" applyAlignment="1" applyProtection="1">
      <alignment shrinkToFit="1"/>
      <protection locked="0"/>
    </xf>
    <xf numFmtId="177" fontId="6" fillId="6" borderId="45" xfId="0" applyNumberFormat="1" applyFont="1" applyFill="1" applyBorder="1" applyAlignment="1" applyProtection="1">
      <alignment horizontal="right"/>
      <protection locked="0"/>
    </xf>
    <xf numFmtId="177" fontId="6" fillId="6" borderId="13" xfId="0" applyNumberFormat="1" applyFont="1" applyFill="1" applyBorder="1" applyAlignment="1" applyProtection="1">
      <protection locked="0"/>
    </xf>
    <xf numFmtId="177" fontId="6" fillId="6" borderId="14" xfId="0" applyNumberFormat="1" applyFont="1" applyFill="1" applyBorder="1" applyAlignment="1" applyProtection="1">
      <protection locked="0"/>
    </xf>
    <xf numFmtId="177" fontId="6" fillId="6" borderId="15" xfId="0" applyNumberFormat="1" applyFont="1" applyFill="1" applyBorder="1" applyAlignment="1" applyProtection="1">
      <protection locked="0"/>
    </xf>
    <xf numFmtId="0" fontId="5" fillId="0" borderId="7"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36"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ECC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13615</xdr:colOff>
      <xdr:row>74</xdr:row>
      <xdr:rowOff>54431</xdr:rowOff>
    </xdr:from>
    <xdr:to>
      <xdr:col>21</xdr:col>
      <xdr:colOff>30927</xdr:colOff>
      <xdr:row>77</xdr:row>
      <xdr:rowOff>244927</xdr:rowOff>
    </xdr:to>
    <xdr:sp macro="" textlink="">
      <xdr:nvSpPr>
        <xdr:cNvPr id="8" name="右矢印吹き出し 7"/>
        <xdr:cNvSpPr/>
      </xdr:nvSpPr>
      <xdr:spPr>
        <a:xfrm rot="16200000">
          <a:off x="11561130" y="18633130"/>
          <a:ext cx="1088568" cy="8181598"/>
        </a:xfrm>
        <a:prstGeom prst="rightArrowCallout">
          <a:avLst>
            <a:gd name="adj1" fmla="val 17231"/>
            <a:gd name="adj2" fmla="val 16530"/>
            <a:gd name="adj3" fmla="val 9193"/>
            <a:gd name="adj4" fmla="val 83456"/>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74083</xdr:colOff>
      <xdr:row>17</xdr:row>
      <xdr:rowOff>59819</xdr:rowOff>
    </xdr:from>
    <xdr:to>
      <xdr:col>7</xdr:col>
      <xdr:colOff>465667</xdr:colOff>
      <xdr:row>19</xdr:row>
      <xdr:rowOff>285751</xdr:rowOff>
    </xdr:to>
    <xdr:sp macro="" textlink="">
      <xdr:nvSpPr>
        <xdr:cNvPr id="3" name="テキスト ボックス 2"/>
        <xdr:cNvSpPr txBox="1"/>
      </xdr:nvSpPr>
      <xdr:spPr>
        <a:xfrm>
          <a:off x="3026833" y="5231894"/>
          <a:ext cx="1372659" cy="87363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0" rtlCol="0" anchor="ctr"/>
        <a:lstStyle/>
        <a:p>
          <a:pPr algn="l"/>
          <a:r>
            <a:rPr kumimoji="1" lang="ja-JP" altLang="en-US" sz="1200" b="0">
              <a:latin typeface="ＭＳ Ｐゴシック" panose="020B0600070205080204" pitchFamily="50" charset="-128"/>
              <a:ea typeface="ＭＳ Ｐゴシック" panose="020B0600070205080204" pitchFamily="50" charset="-128"/>
            </a:rPr>
            <a:t>・補助金額は設備</a:t>
          </a:r>
          <a:endParaRPr kumimoji="1" lang="en-US" altLang="ja-JP" sz="1200" b="0">
            <a:latin typeface="ＭＳ Ｐゴシック" panose="020B0600070205080204" pitchFamily="50" charset="-128"/>
            <a:ea typeface="ＭＳ Ｐゴシック" panose="020B0600070205080204" pitchFamily="50" charset="-128"/>
          </a:endParaRPr>
        </a:p>
        <a:p>
          <a:pPr algn="l"/>
          <a:r>
            <a:rPr kumimoji="1" lang="ja-JP" altLang="en-US" sz="1200" b="0">
              <a:latin typeface="ＭＳ Ｐゴシック" panose="020B0600070205080204" pitchFamily="50" charset="-128"/>
              <a:ea typeface="ＭＳ Ｐゴシック" panose="020B0600070205080204" pitchFamily="50" charset="-128"/>
            </a:rPr>
            <a:t>容量に関わらず定額</a:t>
          </a:r>
        </a:p>
      </xdr:txBody>
    </xdr:sp>
    <xdr:clientData/>
  </xdr:twoCellAnchor>
  <xdr:twoCellAnchor>
    <xdr:from>
      <xdr:col>12</xdr:col>
      <xdr:colOff>19792</xdr:colOff>
      <xdr:row>74</xdr:row>
      <xdr:rowOff>244929</xdr:rowOff>
    </xdr:from>
    <xdr:to>
      <xdr:col>21</xdr:col>
      <xdr:colOff>27213</xdr:colOff>
      <xdr:row>77</xdr:row>
      <xdr:rowOff>244927</xdr:rowOff>
    </xdr:to>
    <xdr:sp macro="" textlink="">
      <xdr:nvSpPr>
        <xdr:cNvPr id="7" name="テキスト ボックス 6"/>
        <xdr:cNvSpPr txBox="1"/>
      </xdr:nvSpPr>
      <xdr:spPr>
        <a:xfrm>
          <a:off x="8020792" y="22370143"/>
          <a:ext cx="8171707" cy="898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補助対象外の費用は、</a:t>
          </a:r>
          <a:r>
            <a:rPr kumimoji="1" lang="ja-JP" altLang="ja-JP" sz="1200" b="1">
              <a:solidFill>
                <a:schemeClr val="dk1"/>
              </a:solidFill>
              <a:effectLst/>
              <a:latin typeface="+mn-lt"/>
              <a:ea typeface="+mn-ea"/>
              <a:cs typeface="+mn-cs"/>
            </a:rPr>
            <a:t>「その他の費用一式」</a:t>
          </a:r>
          <a:r>
            <a:rPr kumimoji="1" lang="ja-JP" altLang="en-US" sz="1200" b="1">
              <a:solidFill>
                <a:schemeClr val="dk1"/>
              </a:solidFill>
              <a:effectLst/>
              <a:latin typeface="+mn-lt"/>
              <a:ea typeface="+mn-ea"/>
              <a:cs typeface="+mn-cs"/>
            </a:rPr>
            <a:t>に計上</a:t>
          </a:r>
          <a:r>
            <a:rPr kumimoji="1" lang="ja-JP" altLang="ja-JP" sz="1200" b="1">
              <a:solidFill>
                <a:schemeClr val="dk1"/>
              </a:solidFill>
              <a:effectLst/>
              <a:latin typeface="+mn-lt"/>
              <a:ea typeface="+mn-ea"/>
              <a:cs typeface="+mn-cs"/>
            </a:rPr>
            <a:t>してください</a:t>
          </a:r>
          <a:r>
            <a:rPr kumimoji="1" lang="ja-JP" altLang="en-US" sz="1200" b="1">
              <a:solidFill>
                <a:schemeClr val="dk1"/>
              </a:solidFill>
              <a:effectLst/>
              <a:latin typeface="+mn-lt"/>
              <a:ea typeface="+mn-ea"/>
              <a:cs typeface="+mn-cs"/>
            </a:rPr>
            <a:t>。</a:t>
          </a:r>
          <a:endParaRPr kumimoji="1" lang="en-US" altLang="ja-JP" sz="12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「領収書金額合計（消費税除く）」の金額が、</a:t>
          </a:r>
          <a:r>
            <a:rPr kumimoji="1" lang="ja-JP" altLang="ja-JP" sz="1200" b="1">
              <a:solidFill>
                <a:schemeClr val="dk1"/>
              </a:solidFill>
              <a:effectLst/>
              <a:latin typeface="+mn-lt"/>
              <a:ea typeface="+mn-ea"/>
              <a:cs typeface="+mn-cs"/>
            </a:rPr>
            <a:t>添付書類</a:t>
          </a:r>
          <a:r>
            <a:rPr kumimoji="1" lang="ja-JP" altLang="en-US" sz="1200" b="1">
              <a:solidFill>
                <a:schemeClr val="dk1"/>
              </a:solidFill>
              <a:effectLst/>
              <a:latin typeface="+mn-lt"/>
              <a:ea typeface="+mn-ea"/>
              <a:cs typeface="+mn-cs"/>
            </a:rPr>
            <a:t>「領収</a:t>
          </a:r>
          <a:r>
            <a:rPr kumimoji="1" lang="ja-JP" altLang="ja-JP" sz="1200" b="1">
              <a:solidFill>
                <a:schemeClr val="dk1"/>
              </a:solidFill>
              <a:effectLst/>
              <a:latin typeface="+mn-lt"/>
              <a:ea typeface="+mn-ea"/>
              <a:cs typeface="+mn-cs"/>
            </a:rPr>
            <a:t>書のコピー</a:t>
          </a:r>
          <a:r>
            <a:rPr kumimoji="1" lang="ja-JP" altLang="en-US" sz="1200" b="1">
              <a:solidFill>
                <a:schemeClr val="dk1"/>
              </a:solidFill>
              <a:effectLst/>
              <a:latin typeface="+mn-lt"/>
              <a:ea typeface="+mn-ea"/>
              <a:cs typeface="+mn-cs"/>
            </a:rPr>
            <a:t>」</a:t>
          </a:r>
          <a:r>
            <a:rPr kumimoji="1" lang="ja-JP" altLang="ja-JP" sz="1200" b="1">
              <a:solidFill>
                <a:schemeClr val="dk1"/>
              </a:solidFill>
              <a:effectLst/>
              <a:latin typeface="+mn-lt"/>
              <a:ea typeface="+mn-ea"/>
              <a:cs typeface="+mn-cs"/>
            </a:rPr>
            <a:t>に記載</a:t>
          </a:r>
          <a:r>
            <a:rPr kumimoji="1" lang="ja-JP" altLang="en-US" sz="1200" b="1">
              <a:solidFill>
                <a:schemeClr val="dk1"/>
              </a:solidFill>
              <a:effectLst/>
              <a:latin typeface="+mn-lt"/>
              <a:ea typeface="+mn-ea"/>
              <a:cs typeface="+mn-cs"/>
            </a:rPr>
            <a:t>の金額</a:t>
          </a:r>
          <a:r>
            <a:rPr kumimoji="1" lang="ja-JP" altLang="ja-JP" sz="1200" b="1">
              <a:solidFill>
                <a:schemeClr val="dk1"/>
              </a:solidFill>
              <a:effectLst/>
              <a:latin typeface="+mn-lt"/>
              <a:ea typeface="+mn-ea"/>
              <a:cs typeface="+mn-cs"/>
            </a:rPr>
            <a:t>（消費税除く）と一致する</a:t>
          </a:r>
          <a:r>
            <a:rPr kumimoji="1" lang="ja-JP" altLang="en-US" sz="1200" b="1">
              <a:solidFill>
                <a:schemeClr val="dk1"/>
              </a:solidFill>
              <a:effectLst/>
              <a:latin typeface="+mn-lt"/>
              <a:ea typeface="+mn-ea"/>
              <a:cs typeface="+mn-cs"/>
            </a:rPr>
            <a:t>ことを確認してください。</a:t>
          </a:r>
          <a:endParaRPr kumimoji="1" lang="en-US" altLang="ja-JP" sz="1200" b="1">
            <a:solidFill>
              <a:schemeClr val="dk1"/>
            </a:solidFill>
            <a:effectLst/>
            <a:latin typeface="+mn-lt"/>
            <a:ea typeface="+mn-ea"/>
            <a:cs typeface="+mn-cs"/>
          </a:endParaRPr>
        </a:p>
      </xdr:txBody>
    </xdr:sp>
    <xdr:clientData/>
  </xdr:twoCellAnchor>
  <xdr:twoCellAnchor>
    <xdr:from>
      <xdr:col>16</xdr:col>
      <xdr:colOff>173182</xdr:colOff>
      <xdr:row>3</xdr:row>
      <xdr:rowOff>80818</xdr:rowOff>
    </xdr:from>
    <xdr:to>
      <xdr:col>21</xdr:col>
      <xdr:colOff>2008909</xdr:colOff>
      <xdr:row>8</xdr:row>
      <xdr:rowOff>311727</xdr:rowOff>
    </xdr:to>
    <xdr:sp macro="" textlink="">
      <xdr:nvSpPr>
        <xdr:cNvPr id="10" name="右矢印吹き出し 9"/>
        <xdr:cNvSpPr/>
      </xdr:nvSpPr>
      <xdr:spPr>
        <a:xfrm rot="5400000">
          <a:off x="14512636" y="-865909"/>
          <a:ext cx="1662546" cy="5241636"/>
        </a:xfrm>
        <a:prstGeom prst="rightArrowCallout">
          <a:avLst>
            <a:gd name="adj1" fmla="val 17231"/>
            <a:gd name="adj2" fmla="val 16530"/>
            <a:gd name="adj3" fmla="val 15443"/>
            <a:gd name="adj4" fmla="val 76228"/>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294411</xdr:colOff>
      <xdr:row>4</xdr:row>
      <xdr:rowOff>51954</xdr:rowOff>
    </xdr:from>
    <xdr:to>
      <xdr:col>21</xdr:col>
      <xdr:colOff>1887683</xdr:colOff>
      <xdr:row>7</xdr:row>
      <xdr:rowOff>157029</xdr:rowOff>
    </xdr:to>
    <xdr:sp macro="" textlink="">
      <xdr:nvSpPr>
        <xdr:cNvPr id="11" name="テキスト ボックス 10"/>
        <xdr:cNvSpPr txBox="1"/>
      </xdr:nvSpPr>
      <xdr:spPr>
        <a:xfrm>
          <a:off x="12694229" y="1246909"/>
          <a:ext cx="5212772" cy="1040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補助金額が当初の交付決定額から変更となる場合、</a:t>
          </a:r>
          <a:endParaRPr kumimoji="1" lang="en-US" altLang="ja-JP" sz="14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「計画変更届（第５号様式）</a:t>
          </a:r>
          <a:r>
            <a:rPr kumimoji="1" lang="ja-JP" altLang="en-US" sz="11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を</a:t>
          </a:r>
          <a:r>
            <a:rPr kumimoji="1" lang="en-US" altLang="ja-JP" sz="1400" b="1">
              <a:solidFill>
                <a:schemeClr val="dk1"/>
              </a:solidFill>
              <a:effectLst/>
              <a:latin typeface="+mn-lt"/>
              <a:ea typeface="+mn-ea"/>
              <a:cs typeface="+mn-cs"/>
            </a:rPr>
            <a:t>e-KAWASAKI</a:t>
          </a:r>
          <a:r>
            <a:rPr kumimoji="1" lang="ja-JP" altLang="en-US" sz="1400" b="1">
              <a:solidFill>
                <a:schemeClr val="dk1"/>
              </a:solidFill>
              <a:effectLst/>
              <a:latin typeface="+mn-lt"/>
              <a:ea typeface="+mn-ea"/>
              <a:cs typeface="+mn-cs"/>
            </a:rPr>
            <a:t>から提出してください。</a:t>
          </a:r>
          <a:r>
            <a:rPr kumimoji="1" lang="en-US"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交付決定後に補助金の増額はできません。</a:t>
          </a:r>
          <a:endParaRPr kumimoji="1" lang="en-US" altLang="ja-JP" sz="1400" b="1">
            <a:solidFill>
              <a:schemeClr val="dk1"/>
            </a:solidFill>
            <a:effectLst/>
            <a:latin typeface="+mn-lt"/>
            <a:ea typeface="+mn-ea"/>
            <a:cs typeface="+mn-cs"/>
          </a:endParaRPr>
        </a:p>
      </xdr:txBody>
    </xdr:sp>
    <xdr:clientData/>
  </xdr:twoCellAnchor>
  <xdr:twoCellAnchor>
    <xdr:from>
      <xdr:col>14</xdr:col>
      <xdr:colOff>272143</xdr:colOff>
      <xdr:row>18</xdr:row>
      <xdr:rowOff>326570</xdr:rowOff>
    </xdr:from>
    <xdr:to>
      <xdr:col>16</xdr:col>
      <xdr:colOff>385338</xdr:colOff>
      <xdr:row>21</xdr:row>
      <xdr:rowOff>56645</xdr:rowOff>
    </xdr:to>
    <xdr:sp macro="" textlink="">
      <xdr:nvSpPr>
        <xdr:cNvPr id="12" name="右矢印 11"/>
        <xdr:cNvSpPr/>
      </xdr:nvSpPr>
      <xdr:spPr>
        <a:xfrm>
          <a:off x="9974036" y="5619749"/>
          <a:ext cx="2984302" cy="6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3"/>
  <sheetViews>
    <sheetView tabSelected="1" view="pageBreakPreview" zoomScale="55" zoomScaleNormal="70" zoomScaleSheetLayoutView="55" workbookViewId="0">
      <selection activeCell="E16" sqref="E16"/>
    </sheetView>
  </sheetViews>
  <sheetFormatPr defaultColWidth="8.75" defaultRowHeight="22.5" x14ac:dyDescent="0.65"/>
  <cols>
    <col min="1" max="1" width="2.5" style="1" customWidth="1"/>
    <col min="2" max="2" width="5.33203125" style="1" customWidth="1"/>
    <col min="3" max="4" width="8.75" style="1"/>
    <col min="5" max="5" width="13.33203125" style="1" bestFit="1" customWidth="1"/>
    <col min="6" max="6" width="4" style="1" customWidth="1"/>
    <col min="7" max="7" width="8.83203125" style="1" bestFit="1" customWidth="1"/>
    <col min="8" max="8" width="7.08203125" style="1" customWidth="1"/>
    <col min="9" max="9" width="14.5" style="1" customWidth="1"/>
    <col min="10" max="10" width="8.75" style="1" customWidth="1"/>
    <col min="11" max="11" width="14.75" style="1" customWidth="1"/>
    <col min="12" max="12" width="8.25" style="1" customWidth="1"/>
    <col min="13" max="13" width="15" style="1" customWidth="1"/>
    <col min="14" max="14" width="7.33203125" style="1" customWidth="1"/>
    <col min="15" max="15" width="24.08203125" style="1" customWidth="1"/>
    <col min="16" max="16" width="13.5" style="1" customWidth="1"/>
    <col min="17" max="17" width="7.08203125" style="1" customWidth="1"/>
    <col min="18" max="20" width="8.75" style="1"/>
    <col min="21" max="21" width="11.25" style="1" customWidth="1"/>
    <col min="22" max="22" width="27.5" style="1" customWidth="1"/>
    <col min="23" max="24" width="6.33203125" style="1" customWidth="1"/>
    <col min="25" max="27" width="8.75" style="1"/>
    <col min="28" max="28" width="8.75" style="1" hidden="1" customWidth="1"/>
    <col min="29" max="16384" width="8.75" style="1"/>
  </cols>
  <sheetData>
    <row r="1" spans="2:28" x14ac:dyDescent="0.65">
      <c r="V1" s="10"/>
    </row>
    <row r="2" spans="2:28" ht="11.25" customHeight="1" x14ac:dyDescent="0.65"/>
    <row r="3" spans="2:28" s="8" customFormat="1" ht="32.5" customHeight="1" x14ac:dyDescent="0.55000000000000004">
      <c r="B3" s="67" t="s">
        <v>103</v>
      </c>
      <c r="C3" s="67"/>
      <c r="D3" s="67"/>
      <c r="E3" s="67"/>
      <c r="F3" s="67"/>
      <c r="G3" s="67"/>
      <c r="H3" s="67"/>
      <c r="I3" s="67"/>
      <c r="J3" s="67"/>
      <c r="K3" s="67"/>
      <c r="L3" s="67"/>
      <c r="M3" s="67"/>
      <c r="N3" s="67"/>
      <c r="O3" s="67"/>
      <c r="P3" s="67"/>
      <c r="Q3" s="67"/>
      <c r="R3" s="67"/>
      <c r="S3" s="67"/>
      <c r="T3" s="67"/>
      <c r="U3" s="67"/>
      <c r="V3" s="67"/>
    </row>
    <row r="4" spans="2:28" ht="10.5" customHeight="1" x14ac:dyDescent="0.65"/>
    <row r="5" spans="2:28" ht="25" customHeight="1" x14ac:dyDescent="0.8">
      <c r="B5" s="17" t="s">
        <v>58</v>
      </c>
      <c r="Q5" s="9"/>
      <c r="R5" s="9"/>
      <c r="S5" s="9"/>
      <c r="T5" s="9"/>
      <c r="U5" s="9"/>
      <c r="V5" s="9"/>
    </row>
    <row r="6" spans="2:28" ht="25" customHeight="1" x14ac:dyDescent="0.8">
      <c r="B6" s="68" t="s">
        <v>32</v>
      </c>
      <c r="C6" s="68"/>
      <c r="D6" s="68"/>
      <c r="E6" s="68"/>
      <c r="F6" s="68"/>
      <c r="G6" s="68"/>
      <c r="H6" s="68"/>
      <c r="I6" s="68"/>
      <c r="J6" s="68"/>
      <c r="K6" s="68"/>
      <c r="L6" s="68"/>
      <c r="M6" s="68"/>
      <c r="N6" s="68"/>
      <c r="O6" s="68"/>
      <c r="P6" s="68"/>
      <c r="Q6" s="68"/>
      <c r="R6" s="68"/>
      <c r="S6" s="68"/>
      <c r="T6" s="68"/>
      <c r="U6" s="68"/>
      <c r="V6" s="68"/>
    </row>
    <row r="7" spans="2:28" ht="25" customHeight="1" x14ac:dyDescent="0.8">
      <c r="B7" s="69" t="s">
        <v>33</v>
      </c>
      <c r="C7" s="69"/>
      <c r="D7" s="69"/>
      <c r="E7" s="69"/>
      <c r="F7" s="69"/>
      <c r="G7" s="69"/>
      <c r="H7" s="69"/>
      <c r="I7" s="69"/>
      <c r="J7" s="69"/>
      <c r="K7" s="69"/>
      <c r="L7" s="69"/>
      <c r="M7" s="69"/>
      <c r="N7" s="69"/>
      <c r="O7" s="69"/>
      <c r="P7" s="69"/>
      <c r="Q7" s="69"/>
      <c r="R7" s="69"/>
      <c r="S7" s="69"/>
      <c r="T7" s="69"/>
      <c r="U7" s="69"/>
      <c r="V7" s="69"/>
    </row>
    <row r="8" spans="2:28" ht="25" customHeight="1" x14ac:dyDescent="0.8">
      <c r="B8" s="69" t="s">
        <v>69</v>
      </c>
      <c r="C8" s="69"/>
      <c r="D8" s="69"/>
      <c r="E8" s="69"/>
      <c r="F8" s="69"/>
      <c r="G8" s="69"/>
      <c r="H8" s="69"/>
      <c r="I8" s="69"/>
      <c r="J8" s="69"/>
      <c r="K8" s="69"/>
      <c r="L8" s="69"/>
      <c r="M8" s="69"/>
      <c r="N8" s="69"/>
      <c r="O8" s="69"/>
      <c r="P8" s="69"/>
      <c r="Q8" s="69"/>
      <c r="R8" s="69"/>
      <c r="S8" s="69"/>
      <c r="T8" s="69"/>
      <c r="U8" s="69"/>
      <c r="V8" s="69"/>
    </row>
    <row r="9" spans="2:28" ht="25" customHeight="1" x14ac:dyDescent="0.8">
      <c r="B9" s="69" t="s">
        <v>68</v>
      </c>
      <c r="C9" s="69"/>
      <c r="D9" s="69"/>
      <c r="E9" s="69"/>
      <c r="F9" s="69"/>
      <c r="G9" s="69"/>
      <c r="H9" s="69"/>
      <c r="I9" s="69"/>
      <c r="J9" s="69"/>
      <c r="K9" s="69"/>
      <c r="L9" s="69"/>
      <c r="M9" s="69"/>
      <c r="N9" s="69"/>
      <c r="O9" s="69"/>
      <c r="P9" s="69"/>
      <c r="Q9" s="69"/>
      <c r="R9" s="69"/>
      <c r="S9" s="69"/>
      <c r="T9" s="69"/>
      <c r="U9" s="69"/>
      <c r="V9" s="69"/>
    </row>
    <row r="10" spans="2:28" ht="28" thickBot="1" x14ac:dyDescent="0.7">
      <c r="B10" s="11"/>
      <c r="C10" s="12"/>
      <c r="D10" s="12"/>
      <c r="E10" s="12"/>
      <c r="F10" s="12"/>
      <c r="G10" s="12"/>
      <c r="H10" s="12"/>
      <c r="I10" s="12"/>
      <c r="J10" s="12"/>
      <c r="K10" s="12"/>
      <c r="L10" s="12"/>
      <c r="M10" s="12"/>
      <c r="N10" s="12"/>
      <c r="O10" s="12"/>
      <c r="Q10" s="70" t="s">
        <v>20</v>
      </c>
      <c r="R10" s="70"/>
      <c r="S10" s="70"/>
      <c r="T10" s="70"/>
      <c r="U10" s="70"/>
      <c r="V10" s="70"/>
    </row>
    <row r="11" spans="2:28" x14ac:dyDescent="0.65">
      <c r="I11" s="56"/>
      <c r="Q11" s="57"/>
      <c r="R11" s="83" t="s">
        <v>22</v>
      </c>
      <c r="S11" s="84"/>
      <c r="T11" s="84"/>
      <c r="U11" s="85"/>
      <c r="V11" s="89">
        <f>V16+V19+V22+V26+V30+V33+V36</f>
        <v>0</v>
      </c>
    </row>
    <row r="12" spans="2:28" ht="11.25" customHeight="1" thickBot="1" x14ac:dyDescent="0.7">
      <c r="Q12" s="57"/>
      <c r="R12" s="86"/>
      <c r="S12" s="87"/>
      <c r="T12" s="87"/>
      <c r="U12" s="88"/>
      <c r="V12" s="90"/>
    </row>
    <row r="13" spans="2:28" ht="28" thickBot="1" x14ac:dyDescent="0.7">
      <c r="B13" s="91" t="s">
        <v>23</v>
      </c>
      <c r="C13" s="91"/>
      <c r="D13" s="91"/>
      <c r="E13" s="91"/>
      <c r="F13" s="91"/>
      <c r="G13" s="91"/>
      <c r="H13" s="92"/>
      <c r="I13" s="93" t="s">
        <v>10</v>
      </c>
      <c r="J13" s="94"/>
      <c r="K13" s="95" t="s">
        <v>29</v>
      </c>
      <c r="L13" s="96"/>
      <c r="M13" s="97" t="s">
        <v>31</v>
      </c>
      <c r="N13" s="98"/>
      <c r="O13" s="36"/>
      <c r="Q13" s="101"/>
      <c r="R13" s="101"/>
      <c r="S13" s="101"/>
      <c r="T13" s="101"/>
      <c r="U13" s="101"/>
      <c r="V13" s="101"/>
    </row>
    <row r="14" spans="2:28" ht="23" thickBot="1" x14ac:dyDescent="0.7">
      <c r="B14" s="102" t="s">
        <v>12</v>
      </c>
      <c r="C14" s="103"/>
      <c r="D14" s="104"/>
      <c r="E14" s="2" t="s">
        <v>13</v>
      </c>
      <c r="F14" s="3"/>
      <c r="G14" s="102" t="s">
        <v>17</v>
      </c>
      <c r="H14" s="103"/>
      <c r="I14" s="105" t="s">
        <v>18</v>
      </c>
      <c r="J14" s="106"/>
      <c r="K14" s="71" t="s">
        <v>30</v>
      </c>
      <c r="L14" s="72"/>
      <c r="M14" s="99"/>
      <c r="N14" s="100"/>
      <c r="O14" s="37"/>
      <c r="Q14" s="57"/>
      <c r="R14" s="73" t="s">
        <v>12</v>
      </c>
      <c r="S14" s="74"/>
      <c r="T14" s="75"/>
      <c r="U14" s="58"/>
      <c r="V14" s="47" t="s">
        <v>21</v>
      </c>
    </row>
    <row r="15" spans="2:28" ht="23" thickBot="1" x14ac:dyDescent="0.7">
      <c r="B15" s="3"/>
      <c r="C15" s="3"/>
      <c r="D15" s="3"/>
      <c r="E15" s="3"/>
      <c r="F15" s="3"/>
      <c r="G15" s="38" t="s">
        <v>59</v>
      </c>
      <c r="H15" s="3"/>
      <c r="I15" s="3"/>
      <c r="J15" s="46"/>
      <c r="K15" s="39"/>
      <c r="L15" s="37"/>
      <c r="M15" s="37"/>
      <c r="N15" s="37"/>
      <c r="O15" s="37"/>
      <c r="Q15" s="57"/>
      <c r="R15" s="57"/>
      <c r="S15" s="57"/>
      <c r="T15" s="57"/>
      <c r="U15" s="57"/>
      <c r="V15" s="57"/>
    </row>
    <row r="16" spans="2:28" ht="23" thickBot="1" x14ac:dyDescent="0.7">
      <c r="B16" s="3" t="s">
        <v>0</v>
      </c>
      <c r="C16" s="3" t="s">
        <v>14</v>
      </c>
      <c r="D16" s="3"/>
      <c r="E16" s="6" t="s">
        <v>5</v>
      </c>
      <c r="F16" s="3"/>
      <c r="G16" s="7"/>
      <c r="H16" s="3" t="s">
        <v>6</v>
      </c>
      <c r="I16" s="14">
        <f>IF(E16="申請する",IF(K52="FITなし",I60+I68,0),0)</f>
        <v>0</v>
      </c>
      <c r="J16" s="3" t="s">
        <v>11</v>
      </c>
      <c r="K16" s="16">
        <f>IF(E16="申請する",IF(K52="FITなし",SUMIF($C$82:$U$88,"太陽光",$Q$82:$U$88),0),0)</f>
        <v>0</v>
      </c>
      <c r="L16" s="3" t="s">
        <v>11</v>
      </c>
      <c r="M16" s="5">
        <f>I16-K16</f>
        <v>0</v>
      </c>
      <c r="N16" s="3" t="s">
        <v>11</v>
      </c>
      <c r="O16" s="3"/>
      <c r="Q16" s="57"/>
      <c r="R16" s="57" t="s">
        <v>0</v>
      </c>
      <c r="S16" s="59" t="s">
        <v>14</v>
      </c>
      <c r="T16" s="59"/>
      <c r="U16" s="58"/>
      <c r="V16" s="48">
        <f>IF(E16="申請しない",0,IF('算定表（設置完了）'!E16="申請する",IF(280000&lt;IF(ROUNDDOWN(70000*'算定表（設置完了）'!G16,-3)&lt;ROUNDDOWN(M16/2,-3),ROUNDDOWN(70000*G16,-3),ROUNDDOWN(M16/2,-3)),280000,IF(ROUNDDOWN(70000*'算定表（設置完了）'!G16,-3)&lt;ROUNDDOWN(M16/2,-3),ROUNDDOWN(70000*G16,-3),ROUNDDOWN(M16/2,-3)))))</f>
        <v>0</v>
      </c>
      <c r="AB16" s="1" t="s">
        <v>4</v>
      </c>
    </row>
    <row r="17" spans="2:28" x14ac:dyDescent="0.65">
      <c r="B17" s="3"/>
      <c r="C17" s="3" t="s">
        <v>25</v>
      </c>
      <c r="D17" s="3"/>
      <c r="E17" s="3"/>
      <c r="F17" s="3"/>
      <c r="G17" s="3"/>
      <c r="H17" s="3"/>
      <c r="I17" s="41" t="s">
        <v>19</v>
      </c>
      <c r="J17" s="3"/>
      <c r="K17" s="3"/>
      <c r="L17" s="3"/>
      <c r="M17" s="3"/>
      <c r="N17" s="3"/>
      <c r="O17" s="3"/>
      <c r="Q17" s="57"/>
      <c r="R17" s="58"/>
      <c r="S17" s="57" t="s">
        <v>27</v>
      </c>
      <c r="T17" s="58"/>
      <c r="U17" s="58"/>
      <c r="V17" s="60"/>
      <c r="AB17" s="1" t="s">
        <v>5</v>
      </c>
    </row>
    <row r="18" spans="2:28" ht="23" thickBot="1" x14ac:dyDescent="0.7">
      <c r="B18" s="3"/>
      <c r="C18" s="3"/>
      <c r="D18" s="3"/>
      <c r="E18" s="3"/>
      <c r="F18" s="3"/>
      <c r="G18" s="3"/>
      <c r="H18" s="3"/>
      <c r="I18" s="3"/>
      <c r="J18" s="3"/>
      <c r="K18" s="3"/>
      <c r="L18" s="3"/>
      <c r="M18" s="3"/>
      <c r="N18" s="3"/>
      <c r="O18" s="3"/>
      <c r="Q18" s="57"/>
      <c r="R18" s="58"/>
      <c r="S18" s="58"/>
      <c r="T18" s="58"/>
      <c r="U18" s="58"/>
      <c r="V18" s="60"/>
      <c r="AB18" s="1" t="s">
        <v>54</v>
      </c>
    </row>
    <row r="19" spans="2:28" ht="27" thickBot="1" x14ac:dyDescent="0.85">
      <c r="B19" s="3" t="s">
        <v>1</v>
      </c>
      <c r="C19" s="3" t="s">
        <v>14</v>
      </c>
      <c r="D19" s="3"/>
      <c r="E19" s="6" t="s">
        <v>5</v>
      </c>
      <c r="F19" s="3"/>
      <c r="G19" s="43"/>
      <c r="H19" s="3"/>
      <c r="I19" s="14">
        <f>IF(E19="申請する",IF(K52="FITあり",I60+I68,0),0)</f>
        <v>0</v>
      </c>
      <c r="J19" s="3" t="s">
        <v>11</v>
      </c>
      <c r="K19" s="16">
        <f>IF(E19="申請する",IF(K52="FITあり",SUMIF($C$82:$U$88,"太陽光",$Q$82:$U$88),0),0)</f>
        <v>0</v>
      </c>
      <c r="L19" s="3" t="s">
        <v>11</v>
      </c>
      <c r="M19" s="5">
        <f>I19-K19</f>
        <v>0</v>
      </c>
      <c r="N19" s="3" t="s">
        <v>11</v>
      </c>
      <c r="O19" s="3"/>
      <c r="P19" s="4" t="s">
        <v>24</v>
      </c>
      <c r="Q19" s="57"/>
      <c r="R19" s="57" t="s">
        <v>1</v>
      </c>
      <c r="S19" s="57" t="s">
        <v>14</v>
      </c>
      <c r="T19" s="57"/>
      <c r="U19" s="58"/>
      <c r="V19" s="49">
        <f>IF('算定表（設置完了）'!E19="申請する",IF(M19&gt;=40000,40000,M19),0)</f>
        <v>0</v>
      </c>
      <c r="AB19" s="1" t="s">
        <v>55</v>
      </c>
    </row>
    <row r="20" spans="2:28" x14ac:dyDescent="0.65">
      <c r="B20" s="3"/>
      <c r="C20" s="3" t="s">
        <v>26</v>
      </c>
      <c r="D20" s="3"/>
      <c r="E20" s="3"/>
      <c r="F20" s="3"/>
      <c r="G20" s="3"/>
      <c r="H20" s="3"/>
      <c r="I20" s="41" t="s">
        <v>19</v>
      </c>
      <c r="J20" s="3"/>
      <c r="K20" s="3"/>
      <c r="L20" s="3"/>
      <c r="M20" s="3"/>
      <c r="N20" s="3"/>
      <c r="O20" s="3"/>
      <c r="Q20" s="57"/>
      <c r="R20" s="57"/>
      <c r="S20" s="57" t="s">
        <v>28</v>
      </c>
      <c r="T20" s="57"/>
      <c r="U20" s="58"/>
      <c r="V20" s="60"/>
      <c r="AB20" s="1" t="s">
        <v>56</v>
      </c>
    </row>
    <row r="21" spans="2:28" ht="23" thickBot="1" x14ac:dyDescent="0.7">
      <c r="B21" s="3"/>
      <c r="C21" s="3"/>
      <c r="D21" s="3"/>
      <c r="E21" s="3"/>
      <c r="F21" s="3"/>
      <c r="G21" s="42" t="s">
        <v>60</v>
      </c>
      <c r="H21" s="3"/>
      <c r="I21" s="3"/>
      <c r="J21" s="3"/>
      <c r="K21" s="3"/>
      <c r="L21" s="3"/>
      <c r="M21" s="3"/>
      <c r="N21" s="3"/>
      <c r="O21" s="3"/>
      <c r="Q21" s="57"/>
      <c r="R21" s="57"/>
      <c r="S21" s="57"/>
      <c r="T21" s="57"/>
      <c r="U21" s="58"/>
      <c r="V21" s="60"/>
      <c r="AB21" s="1" t="s">
        <v>45</v>
      </c>
    </row>
    <row r="22" spans="2:28" ht="23" thickBot="1" x14ac:dyDescent="0.7">
      <c r="B22" s="3" t="s">
        <v>2</v>
      </c>
      <c r="C22" s="3" t="s">
        <v>3</v>
      </c>
      <c r="D22" s="3"/>
      <c r="E22" s="6" t="s">
        <v>5</v>
      </c>
      <c r="F22" s="3"/>
      <c r="G22" s="7"/>
      <c r="H22" s="3" t="s">
        <v>7</v>
      </c>
      <c r="I22" s="14">
        <f>IF(E22="申請する",IF(T52="FITなし",S60+S68,0),0)</f>
        <v>0</v>
      </c>
      <c r="J22" s="3" t="s">
        <v>11</v>
      </c>
      <c r="K22" s="16">
        <f>IF(E22="申請する",IF(T52="FITなし",SUMIF($C$82:$U$88,"蓄電池",$Q$82:$U$88),0),0)</f>
        <v>0</v>
      </c>
      <c r="L22" s="3" t="s">
        <v>11</v>
      </c>
      <c r="M22" s="5">
        <f>I22-K22</f>
        <v>0</v>
      </c>
      <c r="N22" s="3" t="s">
        <v>11</v>
      </c>
      <c r="O22" s="3"/>
      <c r="Q22" s="57"/>
      <c r="R22" s="57" t="s">
        <v>2</v>
      </c>
      <c r="S22" s="57" t="s">
        <v>3</v>
      </c>
      <c r="T22" s="57"/>
      <c r="U22" s="58"/>
      <c r="V22" s="48">
        <f>IF(E22="申請しない",0,IF('算定表（設置完了）'!E22="申請する",IF(700000&lt;IF(ROUNDDOWN(100000*'算定表（設置完了）'!G22,-3)&lt;ROUNDDOWN('算定表（設置完了）'!M22/2,-3),ROUNDDOWN(100000*'算定表（設置完了）'!G22,-3),ROUNDDOWN('算定表（設置完了）'!M22/2,-3)),700000,IF(ROUNDDOWN(100000*'算定表（設置完了）'!G22,-3)&lt;ROUNDDOWN('算定表（設置完了）'!M22/2,-3),ROUNDDOWN(100000*'算定表（設置完了）'!G22,-3),ROUNDDOWN('算定表（設置完了）'!M22/2,-3)))))</f>
        <v>0</v>
      </c>
      <c r="AB22" s="1" t="s">
        <v>3</v>
      </c>
    </row>
    <row r="23" spans="2:28" x14ac:dyDescent="0.65">
      <c r="B23" s="40" t="s">
        <v>35</v>
      </c>
      <c r="C23" s="40"/>
      <c r="D23" s="3"/>
      <c r="E23" s="3"/>
      <c r="F23" s="3"/>
      <c r="G23" s="3"/>
      <c r="H23" s="3"/>
      <c r="I23" s="41" t="s">
        <v>19</v>
      </c>
      <c r="J23" s="3"/>
      <c r="K23" s="3"/>
      <c r="L23" s="3"/>
      <c r="M23" s="3"/>
      <c r="N23" s="3"/>
      <c r="O23" s="3"/>
      <c r="Q23" s="57"/>
      <c r="R23" s="57"/>
      <c r="S23" s="57" t="s">
        <v>35</v>
      </c>
      <c r="T23" s="57"/>
      <c r="U23" s="58"/>
      <c r="V23" s="60"/>
      <c r="AB23" s="1" t="s">
        <v>44</v>
      </c>
    </row>
    <row r="24" spans="2:28" ht="11.5" customHeight="1" x14ac:dyDescent="0.65">
      <c r="B24" s="3"/>
      <c r="C24" s="3"/>
      <c r="D24" s="3"/>
      <c r="E24" s="3"/>
      <c r="F24" s="3"/>
      <c r="G24" s="3"/>
      <c r="H24" s="3"/>
      <c r="I24" s="41"/>
      <c r="J24" s="3"/>
      <c r="K24" s="3"/>
      <c r="L24" s="3"/>
      <c r="M24" s="3"/>
      <c r="N24" s="3"/>
      <c r="O24" s="3"/>
      <c r="Q24" s="57"/>
      <c r="R24" s="57"/>
      <c r="S24" s="57"/>
      <c r="T24" s="57"/>
      <c r="U24" s="58"/>
      <c r="V24" s="60"/>
      <c r="AB24" s="1" t="s">
        <v>9</v>
      </c>
    </row>
    <row r="25" spans="2:28" ht="23" thickBot="1" x14ac:dyDescent="0.7">
      <c r="B25" s="3"/>
      <c r="C25" s="3"/>
      <c r="D25" s="3"/>
      <c r="E25" s="3"/>
      <c r="F25" s="3"/>
      <c r="G25" s="42" t="s">
        <v>60</v>
      </c>
      <c r="H25" s="3"/>
      <c r="I25" s="3"/>
      <c r="J25" s="3"/>
      <c r="K25" s="3"/>
      <c r="L25" s="3"/>
      <c r="M25" s="3"/>
      <c r="N25" s="3"/>
      <c r="O25" s="3"/>
      <c r="Q25" s="57"/>
      <c r="R25" s="57"/>
      <c r="S25" s="57"/>
      <c r="T25" s="57"/>
      <c r="U25" s="58"/>
      <c r="V25" s="60"/>
      <c r="AB25" s="1" t="s">
        <v>15</v>
      </c>
    </row>
    <row r="26" spans="2:28" ht="23" thickBot="1" x14ac:dyDescent="0.7">
      <c r="B26" s="3" t="s">
        <v>34</v>
      </c>
      <c r="C26" s="3" t="s">
        <v>3</v>
      </c>
      <c r="D26" s="3"/>
      <c r="E26" s="6" t="s">
        <v>5</v>
      </c>
      <c r="F26" s="3"/>
      <c r="G26" s="7"/>
      <c r="H26" s="3" t="s">
        <v>7</v>
      </c>
      <c r="I26" s="14">
        <f>IF(E26="申請する",IF(T52="FITあり",S60+S68,0),0)</f>
        <v>0</v>
      </c>
      <c r="J26" s="3" t="s">
        <v>11</v>
      </c>
      <c r="K26" s="16">
        <f>IF(E26="申請する",IF(T52="FITあり",SUMIF($C$82:$U$88,"蓄電池",$Q$82:$U$88),0),0)</f>
        <v>0</v>
      </c>
      <c r="L26" s="3" t="s">
        <v>11</v>
      </c>
      <c r="M26" s="5">
        <f>I26-K26</f>
        <v>0</v>
      </c>
      <c r="N26" s="3" t="s">
        <v>11</v>
      </c>
      <c r="O26" s="3"/>
      <c r="Q26" s="57"/>
      <c r="R26" s="57" t="s">
        <v>34</v>
      </c>
      <c r="S26" s="57" t="s">
        <v>3</v>
      </c>
      <c r="T26" s="57"/>
      <c r="U26" s="58"/>
      <c r="V26" s="48">
        <f>IF(E26="申請しない",0,IF('算定表（設置完了）'!E26="申請する",IF(300000&lt;IF(ROUNDDOWN(100000*'算定表（設置完了）'!G26,-3)&lt;ROUNDDOWN('算定表（設置完了）'!M26/2,-3),ROUNDDOWN(100000*'算定表（設置完了）'!G26,-3),ROUNDDOWN('算定表（設置完了）'!M26/2,-3)),300000,IF(ROUNDDOWN(100000*'算定表（設置完了）'!G26,-3)&lt;ROUNDDOWN('算定表（設置完了）'!M26/2,-3),ROUNDDOWN(100000*'算定表（設置完了）'!G26,-3),ROUNDDOWN('算定表（設置完了）'!M26/2,-3)))))</f>
        <v>0</v>
      </c>
      <c r="AB26" s="1" t="s">
        <v>49</v>
      </c>
    </row>
    <row r="27" spans="2:28" x14ac:dyDescent="0.65">
      <c r="B27" s="40" t="s">
        <v>36</v>
      </c>
      <c r="C27" s="3"/>
      <c r="D27" s="3"/>
      <c r="E27" s="3"/>
      <c r="F27" s="3"/>
      <c r="G27" s="3"/>
      <c r="H27" s="3"/>
      <c r="I27" s="41" t="s">
        <v>19</v>
      </c>
      <c r="J27" s="3"/>
      <c r="K27" s="3"/>
      <c r="L27" s="3"/>
      <c r="M27" s="3"/>
      <c r="N27" s="3"/>
      <c r="O27" s="3"/>
      <c r="Q27" s="57"/>
      <c r="R27" s="57"/>
      <c r="S27" s="57" t="s">
        <v>36</v>
      </c>
      <c r="T27" s="57"/>
      <c r="U27" s="58"/>
      <c r="V27" s="60"/>
      <c r="AB27" s="1" t="s">
        <v>9</v>
      </c>
    </row>
    <row r="28" spans="2:28" ht="11.25" customHeight="1" x14ac:dyDescent="0.65">
      <c r="B28" s="3"/>
      <c r="C28" s="3"/>
      <c r="D28" s="3"/>
      <c r="E28" s="3"/>
      <c r="F28" s="3"/>
      <c r="G28" s="3"/>
      <c r="H28" s="3"/>
      <c r="I28" s="41"/>
      <c r="J28" s="3"/>
      <c r="K28" s="3"/>
      <c r="L28" s="3"/>
      <c r="M28" s="3"/>
      <c r="N28" s="3"/>
      <c r="O28" s="3"/>
      <c r="Q28" s="57"/>
      <c r="R28" s="57"/>
      <c r="S28" s="57"/>
      <c r="T28" s="57"/>
      <c r="U28" s="58"/>
      <c r="V28" s="60"/>
    </row>
    <row r="29" spans="2:28" ht="24.75" customHeight="1" thickBot="1" x14ac:dyDescent="0.7">
      <c r="B29" s="3"/>
      <c r="C29" s="3"/>
      <c r="D29" s="3"/>
      <c r="E29" s="3"/>
      <c r="F29" s="3"/>
      <c r="G29" s="42" t="s">
        <v>60</v>
      </c>
      <c r="H29" s="3"/>
      <c r="I29" s="41"/>
      <c r="J29" s="3"/>
      <c r="K29" s="3"/>
      <c r="L29" s="3"/>
      <c r="M29" s="3"/>
      <c r="N29" s="3"/>
      <c r="O29" s="3"/>
      <c r="Q29" s="57"/>
      <c r="R29" s="57"/>
      <c r="S29" s="57"/>
      <c r="T29" s="57"/>
      <c r="U29" s="58"/>
      <c r="V29" s="60"/>
    </row>
    <row r="30" spans="2:28" ht="24.75" customHeight="1" thickBot="1" x14ac:dyDescent="0.7">
      <c r="B30" s="3" t="s">
        <v>50</v>
      </c>
      <c r="C30" s="3" t="s">
        <v>3</v>
      </c>
      <c r="D30" s="3"/>
      <c r="E30" s="6" t="s">
        <v>5</v>
      </c>
      <c r="F30" s="3"/>
      <c r="G30" s="7"/>
      <c r="H30" s="3" t="s">
        <v>7</v>
      </c>
      <c r="I30" s="14">
        <f>IF(E30="申請する",IF(T52="太陽光設置済み",S60+S68,0),0)</f>
        <v>0</v>
      </c>
      <c r="J30" s="3" t="s">
        <v>11</v>
      </c>
      <c r="K30" s="16">
        <f>IF(E30="申請する",IF(T52="太陽光設置済み",SUMIF($C$82:$U$88,"蓄電池",$Q$82:$U$88),0),0)</f>
        <v>0</v>
      </c>
      <c r="L30" s="3" t="s">
        <v>11</v>
      </c>
      <c r="M30" s="5">
        <f>I30-K30</f>
        <v>0</v>
      </c>
      <c r="N30" s="3" t="s">
        <v>11</v>
      </c>
      <c r="O30" s="3"/>
      <c r="Q30" s="57"/>
      <c r="R30" s="57" t="s">
        <v>50</v>
      </c>
      <c r="S30" s="57" t="s">
        <v>3</v>
      </c>
      <c r="T30" s="57"/>
      <c r="U30" s="58"/>
      <c r="V30" s="48">
        <f>IF(E30="申請しない",0,IF('算定表（設置完了）'!E30="申請する",IF(300000&lt;IF(ROUNDDOWN(100000*'算定表（設置完了）'!G30,-3)&lt;ROUNDDOWN('算定表（設置完了）'!M30/2,-3),ROUNDDOWN(100000*'算定表（設置完了）'!G30,-3),ROUNDDOWN('算定表（設置完了）'!M30/2,-3)),300000,IF(ROUNDDOWN(100000*'算定表（設置完了）'!G30,-3)&lt;ROUNDDOWN('算定表（設置完了）'!M30/2,-3),ROUNDDOWN(100000*'算定表（設置完了）'!G30,-3),ROUNDDOWN('算定表（設置完了）'!M30/2,-3)))))</f>
        <v>0</v>
      </c>
    </row>
    <row r="31" spans="2:28" ht="24.75" customHeight="1" x14ac:dyDescent="0.65">
      <c r="B31" s="40" t="s">
        <v>51</v>
      </c>
      <c r="C31" s="3"/>
      <c r="D31" s="3"/>
      <c r="E31" s="3"/>
      <c r="F31" s="3"/>
      <c r="G31" s="3"/>
      <c r="H31" s="3"/>
      <c r="I31" s="41" t="s">
        <v>19</v>
      </c>
      <c r="J31" s="3"/>
      <c r="K31" s="3"/>
      <c r="L31" s="3"/>
      <c r="M31" s="3"/>
      <c r="N31" s="3"/>
      <c r="O31" s="3"/>
      <c r="Q31" s="57"/>
      <c r="R31" s="57"/>
      <c r="S31" s="57" t="s">
        <v>51</v>
      </c>
      <c r="T31" s="57"/>
      <c r="U31" s="58"/>
      <c r="V31" s="60"/>
    </row>
    <row r="32" spans="2:28" ht="11.25" customHeight="1" thickBot="1" x14ac:dyDescent="0.7">
      <c r="B32" s="3"/>
      <c r="C32" s="3"/>
      <c r="D32" s="3"/>
      <c r="E32" s="3"/>
      <c r="F32" s="3"/>
      <c r="G32" s="3"/>
      <c r="H32" s="3"/>
      <c r="I32" s="41"/>
      <c r="J32" s="3"/>
      <c r="K32" s="3"/>
      <c r="L32" s="3"/>
      <c r="M32" s="3"/>
      <c r="N32" s="3"/>
      <c r="O32" s="3"/>
      <c r="Q32" s="57"/>
      <c r="R32" s="57"/>
      <c r="S32" s="57"/>
      <c r="T32" s="57"/>
      <c r="U32" s="58"/>
      <c r="V32" s="60"/>
    </row>
    <row r="33" spans="1:22" ht="23" thickBot="1" x14ac:dyDescent="0.7">
      <c r="B33" s="3" t="s">
        <v>52</v>
      </c>
      <c r="C33" s="3" t="s">
        <v>15</v>
      </c>
      <c r="D33" s="3"/>
      <c r="E33" s="6" t="s">
        <v>5</v>
      </c>
      <c r="F33" s="3"/>
      <c r="G33" s="44"/>
      <c r="H33" s="3"/>
      <c r="I33" s="32">
        <f>IF(E33="申請する",IF(K70="ZEH",I73,IF(K70="ZEH Oriented",I73,0)),0)</f>
        <v>0</v>
      </c>
      <c r="J33" s="3" t="s">
        <v>11</v>
      </c>
      <c r="K33" s="32">
        <f>IF(E33="申請する",IF(K70="ZEH",SUMIF($C$82:$U$88,"ZEHまたはZEH Oriented",$Q$82:$U$88),IF(K70="ZEH Oriented",SUMIF($C$82:$U$88,"ZEHまたはZEH Oriented",$Q$82:$U$88),0)),0)</f>
        <v>0</v>
      </c>
      <c r="L33" s="3" t="s">
        <v>11</v>
      </c>
      <c r="M33" s="32">
        <f>I33-K33</f>
        <v>0</v>
      </c>
      <c r="N33" s="3" t="s">
        <v>11</v>
      </c>
      <c r="O33" s="3"/>
      <c r="Q33" s="57"/>
      <c r="R33" s="57" t="s">
        <v>52</v>
      </c>
      <c r="S33" s="57" t="s">
        <v>8</v>
      </c>
      <c r="T33" s="57"/>
      <c r="U33" s="58"/>
      <c r="V33" s="48">
        <f>IF(M33&lt;250000,0,250000)</f>
        <v>0</v>
      </c>
    </row>
    <row r="34" spans="1:22" x14ac:dyDescent="0.65">
      <c r="B34" s="3"/>
      <c r="C34" s="3" t="s">
        <v>16</v>
      </c>
      <c r="D34" s="3"/>
      <c r="E34" s="3"/>
      <c r="F34" s="3"/>
      <c r="G34" s="3"/>
      <c r="H34" s="3"/>
      <c r="I34" s="41" t="s">
        <v>19</v>
      </c>
      <c r="J34" s="3"/>
      <c r="K34" s="3"/>
      <c r="L34" s="3"/>
      <c r="M34" s="3"/>
      <c r="N34" s="3"/>
      <c r="O34" s="3"/>
      <c r="Q34" s="57"/>
      <c r="R34" s="57"/>
      <c r="S34" s="57"/>
      <c r="T34" s="57"/>
      <c r="U34" s="57"/>
      <c r="V34" s="57"/>
    </row>
    <row r="35" spans="1:22" ht="23" thickBot="1" x14ac:dyDescent="0.7">
      <c r="B35" s="3"/>
      <c r="C35" s="3"/>
      <c r="D35" s="3"/>
      <c r="E35" s="3"/>
      <c r="F35" s="3"/>
      <c r="G35" s="3"/>
      <c r="H35" s="3"/>
      <c r="I35" s="3"/>
      <c r="J35" s="3"/>
      <c r="K35" s="3"/>
      <c r="L35" s="3"/>
      <c r="M35" s="3"/>
      <c r="N35" s="3"/>
      <c r="O35" s="3"/>
      <c r="Q35" s="57"/>
      <c r="R35" s="57"/>
      <c r="S35" s="57"/>
      <c r="T35" s="57"/>
      <c r="U35" s="58"/>
      <c r="V35" s="60"/>
    </row>
    <row r="36" spans="1:22" ht="23" thickBot="1" x14ac:dyDescent="0.7">
      <c r="B36" s="3" t="s">
        <v>53</v>
      </c>
      <c r="C36" s="3" t="s">
        <v>9</v>
      </c>
      <c r="D36" s="3"/>
      <c r="E36" s="6" t="s">
        <v>5</v>
      </c>
      <c r="F36" s="3"/>
      <c r="G36" s="3"/>
      <c r="H36" s="3"/>
      <c r="I36" s="32">
        <f>IF(E36="申請する",IF(K70="ZEH＋",I73,0),0)</f>
        <v>0</v>
      </c>
      <c r="J36" s="3" t="s">
        <v>11</v>
      </c>
      <c r="K36" s="32">
        <f>IF(E36="申請する",IF(K70="ZEH＋",SUMIF($C$82:$U$88,"ZEH＋",$Q$82:$U$88),0),0)</f>
        <v>0</v>
      </c>
      <c r="L36" s="3" t="s">
        <v>11</v>
      </c>
      <c r="M36" s="32">
        <f>I36-K36</f>
        <v>0</v>
      </c>
      <c r="N36" s="3" t="s">
        <v>11</v>
      </c>
      <c r="O36" s="3"/>
      <c r="Q36" s="57"/>
      <c r="R36" s="57" t="s">
        <v>53</v>
      </c>
      <c r="S36" s="57" t="s">
        <v>9</v>
      </c>
      <c r="T36" s="57"/>
      <c r="U36" s="58"/>
      <c r="V36" s="48">
        <f>IF(M36&lt;400000,0,400000)</f>
        <v>0</v>
      </c>
    </row>
    <row r="37" spans="1:22" ht="36.75" customHeight="1" thickBot="1" x14ac:dyDescent="0.7">
      <c r="B37" s="3"/>
      <c r="C37" s="3"/>
      <c r="D37" s="3"/>
      <c r="E37" s="3"/>
      <c r="F37" s="3"/>
      <c r="G37" s="3"/>
      <c r="H37" s="3"/>
      <c r="I37" s="45" t="s">
        <v>19</v>
      </c>
      <c r="J37" s="3"/>
      <c r="K37" s="3"/>
      <c r="L37" s="3"/>
      <c r="M37" s="3"/>
      <c r="N37" s="3"/>
      <c r="O37" s="3"/>
      <c r="Q37" s="57"/>
      <c r="R37" s="57"/>
      <c r="S37" s="57"/>
      <c r="T37" s="57"/>
      <c r="U37" s="57"/>
      <c r="V37" s="57"/>
    </row>
    <row r="38" spans="1:22" ht="34.5" customHeight="1" thickBot="1" x14ac:dyDescent="0.7">
      <c r="B38" s="3"/>
      <c r="C38" s="3"/>
      <c r="D38" s="3"/>
      <c r="E38" s="76" t="s">
        <v>79</v>
      </c>
      <c r="F38" s="77"/>
      <c r="G38" s="77"/>
      <c r="H38" s="78"/>
      <c r="I38" s="62">
        <f>I16+I19+I22+I26+I30+I33+I36</f>
        <v>0</v>
      </c>
      <c r="J38" s="3" t="s">
        <v>11</v>
      </c>
      <c r="K38" s="3"/>
      <c r="L38" s="3"/>
      <c r="M38" s="3"/>
      <c r="N38" s="3"/>
      <c r="O38" s="3"/>
      <c r="Q38" s="57"/>
      <c r="R38" s="57"/>
      <c r="S38" s="57"/>
      <c r="T38" s="57"/>
      <c r="U38" s="57"/>
      <c r="V38" s="57"/>
    </row>
    <row r="39" spans="1:22" ht="21" customHeight="1" x14ac:dyDescent="0.65">
      <c r="B39" s="3"/>
      <c r="C39" s="3"/>
      <c r="D39" s="3"/>
      <c r="E39" s="3"/>
      <c r="F39" s="3"/>
      <c r="G39" s="3"/>
      <c r="H39" s="3"/>
      <c r="I39" s="45" t="s">
        <v>19</v>
      </c>
      <c r="J39" s="3"/>
      <c r="K39" s="3"/>
      <c r="L39" s="3"/>
      <c r="M39" s="3"/>
      <c r="N39" s="3"/>
      <c r="O39" s="3"/>
    </row>
    <row r="40" spans="1:22" ht="21" customHeight="1" x14ac:dyDescent="0.65"/>
    <row r="41" spans="1:22" ht="26.5" x14ac:dyDescent="0.8">
      <c r="C41" s="13" t="s">
        <v>70</v>
      </c>
    </row>
    <row r="42" spans="1:22" x14ac:dyDescent="0.65">
      <c r="A42" s="25"/>
      <c r="B42" s="25"/>
      <c r="C42" s="26" t="s">
        <v>80</v>
      </c>
      <c r="D42" s="25"/>
      <c r="E42" s="25"/>
      <c r="F42" s="25"/>
      <c r="G42" s="25"/>
      <c r="H42" s="25"/>
      <c r="I42" s="25"/>
      <c r="J42" s="25"/>
      <c r="K42" s="25"/>
      <c r="L42" s="25"/>
      <c r="M42" s="25"/>
      <c r="N42" s="25"/>
      <c r="O42" s="25"/>
      <c r="P42" s="25"/>
      <c r="Q42" s="25"/>
      <c r="R42" s="25"/>
      <c r="S42" s="25"/>
      <c r="T42" s="25"/>
      <c r="U42" s="25"/>
      <c r="V42" s="25"/>
    </row>
    <row r="43" spans="1:22" x14ac:dyDescent="0.65">
      <c r="A43" s="25"/>
      <c r="C43" s="25" t="s">
        <v>40</v>
      </c>
      <c r="D43" s="25"/>
      <c r="E43" s="25"/>
      <c r="F43" s="25"/>
      <c r="G43" s="25"/>
      <c r="H43" s="25"/>
      <c r="I43" s="25"/>
      <c r="J43" s="25"/>
      <c r="K43" s="25"/>
      <c r="L43" s="25"/>
      <c r="M43" s="25"/>
      <c r="N43" s="25"/>
      <c r="O43" s="25"/>
      <c r="P43" s="25"/>
      <c r="Q43" s="25"/>
      <c r="R43" s="25"/>
      <c r="S43" s="25"/>
      <c r="T43" s="25"/>
      <c r="U43" s="25"/>
      <c r="V43" s="25"/>
    </row>
    <row r="44" spans="1:22" ht="24.75" customHeight="1" x14ac:dyDescent="0.65">
      <c r="A44" s="25"/>
      <c r="B44" s="25"/>
      <c r="C44" s="126" t="s">
        <v>63</v>
      </c>
      <c r="D44" s="132" t="s">
        <v>64</v>
      </c>
      <c r="E44" s="132"/>
      <c r="F44" s="123" t="s">
        <v>90</v>
      </c>
      <c r="G44" s="124"/>
      <c r="H44" s="125"/>
      <c r="I44" s="107" t="s">
        <v>91</v>
      </c>
      <c r="J44" s="108"/>
      <c r="K44" s="108"/>
      <c r="L44" s="108"/>
      <c r="M44" s="108"/>
      <c r="N44" s="108"/>
      <c r="O44" s="108"/>
      <c r="P44" s="108"/>
      <c r="Q44" s="108"/>
      <c r="R44" s="108"/>
      <c r="S44" s="108"/>
      <c r="T44" s="108"/>
      <c r="U44" s="108"/>
      <c r="V44" s="109"/>
    </row>
    <row r="45" spans="1:22" ht="24" customHeight="1" x14ac:dyDescent="0.65">
      <c r="A45" s="25"/>
      <c r="B45" s="25"/>
      <c r="C45" s="127"/>
      <c r="D45" s="132"/>
      <c r="E45" s="132"/>
      <c r="F45" s="129" t="s">
        <v>3</v>
      </c>
      <c r="G45" s="130"/>
      <c r="H45" s="131"/>
      <c r="I45" s="120" t="s">
        <v>92</v>
      </c>
      <c r="J45" s="121"/>
      <c r="K45" s="121"/>
      <c r="L45" s="121"/>
      <c r="M45" s="121"/>
      <c r="N45" s="121"/>
      <c r="O45" s="121"/>
      <c r="P45" s="121"/>
      <c r="Q45" s="121"/>
      <c r="R45" s="121"/>
      <c r="S45" s="121"/>
      <c r="T45" s="121"/>
      <c r="U45" s="121"/>
      <c r="V45" s="122"/>
    </row>
    <row r="46" spans="1:22" ht="24" customHeight="1" x14ac:dyDescent="0.65">
      <c r="A46" s="25"/>
      <c r="B46" s="25"/>
      <c r="C46" s="127"/>
      <c r="D46" s="132" t="s">
        <v>65</v>
      </c>
      <c r="E46" s="132"/>
      <c r="F46" s="123" t="s">
        <v>90</v>
      </c>
      <c r="G46" s="124"/>
      <c r="H46" s="125"/>
      <c r="I46" s="107" t="s">
        <v>93</v>
      </c>
      <c r="J46" s="108"/>
      <c r="K46" s="108"/>
      <c r="L46" s="108"/>
      <c r="M46" s="108"/>
      <c r="N46" s="108"/>
      <c r="O46" s="108"/>
      <c r="P46" s="108"/>
      <c r="Q46" s="108"/>
      <c r="R46" s="108"/>
      <c r="S46" s="108"/>
      <c r="T46" s="108"/>
      <c r="U46" s="108"/>
      <c r="V46" s="109"/>
    </row>
    <row r="47" spans="1:22" x14ac:dyDescent="0.65">
      <c r="A47" s="25"/>
      <c r="B47" s="25"/>
      <c r="C47" s="127"/>
      <c r="D47" s="132"/>
      <c r="E47" s="132"/>
      <c r="F47" s="129" t="s">
        <v>3</v>
      </c>
      <c r="G47" s="130"/>
      <c r="H47" s="131"/>
      <c r="I47" s="107" t="s">
        <v>94</v>
      </c>
      <c r="J47" s="108"/>
      <c r="K47" s="108"/>
      <c r="L47" s="108"/>
      <c r="M47" s="108"/>
      <c r="N47" s="108"/>
      <c r="O47" s="108"/>
      <c r="P47" s="108"/>
      <c r="Q47" s="108"/>
      <c r="R47" s="108"/>
      <c r="S47" s="108"/>
      <c r="T47" s="108"/>
      <c r="U47" s="108"/>
      <c r="V47" s="109"/>
    </row>
    <row r="48" spans="1:22" ht="24" customHeight="1" x14ac:dyDescent="0.65">
      <c r="A48" s="25"/>
      <c r="B48" s="25"/>
      <c r="C48" s="128"/>
      <c r="D48" s="123" t="s">
        <v>97</v>
      </c>
      <c r="E48" s="124"/>
      <c r="F48" s="124"/>
      <c r="G48" s="124"/>
      <c r="H48" s="125"/>
      <c r="I48" s="120" t="s">
        <v>99</v>
      </c>
      <c r="J48" s="121"/>
      <c r="K48" s="121"/>
      <c r="L48" s="121"/>
      <c r="M48" s="121"/>
      <c r="N48" s="121"/>
      <c r="O48" s="121"/>
      <c r="P48" s="121"/>
      <c r="Q48" s="121"/>
      <c r="R48" s="121"/>
      <c r="S48" s="121"/>
      <c r="T48" s="121"/>
      <c r="U48" s="121"/>
      <c r="V48" s="122"/>
    </row>
    <row r="49" spans="3:22" x14ac:dyDescent="0.65">
      <c r="C49" s="82" t="s">
        <v>81</v>
      </c>
      <c r="D49" s="82"/>
      <c r="E49" s="82"/>
      <c r="F49" s="82"/>
      <c r="G49" s="82"/>
      <c r="H49" s="82"/>
      <c r="I49" s="79" t="s">
        <v>71</v>
      </c>
      <c r="J49" s="80"/>
      <c r="K49" s="80"/>
      <c r="L49" s="80"/>
      <c r="M49" s="80"/>
      <c r="N49" s="80"/>
      <c r="O49" s="80"/>
      <c r="P49" s="80"/>
      <c r="Q49" s="80"/>
      <c r="R49" s="80"/>
      <c r="S49" s="80"/>
      <c r="T49" s="80"/>
      <c r="U49" s="80"/>
      <c r="V49" s="81"/>
    </row>
    <row r="50" spans="3:22" ht="11.25" customHeight="1" x14ac:dyDescent="0.65"/>
    <row r="51" spans="3:22" ht="29.25" customHeight="1" thickBot="1" x14ac:dyDescent="0.7">
      <c r="C51" s="30" t="s">
        <v>85</v>
      </c>
      <c r="F51" s="21"/>
      <c r="G51" s="22"/>
      <c r="H51" s="22"/>
      <c r="I51" s="22"/>
      <c r="J51" s="22"/>
      <c r="K51" s="22"/>
      <c r="L51" s="22"/>
      <c r="M51" s="22"/>
      <c r="N51" s="22"/>
      <c r="O51" s="22"/>
      <c r="P51" s="22"/>
      <c r="Q51" s="22"/>
      <c r="R51" s="22"/>
      <c r="S51" s="22"/>
      <c r="T51" s="22"/>
      <c r="U51" s="22"/>
    </row>
    <row r="52" spans="3:22" ht="23" thickBot="1" x14ac:dyDescent="0.7">
      <c r="C52" s="28" t="s">
        <v>82</v>
      </c>
      <c r="J52" s="18" t="s">
        <v>57</v>
      </c>
      <c r="K52" s="31"/>
      <c r="M52" s="28" t="s">
        <v>83</v>
      </c>
      <c r="S52" s="55" t="s">
        <v>57</v>
      </c>
      <c r="T52" s="110"/>
      <c r="U52" s="111"/>
    </row>
    <row r="53" spans="3:22" x14ac:dyDescent="0.65">
      <c r="C53" s="112" t="s">
        <v>37</v>
      </c>
      <c r="D53" s="113"/>
      <c r="E53" s="113"/>
      <c r="F53" s="113"/>
      <c r="G53" s="113"/>
      <c r="H53" s="113"/>
      <c r="I53" s="113"/>
      <c r="J53" s="113"/>
      <c r="K53" s="114"/>
      <c r="M53" s="112" t="s">
        <v>37</v>
      </c>
      <c r="N53" s="113"/>
      <c r="O53" s="113"/>
      <c r="P53" s="113"/>
      <c r="Q53" s="113"/>
      <c r="R53" s="113"/>
      <c r="S53" s="113"/>
      <c r="T53" s="113"/>
      <c r="U53" s="114"/>
    </row>
    <row r="54" spans="3:22" ht="23" thickBot="1" x14ac:dyDescent="0.7">
      <c r="C54" s="115" t="s">
        <v>38</v>
      </c>
      <c r="D54" s="116"/>
      <c r="E54" s="116"/>
      <c r="F54" s="116"/>
      <c r="G54" s="116"/>
      <c r="H54" s="116"/>
      <c r="I54" s="116" t="s">
        <v>98</v>
      </c>
      <c r="J54" s="116"/>
      <c r="K54" s="117"/>
      <c r="M54" s="115" t="s">
        <v>38</v>
      </c>
      <c r="N54" s="116"/>
      <c r="O54" s="116"/>
      <c r="P54" s="116"/>
      <c r="Q54" s="116"/>
      <c r="R54" s="116"/>
      <c r="S54" s="118" t="s">
        <v>98</v>
      </c>
      <c r="T54" s="118"/>
      <c r="U54" s="119"/>
    </row>
    <row r="55" spans="3:22" x14ac:dyDescent="0.65">
      <c r="C55" s="139"/>
      <c r="D55" s="140"/>
      <c r="E55" s="140"/>
      <c r="F55" s="140"/>
      <c r="G55" s="140"/>
      <c r="H55" s="141"/>
      <c r="I55" s="142"/>
      <c r="J55" s="143"/>
      <c r="K55" s="144"/>
      <c r="M55" s="139"/>
      <c r="N55" s="140"/>
      <c r="O55" s="140"/>
      <c r="P55" s="140"/>
      <c r="Q55" s="140"/>
      <c r="R55" s="141"/>
      <c r="S55" s="142"/>
      <c r="T55" s="143"/>
      <c r="U55" s="144"/>
    </row>
    <row r="56" spans="3:22" x14ac:dyDescent="0.65">
      <c r="C56" s="133"/>
      <c r="D56" s="134"/>
      <c r="E56" s="134"/>
      <c r="F56" s="134"/>
      <c r="G56" s="134"/>
      <c r="H56" s="135"/>
      <c r="I56" s="136"/>
      <c r="J56" s="137"/>
      <c r="K56" s="138"/>
      <c r="M56" s="133"/>
      <c r="N56" s="134"/>
      <c r="O56" s="134"/>
      <c r="P56" s="134"/>
      <c r="Q56" s="134"/>
      <c r="R56" s="135"/>
      <c r="S56" s="136"/>
      <c r="T56" s="137"/>
      <c r="U56" s="138"/>
    </row>
    <row r="57" spans="3:22" x14ac:dyDescent="0.65">
      <c r="C57" s="133"/>
      <c r="D57" s="134"/>
      <c r="E57" s="134"/>
      <c r="F57" s="134"/>
      <c r="G57" s="134"/>
      <c r="H57" s="135"/>
      <c r="I57" s="136"/>
      <c r="J57" s="137"/>
      <c r="K57" s="138"/>
      <c r="M57" s="133"/>
      <c r="N57" s="134"/>
      <c r="O57" s="134"/>
      <c r="P57" s="134"/>
      <c r="Q57" s="134"/>
      <c r="R57" s="135"/>
      <c r="S57" s="136"/>
      <c r="T57" s="137"/>
      <c r="U57" s="138"/>
    </row>
    <row r="58" spans="3:22" x14ac:dyDescent="0.65">
      <c r="C58" s="133"/>
      <c r="D58" s="134"/>
      <c r="E58" s="134"/>
      <c r="F58" s="134"/>
      <c r="G58" s="134"/>
      <c r="H58" s="135"/>
      <c r="I58" s="136"/>
      <c r="J58" s="137"/>
      <c r="K58" s="138"/>
      <c r="M58" s="133"/>
      <c r="N58" s="134"/>
      <c r="O58" s="134"/>
      <c r="P58" s="134"/>
      <c r="Q58" s="134"/>
      <c r="R58" s="135"/>
      <c r="S58" s="136"/>
      <c r="T58" s="137"/>
      <c r="U58" s="138"/>
    </row>
    <row r="59" spans="3:22" x14ac:dyDescent="0.65">
      <c r="C59" s="133"/>
      <c r="D59" s="134"/>
      <c r="E59" s="134"/>
      <c r="F59" s="134"/>
      <c r="G59" s="134"/>
      <c r="H59" s="135"/>
      <c r="I59" s="136"/>
      <c r="J59" s="137"/>
      <c r="K59" s="138"/>
      <c r="M59" s="133"/>
      <c r="N59" s="134"/>
      <c r="O59" s="134"/>
      <c r="P59" s="134"/>
      <c r="Q59" s="134"/>
      <c r="R59" s="135"/>
      <c r="S59" s="136"/>
      <c r="T59" s="137"/>
      <c r="U59" s="138"/>
    </row>
    <row r="60" spans="3:22" ht="23" thickBot="1" x14ac:dyDescent="0.7">
      <c r="C60" s="145" t="s">
        <v>66</v>
      </c>
      <c r="D60" s="146"/>
      <c r="E60" s="146"/>
      <c r="F60" s="146"/>
      <c r="G60" s="146"/>
      <c r="H60" s="147"/>
      <c r="I60" s="148">
        <f>SUM(I55:K59)</f>
        <v>0</v>
      </c>
      <c r="J60" s="149"/>
      <c r="K60" s="150"/>
      <c r="M60" s="145" t="s">
        <v>66</v>
      </c>
      <c r="N60" s="146"/>
      <c r="O60" s="146"/>
      <c r="P60" s="146"/>
      <c r="Q60" s="146"/>
      <c r="R60" s="147"/>
      <c r="S60" s="148">
        <f>SUM(S55:U59)</f>
        <v>0</v>
      </c>
      <c r="T60" s="149"/>
      <c r="U60" s="150"/>
    </row>
    <row r="61" spans="3:22" x14ac:dyDescent="0.65">
      <c r="C61" s="151" t="s">
        <v>39</v>
      </c>
      <c r="D61" s="152"/>
      <c r="E61" s="152"/>
      <c r="F61" s="152"/>
      <c r="G61" s="152"/>
      <c r="H61" s="152"/>
      <c r="I61" s="152"/>
      <c r="J61" s="152"/>
      <c r="K61" s="153"/>
      <c r="M61" s="151" t="s">
        <v>39</v>
      </c>
      <c r="N61" s="152"/>
      <c r="O61" s="152"/>
      <c r="P61" s="152"/>
      <c r="Q61" s="152"/>
      <c r="R61" s="152"/>
      <c r="S61" s="152"/>
      <c r="T61" s="152"/>
      <c r="U61" s="153"/>
    </row>
    <row r="62" spans="3:22" ht="23" thickBot="1" x14ac:dyDescent="0.7">
      <c r="C62" s="213" t="s">
        <v>38</v>
      </c>
      <c r="D62" s="214"/>
      <c r="E62" s="214"/>
      <c r="F62" s="214"/>
      <c r="G62" s="214"/>
      <c r="H62" s="215"/>
      <c r="I62" s="118" t="s">
        <v>98</v>
      </c>
      <c r="J62" s="118"/>
      <c r="K62" s="119"/>
      <c r="M62" s="213" t="s">
        <v>38</v>
      </c>
      <c r="N62" s="214"/>
      <c r="O62" s="214"/>
      <c r="P62" s="214"/>
      <c r="Q62" s="214"/>
      <c r="R62" s="215"/>
      <c r="S62" s="118" t="s">
        <v>98</v>
      </c>
      <c r="T62" s="118"/>
      <c r="U62" s="119"/>
    </row>
    <row r="63" spans="3:22" x14ac:dyDescent="0.65">
      <c r="C63" s="139"/>
      <c r="D63" s="140"/>
      <c r="E63" s="140"/>
      <c r="F63" s="140"/>
      <c r="G63" s="140"/>
      <c r="H63" s="141"/>
      <c r="I63" s="142"/>
      <c r="J63" s="143"/>
      <c r="K63" s="144"/>
      <c r="M63" s="139"/>
      <c r="N63" s="140"/>
      <c r="O63" s="140"/>
      <c r="P63" s="140"/>
      <c r="Q63" s="140"/>
      <c r="R63" s="141"/>
      <c r="S63" s="142"/>
      <c r="T63" s="143"/>
      <c r="U63" s="144"/>
    </row>
    <row r="64" spans="3:22" x14ac:dyDescent="0.65">
      <c r="C64" s="133"/>
      <c r="D64" s="134"/>
      <c r="E64" s="134"/>
      <c r="F64" s="134"/>
      <c r="G64" s="134"/>
      <c r="H64" s="135"/>
      <c r="I64" s="136"/>
      <c r="J64" s="137"/>
      <c r="K64" s="138"/>
      <c r="M64" s="133"/>
      <c r="N64" s="134"/>
      <c r="O64" s="134"/>
      <c r="P64" s="134"/>
      <c r="Q64" s="134"/>
      <c r="R64" s="135"/>
      <c r="S64" s="136"/>
      <c r="T64" s="137"/>
      <c r="U64" s="138"/>
    </row>
    <row r="65" spans="3:21" x14ac:dyDescent="0.65">
      <c r="C65" s="133"/>
      <c r="D65" s="134"/>
      <c r="E65" s="134"/>
      <c r="F65" s="134"/>
      <c r="G65" s="134"/>
      <c r="H65" s="135"/>
      <c r="I65" s="136"/>
      <c r="J65" s="137"/>
      <c r="K65" s="138"/>
      <c r="M65" s="133"/>
      <c r="N65" s="134"/>
      <c r="O65" s="134"/>
      <c r="P65" s="134"/>
      <c r="Q65" s="134"/>
      <c r="R65" s="135"/>
      <c r="S65" s="136"/>
      <c r="T65" s="137"/>
      <c r="U65" s="138"/>
    </row>
    <row r="66" spans="3:21" x14ac:dyDescent="0.65">
      <c r="C66" s="133"/>
      <c r="D66" s="134"/>
      <c r="E66" s="134"/>
      <c r="F66" s="134"/>
      <c r="G66" s="134"/>
      <c r="H66" s="135"/>
      <c r="I66" s="136"/>
      <c r="J66" s="137"/>
      <c r="K66" s="138"/>
      <c r="M66" s="133"/>
      <c r="N66" s="134"/>
      <c r="O66" s="134"/>
      <c r="P66" s="134"/>
      <c r="Q66" s="134"/>
      <c r="R66" s="135"/>
      <c r="S66" s="136"/>
      <c r="T66" s="137"/>
      <c r="U66" s="138"/>
    </row>
    <row r="67" spans="3:21" x14ac:dyDescent="0.65">
      <c r="C67" s="133"/>
      <c r="D67" s="134"/>
      <c r="E67" s="134"/>
      <c r="F67" s="134"/>
      <c r="G67" s="134"/>
      <c r="H67" s="135"/>
      <c r="I67" s="136"/>
      <c r="J67" s="137"/>
      <c r="K67" s="138"/>
      <c r="M67" s="133"/>
      <c r="N67" s="134"/>
      <c r="O67" s="134"/>
      <c r="P67" s="134"/>
      <c r="Q67" s="134"/>
      <c r="R67" s="135"/>
      <c r="S67" s="136"/>
      <c r="T67" s="137"/>
      <c r="U67" s="138"/>
    </row>
    <row r="68" spans="3:21" ht="23" thickBot="1" x14ac:dyDescent="0.7">
      <c r="C68" s="182" t="s">
        <v>66</v>
      </c>
      <c r="D68" s="183"/>
      <c r="E68" s="183"/>
      <c r="F68" s="183"/>
      <c r="G68" s="183"/>
      <c r="H68" s="184"/>
      <c r="I68" s="185">
        <f>SUM(I63:K67)</f>
        <v>0</v>
      </c>
      <c r="J68" s="186"/>
      <c r="K68" s="187"/>
      <c r="M68" s="182" t="s">
        <v>66</v>
      </c>
      <c r="N68" s="183"/>
      <c r="O68" s="183"/>
      <c r="P68" s="183"/>
      <c r="Q68" s="183"/>
      <c r="R68" s="184"/>
      <c r="S68" s="185">
        <f>SUM(S63:U67)</f>
        <v>0</v>
      </c>
      <c r="T68" s="186"/>
      <c r="U68" s="187"/>
    </row>
    <row r="69" spans="3:21" ht="23" thickBot="1" x14ac:dyDescent="0.7">
      <c r="C69" s="19"/>
      <c r="D69" s="19"/>
      <c r="E69" s="19"/>
      <c r="F69" s="19"/>
      <c r="G69" s="19"/>
      <c r="H69" s="19"/>
      <c r="I69" s="20"/>
      <c r="J69" s="20"/>
      <c r="K69" s="20"/>
      <c r="M69" s="19"/>
      <c r="N69" s="19"/>
      <c r="O69" s="19"/>
      <c r="P69" s="19"/>
      <c r="Q69" s="19"/>
      <c r="R69" s="19"/>
      <c r="S69" s="20"/>
      <c r="T69" s="20"/>
      <c r="U69" s="20"/>
    </row>
    <row r="70" spans="3:21" ht="23" thickBot="1" x14ac:dyDescent="0.7">
      <c r="C70" s="29" t="s">
        <v>95</v>
      </c>
      <c r="D70" s="23"/>
      <c r="E70" s="23"/>
      <c r="F70" s="23"/>
      <c r="G70" s="23"/>
      <c r="H70" s="23"/>
      <c r="I70" s="20"/>
      <c r="J70" s="50" t="s">
        <v>48</v>
      </c>
      <c r="K70" s="51"/>
      <c r="L70" s="27"/>
      <c r="M70" s="28" t="s">
        <v>84</v>
      </c>
      <c r="N70" s="23"/>
      <c r="O70" s="23"/>
      <c r="P70" s="23"/>
      <c r="Q70" s="23"/>
      <c r="R70" s="23"/>
      <c r="S70" s="20"/>
      <c r="T70" s="20"/>
      <c r="U70" s="20"/>
    </row>
    <row r="71" spans="3:21" ht="23" thickBot="1" x14ac:dyDescent="0.7">
      <c r="C71" s="177" t="s">
        <v>38</v>
      </c>
      <c r="D71" s="178"/>
      <c r="E71" s="178"/>
      <c r="F71" s="178"/>
      <c r="G71" s="178"/>
      <c r="H71" s="179"/>
      <c r="I71" s="180" t="s">
        <v>98</v>
      </c>
      <c r="J71" s="178"/>
      <c r="K71" s="181"/>
      <c r="L71" s="52"/>
      <c r="M71" s="163" t="s">
        <v>38</v>
      </c>
      <c r="N71" s="164"/>
      <c r="O71" s="164"/>
      <c r="P71" s="164"/>
      <c r="Q71" s="164"/>
      <c r="R71" s="164"/>
      <c r="S71" s="165" t="s">
        <v>86</v>
      </c>
      <c r="T71" s="166"/>
      <c r="U71" s="167"/>
    </row>
    <row r="72" spans="3:21" x14ac:dyDescent="0.65">
      <c r="C72" s="168" t="s">
        <v>96</v>
      </c>
      <c r="D72" s="169"/>
      <c r="E72" s="169"/>
      <c r="F72" s="169"/>
      <c r="G72" s="169"/>
      <c r="H72" s="170"/>
      <c r="I72" s="171"/>
      <c r="J72" s="172"/>
      <c r="K72" s="173"/>
      <c r="L72" s="27"/>
      <c r="M72" s="174" t="s">
        <v>87</v>
      </c>
      <c r="N72" s="175"/>
      <c r="O72" s="175"/>
      <c r="P72" s="175"/>
      <c r="Q72" s="175"/>
      <c r="R72" s="176"/>
      <c r="S72" s="142"/>
      <c r="T72" s="143"/>
      <c r="U72" s="144"/>
    </row>
    <row r="73" spans="3:21" ht="23" thickBot="1" x14ac:dyDescent="0.7">
      <c r="C73" s="182" t="s">
        <v>66</v>
      </c>
      <c r="D73" s="183"/>
      <c r="E73" s="183"/>
      <c r="F73" s="183"/>
      <c r="G73" s="183"/>
      <c r="H73" s="184"/>
      <c r="I73" s="185">
        <f>SUM(I72)</f>
        <v>0</v>
      </c>
      <c r="J73" s="186"/>
      <c r="K73" s="187"/>
      <c r="L73" s="27"/>
      <c r="M73" s="145" t="s">
        <v>66</v>
      </c>
      <c r="N73" s="146"/>
      <c r="O73" s="146"/>
      <c r="P73" s="146"/>
      <c r="Q73" s="146"/>
      <c r="R73" s="147"/>
      <c r="S73" s="188">
        <f>SUM(S72)</f>
        <v>0</v>
      </c>
      <c r="T73" s="189"/>
      <c r="U73" s="190"/>
    </row>
    <row r="74" spans="3:21" ht="29.5" customHeight="1" thickBot="1" x14ac:dyDescent="0.7">
      <c r="C74" s="53"/>
      <c r="D74" s="53"/>
      <c r="E74" s="53"/>
      <c r="F74" s="53"/>
      <c r="G74" s="53"/>
      <c r="H74" s="53"/>
      <c r="I74" s="54"/>
      <c r="J74" s="54"/>
      <c r="K74" s="54"/>
      <c r="L74" s="27"/>
      <c r="M74" s="158" t="s">
        <v>88</v>
      </c>
      <c r="N74" s="159"/>
      <c r="O74" s="159"/>
      <c r="P74" s="159"/>
      <c r="Q74" s="159"/>
      <c r="R74" s="159"/>
      <c r="S74" s="160">
        <f>I60+I68+S60+S68+I73+S73</f>
        <v>0</v>
      </c>
      <c r="T74" s="161"/>
      <c r="U74" s="162"/>
    </row>
    <row r="75" spans="3:21" x14ac:dyDescent="0.65">
      <c r="C75" s="23"/>
      <c r="D75" s="23"/>
      <c r="E75" s="23"/>
      <c r="F75" s="23"/>
      <c r="G75" s="23"/>
      <c r="H75" s="23"/>
      <c r="I75" s="61"/>
      <c r="J75" s="61"/>
      <c r="K75" s="61"/>
    </row>
    <row r="79" spans="3:21" x14ac:dyDescent="0.65">
      <c r="C79" s="15" t="s">
        <v>89</v>
      </c>
    </row>
    <row r="80" spans="3:21" x14ac:dyDescent="0.65">
      <c r="C80" s="154" t="s">
        <v>43</v>
      </c>
      <c r="D80" s="154"/>
      <c r="E80" s="154"/>
      <c r="F80" s="155" t="s">
        <v>41</v>
      </c>
      <c r="G80" s="156"/>
      <c r="H80" s="156"/>
      <c r="I80" s="156"/>
      <c r="J80" s="156"/>
      <c r="K80" s="157"/>
      <c r="L80" s="154" t="s">
        <v>46</v>
      </c>
      <c r="M80" s="154"/>
      <c r="N80" s="154"/>
      <c r="O80" s="154"/>
      <c r="P80" s="154"/>
      <c r="Q80" s="154" t="s">
        <v>42</v>
      </c>
      <c r="R80" s="154"/>
      <c r="S80" s="154"/>
      <c r="T80" s="154"/>
      <c r="U80" s="154"/>
    </row>
    <row r="81" spans="2:21" x14ac:dyDescent="0.65">
      <c r="B81" s="10" t="s">
        <v>40</v>
      </c>
      <c r="C81" s="203" t="s">
        <v>3</v>
      </c>
      <c r="D81" s="203"/>
      <c r="E81" s="203"/>
      <c r="F81" s="204" t="s">
        <v>62</v>
      </c>
      <c r="G81" s="205"/>
      <c r="H81" s="205"/>
      <c r="I81" s="205"/>
      <c r="J81" s="205"/>
      <c r="K81" s="206"/>
      <c r="L81" s="203" t="s">
        <v>47</v>
      </c>
      <c r="M81" s="203"/>
      <c r="N81" s="203"/>
      <c r="O81" s="203"/>
      <c r="P81" s="203"/>
      <c r="Q81" s="207">
        <v>64000</v>
      </c>
      <c r="R81" s="207"/>
      <c r="S81" s="207"/>
      <c r="T81" s="207"/>
      <c r="U81" s="207"/>
    </row>
    <row r="82" spans="2:21" x14ac:dyDescent="0.65">
      <c r="C82" s="191"/>
      <c r="D82" s="191"/>
      <c r="E82" s="191"/>
      <c r="F82" s="192"/>
      <c r="G82" s="193"/>
      <c r="H82" s="193"/>
      <c r="I82" s="193"/>
      <c r="J82" s="193"/>
      <c r="K82" s="194"/>
      <c r="L82" s="195"/>
      <c r="M82" s="195"/>
      <c r="N82" s="195"/>
      <c r="O82" s="195"/>
      <c r="P82" s="195"/>
      <c r="Q82" s="196"/>
      <c r="R82" s="196"/>
      <c r="S82" s="196"/>
      <c r="T82" s="196"/>
      <c r="U82" s="196"/>
    </row>
    <row r="83" spans="2:21" x14ac:dyDescent="0.65">
      <c r="C83" s="191"/>
      <c r="D83" s="191"/>
      <c r="E83" s="191"/>
      <c r="F83" s="192"/>
      <c r="G83" s="193"/>
      <c r="H83" s="193"/>
      <c r="I83" s="193"/>
      <c r="J83" s="193"/>
      <c r="K83" s="194"/>
      <c r="L83" s="195"/>
      <c r="M83" s="195"/>
      <c r="N83" s="195"/>
      <c r="O83" s="195"/>
      <c r="P83" s="195"/>
      <c r="Q83" s="196"/>
      <c r="R83" s="196"/>
      <c r="S83" s="196"/>
      <c r="T83" s="196"/>
      <c r="U83" s="196"/>
    </row>
    <row r="84" spans="2:21" x14ac:dyDescent="0.65">
      <c r="C84" s="197"/>
      <c r="D84" s="198"/>
      <c r="E84" s="199"/>
      <c r="F84" s="192"/>
      <c r="G84" s="193"/>
      <c r="H84" s="193"/>
      <c r="I84" s="193"/>
      <c r="J84" s="193"/>
      <c r="K84" s="194"/>
      <c r="L84" s="192"/>
      <c r="M84" s="193"/>
      <c r="N84" s="193"/>
      <c r="O84" s="193"/>
      <c r="P84" s="194"/>
      <c r="Q84" s="200"/>
      <c r="R84" s="201"/>
      <c r="S84" s="201"/>
      <c r="T84" s="201"/>
      <c r="U84" s="202"/>
    </row>
    <row r="85" spans="2:21" x14ac:dyDescent="0.65">
      <c r="C85" s="197"/>
      <c r="D85" s="198"/>
      <c r="E85" s="199"/>
      <c r="F85" s="192"/>
      <c r="G85" s="193"/>
      <c r="H85" s="193"/>
      <c r="I85" s="193"/>
      <c r="J85" s="193"/>
      <c r="K85" s="194"/>
      <c r="L85" s="192"/>
      <c r="M85" s="193"/>
      <c r="N85" s="193"/>
      <c r="O85" s="193"/>
      <c r="P85" s="194"/>
      <c r="Q85" s="210"/>
      <c r="R85" s="211"/>
      <c r="S85" s="211"/>
      <c r="T85" s="211"/>
      <c r="U85" s="212"/>
    </row>
    <row r="86" spans="2:21" x14ac:dyDescent="0.65">
      <c r="C86" s="191"/>
      <c r="D86" s="191"/>
      <c r="E86" s="191"/>
      <c r="F86" s="192"/>
      <c r="G86" s="193"/>
      <c r="H86" s="193"/>
      <c r="I86" s="193"/>
      <c r="J86" s="193"/>
      <c r="K86" s="194"/>
      <c r="L86" s="195"/>
      <c r="M86" s="195"/>
      <c r="N86" s="195"/>
      <c r="O86" s="195"/>
      <c r="P86" s="195"/>
      <c r="Q86" s="196"/>
      <c r="R86" s="196"/>
      <c r="S86" s="196"/>
      <c r="T86" s="196"/>
      <c r="U86" s="196"/>
    </row>
    <row r="87" spans="2:21" x14ac:dyDescent="0.65">
      <c r="C87" s="191"/>
      <c r="D87" s="191"/>
      <c r="E87" s="191"/>
      <c r="F87" s="192"/>
      <c r="G87" s="193"/>
      <c r="H87" s="193"/>
      <c r="I87" s="193"/>
      <c r="J87" s="193"/>
      <c r="K87" s="194"/>
      <c r="L87" s="195"/>
      <c r="M87" s="195"/>
      <c r="N87" s="195"/>
      <c r="O87" s="195"/>
      <c r="P87" s="195"/>
      <c r="Q87" s="196"/>
      <c r="R87" s="196"/>
      <c r="S87" s="196"/>
      <c r="T87" s="196"/>
      <c r="U87" s="196"/>
    </row>
    <row r="88" spans="2:21" ht="23" thickBot="1" x14ac:dyDescent="0.7">
      <c r="C88" s="191"/>
      <c r="D88" s="191"/>
      <c r="E88" s="191"/>
      <c r="F88" s="192"/>
      <c r="G88" s="193"/>
      <c r="H88" s="193"/>
      <c r="I88" s="193"/>
      <c r="J88" s="193"/>
      <c r="K88" s="194"/>
      <c r="L88" s="208"/>
      <c r="M88" s="208"/>
      <c r="N88" s="208"/>
      <c r="O88" s="208"/>
      <c r="P88" s="208"/>
      <c r="Q88" s="209"/>
      <c r="R88" s="209"/>
      <c r="S88" s="209"/>
      <c r="T88" s="209"/>
      <c r="U88" s="209"/>
    </row>
    <row r="89" spans="2:21" ht="29.5" customHeight="1" thickBot="1" x14ac:dyDescent="0.7">
      <c r="C89" s="24"/>
      <c r="L89" s="66" t="s">
        <v>102</v>
      </c>
      <c r="M89" s="64"/>
      <c r="N89" s="64"/>
      <c r="O89" s="64"/>
      <c r="P89" s="64"/>
      <c r="Q89" s="63">
        <f>SUM(Q82:U88)</f>
        <v>0</v>
      </c>
      <c r="R89" s="64"/>
      <c r="S89" s="64"/>
      <c r="T89" s="64"/>
      <c r="U89" s="65"/>
    </row>
    <row r="90" spans="2:21" x14ac:dyDescent="0.65">
      <c r="C90" s="24" t="s">
        <v>61</v>
      </c>
    </row>
    <row r="91" spans="2:21" x14ac:dyDescent="0.65">
      <c r="C91" s="1" t="s">
        <v>67</v>
      </c>
    </row>
    <row r="92" spans="2:21" x14ac:dyDescent="0.65">
      <c r="C92" s="27" t="s">
        <v>101</v>
      </c>
    </row>
    <row r="93" spans="2:21" x14ac:dyDescent="0.65">
      <c r="C93" s="15" t="s">
        <v>100</v>
      </c>
    </row>
  </sheetData>
  <sheetProtection password="C56A" sheet="1" objects="1" scenarios="1"/>
  <mergeCells count="147">
    <mergeCell ref="C64:H64"/>
    <mergeCell ref="I64:K64"/>
    <mergeCell ref="M64:R64"/>
    <mergeCell ref="S64:U64"/>
    <mergeCell ref="C65:H65"/>
    <mergeCell ref="I65:K65"/>
    <mergeCell ref="M65:R65"/>
    <mergeCell ref="S65:U65"/>
    <mergeCell ref="C62:H62"/>
    <mergeCell ref="I62:K62"/>
    <mergeCell ref="M62:R62"/>
    <mergeCell ref="S62:U62"/>
    <mergeCell ref="C63:H63"/>
    <mergeCell ref="I63:K63"/>
    <mergeCell ref="M63:R63"/>
    <mergeCell ref="S63:U63"/>
    <mergeCell ref="C68:H68"/>
    <mergeCell ref="I68:K68"/>
    <mergeCell ref="M68:R68"/>
    <mergeCell ref="S68:U68"/>
    <mergeCell ref="C66:H66"/>
    <mergeCell ref="I66:K66"/>
    <mergeCell ref="M66:R66"/>
    <mergeCell ref="S66:U66"/>
    <mergeCell ref="C67:H67"/>
    <mergeCell ref="I67:K67"/>
    <mergeCell ref="M67:R67"/>
    <mergeCell ref="S67:U67"/>
    <mergeCell ref="C87:E87"/>
    <mergeCell ref="F87:K87"/>
    <mergeCell ref="L87:P87"/>
    <mergeCell ref="Q87:U87"/>
    <mergeCell ref="C88:E88"/>
    <mergeCell ref="F88:K88"/>
    <mergeCell ref="L88:P88"/>
    <mergeCell ref="Q88:U88"/>
    <mergeCell ref="C85:E85"/>
    <mergeCell ref="F85:K85"/>
    <mergeCell ref="L85:P85"/>
    <mergeCell ref="Q85:U85"/>
    <mergeCell ref="C86:E86"/>
    <mergeCell ref="F86:K86"/>
    <mergeCell ref="L86:P86"/>
    <mergeCell ref="Q86:U86"/>
    <mergeCell ref="C83:E83"/>
    <mergeCell ref="F83:K83"/>
    <mergeCell ref="L83:P83"/>
    <mergeCell ref="Q83:U83"/>
    <mergeCell ref="C84:E84"/>
    <mergeCell ref="F84:K84"/>
    <mergeCell ref="L84:P84"/>
    <mergeCell ref="Q84:U84"/>
    <mergeCell ref="C81:E81"/>
    <mergeCell ref="F81:K81"/>
    <mergeCell ref="L81:P81"/>
    <mergeCell ref="Q81:U81"/>
    <mergeCell ref="C82:E82"/>
    <mergeCell ref="F82:K82"/>
    <mergeCell ref="L82:P82"/>
    <mergeCell ref="Q82:U82"/>
    <mergeCell ref="C80:E80"/>
    <mergeCell ref="F80:K80"/>
    <mergeCell ref="L80:P80"/>
    <mergeCell ref="Q80:U80"/>
    <mergeCell ref="M74:R74"/>
    <mergeCell ref="S74:U74"/>
    <mergeCell ref="M71:R71"/>
    <mergeCell ref="S71:U71"/>
    <mergeCell ref="C72:H72"/>
    <mergeCell ref="I72:K72"/>
    <mergeCell ref="M72:R72"/>
    <mergeCell ref="S72:U72"/>
    <mergeCell ref="C71:H71"/>
    <mergeCell ref="I71:K71"/>
    <mergeCell ref="C73:H73"/>
    <mergeCell ref="I73:K73"/>
    <mergeCell ref="M73:R73"/>
    <mergeCell ref="S73:U73"/>
    <mergeCell ref="C60:H60"/>
    <mergeCell ref="I60:K60"/>
    <mergeCell ref="M60:R60"/>
    <mergeCell ref="S60:U60"/>
    <mergeCell ref="C61:K61"/>
    <mergeCell ref="M61:U61"/>
    <mergeCell ref="C59:H59"/>
    <mergeCell ref="I59:K59"/>
    <mergeCell ref="M59:R59"/>
    <mergeCell ref="S59:U59"/>
    <mergeCell ref="C57:H57"/>
    <mergeCell ref="I57:K57"/>
    <mergeCell ref="M57:R57"/>
    <mergeCell ref="S57:U57"/>
    <mergeCell ref="C58:H58"/>
    <mergeCell ref="I58:K58"/>
    <mergeCell ref="M58:R58"/>
    <mergeCell ref="S58:U58"/>
    <mergeCell ref="C55:H55"/>
    <mergeCell ref="I55:K55"/>
    <mergeCell ref="M55:R55"/>
    <mergeCell ref="S55:U55"/>
    <mergeCell ref="C56:H56"/>
    <mergeCell ref="I56:K56"/>
    <mergeCell ref="M56:R56"/>
    <mergeCell ref="S56:U56"/>
    <mergeCell ref="T52:U52"/>
    <mergeCell ref="C53:K53"/>
    <mergeCell ref="M53:U53"/>
    <mergeCell ref="C54:H54"/>
    <mergeCell ref="I54:K54"/>
    <mergeCell ref="M54:R54"/>
    <mergeCell ref="S54:U54"/>
    <mergeCell ref="I45:V45"/>
    <mergeCell ref="I47:V47"/>
    <mergeCell ref="I46:V46"/>
    <mergeCell ref="D48:H48"/>
    <mergeCell ref="I48:V48"/>
    <mergeCell ref="C44:C48"/>
    <mergeCell ref="F44:H44"/>
    <mergeCell ref="F45:H45"/>
    <mergeCell ref="F46:H46"/>
    <mergeCell ref="F47:H47"/>
    <mergeCell ref="D46:E47"/>
    <mergeCell ref="D44:E45"/>
    <mergeCell ref="Q89:U89"/>
    <mergeCell ref="L89:P89"/>
    <mergeCell ref="B3:V3"/>
    <mergeCell ref="B6:V6"/>
    <mergeCell ref="B7:V7"/>
    <mergeCell ref="B8:V8"/>
    <mergeCell ref="B9:V9"/>
    <mergeCell ref="Q10:V10"/>
    <mergeCell ref="K14:L14"/>
    <mergeCell ref="R14:T14"/>
    <mergeCell ref="E38:H38"/>
    <mergeCell ref="I49:V49"/>
    <mergeCell ref="C49:H49"/>
    <mergeCell ref="R11:U12"/>
    <mergeCell ref="V11:V12"/>
    <mergeCell ref="B13:H13"/>
    <mergeCell ref="I13:J13"/>
    <mergeCell ref="K13:L13"/>
    <mergeCell ref="M13:N14"/>
    <mergeCell ref="Q13:V13"/>
    <mergeCell ref="B14:D14"/>
    <mergeCell ref="G14:H14"/>
    <mergeCell ref="I14:J14"/>
    <mergeCell ref="I44:V44"/>
  </mergeCells>
  <phoneticPr fontId="2"/>
  <dataValidations count="5">
    <dataValidation type="custom" allowBlank="1" showInputMessage="1" showErrorMessage="1" sqref="G16 G22 G26 G30">
      <formula1>G16*10=INT(G16*10)</formula1>
    </dataValidation>
    <dataValidation type="list" allowBlank="1" showInputMessage="1" showErrorMessage="1" sqref="K70">
      <formula1>$AB$25:$AB$27</formula1>
    </dataValidation>
    <dataValidation type="list" allowBlank="1" showInputMessage="1" showErrorMessage="1" sqref="C81:C88 D86:E88 D81:E84">
      <formula1>$AB$21:$AB$24</formula1>
    </dataValidation>
    <dataValidation type="list" allowBlank="1" showInputMessage="1" showErrorMessage="1" sqref="K52 T52:U52">
      <formula1>$AB$18:$AB$20</formula1>
    </dataValidation>
    <dataValidation type="list" allowBlank="1" showInputMessage="1" showErrorMessage="1" sqref="E16 E36 E33 E22 E19 E26 E30">
      <formula1>$AB$16:$AB$17</formula1>
    </dataValidation>
  </dataValidations>
  <printOptions horizontalCentered="1"/>
  <pageMargins left="0" right="0" top="0.35433070866141736" bottom="0.35433070866141736" header="0.31496062992125984" footer="0.31496062992125984"/>
  <pageSetup paperSize="9" scale="46" orientation="landscape" r:id="rId1"/>
  <rowBreaks count="2" manualBreakCount="2">
    <brk id="39" max="21" man="1"/>
    <brk id="78"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workbookViewId="0">
      <selection activeCell="B2" sqref="B2"/>
    </sheetView>
  </sheetViews>
  <sheetFormatPr defaultColWidth="9" defaultRowHeight="18" x14ac:dyDescent="0.55000000000000004"/>
  <cols>
    <col min="1" max="1" width="10.25" style="34" bestFit="1" customWidth="1"/>
    <col min="2" max="2" width="10.83203125" style="34" customWidth="1"/>
    <col min="3" max="3" width="85.08203125" style="34" bestFit="1" customWidth="1"/>
    <col min="4" max="4" width="20.25" style="34" customWidth="1"/>
    <col min="5" max="16384" width="9" style="34"/>
  </cols>
  <sheetData>
    <row r="1" spans="1:4" x14ac:dyDescent="0.55000000000000004">
      <c r="A1" s="33" t="s">
        <v>72</v>
      </c>
      <c r="B1" s="33" t="s">
        <v>73</v>
      </c>
      <c r="C1" s="33" t="s">
        <v>74</v>
      </c>
      <c r="D1" s="33" t="s">
        <v>75</v>
      </c>
    </row>
    <row r="2" spans="1:4" x14ac:dyDescent="0.55000000000000004">
      <c r="A2" s="35">
        <v>45814</v>
      </c>
      <c r="B2" s="33" t="s">
        <v>76</v>
      </c>
      <c r="C2" s="33" t="s">
        <v>77</v>
      </c>
      <c r="D2" s="33" t="s">
        <v>78</v>
      </c>
    </row>
  </sheetData>
  <phoneticPr fontId="2"/>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算定表（設置完了）</vt:lpstr>
      <vt:lpstr>更新履歴</vt:lpstr>
      <vt:lpstr>'算定表（設置完了）'!Print_Area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2025-06-09T05:18:10Z</dcterms:modified>
</cp:coreProperties>
</file>