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0（健）障害者雇用・就労推進課\08　報道提供・ホームページ・広報誌・報道記事等\02　ホームページ\10 工賃統計\H31\"/>
    </mc:Choice>
  </mc:AlternateContent>
  <bookViews>
    <workbookView xWindow="0" yWindow="0" windowWidth="20490" windowHeight="7500"/>
  </bookViews>
  <sheets>
    <sheet name="経年変化" sheetId="2" r:id="rId1"/>
    <sheet name="令和元年度平均工賃等状況" sheetId="10" r:id="rId2"/>
    <sheet name="推移" sheetId="9" r:id="rId3"/>
    <sheet name="平均月額工賃別施設構成比" sheetId="4" r:id="rId4"/>
  </sheets>
  <externalReferences>
    <externalReference r:id="rId5"/>
  </externalReferences>
  <definedNames>
    <definedName name="_xlnm._FilterDatabase" localSheetId="0" hidden="1">経年変化!$A$4:$CO$107</definedName>
    <definedName name="_xlnm.Print_Area" localSheetId="0">経年変化!$A$1:$CO$104</definedName>
    <definedName name="_xlnm.Print_Area" localSheetId="2">推移!$A$1:$Q$42</definedName>
    <definedName name="_xlnm.Print_Titles" localSheetId="0">経年変化!$A:$D,経年変化!$1:$1</definedName>
    <definedName name="ｗ">#REF!</definedName>
    <definedName name="あ">#REF!</definedName>
    <definedName name="え">#REF!</definedName>
    <definedName name="ふぁ">#REF!</definedName>
    <definedName name="法人種類" localSheetId="1">#REF!</definedName>
    <definedName name="法人種類">'[1]（リスト）'!$A$2:$A$15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N13" i="4"/>
  <c r="N12" i="4"/>
  <c r="N11" i="4"/>
  <c r="N10" i="4"/>
  <c r="N9" i="4"/>
  <c r="N8" i="4"/>
  <c r="N7" i="4"/>
  <c r="N6" i="4"/>
  <c r="N5" i="4"/>
  <c r="N4" i="4"/>
  <c r="N29" i="4"/>
  <c r="N28" i="4"/>
  <c r="N27" i="4"/>
  <c r="N26" i="4"/>
  <c r="N25" i="4"/>
  <c r="N24" i="4"/>
  <c r="N23" i="4"/>
  <c r="N22" i="4"/>
  <c r="N21" i="4"/>
  <c r="N20" i="4"/>
  <c r="N19" i="4"/>
  <c r="N18" i="4"/>
  <c r="CC104" i="2"/>
  <c r="CC103" i="2"/>
  <c r="BO104" i="2"/>
  <c r="BO103" i="2"/>
  <c r="BA104" i="2"/>
  <c r="BA103" i="2"/>
  <c r="AM104" i="2" l="1"/>
  <c r="AL104" i="2"/>
  <c r="AL103" i="2"/>
  <c r="AM103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L61" i="2"/>
  <c r="AL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76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M22" i="2"/>
  <c r="CB22" i="2"/>
  <c r="CC22" i="2"/>
  <c r="BA22" i="2"/>
  <c r="BO22" i="2"/>
  <c r="AM5" i="2" l="1"/>
  <c r="AM17" i="2"/>
  <c r="AM16" i="2"/>
  <c r="AM15" i="2"/>
  <c r="AM14" i="2"/>
  <c r="AM13" i="2"/>
  <c r="AM12" i="2"/>
  <c r="AM11" i="2"/>
  <c r="AM10" i="2"/>
  <c r="AM9" i="2"/>
  <c r="AM8" i="2"/>
  <c r="AM7" i="2"/>
  <c r="AM6" i="2"/>
  <c r="AL16" i="2"/>
  <c r="AL15" i="2"/>
  <c r="AL14" i="2"/>
  <c r="AL13" i="2"/>
  <c r="AL12" i="2"/>
  <c r="AL11" i="2"/>
  <c r="AL10" i="2"/>
  <c r="AL9" i="2"/>
  <c r="AL8" i="2"/>
  <c r="AL7" i="2"/>
  <c r="AL6" i="2"/>
  <c r="AL5" i="2"/>
  <c r="N36" i="9" l="1"/>
  <c r="K36" i="9"/>
  <c r="H36" i="9"/>
  <c r="E36" i="9"/>
  <c r="E12" i="9" l="1"/>
  <c r="H12" i="9"/>
  <c r="K12" i="9"/>
  <c r="N12" i="9"/>
  <c r="E14" i="9"/>
  <c r="H14" i="9"/>
  <c r="K14" i="9"/>
  <c r="N14" i="9"/>
  <c r="E16" i="9"/>
  <c r="H16" i="9"/>
  <c r="K16" i="9"/>
  <c r="N16" i="9"/>
  <c r="E18" i="9"/>
  <c r="H18" i="9"/>
  <c r="K18" i="9"/>
  <c r="N18" i="9"/>
  <c r="E20" i="9"/>
  <c r="H20" i="9"/>
  <c r="K20" i="9"/>
  <c r="N20" i="9"/>
  <c r="E22" i="9"/>
  <c r="H22" i="9"/>
  <c r="K22" i="9"/>
  <c r="N22" i="9"/>
  <c r="E24" i="9"/>
  <c r="H24" i="9"/>
  <c r="K24" i="9"/>
  <c r="N24" i="9"/>
  <c r="E26" i="9"/>
  <c r="H26" i="9"/>
  <c r="K26" i="9"/>
  <c r="N26" i="9"/>
  <c r="E28" i="9"/>
  <c r="H28" i="9"/>
  <c r="K28" i="9"/>
  <c r="N28" i="9"/>
  <c r="E30" i="9"/>
  <c r="H30" i="9"/>
  <c r="K30" i="9"/>
  <c r="N30" i="9"/>
  <c r="E32" i="9"/>
  <c r="H32" i="9"/>
  <c r="K32" i="9"/>
  <c r="N32" i="9"/>
  <c r="E34" i="9"/>
  <c r="H34" i="9"/>
  <c r="K34" i="9"/>
  <c r="N34" i="9"/>
  <c r="O27" i="4" l="1"/>
  <c r="O18" i="4"/>
  <c r="O19" i="4" s="1"/>
  <c r="O20" i="4" s="1"/>
  <c r="O21" i="4" s="1"/>
  <c r="O22" i="4" s="1"/>
  <c r="M27" i="4"/>
  <c r="M18" i="4"/>
  <c r="M19" i="4" s="1"/>
  <c r="M20" i="4" s="1"/>
  <c r="M21" i="4" s="1"/>
  <c r="M22" i="4" s="1"/>
  <c r="L27" i="4"/>
  <c r="L18" i="4"/>
  <c r="K27" i="4"/>
  <c r="K18" i="4"/>
  <c r="J27" i="4"/>
  <c r="J18" i="4"/>
  <c r="O23" i="4" l="1"/>
  <c r="M23" i="4"/>
  <c r="L19" i="4"/>
  <c r="K19" i="4"/>
  <c r="J19" i="4"/>
  <c r="J20" i="4" s="1"/>
  <c r="J21" i="4" s="1"/>
  <c r="J22" i="4" s="1"/>
  <c r="L20" i="4" l="1"/>
  <c r="M24" i="4"/>
  <c r="O24" i="4"/>
  <c r="K20" i="4"/>
  <c r="J23" i="4"/>
  <c r="J24" i="4" s="1"/>
  <c r="J25" i="4" s="1"/>
  <c r="J26" i="4" s="1"/>
  <c r="O25" i="4" l="1"/>
  <c r="M25" i="4"/>
  <c r="K21" i="4"/>
  <c r="L21" i="4"/>
  <c r="J28" i="4"/>
  <c r="J29" i="4"/>
  <c r="O26" i="4" l="1"/>
  <c r="O28" i="4" s="1"/>
  <c r="L22" i="4"/>
  <c r="K22" i="4"/>
  <c r="M26" i="4"/>
  <c r="M28" i="4" s="1"/>
  <c r="AI27" i="2"/>
  <c r="M13" i="4" l="1"/>
  <c r="M8" i="4"/>
  <c r="M5" i="4"/>
  <c r="M6" i="4"/>
  <c r="M4" i="4"/>
  <c r="M7" i="4"/>
  <c r="M9" i="4"/>
  <c r="M10" i="4"/>
  <c r="M11" i="4"/>
  <c r="O13" i="4"/>
  <c r="O4" i="4"/>
  <c r="O8" i="4"/>
  <c r="O5" i="4"/>
  <c r="O6" i="4"/>
  <c r="O7" i="4"/>
  <c r="O9" i="4"/>
  <c r="O10" i="4"/>
  <c r="O11" i="4"/>
  <c r="L23" i="4"/>
  <c r="K23" i="4"/>
  <c r="O12" i="4"/>
  <c r="M12" i="4"/>
  <c r="M29" i="4"/>
  <c r="O29" i="4"/>
  <c r="CG103" i="2"/>
  <c r="AZ22" i="2"/>
  <c r="L24" i="4" l="1"/>
  <c r="K24" i="4"/>
  <c r="O14" i="4"/>
  <c r="M14" i="4"/>
  <c r="AY22" i="2"/>
  <c r="AY103" i="2"/>
  <c r="AX103" i="2"/>
  <c r="AW103" i="2"/>
  <c r="AV103" i="2"/>
  <c r="AX22" i="2"/>
  <c r="AK104" i="2"/>
  <c r="AJ104" i="2"/>
  <c r="AI104" i="2"/>
  <c r="AH104" i="2"/>
  <c r="AK103" i="2"/>
  <c r="AJ103" i="2"/>
  <c r="AI103" i="2"/>
  <c r="AH103" i="2"/>
  <c r="AX104" i="2" l="1"/>
  <c r="L25" i="4"/>
  <c r="K25" i="4"/>
  <c r="AY104" i="2"/>
  <c r="L26" i="4" l="1"/>
  <c r="L29" i="4" s="1"/>
  <c r="K26" i="4"/>
  <c r="AK59" i="2"/>
  <c r="AK58" i="2"/>
  <c r="AJ57" i="2"/>
  <c r="AK57" i="2"/>
  <c r="AJ56" i="2"/>
  <c r="AK56" i="2"/>
  <c r="AJ55" i="2"/>
  <c r="AK55" i="2"/>
  <c r="AJ54" i="2"/>
  <c r="AK54" i="2"/>
  <c r="AJ53" i="2"/>
  <c r="AK53" i="2"/>
  <c r="AK52" i="2"/>
  <c r="AK51" i="2"/>
  <c r="AK50" i="2"/>
  <c r="AK49" i="2"/>
  <c r="K28" i="4" l="1"/>
  <c r="K12" i="4" s="1"/>
  <c r="K29" i="4"/>
  <c r="L28" i="4"/>
  <c r="AK13" i="2"/>
  <c r="CB103" i="2"/>
  <c r="CA103" i="2"/>
  <c r="BZ103" i="2"/>
  <c r="BY103" i="2"/>
  <c r="CA22" i="2"/>
  <c r="BZ22" i="2"/>
  <c r="BY22" i="2"/>
  <c r="BX103" i="2"/>
  <c r="BX22" i="2"/>
  <c r="BW22" i="2"/>
  <c r="BN103" i="2"/>
  <c r="BM103" i="2"/>
  <c r="BL103" i="2"/>
  <c r="BK103" i="2"/>
  <c r="BJ103" i="2"/>
  <c r="BN22" i="2"/>
  <c r="BM22" i="2"/>
  <c r="BL22" i="2"/>
  <c r="BK22" i="2"/>
  <c r="BJ22" i="2"/>
  <c r="BI22" i="2"/>
  <c r="L13" i="4" l="1"/>
  <c r="L4" i="4"/>
  <c r="L5" i="4"/>
  <c r="L6" i="4"/>
  <c r="L7" i="4"/>
  <c r="L8" i="4"/>
  <c r="L9" i="4"/>
  <c r="L10" i="4"/>
  <c r="L11" i="4"/>
  <c r="L12" i="4"/>
  <c r="K4" i="4"/>
  <c r="K13" i="4"/>
  <c r="K5" i="4"/>
  <c r="K6" i="4"/>
  <c r="K7" i="4"/>
  <c r="K8" i="4"/>
  <c r="K9" i="4"/>
  <c r="K10" i="4"/>
  <c r="K11" i="4"/>
  <c r="CA104" i="2"/>
  <c r="BY104" i="2"/>
  <c r="BZ104" i="2"/>
  <c r="BK104" i="2"/>
  <c r="BL104" i="2"/>
  <c r="BM104" i="2"/>
  <c r="BN104" i="2"/>
  <c r="AW22" i="2"/>
  <c r="AW104" i="2" s="1"/>
  <c r="AV22" i="2"/>
  <c r="AV104" i="2" s="1"/>
  <c r="AU22" i="2"/>
  <c r="AI56" i="2"/>
  <c r="AI55" i="2"/>
  <c r="AI54" i="2"/>
  <c r="AI53" i="2"/>
  <c r="BX104" i="2"/>
  <c r="BJ104" i="2"/>
  <c r="AH52" i="2"/>
  <c r="AH51" i="2"/>
  <c r="AH50" i="2"/>
  <c r="AH49" i="2"/>
  <c r="K14" i="4" l="1"/>
  <c r="L14" i="4"/>
  <c r="AI52" i="2"/>
  <c r="AJ52" i="2"/>
  <c r="AI51" i="2"/>
  <c r="AJ51" i="2"/>
  <c r="AI50" i="2"/>
  <c r="AJ50" i="2"/>
  <c r="AI49" i="2"/>
  <c r="AJ49" i="2"/>
  <c r="AJ20" i="2" l="1"/>
  <c r="AJ13" i="2"/>
  <c r="AK12" i="2"/>
  <c r="AJ12" i="2"/>
  <c r="AI12" i="2"/>
  <c r="AK22" i="2"/>
  <c r="AH22" i="2"/>
  <c r="AK14" i="2"/>
  <c r="AJ14" i="2"/>
  <c r="AK11" i="2"/>
  <c r="AJ11" i="2"/>
  <c r="AI11" i="2"/>
  <c r="AK10" i="2"/>
  <c r="AJ10" i="2"/>
  <c r="AI10" i="2"/>
  <c r="AH10" i="2"/>
  <c r="AK9" i="2"/>
  <c r="AJ9" i="2"/>
  <c r="AI9" i="2"/>
  <c r="AH9" i="2"/>
  <c r="AK8" i="2"/>
  <c r="AJ8" i="2"/>
  <c r="AI8" i="2"/>
  <c r="AH8" i="2"/>
  <c r="AH21" i="2"/>
  <c r="AK7" i="2"/>
  <c r="AJ7" i="2"/>
  <c r="AI7" i="2"/>
  <c r="AH7" i="2"/>
  <c r="AK48" i="2"/>
  <c r="AJ48" i="2"/>
  <c r="AI48" i="2"/>
  <c r="AH48" i="2"/>
  <c r="AK47" i="2"/>
  <c r="AJ47" i="2"/>
  <c r="AI47" i="2"/>
  <c r="AH47" i="2"/>
  <c r="AK46" i="2"/>
  <c r="AJ46" i="2"/>
  <c r="AI46" i="2"/>
  <c r="AH46" i="2"/>
  <c r="AK45" i="2"/>
  <c r="AJ45" i="2"/>
  <c r="AI45" i="2"/>
  <c r="AH45" i="2"/>
  <c r="AK44" i="2"/>
  <c r="AJ44" i="2"/>
  <c r="AI44" i="2"/>
  <c r="AH44" i="2"/>
  <c r="AK76" i="2"/>
  <c r="AJ76" i="2"/>
  <c r="AI76" i="2"/>
  <c r="AH76" i="2"/>
  <c r="AI83" i="2"/>
  <c r="AH83" i="2"/>
  <c r="AK78" i="2"/>
  <c r="AJ78" i="2"/>
  <c r="AI78" i="2"/>
  <c r="AH78" i="2"/>
  <c r="AK43" i="2"/>
  <c r="AJ43" i="2"/>
  <c r="AI43" i="2"/>
  <c r="AH43" i="2"/>
  <c r="AH85" i="2"/>
  <c r="AK42" i="2"/>
  <c r="AJ42" i="2"/>
  <c r="AI42" i="2"/>
  <c r="AH42" i="2"/>
  <c r="AK41" i="2"/>
  <c r="AJ41" i="2"/>
  <c r="AI41" i="2"/>
  <c r="AH41" i="2"/>
  <c r="AK40" i="2"/>
  <c r="AJ40" i="2"/>
  <c r="AI40" i="2"/>
  <c r="AH40" i="2"/>
  <c r="AK39" i="2"/>
  <c r="AJ39" i="2"/>
  <c r="AI39" i="2"/>
  <c r="AH39" i="2"/>
  <c r="AK38" i="2"/>
  <c r="AJ38" i="2"/>
  <c r="AI38" i="2"/>
  <c r="AH38" i="2"/>
  <c r="AK37" i="2"/>
  <c r="AJ37" i="2"/>
  <c r="AI37" i="2"/>
  <c r="AH37" i="2"/>
  <c r="AK36" i="2"/>
  <c r="AJ36" i="2"/>
  <c r="AI36" i="2"/>
  <c r="AH36" i="2"/>
  <c r="AK35" i="2"/>
  <c r="AJ35" i="2"/>
  <c r="AI35" i="2"/>
  <c r="AH35" i="2"/>
  <c r="AK34" i="2"/>
  <c r="AJ34" i="2"/>
  <c r="AI34" i="2"/>
  <c r="AH34" i="2"/>
  <c r="AK33" i="2"/>
  <c r="AJ33" i="2"/>
  <c r="AI33" i="2"/>
  <c r="AH33" i="2"/>
  <c r="AI82" i="2"/>
  <c r="AH82" i="2"/>
  <c r="AK32" i="2"/>
  <c r="AJ32" i="2"/>
  <c r="AI32" i="2"/>
  <c r="AH32" i="2"/>
  <c r="AJ80" i="2"/>
  <c r="AI80" i="2"/>
  <c r="AH80" i="2"/>
  <c r="AK31" i="2"/>
  <c r="AJ31" i="2"/>
  <c r="AI31" i="2"/>
  <c r="AH31" i="2"/>
  <c r="AK77" i="2"/>
  <c r="AJ77" i="2"/>
  <c r="AI77" i="2"/>
  <c r="AH77" i="2"/>
  <c r="AK30" i="2"/>
  <c r="AJ30" i="2"/>
  <c r="AI30" i="2"/>
  <c r="AH30" i="2"/>
  <c r="AK29" i="2"/>
  <c r="AJ29" i="2"/>
  <c r="AI29" i="2"/>
  <c r="AH29" i="2"/>
  <c r="AK28" i="2"/>
  <c r="AJ28" i="2"/>
  <c r="AI28" i="2"/>
  <c r="AH28" i="2"/>
  <c r="AK27" i="2"/>
  <c r="AJ27" i="2"/>
  <c r="AH27" i="2"/>
  <c r="AK26" i="2"/>
  <c r="AJ26" i="2"/>
  <c r="AI26" i="2"/>
  <c r="AH26" i="2"/>
  <c r="AK25" i="2"/>
  <c r="AJ25" i="2"/>
  <c r="AI25" i="2"/>
  <c r="AH25" i="2"/>
  <c r="AJ19" i="2"/>
  <c r="AI19" i="2"/>
  <c r="AH19" i="2"/>
  <c r="AK6" i="2"/>
  <c r="AJ6" i="2"/>
  <c r="AI6" i="2"/>
  <c r="AH6" i="2"/>
  <c r="AK5" i="2"/>
  <c r="AJ5" i="2"/>
  <c r="AI5" i="2"/>
  <c r="AH5" i="2"/>
  <c r="AK24" i="2"/>
  <c r="AJ24" i="2"/>
  <c r="AI24" i="2"/>
  <c r="AH24" i="2"/>
  <c r="AH86" i="2"/>
  <c r="AJ79" i="2"/>
  <c r="AI79" i="2"/>
  <c r="AH79" i="2"/>
  <c r="AK23" i="2"/>
  <c r="AJ23" i="2"/>
  <c r="AI23" i="2"/>
  <c r="AH23" i="2"/>
  <c r="AI81" i="2"/>
  <c r="AH81" i="2"/>
  <c r="AJ22" i="2" l="1"/>
  <c r="AI22" i="2"/>
  <c r="BT55" i="2"/>
  <c r="CB104" i="2"/>
  <c r="AZ103" i="2"/>
  <c r="AZ104" i="2" s="1"/>
  <c r="AG104" i="2" l="1"/>
  <c r="AG103" i="2"/>
  <c r="AG6" i="2"/>
  <c r="AG19" i="2"/>
  <c r="AG22" i="2"/>
  <c r="AG81" i="2"/>
  <c r="AG23" i="2"/>
  <c r="AG79" i="2"/>
  <c r="AG86" i="2"/>
  <c r="AG24" i="2"/>
  <c r="AG25" i="2"/>
  <c r="AG26" i="2"/>
  <c r="AG27" i="2"/>
  <c r="AG28" i="2"/>
  <c r="AG29" i="2"/>
  <c r="AG30" i="2"/>
  <c r="AG77" i="2"/>
  <c r="AG31" i="2"/>
  <c r="AG80" i="2"/>
  <c r="AG32" i="2"/>
  <c r="AG82" i="2"/>
  <c r="AG33" i="2"/>
  <c r="AG34" i="2"/>
  <c r="AG35" i="2"/>
  <c r="AG36" i="2"/>
  <c r="AG37" i="2"/>
  <c r="AG38" i="2"/>
  <c r="AG39" i="2"/>
  <c r="AG40" i="2"/>
  <c r="AG41" i="2"/>
  <c r="AG42" i="2"/>
  <c r="AG85" i="2"/>
  <c r="AG43" i="2"/>
  <c r="AG78" i="2"/>
  <c r="AG83" i="2"/>
  <c r="AG76" i="2"/>
  <c r="AG44" i="2"/>
  <c r="AG45" i="2"/>
  <c r="AG46" i="2"/>
  <c r="AG47" i="2"/>
  <c r="AG48" i="2"/>
  <c r="AG87" i="2"/>
  <c r="AG5" i="2"/>
  <c r="I27" i="4"/>
  <c r="I18" i="4"/>
  <c r="I19" i="4" s="1"/>
  <c r="I20" i="4" s="1"/>
  <c r="I21" i="4" s="1"/>
  <c r="I22" i="4" s="1"/>
  <c r="H18" i="4"/>
  <c r="I23" i="4" l="1"/>
  <c r="I24" i="4" s="1"/>
  <c r="I25" i="4" s="1"/>
  <c r="I26" i="4" s="1"/>
  <c r="BW103" i="2"/>
  <c r="BI103" i="2"/>
  <c r="AU103" i="2"/>
  <c r="BW104" i="2" l="1"/>
  <c r="I29" i="4"/>
  <c r="AU104" i="2"/>
  <c r="BI104" i="2"/>
  <c r="J4" i="4" l="1"/>
  <c r="J13" i="4"/>
  <c r="J5" i="4"/>
  <c r="J6" i="4"/>
  <c r="J7" i="4"/>
  <c r="J8" i="4"/>
  <c r="J9" i="4"/>
  <c r="J10" i="4"/>
  <c r="J11" i="4"/>
  <c r="J12" i="4"/>
  <c r="J14" i="4" l="1"/>
  <c r="BH103" i="2"/>
  <c r="BH22" i="2"/>
  <c r="BH104" i="2" l="1"/>
  <c r="C18" i="4"/>
  <c r="C19" i="4" s="1"/>
  <c r="D18" i="4"/>
  <c r="D19" i="4" s="1"/>
  <c r="E18" i="4"/>
  <c r="E19" i="4" s="1"/>
  <c r="E20" i="4" s="1"/>
  <c r="E21" i="4" s="1"/>
  <c r="E22" i="4" s="1"/>
  <c r="F18" i="4"/>
  <c r="F19" i="4" s="1"/>
  <c r="F20" i="4" s="1"/>
  <c r="F21" i="4" s="1"/>
  <c r="F22" i="4" s="1"/>
  <c r="G18" i="4"/>
  <c r="G19" i="4" s="1"/>
  <c r="G20" i="4" s="1"/>
  <c r="G21" i="4" s="1"/>
  <c r="G22" i="4" s="1"/>
  <c r="H19" i="4"/>
  <c r="H20" i="4" s="1"/>
  <c r="H21" i="4" s="1"/>
  <c r="H22" i="4" s="1"/>
  <c r="C27" i="4"/>
  <c r="D27" i="4"/>
  <c r="E27" i="4"/>
  <c r="F27" i="4"/>
  <c r="G27" i="4"/>
  <c r="H27" i="4"/>
  <c r="B27" i="4"/>
  <c r="B18" i="4"/>
  <c r="E23" i="4" l="1"/>
  <c r="E24" i="4" s="1"/>
  <c r="E25" i="4" s="1"/>
  <c r="E26" i="4" s="1"/>
  <c r="H23" i="4"/>
  <c r="H24" i="4" s="1"/>
  <c r="G23" i="4"/>
  <c r="F23" i="4"/>
  <c r="B19" i="4"/>
  <c r="B20" i="4" s="1"/>
  <c r="D20" i="4"/>
  <c r="D21" i="4" s="1"/>
  <c r="D22" i="4" s="1"/>
  <c r="C20" i="4"/>
  <c r="C21" i="4" s="1"/>
  <c r="C22" i="4" s="1"/>
  <c r="I28" i="4"/>
  <c r="BV103" i="2"/>
  <c r="BV22" i="2"/>
  <c r="AT103" i="2"/>
  <c r="AT22" i="2"/>
  <c r="AF23" i="2"/>
  <c r="AF79" i="2"/>
  <c r="AF86" i="2"/>
  <c r="AF24" i="2"/>
  <c r="AF25" i="2"/>
  <c r="AF26" i="2"/>
  <c r="AF27" i="2"/>
  <c r="AF28" i="2"/>
  <c r="AF29" i="2"/>
  <c r="AF30" i="2"/>
  <c r="AF77" i="2"/>
  <c r="AF87" i="2"/>
  <c r="AF31" i="2"/>
  <c r="AF80" i="2"/>
  <c r="AF32" i="2"/>
  <c r="AF82" i="2"/>
  <c r="AF33" i="2"/>
  <c r="AF34" i="2"/>
  <c r="AF35" i="2"/>
  <c r="AF36" i="2"/>
  <c r="AF37" i="2"/>
  <c r="AF38" i="2"/>
  <c r="AF39" i="2"/>
  <c r="AF40" i="2"/>
  <c r="AF41" i="2"/>
  <c r="AF42" i="2"/>
  <c r="AF85" i="2"/>
  <c r="AF43" i="2"/>
  <c r="AF78" i="2"/>
  <c r="AF83" i="2"/>
  <c r="AF76" i="2"/>
  <c r="AF44" i="2"/>
  <c r="AF81" i="2"/>
  <c r="AF103" i="2"/>
  <c r="AF104" i="2"/>
  <c r="AF22" i="2"/>
  <c r="AF5" i="2"/>
  <c r="AF89" i="2"/>
  <c r="AF88" i="2"/>
  <c r="E29" i="4" l="1"/>
  <c r="H25" i="4"/>
  <c r="H26" i="4" s="1"/>
  <c r="H29" i="4" s="1"/>
  <c r="C23" i="4"/>
  <c r="C24" i="4" s="1"/>
  <c r="C25" i="4" s="1"/>
  <c r="C26" i="4" s="1"/>
  <c r="F24" i="4"/>
  <c r="F25" i="4" s="1"/>
  <c r="F26" i="4" s="1"/>
  <c r="D23" i="4"/>
  <c r="D24" i="4" s="1"/>
  <c r="D25" i="4" s="1"/>
  <c r="D26" i="4" s="1"/>
  <c r="G24" i="4"/>
  <c r="E28" i="4"/>
  <c r="E9" i="4" s="1"/>
  <c r="I5" i="4"/>
  <c r="AT104" i="2"/>
  <c r="BV104" i="2"/>
  <c r="I7" i="4"/>
  <c r="I12" i="4"/>
  <c r="I13" i="4"/>
  <c r="I10" i="4"/>
  <c r="I9" i="4"/>
  <c r="I8" i="4"/>
  <c r="I6" i="4"/>
  <c r="I4" i="4"/>
  <c r="I11" i="4"/>
  <c r="B21" i="4"/>
  <c r="E4" i="4" l="1"/>
  <c r="E11" i="4"/>
  <c r="E10" i="4"/>
  <c r="E13" i="4"/>
  <c r="E5" i="4"/>
  <c r="E7" i="4"/>
  <c r="E6" i="4"/>
  <c r="C29" i="4"/>
  <c r="G25" i="4"/>
  <c r="H28" i="4"/>
  <c r="D29" i="4"/>
  <c r="F28" i="4"/>
  <c r="F29" i="4"/>
  <c r="D28" i="4"/>
  <c r="D13" i="4" s="1"/>
  <c r="E8" i="4"/>
  <c r="E12" i="4"/>
  <c r="I14" i="4"/>
  <c r="C28" i="4"/>
  <c r="C7" i="4" s="1"/>
  <c r="B22" i="4"/>
  <c r="C11" i="4" l="1"/>
  <c r="D7" i="4"/>
  <c r="C9" i="4"/>
  <c r="E14" i="4"/>
  <c r="D8" i="4"/>
  <c r="G26" i="4"/>
  <c r="G28" i="4" s="1"/>
  <c r="C8" i="4"/>
  <c r="C5" i="4"/>
  <c r="C13" i="4"/>
  <c r="D5" i="4"/>
  <c r="F13" i="4"/>
  <c r="F9" i="4"/>
  <c r="F8" i="4"/>
  <c r="F4" i="4"/>
  <c r="F6" i="4"/>
  <c r="F11" i="4"/>
  <c r="F10" i="4"/>
  <c r="F5" i="4"/>
  <c r="F12" i="4"/>
  <c r="F7" i="4"/>
  <c r="C6" i="4"/>
  <c r="C4" i="4"/>
  <c r="C10" i="4"/>
  <c r="D4" i="4"/>
  <c r="H11" i="4"/>
  <c r="H13" i="4"/>
  <c r="H9" i="4"/>
  <c r="H12" i="4"/>
  <c r="H7" i="4"/>
  <c r="H10" i="4"/>
  <c r="H6" i="4"/>
  <c r="H4" i="4"/>
  <c r="H5" i="4"/>
  <c r="H8" i="4"/>
  <c r="D6" i="4"/>
  <c r="D10" i="4"/>
  <c r="D9" i="4"/>
  <c r="D11" i="4"/>
  <c r="D12" i="4"/>
  <c r="C12" i="4"/>
  <c r="B23" i="4"/>
  <c r="G29" i="4" l="1"/>
  <c r="C14" i="4"/>
  <c r="D14" i="4"/>
  <c r="G12" i="4"/>
  <c r="H14" i="4"/>
  <c r="G6" i="4"/>
  <c r="G5" i="4"/>
  <c r="G8" i="4"/>
  <c r="G4" i="4"/>
  <c r="G7" i="4"/>
  <c r="G13" i="4"/>
  <c r="G9" i="4"/>
  <c r="G10" i="4"/>
  <c r="F14" i="4"/>
  <c r="G11" i="4"/>
  <c r="B24" i="4"/>
  <c r="CO103" i="2"/>
  <c r="CN103" i="2"/>
  <c r="CM103" i="2"/>
  <c r="CM104" i="2" s="1"/>
  <c r="CL103" i="2"/>
  <c r="CL104" i="2" s="1"/>
  <c r="CK103" i="2"/>
  <c r="CK104" i="2" s="1"/>
  <c r="CJ103" i="2"/>
  <c r="CJ104" i="2" s="1"/>
  <c r="CI103" i="2"/>
  <c r="CH103" i="2"/>
  <c r="CG104" i="2"/>
  <c r="CF103" i="2"/>
  <c r="CF104" i="2" s="1"/>
  <c r="CE103" i="2"/>
  <c r="CE104" i="2" s="1"/>
  <c r="CD103" i="2"/>
  <c r="CD104" i="2" s="1"/>
  <c r="BU103" i="2"/>
  <c r="BT103" i="2"/>
  <c r="BS103" i="2"/>
  <c r="BS104" i="2" s="1"/>
  <c r="BR103" i="2"/>
  <c r="BR104" i="2" s="1"/>
  <c r="BQ103" i="2"/>
  <c r="BQ104" i="2" s="1"/>
  <c r="BP103" i="2"/>
  <c r="BP104" i="2" s="1"/>
  <c r="BG103" i="2"/>
  <c r="BF103" i="2"/>
  <c r="BE103" i="2"/>
  <c r="BE104" i="2" s="1"/>
  <c r="BD103" i="2"/>
  <c r="BD104" i="2" s="1"/>
  <c r="BC103" i="2"/>
  <c r="BC104" i="2" s="1"/>
  <c r="BB103" i="2"/>
  <c r="BB104" i="2" s="1"/>
  <c r="AS103" i="2"/>
  <c r="AR103" i="2"/>
  <c r="AQ103" i="2"/>
  <c r="AQ104" i="2" s="1"/>
  <c r="AP103" i="2"/>
  <c r="AP104" i="2" s="1"/>
  <c r="AO103" i="2"/>
  <c r="AO104" i="2" s="1"/>
  <c r="AN103" i="2"/>
  <c r="AN104" i="2" s="1"/>
  <c r="AE103" i="2"/>
  <c r="AD103" i="2"/>
  <c r="AA103" i="2"/>
  <c r="AB102" i="2"/>
  <c r="AA102" i="2"/>
  <c r="AB101" i="2"/>
  <c r="AA101" i="2"/>
  <c r="AA99" i="2"/>
  <c r="AA98" i="2"/>
  <c r="AB95" i="2"/>
  <c r="AA95" i="2"/>
  <c r="AB94" i="2"/>
  <c r="AA94" i="2"/>
  <c r="AD93" i="2"/>
  <c r="AC93" i="2"/>
  <c r="AB93" i="2"/>
  <c r="AA93" i="2"/>
  <c r="AD92" i="2"/>
  <c r="AC92" i="2"/>
  <c r="AB92" i="2"/>
  <c r="AA92" i="2"/>
  <c r="AE91" i="2"/>
  <c r="AD91" i="2"/>
  <c r="AC91" i="2"/>
  <c r="AB91" i="2"/>
  <c r="AA91" i="2"/>
  <c r="AE90" i="2"/>
  <c r="AD90" i="2"/>
  <c r="AC90" i="2"/>
  <c r="AB90" i="2"/>
  <c r="AA90" i="2"/>
  <c r="AE83" i="2"/>
  <c r="AE43" i="2"/>
  <c r="AD43" i="2"/>
  <c r="AC43" i="2"/>
  <c r="AB43" i="2"/>
  <c r="AA43" i="2"/>
  <c r="AE85" i="2"/>
  <c r="AD85" i="2"/>
  <c r="AC85" i="2"/>
  <c r="AB85" i="2"/>
  <c r="AA85" i="2"/>
  <c r="AE42" i="2"/>
  <c r="AD42" i="2"/>
  <c r="AE41" i="2"/>
  <c r="AD41" i="2"/>
  <c r="AE40" i="2"/>
  <c r="AD40" i="2"/>
  <c r="AE39" i="2"/>
  <c r="AD39" i="2"/>
  <c r="AE38" i="2"/>
  <c r="AD38" i="2"/>
  <c r="AC38" i="2"/>
  <c r="AB38" i="2"/>
  <c r="AA38" i="2"/>
  <c r="AE37" i="2"/>
  <c r="AD37" i="2"/>
  <c r="AC37" i="2"/>
  <c r="AE36" i="2"/>
  <c r="AD36" i="2"/>
  <c r="AC36" i="2"/>
  <c r="AE35" i="2"/>
  <c r="AD35" i="2"/>
  <c r="AC35" i="2"/>
  <c r="AB35" i="2"/>
  <c r="AA35" i="2"/>
  <c r="AE34" i="2"/>
  <c r="AD34" i="2"/>
  <c r="AC34" i="2"/>
  <c r="AB34" i="2"/>
  <c r="AA34" i="2"/>
  <c r="AE33" i="2"/>
  <c r="AD33" i="2"/>
  <c r="AC33" i="2"/>
  <c r="AB33" i="2"/>
  <c r="AE82" i="2"/>
  <c r="AD82" i="2"/>
  <c r="AC82" i="2"/>
  <c r="AB82" i="2"/>
  <c r="AA82" i="2"/>
  <c r="AE32" i="2"/>
  <c r="AD32" i="2"/>
  <c r="AC32" i="2"/>
  <c r="AB32" i="2"/>
  <c r="AA32" i="2"/>
  <c r="AE80" i="2"/>
  <c r="AD80" i="2"/>
  <c r="AC80" i="2"/>
  <c r="AB80" i="2"/>
  <c r="AA80" i="2"/>
  <c r="AE31" i="2"/>
  <c r="AD31" i="2"/>
  <c r="AC31" i="2"/>
  <c r="AB31" i="2"/>
  <c r="AA31" i="2"/>
  <c r="AE87" i="2"/>
  <c r="AD87" i="2"/>
  <c r="AC87" i="2"/>
  <c r="AB87" i="2"/>
  <c r="AA87" i="2"/>
  <c r="AE77" i="2"/>
  <c r="AD77" i="2"/>
  <c r="AC77" i="2"/>
  <c r="AB77" i="2"/>
  <c r="AA77" i="2"/>
  <c r="AE30" i="2"/>
  <c r="AD30" i="2"/>
  <c r="AC30" i="2"/>
  <c r="AB30" i="2"/>
  <c r="AA30" i="2"/>
  <c r="AE29" i="2"/>
  <c r="AD29" i="2"/>
  <c r="AC29" i="2"/>
  <c r="AB29" i="2"/>
  <c r="AA29" i="2"/>
  <c r="AE28" i="2"/>
  <c r="AD28" i="2"/>
  <c r="AC28" i="2"/>
  <c r="AB28" i="2"/>
  <c r="AA28" i="2"/>
  <c r="AE27" i="2"/>
  <c r="AD27" i="2"/>
  <c r="AC27" i="2"/>
  <c r="AB27" i="2"/>
  <c r="AA27" i="2"/>
  <c r="AE26" i="2"/>
  <c r="AD26" i="2"/>
  <c r="AC26" i="2"/>
  <c r="AB26" i="2"/>
  <c r="AA26" i="2"/>
  <c r="AE25" i="2"/>
  <c r="AD25" i="2"/>
  <c r="AC25" i="2"/>
  <c r="AB25" i="2"/>
  <c r="AA25" i="2"/>
  <c r="AE24" i="2"/>
  <c r="AD24" i="2"/>
  <c r="AC24" i="2"/>
  <c r="AB24" i="2"/>
  <c r="AA24" i="2"/>
  <c r="AE89" i="2"/>
  <c r="AD89" i="2"/>
  <c r="AC89" i="2"/>
  <c r="AB89" i="2"/>
  <c r="AA89" i="2"/>
  <c r="AE86" i="2"/>
  <c r="AD86" i="2"/>
  <c r="AC86" i="2"/>
  <c r="AB86" i="2"/>
  <c r="AA86" i="2"/>
  <c r="AE79" i="2"/>
  <c r="AD79" i="2"/>
  <c r="AC79" i="2"/>
  <c r="AB79" i="2"/>
  <c r="AA79" i="2"/>
  <c r="AE88" i="2"/>
  <c r="AD88" i="2"/>
  <c r="AC88" i="2"/>
  <c r="AB88" i="2"/>
  <c r="AA88" i="2"/>
  <c r="AE23" i="2"/>
  <c r="AD23" i="2"/>
  <c r="AC23" i="2"/>
  <c r="AB23" i="2"/>
  <c r="AA23" i="2"/>
  <c r="AE81" i="2"/>
  <c r="AD81" i="2"/>
  <c r="AC81" i="2"/>
  <c r="AB81" i="2"/>
  <c r="AA81" i="2"/>
  <c r="CO22" i="2"/>
  <c r="CN22" i="2"/>
  <c r="CI22" i="2"/>
  <c r="CH22" i="2"/>
  <c r="BU22" i="2"/>
  <c r="BT22" i="2"/>
  <c r="BG22" i="2"/>
  <c r="BF22" i="2"/>
  <c r="AS22" i="2"/>
  <c r="AR22" i="2"/>
  <c r="AE5" i="2"/>
  <c r="G14" i="4" l="1"/>
  <c r="B25" i="4"/>
  <c r="BT104" i="2"/>
  <c r="CI104" i="2"/>
  <c r="AR104" i="2"/>
  <c r="CO104" i="2"/>
  <c r="CH104" i="2"/>
  <c r="BG104" i="2"/>
  <c r="AS104" i="2"/>
  <c r="BF104" i="2"/>
  <c r="BU104" i="2"/>
  <c r="CN104" i="2"/>
  <c r="AC104" i="2"/>
  <c r="AD104" i="2"/>
  <c r="AE22" i="2"/>
  <c r="AE104" i="2"/>
  <c r="AB104" i="2"/>
  <c r="B26" i="4" l="1"/>
  <c r="B28" i="4" s="1"/>
  <c r="AA104" i="2"/>
  <c r="AC103" i="2"/>
  <c r="AB103" i="2"/>
  <c r="B29" i="4" l="1"/>
  <c r="B13" i="4"/>
  <c r="B5" i="4"/>
  <c r="B4" i="4"/>
  <c r="B6" i="4"/>
  <c r="B7" i="4"/>
  <c r="B8" i="4"/>
  <c r="B9" i="4"/>
  <c r="B10" i="4"/>
  <c r="B11" i="4"/>
  <c r="B12" i="4"/>
  <c r="B14" i="4" l="1"/>
</calcChain>
</file>

<file path=xl/sharedStrings.xml><?xml version="1.0" encoding="utf-8"?>
<sst xmlns="http://schemas.openxmlformats.org/spreadsheetml/2006/main" count="5378" uniqueCount="462">
  <si>
    <t>施設名</t>
    <rPh sb="0" eb="2">
      <t>シセツ</t>
    </rPh>
    <rPh sb="2" eb="3">
      <t>メイ</t>
    </rPh>
    <phoneticPr fontId="6"/>
  </si>
  <si>
    <t>施設種別</t>
    <rPh sb="0" eb="2">
      <t>シセツ</t>
    </rPh>
    <rPh sb="2" eb="4">
      <t>シュベツ</t>
    </rPh>
    <phoneticPr fontId="6"/>
  </si>
  <si>
    <t>平均工賃／月</t>
    <rPh sb="0" eb="2">
      <t>ヘイキン</t>
    </rPh>
    <rPh sb="2" eb="4">
      <t>コウチン</t>
    </rPh>
    <rPh sb="5" eb="6">
      <t>ツキ</t>
    </rPh>
    <phoneticPr fontId="6"/>
  </si>
  <si>
    <t>定員</t>
    <rPh sb="0" eb="2">
      <t>テイイン</t>
    </rPh>
    <phoneticPr fontId="6"/>
  </si>
  <si>
    <t>工賃支払対象者延べ人数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6"/>
  </si>
  <si>
    <t>工賃支払総額（円）</t>
    <rPh sb="0" eb="2">
      <t>コウチン</t>
    </rPh>
    <rPh sb="2" eb="4">
      <t>シハライ</t>
    </rPh>
    <rPh sb="4" eb="6">
      <t>ソウガク</t>
    </rPh>
    <rPh sb="7" eb="8">
      <t>エン</t>
    </rPh>
    <phoneticPr fontId="6"/>
  </si>
  <si>
    <t>平均最高工賃／月</t>
    <rPh sb="0" eb="2">
      <t>ヘイキン</t>
    </rPh>
    <rPh sb="2" eb="4">
      <t>サイコウ</t>
    </rPh>
    <rPh sb="4" eb="6">
      <t>コウチン</t>
    </rPh>
    <rPh sb="7" eb="8">
      <t>ツキ</t>
    </rPh>
    <phoneticPr fontId="6"/>
  </si>
  <si>
    <t>平均最低工賃／月</t>
    <rPh sb="0" eb="2">
      <t>ヘイキン</t>
    </rPh>
    <rPh sb="2" eb="4">
      <t>サイテイ</t>
    </rPh>
    <rPh sb="4" eb="6">
      <t>コウチン</t>
    </rPh>
    <rPh sb="7" eb="8">
      <t>ツキ</t>
    </rPh>
    <phoneticPr fontId="6"/>
  </si>
  <si>
    <t>旧体系</t>
    <rPh sb="0" eb="1">
      <t>キュウ</t>
    </rPh>
    <rPh sb="1" eb="3">
      <t>タイケイ</t>
    </rPh>
    <phoneticPr fontId="6"/>
  </si>
  <si>
    <t>新体系</t>
    <rPh sb="0" eb="1">
      <t>シン</t>
    </rPh>
    <rPh sb="1" eb="3">
      <t>タイケイ</t>
    </rPh>
    <phoneticPr fontId="6"/>
  </si>
  <si>
    <t>H19</t>
    <phoneticPr fontId="6"/>
  </si>
  <si>
    <t>H20</t>
    <phoneticPr fontId="6"/>
  </si>
  <si>
    <t>川崎市明望園</t>
    <rPh sb="0" eb="3">
      <t>カワサキシ</t>
    </rPh>
    <rPh sb="3" eb="4">
      <t>アカ</t>
    </rPh>
    <rPh sb="4" eb="5">
      <t>ノゾ</t>
    </rPh>
    <rPh sb="5" eb="6">
      <t>エン</t>
    </rPh>
    <phoneticPr fontId="6"/>
  </si>
  <si>
    <t>身体障害者入所授産施設</t>
    <rPh sb="0" eb="2">
      <t>シンタイ</t>
    </rPh>
    <rPh sb="2" eb="5">
      <t>ショウガイシャ</t>
    </rPh>
    <rPh sb="5" eb="7">
      <t>ニュウショ</t>
    </rPh>
    <rPh sb="7" eb="9">
      <t>ジュサン</t>
    </rPh>
    <rPh sb="9" eb="11">
      <t>シセツ</t>
    </rPh>
    <phoneticPr fontId="6"/>
  </si>
  <si>
    <t>身体障害者通所授産施設</t>
    <rPh sb="0" eb="2">
      <t>シンタイ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6"/>
  </si>
  <si>
    <t>陽光園</t>
  </si>
  <si>
    <t>知的障害者入所授産施設</t>
    <rPh sb="0" eb="2">
      <t>チテキ</t>
    </rPh>
    <rPh sb="2" eb="5">
      <t>ショウガイシャ</t>
    </rPh>
    <rPh sb="5" eb="7">
      <t>ニュウショ</t>
    </rPh>
    <rPh sb="7" eb="9">
      <t>ジュサン</t>
    </rPh>
    <rPh sb="9" eb="11">
      <t>シセツ</t>
    </rPh>
    <phoneticPr fontId="6"/>
  </si>
  <si>
    <t>川崎市ふじみ園</t>
    <rPh sb="0" eb="3">
      <t>カワサキシ</t>
    </rPh>
    <rPh sb="6" eb="7">
      <t>エン</t>
    </rPh>
    <phoneticPr fontId="6"/>
  </si>
  <si>
    <t>知的障害者通所授産施設</t>
    <rPh sb="0" eb="2">
      <t>チテキ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6"/>
  </si>
  <si>
    <t>セルプ宮前こばと</t>
    <rPh sb="3" eb="5">
      <t>ミヤマエ</t>
    </rPh>
    <phoneticPr fontId="6"/>
  </si>
  <si>
    <t>KFJ多摩　はなみずき</t>
    <rPh sb="3" eb="5">
      <t>タマ</t>
    </rPh>
    <phoneticPr fontId="6"/>
  </si>
  <si>
    <t>ぞうさん</t>
    <phoneticPr fontId="6"/>
  </si>
  <si>
    <t>知的障害者小規模授産施設</t>
    <rPh sb="0" eb="2">
      <t>チテキ</t>
    </rPh>
    <rPh sb="2" eb="5">
      <t>ショウガイシャ</t>
    </rPh>
    <rPh sb="5" eb="8">
      <t>ショウキボ</t>
    </rPh>
    <rPh sb="8" eb="10">
      <t>ジュサン</t>
    </rPh>
    <rPh sb="10" eb="12">
      <t>シセツ</t>
    </rPh>
    <phoneticPr fontId="6"/>
  </si>
  <si>
    <t>第2おかし工房しいの実</t>
    <rPh sb="0" eb="1">
      <t>ダイ</t>
    </rPh>
    <rPh sb="5" eb="7">
      <t>コウボウ</t>
    </rPh>
    <rPh sb="10" eb="11">
      <t>ミ</t>
    </rPh>
    <phoneticPr fontId="6"/>
  </si>
  <si>
    <t>水星社</t>
    <rPh sb="0" eb="2">
      <t>スイセイ</t>
    </rPh>
    <rPh sb="2" eb="3">
      <t>シャ</t>
    </rPh>
    <phoneticPr fontId="6"/>
  </si>
  <si>
    <t>精神障害者小規模授産施設</t>
    <rPh sb="0" eb="2">
      <t>セイシン</t>
    </rPh>
    <rPh sb="2" eb="4">
      <t>ショウガイ</t>
    </rPh>
    <rPh sb="4" eb="5">
      <t>シャ</t>
    </rPh>
    <rPh sb="5" eb="8">
      <t>ショウキボ</t>
    </rPh>
    <rPh sb="8" eb="10">
      <t>ジュサン</t>
    </rPh>
    <rPh sb="10" eb="12">
      <t>シセツ</t>
    </rPh>
    <phoneticPr fontId="6"/>
  </si>
  <si>
    <t>ショップふれあい</t>
    <phoneticPr fontId="6"/>
  </si>
  <si>
    <t>トゥーランプラン宮前</t>
    <rPh sb="8" eb="10">
      <t>ミヤマエ</t>
    </rPh>
    <phoneticPr fontId="6"/>
  </si>
  <si>
    <t>宮前ハンズ</t>
    <rPh sb="0" eb="2">
      <t>ミヤマエ</t>
    </rPh>
    <phoneticPr fontId="6"/>
  </si>
  <si>
    <t>みゆき作業所</t>
    <rPh sb="3" eb="5">
      <t>サギョウ</t>
    </rPh>
    <rPh sb="5" eb="6">
      <t>ショ</t>
    </rPh>
    <phoneticPr fontId="6"/>
  </si>
  <si>
    <t>川崎市わーくす大島</t>
    <rPh sb="0" eb="3">
      <t>カワサキシ</t>
    </rPh>
    <rPh sb="7" eb="9">
      <t>オオシマ</t>
    </rPh>
    <phoneticPr fontId="6"/>
  </si>
  <si>
    <t>川崎市南部身体障害者福祉会館</t>
    <rPh sb="0" eb="3">
      <t>カワサキシ</t>
    </rPh>
    <rPh sb="3" eb="5">
      <t>ナンブ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6"/>
  </si>
  <si>
    <t>川崎市わーくす大師</t>
    <rPh sb="0" eb="3">
      <t>カワサキシ</t>
    </rPh>
    <rPh sb="7" eb="9">
      <t>ダイシ</t>
    </rPh>
    <phoneticPr fontId="6"/>
  </si>
  <si>
    <t>むぎの穂</t>
    <rPh sb="3" eb="4">
      <t>ホ</t>
    </rPh>
    <phoneticPr fontId="6"/>
  </si>
  <si>
    <t>川崎市わーくす日進町</t>
    <rPh sb="0" eb="3">
      <t>カワサキシ</t>
    </rPh>
    <rPh sb="7" eb="9">
      <t>ニッシン</t>
    </rPh>
    <rPh sb="9" eb="10">
      <t>マチ</t>
    </rPh>
    <phoneticPr fontId="6"/>
  </si>
  <si>
    <t>つくし</t>
    <phoneticPr fontId="6"/>
  </si>
  <si>
    <t>社会福祉法人セイワ障害者支援施設
（通所）みやうち</t>
    <rPh sb="0" eb="2">
      <t>シャカイ</t>
    </rPh>
    <rPh sb="2" eb="4">
      <t>フクシ</t>
    </rPh>
    <rPh sb="4" eb="6">
      <t>ホウジン</t>
    </rPh>
    <rPh sb="9" eb="12">
      <t>ショウガイシャ</t>
    </rPh>
    <rPh sb="12" eb="14">
      <t>シエン</t>
    </rPh>
    <rPh sb="14" eb="16">
      <t>シセツ</t>
    </rPh>
    <rPh sb="18" eb="20">
      <t>ツウショ</t>
    </rPh>
    <phoneticPr fontId="6"/>
  </si>
  <si>
    <t>川崎市中部身体障害者福祉会館作業室</t>
    <rPh sb="0" eb="3">
      <t>カワサキシ</t>
    </rPh>
    <rPh sb="3" eb="5">
      <t>チュウブ</t>
    </rPh>
    <rPh sb="5" eb="7">
      <t>シンタイ</t>
    </rPh>
    <rPh sb="7" eb="10">
      <t>ショウガイシャ</t>
    </rPh>
    <rPh sb="10" eb="12">
      <t>フクシ</t>
    </rPh>
    <rPh sb="12" eb="14">
      <t>カイカン</t>
    </rPh>
    <rPh sb="14" eb="17">
      <t>サギョウシツ</t>
    </rPh>
    <phoneticPr fontId="6"/>
  </si>
  <si>
    <t>川崎市わーくす中原</t>
    <rPh sb="0" eb="3">
      <t>カワサキシ</t>
    </rPh>
    <rPh sb="7" eb="9">
      <t>ナカハラ</t>
    </rPh>
    <phoneticPr fontId="6"/>
  </si>
  <si>
    <t>白楊園</t>
    <rPh sb="0" eb="1">
      <t>シロ</t>
    </rPh>
    <rPh sb="1" eb="2">
      <t>ヨウ</t>
    </rPh>
    <rPh sb="2" eb="3">
      <t>エン</t>
    </rPh>
    <phoneticPr fontId="6"/>
  </si>
  <si>
    <t>わかたけ作業所</t>
    <rPh sb="4" eb="6">
      <t>サギョウ</t>
    </rPh>
    <rPh sb="6" eb="7">
      <t>ショ</t>
    </rPh>
    <phoneticPr fontId="6"/>
  </si>
  <si>
    <t>川崎市北部身体障害者福祉会館作業室</t>
    <rPh sb="0" eb="3">
      <t>カワサキシ</t>
    </rPh>
    <rPh sb="3" eb="5">
      <t>ホクブ</t>
    </rPh>
    <rPh sb="5" eb="7">
      <t>シンタイ</t>
    </rPh>
    <rPh sb="7" eb="10">
      <t>ショウガイシャ</t>
    </rPh>
    <rPh sb="10" eb="12">
      <t>フクシ</t>
    </rPh>
    <rPh sb="12" eb="14">
      <t>カイカン</t>
    </rPh>
    <rPh sb="14" eb="17">
      <t>サギョウシツ</t>
    </rPh>
    <phoneticPr fontId="6"/>
  </si>
  <si>
    <t>川崎市わーくす高津</t>
    <rPh sb="0" eb="3">
      <t>カワサキシ</t>
    </rPh>
    <rPh sb="7" eb="9">
      <t>タカツ</t>
    </rPh>
    <phoneticPr fontId="6"/>
  </si>
  <si>
    <t>第１やまぶき</t>
    <rPh sb="0" eb="1">
      <t>ダイ</t>
    </rPh>
    <phoneticPr fontId="6"/>
  </si>
  <si>
    <t>すえなが</t>
    <phoneticPr fontId="6"/>
  </si>
  <si>
    <t>なしの実</t>
    <rPh sb="3" eb="4">
      <t>ミ</t>
    </rPh>
    <phoneticPr fontId="6"/>
  </si>
  <si>
    <t>はぐるま共同作業所</t>
    <rPh sb="4" eb="6">
      <t>キョウドウ</t>
    </rPh>
    <rPh sb="6" eb="8">
      <t>サギョウ</t>
    </rPh>
    <rPh sb="8" eb="9">
      <t>ショ</t>
    </rPh>
    <phoneticPr fontId="6"/>
  </si>
  <si>
    <t>多摩川あゆ工房</t>
    <rPh sb="0" eb="3">
      <t>タマガワ</t>
    </rPh>
    <rPh sb="5" eb="7">
      <t>コウボウ</t>
    </rPh>
    <phoneticPr fontId="6"/>
  </si>
  <si>
    <t>あかね</t>
    <phoneticPr fontId="6"/>
  </si>
  <si>
    <t>アシスト・ワーク神木</t>
    <rPh sb="8" eb="10">
      <t>カミキ</t>
    </rPh>
    <phoneticPr fontId="6"/>
  </si>
  <si>
    <t>みずき</t>
    <phoneticPr fontId="6"/>
  </si>
  <si>
    <t>しらはた</t>
    <phoneticPr fontId="6"/>
  </si>
  <si>
    <t>しらかし園</t>
    <rPh sb="4" eb="5">
      <t>エン</t>
    </rPh>
    <phoneticPr fontId="6"/>
  </si>
  <si>
    <t>セルプきたかせ</t>
    <phoneticPr fontId="6"/>
  </si>
  <si>
    <t>－</t>
    <phoneticPr fontId="6"/>
  </si>
  <si>
    <t>－</t>
    <phoneticPr fontId="6"/>
  </si>
  <si>
    <t>平均工賃月額伸び率</t>
    <rPh sb="0" eb="2">
      <t>ヘイキン</t>
    </rPh>
    <rPh sb="2" eb="4">
      <t>コウチン</t>
    </rPh>
    <rPh sb="4" eb="6">
      <t>ゲツガク</t>
    </rPh>
    <rPh sb="6" eb="7">
      <t>ノ</t>
    </rPh>
    <rPh sb="8" eb="9">
      <t>リツ</t>
    </rPh>
    <phoneticPr fontId="6"/>
  </si>
  <si>
    <t>川崎市社会復帰訓練所</t>
    <rPh sb="0" eb="3">
      <t>カワサキシ</t>
    </rPh>
    <rPh sb="3" eb="5">
      <t>シャカイ</t>
    </rPh>
    <rPh sb="5" eb="7">
      <t>フッキ</t>
    </rPh>
    <rPh sb="7" eb="9">
      <t>クンレン</t>
    </rPh>
    <rPh sb="9" eb="10">
      <t>ジョ</t>
    </rPh>
    <phoneticPr fontId="6"/>
  </si>
  <si>
    <t>法人名</t>
    <rPh sb="0" eb="2">
      <t>ホウジン</t>
    </rPh>
    <rPh sb="2" eb="3">
      <t>メイ</t>
    </rPh>
    <phoneticPr fontId="6"/>
  </si>
  <si>
    <t>百合丘日中活動センター</t>
    <rPh sb="0" eb="3">
      <t>ユリガオカ</t>
    </rPh>
    <rPh sb="3" eb="5">
      <t>ニッチュウ</t>
    </rPh>
    <rPh sb="5" eb="7">
      <t>カツドウ</t>
    </rPh>
    <phoneticPr fontId="6"/>
  </si>
  <si>
    <t>川崎市</t>
  </si>
  <si>
    <t>川崎市</t>
    <rPh sb="0" eb="3">
      <t>カワサキシ</t>
    </rPh>
    <phoneticPr fontId="6"/>
  </si>
  <si>
    <t>はっぴわーく</t>
    <phoneticPr fontId="6"/>
  </si>
  <si>
    <t>川崎市明望園→川崎市障害者支援施設めいぼう</t>
    <rPh sb="0" eb="3">
      <t>カワサキシ</t>
    </rPh>
    <rPh sb="3" eb="4">
      <t>アカ</t>
    </rPh>
    <rPh sb="4" eb="5">
      <t>ノゾ</t>
    </rPh>
    <rPh sb="5" eb="6">
      <t>エン</t>
    </rPh>
    <rPh sb="7" eb="10">
      <t>カワサキシ</t>
    </rPh>
    <rPh sb="10" eb="13">
      <t>ショウガイシャ</t>
    </rPh>
    <rPh sb="13" eb="15">
      <t>シエン</t>
    </rPh>
    <rPh sb="15" eb="17">
      <t>シセツ</t>
    </rPh>
    <phoneticPr fontId="6"/>
  </si>
  <si>
    <t>Ｂｉ－ｚ　Ｌａｂｏ</t>
    <phoneticPr fontId="8"/>
  </si>
  <si>
    <t>ダンウェイ株式会社</t>
    <rPh sb="5" eb="9">
      <t>カブシキガイシャ</t>
    </rPh>
    <phoneticPr fontId="6"/>
  </si>
  <si>
    <t>メイクフレンズ多摩・麻生</t>
    <rPh sb="7" eb="9">
      <t>タマ</t>
    </rPh>
    <rPh sb="10" eb="12">
      <t>アサオ</t>
    </rPh>
    <phoneticPr fontId="6"/>
  </si>
  <si>
    <t>Ｂｉ－ｚ　Ｌａｂｏ多摩</t>
    <rPh sb="9" eb="11">
      <t>タマ</t>
    </rPh>
    <phoneticPr fontId="8"/>
  </si>
  <si>
    <t>合同会社縁</t>
    <rPh sb="0" eb="2">
      <t>ゴウドウ</t>
    </rPh>
    <rPh sb="2" eb="4">
      <t>ガイシャ</t>
    </rPh>
    <rPh sb="4" eb="5">
      <t>エニシ</t>
    </rPh>
    <phoneticPr fontId="6"/>
  </si>
  <si>
    <t>さくらネット</t>
    <phoneticPr fontId="6"/>
  </si>
  <si>
    <t>kokonara</t>
    <phoneticPr fontId="8"/>
  </si>
  <si>
    <t>レジネス</t>
    <phoneticPr fontId="8"/>
  </si>
  <si>
    <t>時給額</t>
    <rPh sb="0" eb="2">
      <t>ジキュウ</t>
    </rPh>
    <rPh sb="2" eb="3">
      <t>ガク</t>
    </rPh>
    <phoneticPr fontId="6"/>
  </si>
  <si>
    <t>合計</t>
    <rPh sb="0" eb="2">
      <t>ゴウケイ</t>
    </rPh>
    <phoneticPr fontId="6"/>
  </si>
  <si>
    <t>就労継続支援Ａ型小計</t>
    <rPh sb="0" eb="2">
      <t>シュウロウ</t>
    </rPh>
    <rPh sb="2" eb="4">
      <t>ケイゾク</t>
    </rPh>
    <rPh sb="4" eb="6">
      <t>シエン</t>
    </rPh>
    <rPh sb="7" eb="8">
      <t>ガタ</t>
    </rPh>
    <rPh sb="8" eb="10">
      <t>ショウケイ</t>
    </rPh>
    <phoneticPr fontId="6"/>
  </si>
  <si>
    <t>－</t>
  </si>
  <si>
    <t>－</t>
    <phoneticPr fontId="6"/>
  </si>
  <si>
    <t>就労継続Ｂ（H18）</t>
    <rPh sb="0" eb="2">
      <t>シュウロウ</t>
    </rPh>
    <rPh sb="2" eb="4">
      <t>ケイゾク</t>
    </rPh>
    <phoneticPr fontId="6"/>
  </si>
  <si>
    <t>就労継続Ｂ（H19）</t>
    <rPh sb="0" eb="2">
      <t>シュウロウ</t>
    </rPh>
    <rPh sb="2" eb="4">
      <t>ケイゾク</t>
    </rPh>
    <phoneticPr fontId="6"/>
  </si>
  <si>
    <t>就労継続Ｂ（H20）</t>
    <rPh sb="0" eb="2">
      <t>シュウロウ</t>
    </rPh>
    <rPh sb="2" eb="4">
      <t>ケイゾク</t>
    </rPh>
    <phoneticPr fontId="6"/>
  </si>
  <si>
    <t>就労継続Ｂ（H21）</t>
    <rPh sb="0" eb="2">
      <t>シュウロウ</t>
    </rPh>
    <rPh sb="2" eb="4">
      <t>ケイゾク</t>
    </rPh>
    <phoneticPr fontId="6"/>
  </si>
  <si>
    <t>就労継続Ｂ（H22）</t>
    <rPh sb="0" eb="2">
      <t>シュウロウ</t>
    </rPh>
    <rPh sb="2" eb="4">
      <t>ケイゾク</t>
    </rPh>
    <phoneticPr fontId="6"/>
  </si>
  <si>
    <t>就労継続Ｂ（H23）</t>
    <rPh sb="0" eb="2">
      <t>シュウロウ</t>
    </rPh>
    <rPh sb="2" eb="4">
      <t>ケイゾク</t>
    </rPh>
    <phoneticPr fontId="6"/>
  </si>
  <si>
    <t>就労継続Ｂ（H24）</t>
    <rPh sb="0" eb="2">
      <t>シュウロウ</t>
    </rPh>
    <rPh sb="2" eb="4">
      <t>ケイゾク</t>
    </rPh>
    <phoneticPr fontId="6"/>
  </si>
  <si>
    <t>－</t>
    <phoneticPr fontId="6"/>
  </si>
  <si>
    <t>生活介護</t>
    <rPh sb="0" eb="2">
      <t>セイカツ</t>
    </rPh>
    <rPh sb="2" eb="4">
      <t>カイゴ</t>
    </rPh>
    <phoneticPr fontId="6"/>
  </si>
  <si>
    <t>－</t>
    <phoneticPr fontId="6"/>
  </si>
  <si>
    <t>－</t>
    <phoneticPr fontId="6"/>
  </si>
  <si>
    <t>－</t>
    <phoneticPr fontId="6"/>
  </si>
  <si>
    <t>就労継続Ｂ型（H18-H23)</t>
    <rPh sb="0" eb="2">
      <t>シュウロウ</t>
    </rPh>
    <rPh sb="2" eb="4">
      <t>ケイゾク</t>
    </rPh>
    <rPh sb="5" eb="6">
      <t>ガタ</t>
    </rPh>
    <phoneticPr fontId="6"/>
  </si>
  <si>
    <t>地活センター（H24）</t>
    <rPh sb="0" eb="2">
      <t>チカツ</t>
    </rPh>
    <rPh sb="1" eb="2">
      <t>カツ</t>
    </rPh>
    <phoneticPr fontId="6"/>
  </si>
  <si>
    <t>就労継続Ｂ型（H18-22)</t>
    <rPh sb="0" eb="2">
      <t>シュウロウ</t>
    </rPh>
    <rPh sb="2" eb="4">
      <t>ケイゾク</t>
    </rPh>
    <rPh sb="5" eb="6">
      <t>ガタ</t>
    </rPh>
    <phoneticPr fontId="6"/>
  </si>
  <si>
    <t>（福）ともかわさき</t>
  </si>
  <si>
    <t>（福）ともかわさき</t>
    <phoneticPr fontId="6"/>
  </si>
  <si>
    <t>（福）ともかわさき</t>
    <phoneticPr fontId="6"/>
  </si>
  <si>
    <t>（福）育桜福祉会</t>
  </si>
  <si>
    <t>（福）長尾福祉会</t>
  </si>
  <si>
    <t>（福）なごみ福祉会</t>
    <rPh sb="6" eb="8">
      <t>フクシ</t>
    </rPh>
    <rPh sb="8" eb="9">
      <t>カイ</t>
    </rPh>
    <phoneticPr fontId="6"/>
  </si>
  <si>
    <t>（福）はぐるまの会</t>
  </si>
  <si>
    <t>（福）長尾福祉会</t>
    <rPh sb="3" eb="5">
      <t>ナガオ</t>
    </rPh>
    <rPh sb="5" eb="7">
      <t>フクシ</t>
    </rPh>
    <rPh sb="7" eb="8">
      <t>カイ</t>
    </rPh>
    <phoneticPr fontId="6"/>
  </si>
  <si>
    <t>（福）　アピエ</t>
    <phoneticPr fontId="6"/>
  </si>
  <si>
    <t>（福）川崎ふれあいの会</t>
    <rPh sb="3" eb="5">
      <t>カワサキ</t>
    </rPh>
    <rPh sb="10" eb="11">
      <t>カイ</t>
    </rPh>
    <phoneticPr fontId="6"/>
  </si>
  <si>
    <t>（福）川崎聖風福祉会</t>
    <rPh sb="3" eb="5">
      <t>カワサキ</t>
    </rPh>
    <rPh sb="5" eb="6">
      <t>ヒジリ</t>
    </rPh>
    <rPh sb="6" eb="7">
      <t>カゼ</t>
    </rPh>
    <rPh sb="7" eb="9">
      <t>フクシ</t>
    </rPh>
    <rPh sb="9" eb="10">
      <t>カイ</t>
    </rPh>
    <phoneticPr fontId="6"/>
  </si>
  <si>
    <t>（福）川崎市社会福祉事業団</t>
  </si>
  <si>
    <t>（福）らぽおるの樹</t>
  </si>
  <si>
    <t>（福）らぽおるの樹</t>
    <rPh sb="8" eb="9">
      <t>ジュ</t>
    </rPh>
    <phoneticPr fontId="6"/>
  </si>
  <si>
    <t>（福）しいの実会</t>
    <rPh sb="6" eb="7">
      <t>ミ</t>
    </rPh>
    <rPh sb="7" eb="8">
      <t>カイ</t>
    </rPh>
    <phoneticPr fontId="6"/>
  </si>
  <si>
    <t>（福）なごみ福祉会</t>
    <rPh sb="6" eb="8">
      <t>フクシ</t>
    </rPh>
    <rPh sb="8" eb="9">
      <t>カイ</t>
    </rPh>
    <phoneticPr fontId="6"/>
  </si>
  <si>
    <t>（福）セイワ</t>
  </si>
  <si>
    <t>（福）ともかわさき</t>
    <phoneticPr fontId="6"/>
  </si>
  <si>
    <t>（福）アピエ</t>
    <phoneticPr fontId="8"/>
  </si>
  <si>
    <t>（福）セイワ</t>
    <phoneticPr fontId="6"/>
  </si>
  <si>
    <t>（株）ソーシャル・スパイス・カンパニー</t>
    <phoneticPr fontId="8"/>
  </si>
  <si>
    <t>（株）ソーシャル・スパイス・カンパニー</t>
    <phoneticPr fontId="8"/>
  </si>
  <si>
    <t>（株）マーベリック</t>
  </si>
  <si>
    <t>ダンウェイ（株）</t>
    <phoneticPr fontId="6"/>
  </si>
  <si>
    <t>（特非）たま・あさお精神保健福祉を進める会</t>
    <rPh sb="10" eb="12">
      <t>セイシン</t>
    </rPh>
    <rPh sb="12" eb="14">
      <t>ホケン</t>
    </rPh>
    <rPh sb="14" eb="16">
      <t>フクシ</t>
    </rPh>
    <rPh sb="17" eb="18">
      <t>スス</t>
    </rPh>
    <rPh sb="20" eb="21">
      <t>カイ</t>
    </rPh>
    <phoneticPr fontId="6"/>
  </si>
  <si>
    <t>（特非）レジスト</t>
  </si>
  <si>
    <t>（福）電機神奈川福祉センター</t>
    <phoneticPr fontId="6"/>
  </si>
  <si>
    <t>（福）ともかわさき</t>
    <phoneticPr fontId="6"/>
  </si>
  <si>
    <t>就労継続Ｂ型（H18)</t>
    <rPh sb="0" eb="2">
      <t>シュウロウ</t>
    </rPh>
    <rPh sb="2" eb="4">
      <t>ケイゾク</t>
    </rPh>
    <rPh sb="5" eb="6">
      <t>ガタ</t>
    </rPh>
    <phoneticPr fontId="6"/>
  </si>
  <si>
    <t>地活センター（H20）</t>
    <rPh sb="0" eb="2">
      <t>チカツ</t>
    </rPh>
    <rPh sb="1" eb="2">
      <t>カツ</t>
    </rPh>
    <phoneticPr fontId="6"/>
  </si>
  <si>
    <t>地活センター（H19）</t>
    <rPh sb="0" eb="2">
      <t>チカツ</t>
    </rPh>
    <rPh sb="1" eb="2">
      <t>カツ</t>
    </rPh>
    <phoneticPr fontId="6"/>
  </si>
  <si>
    <t>（福）みのり会</t>
    <rPh sb="1" eb="2">
      <t>フク</t>
    </rPh>
    <rPh sb="6" eb="7">
      <t>カイ</t>
    </rPh>
    <phoneticPr fontId="6"/>
  </si>
  <si>
    <t>（福）しいの実会</t>
    <rPh sb="1" eb="2">
      <t>フク</t>
    </rPh>
    <rPh sb="6" eb="7">
      <t>ミ</t>
    </rPh>
    <rPh sb="7" eb="8">
      <t>カイ</t>
    </rPh>
    <phoneticPr fontId="6"/>
  </si>
  <si>
    <t>障害者支援施設</t>
    <rPh sb="0" eb="3">
      <t>ショウガイシャ</t>
    </rPh>
    <rPh sb="3" eb="5">
      <t>シエン</t>
    </rPh>
    <rPh sb="5" eb="7">
      <t>シセツ</t>
    </rPh>
    <phoneticPr fontId="6"/>
  </si>
  <si>
    <t>めいぼうへ統合</t>
    <rPh sb="5" eb="7">
      <t>トウゴウ</t>
    </rPh>
    <phoneticPr fontId="6"/>
  </si>
  <si>
    <r>
      <t>H19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</si>
  <si>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</si>
  <si>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</si>
  <si>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</si>
  <si>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</si>
  <si>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H24</t>
    </r>
    <r>
      <rPr>
        <sz val="11"/>
        <color theme="1"/>
        <rFont val="ＭＳ Ｐゴシック"/>
        <family val="2"/>
        <charset val="128"/>
        <scheme val="minor"/>
      </rPr>
      <t/>
    </r>
  </si>
  <si>
    <t>H18</t>
    <phoneticPr fontId="6"/>
  </si>
  <si>
    <t>H18</t>
    <phoneticPr fontId="6"/>
  </si>
  <si>
    <t>H18</t>
    <phoneticPr fontId="6"/>
  </si>
  <si>
    <t>H18</t>
    <phoneticPr fontId="6"/>
  </si>
  <si>
    <t>就労継続Ａ（H24）</t>
    <rPh sb="0" eb="2">
      <t>シュウロウ</t>
    </rPh>
    <rPh sb="2" eb="4">
      <t>ケイゾク</t>
    </rPh>
    <phoneticPr fontId="6"/>
  </si>
  <si>
    <t>（福）くさぶえ福祉会</t>
    <rPh sb="1" eb="2">
      <t>フク</t>
    </rPh>
    <rPh sb="7" eb="9">
      <t>フクシ</t>
    </rPh>
    <rPh sb="9" eb="10">
      <t>カイ</t>
    </rPh>
    <phoneticPr fontId="6"/>
  </si>
  <si>
    <t>（福）かわさきふれあいの会</t>
    <rPh sb="1" eb="2">
      <t>フク</t>
    </rPh>
    <rPh sb="12" eb="13">
      <t>カイ</t>
    </rPh>
    <phoneticPr fontId="6"/>
  </si>
  <si>
    <t>（福）幸ヒューマンネットワーク</t>
    <rPh sb="1" eb="2">
      <t>フク</t>
    </rPh>
    <rPh sb="3" eb="4">
      <t>サイワイ</t>
    </rPh>
    <phoneticPr fontId="6"/>
  </si>
  <si>
    <t>（福）あおぞら共生会</t>
    <rPh sb="1" eb="2">
      <t>フク</t>
    </rPh>
    <rPh sb="7" eb="9">
      <t>キョウセイ</t>
    </rPh>
    <rPh sb="9" eb="10">
      <t>カイ</t>
    </rPh>
    <phoneticPr fontId="6"/>
  </si>
  <si>
    <t>（特非）アシスト</t>
    <phoneticPr fontId="6"/>
  </si>
  <si>
    <t>事業所※における平均工賃月額の推移</t>
    <rPh sb="0" eb="2">
      <t>ジギョウ</t>
    </rPh>
    <rPh sb="2" eb="3">
      <t>ショ</t>
    </rPh>
    <rPh sb="8" eb="10">
      <t>ヘイキン</t>
    </rPh>
    <rPh sb="10" eb="12">
      <t>コウチン</t>
    </rPh>
    <rPh sb="12" eb="14">
      <t>ゲツガク</t>
    </rPh>
    <rPh sb="15" eb="17">
      <t>スイイ</t>
    </rPh>
    <phoneticPr fontId="6"/>
  </si>
  <si>
    <t>※平成２３年度までは就労継続支援Ｂ型事業所及び旧体系の入所・通所授産施設及び小規模通所授産施設を含む。</t>
    <rPh sb="1" eb="3">
      <t>ヘイセイ</t>
    </rPh>
    <rPh sb="5" eb="7">
      <t>ネンド</t>
    </rPh>
    <rPh sb="10" eb="12">
      <t>シュウロウ</t>
    </rPh>
    <rPh sb="12" eb="14">
      <t>ケイゾク</t>
    </rPh>
    <rPh sb="14" eb="16">
      <t>シエン</t>
    </rPh>
    <rPh sb="17" eb="18">
      <t>ガタ</t>
    </rPh>
    <rPh sb="18" eb="20">
      <t>ジギョウ</t>
    </rPh>
    <rPh sb="20" eb="21">
      <t>ショ</t>
    </rPh>
    <rPh sb="21" eb="22">
      <t>オヨ</t>
    </rPh>
    <rPh sb="23" eb="26">
      <t>キュウタイケイ</t>
    </rPh>
    <rPh sb="27" eb="29">
      <t>ニュウショ</t>
    </rPh>
    <rPh sb="30" eb="32">
      <t>ツウショ</t>
    </rPh>
    <rPh sb="32" eb="34">
      <t>ジュサン</t>
    </rPh>
    <rPh sb="34" eb="36">
      <t>シセツ</t>
    </rPh>
    <rPh sb="36" eb="37">
      <t>オヨ</t>
    </rPh>
    <rPh sb="38" eb="41">
      <t>ショウキボ</t>
    </rPh>
    <rPh sb="41" eb="43">
      <t>ツウショ</t>
    </rPh>
    <rPh sb="43" eb="45">
      <t>ジュサン</t>
    </rPh>
    <rPh sb="45" eb="47">
      <t>シセツ</t>
    </rPh>
    <rPh sb="48" eb="49">
      <t>フク</t>
    </rPh>
    <phoneticPr fontId="6"/>
  </si>
  <si>
    <t>就労継続支援Ｂ型・旧体系入所・通所授産施設及び小規模通所授産施設小計</t>
    <rPh sb="0" eb="2">
      <t>シュウロウ</t>
    </rPh>
    <rPh sb="2" eb="4">
      <t>ケイゾク</t>
    </rPh>
    <rPh sb="4" eb="6">
      <t>シエン</t>
    </rPh>
    <rPh sb="7" eb="8">
      <t>ガタ</t>
    </rPh>
    <rPh sb="9" eb="12">
      <t>キュウタイケイ</t>
    </rPh>
    <rPh sb="12" eb="14">
      <t>ニュウショ</t>
    </rPh>
    <rPh sb="15" eb="17">
      <t>ツウショ</t>
    </rPh>
    <rPh sb="17" eb="19">
      <t>ジュサン</t>
    </rPh>
    <rPh sb="19" eb="21">
      <t>シセツ</t>
    </rPh>
    <rPh sb="21" eb="22">
      <t>オヨ</t>
    </rPh>
    <rPh sb="23" eb="26">
      <t>ショウキボ</t>
    </rPh>
    <rPh sb="26" eb="28">
      <t>ツウショ</t>
    </rPh>
    <rPh sb="28" eb="30">
      <t>ジュサン</t>
    </rPh>
    <rPh sb="30" eb="32">
      <t>シセツ</t>
    </rPh>
    <rPh sb="32" eb="34">
      <t>ショウケイ</t>
    </rPh>
    <phoneticPr fontId="6"/>
  </si>
  <si>
    <t>H25</t>
    <phoneticPr fontId="6"/>
  </si>
  <si>
    <t>コネクト</t>
    <phoneticPr fontId="6"/>
  </si>
  <si>
    <t>シュシュ</t>
    <phoneticPr fontId="6"/>
  </si>
  <si>
    <t>ハーモニー</t>
  </si>
  <si>
    <t>ハーモニー</t>
    <phoneticPr fontId="6"/>
  </si>
  <si>
    <t>就労継続支援センター青鷺</t>
    <rPh sb="0" eb="2">
      <t>シュウロウ</t>
    </rPh>
    <rPh sb="2" eb="4">
      <t>ケイゾク</t>
    </rPh>
    <rPh sb="4" eb="6">
      <t>シエン</t>
    </rPh>
    <rPh sb="10" eb="11">
      <t>アオ</t>
    </rPh>
    <rPh sb="11" eb="12">
      <t>サギ</t>
    </rPh>
    <phoneticPr fontId="6"/>
  </si>
  <si>
    <t>（株）千手</t>
    <rPh sb="1" eb="2">
      <t>カブ</t>
    </rPh>
    <rPh sb="3" eb="4">
      <t>セン</t>
    </rPh>
    <rPh sb="4" eb="5">
      <t>テ</t>
    </rPh>
    <phoneticPr fontId="6"/>
  </si>
  <si>
    <t>（福）寿楽園</t>
    <rPh sb="1" eb="2">
      <t>フク</t>
    </rPh>
    <rPh sb="3" eb="5">
      <t>ジュラク</t>
    </rPh>
    <rPh sb="5" eb="6">
      <t>エン</t>
    </rPh>
    <phoneticPr fontId="6"/>
  </si>
  <si>
    <t>オレンジふれあい</t>
    <phoneticPr fontId="6"/>
  </si>
  <si>
    <t>ジョブサポートペスカ</t>
  </si>
  <si>
    <t>わーくはうす・ひこばえ</t>
  </si>
  <si>
    <t>H25</t>
  </si>
  <si>
    <t>5001-10000</t>
    <phoneticPr fontId="6"/>
  </si>
  <si>
    <t>10001-15000</t>
    <phoneticPr fontId="6"/>
  </si>
  <si>
    <t>15001-20000</t>
    <phoneticPr fontId="6"/>
  </si>
  <si>
    <t>20001-25000</t>
    <phoneticPr fontId="6"/>
  </si>
  <si>
    <t>25001-30000</t>
    <phoneticPr fontId="6"/>
  </si>
  <si>
    <t>30001-35000</t>
    <phoneticPr fontId="6"/>
  </si>
  <si>
    <t>35001-40000</t>
    <phoneticPr fontId="6"/>
  </si>
  <si>
    <t>40001-45000</t>
    <phoneticPr fontId="6"/>
  </si>
  <si>
    <t>45001-</t>
    <phoneticPr fontId="6"/>
  </si>
  <si>
    <t>H20</t>
  </si>
  <si>
    <t>H21</t>
  </si>
  <si>
    <t>H22</t>
  </si>
  <si>
    <t>H24</t>
  </si>
  <si>
    <t>H18</t>
    <phoneticPr fontId="6"/>
  </si>
  <si>
    <t>H23</t>
  </si>
  <si>
    <t>ー</t>
    <phoneticPr fontId="6"/>
  </si>
  <si>
    <t>就労継続Ａ（H25）</t>
    <rPh sb="0" eb="2">
      <t>シュウロウ</t>
    </rPh>
    <rPh sb="2" eb="4">
      <t>ケイゾク</t>
    </rPh>
    <phoneticPr fontId="6"/>
  </si>
  <si>
    <t>就労継続Ｂ（H25）</t>
    <rPh sb="0" eb="2">
      <t>シュウロウ</t>
    </rPh>
    <rPh sb="2" eb="4">
      <t>ケイゾク</t>
    </rPh>
    <phoneticPr fontId="6"/>
  </si>
  <si>
    <t>（株）ペスカ</t>
    <rPh sb="1" eb="2">
      <t>カブ</t>
    </rPh>
    <phoneticPr fontId="6"/>
  </si>
  <si>
    <t>（特非）Future Dream Achievement</t>
    <rPh sb="1" eb="2">
      <t>トク</t>
    </rPh>
    <rPh sb="2" eb="3">
      <t>ヒ</t>
    </rPh>
    <phoneticPr fontId="6"/>
  </si>
  <si>
    <t>（特非）グッド・クリーンライフ</t>
    <rPh sb="1" eb="2">
      <t>トク</t>
    </rPh>
    <rPh sb="2" eb="3">
      <t>ヒ</t>
    </rPh>
    <phoneticPr fontId="6"/>
  </si>
  <si>
    <t>就労継続Ｂ（H18-H24）</t>
    <rPh sb="0" eb="2">
      <t>シュウロウ</t>
    </rPh>
    <rPh sb="2" eb="4">
      <t>ケイゾク</t>
    </rPh>
    <phoneticPr fontId="6"/>
  </si>
  <si>
    <t>金額</t>
    <rPh sb="0" eb="2">
      <t>キンガク</t>
    </rPh>
    <phoneticPr fontId="6"/>
  </si>
  <si>
    <t>平均月額工賃別施設数の推移</t>
    <rPh sb="0" eb="2">
      <t>ヘイキン</t>
    </rPh>
    <rPh sb="2" eb="4">
      <t>ゲツガク</t>
    </rPh>
    <rPh sb="4" eb="6">
      <t>コウチン</t>
    </rPh>
    <rPh sb="6" eb="7">
      <t>ベツ</t>
    </rPh>
    <rPh sb="7" eb="9">
      <t>シセツ</t>
    </rPh>
    <rPh sb="9" eb="10">
      <t>カズ</t>
    </rPh>
    <rPh sb="11" eb="13">
      <t>スイイ</t>
    </rPh>
    <phoneticPr fontId="6"/>
  </si>
  <si>
    <t>平均月額工賃別施設構成比割合の推移</t>
    <rPh sb="0" eb="2">
      <t>ヘイキン</t>
    </rPh>
    <rPh sb="2" eb="4">
      <t>ゲツガク</t>
    </rPh>
    <rPh sb="4" eb="6">
      <t>コウチン</t>
    </rPh>
    <rPh sb="6" eb="7">
      <t>ベツ</t>
    </rPh>
    <rPh sb="7" eb="9">
      <t>シセツ</t>
    </rPh>
    <rPh sb="9" eb="12">
      <t>コウセイヒ</t>
    </rPh>
    <rPh sb="12" eb="14">
      <t>ワリアイ</t>
    </rPh>
    <rPh sb="15" eb="17">
      <t>スイイ</t>
    </rPh>
    <phoneticPr fontId="6"/>
  </si>
  <si>
    <t>H26</t>
    <phoneticPr fontId="6"/>
  </si>
  <si>
    <t>H26</t>
    <phoneticPr fontId="6"/>
  </si>
  <si>
    <t>就労継続Ａ（H22）</t>
    <rPh sb="0" eb="2">
      <t>シュウロウ</t>
    </rPh>
    <rPh sb="2" eb="4">
      <t>ケイゾク</t>
    </rPh>
    <phoneticPr fontId="6"/>
  </si>
  <si>
    <t>株式会社JOYCORT SUPPORT</t>
    <rPh sb="0" eb="4">
      <t>カブシキガイシャ</t>
    </rPh>
    <phoneticPr fontId="6"/>
  </si>
  <si>
    <t>（株）JOYCORT SUPPORT</t>
    <rPh sb="1" eb="2">
      <t>カブ</t>
    </rPh>
    <phoneticPr fontId="6"/>
  </si>
  <si>
    <t>就労継続Ａ（H26）</t>
    <rPh sb="0" eb="2">
      <t>シュウロウ</t>
    </rPh>
    <rPh sb="2" eb="4">
      <t>ケイゾク</t>
    </rPh>
    <phoneticPr fontId="6"/>
  </si>
  <si>
    <t>就労継続Ｂ（H26）</t>
    <rPh sb="0" eb="2">
      <t>シュウロウ</t>
    </rPh>
    <rPh sb="2" eb="4">
      <t>ケイゾク</t>
    </rPh>
    <phoneticPr fontId="6"/>
  </si>
  <si>
    <t>就労継続Ｂ（H18-H25）</t>
    <rPh sb="0" eb="2">
      <t>シュウロウ</t>
    </rPh>
    <rPh sb="2" eb="4">
      <t>ケイゾク</t>
    </rPh>
    <phoneticPr fontId="6"/>
  </si>
  <si>
    <t>（福）県央福祉会</t>
    <rPh sb="1" eb="2">
      <t>フク</t>
    </rPh>
    <rPh sb="3" eb="5">
      <t>ケンオウ</t>
    </rPh>
    <rPh sb="5" eb="7">
      <t>フクシ</t>
    </rPh>
    <rPh sb="7" eb="8">
      <t>カイ</t>
    </rPh>
    <phoneticPr fontId="6"/>
  </si>
  <si>
    <t>川崎市わーくす川崎</t>
    <rPh sb="0" eb="3">
      <t>カワサキシ</t>
    </rPh>
    <rPh sb="7" eb="9">
      <t>カワサキ</t>
    </rPh>
    <phoneticPr fontId="6"/>
  </si>
  <si>
    <t>障がい者支援ステーションいろどり</t>
    <rPh sb="0" eb="1">
      <t>ショウ</t>
    </rPh>
    <rPh sb="3" eb="4">
      <t>シャ</t>
    </rPh>
    <rPh sb="4" eb="6">
      <t>シエン</t>
    </rPh>
    <phoneticPr fontId="6"/>
  </si>
  <si>
    <t>クラシノバ</t>
    <phoneticPr fontId="6"/>
  </si>
  <si>
    <t>ハーモニー中原</t>
    <rPh sb="5" eb="7">
      <t>ナカハラ</t>
    </rPh>
    <phoneticPr fontId="6"/>
  </si>
  <si>
    <t>（特非）ACT-R</t>
    <rPh sb="1" eb="2">
      <t>トク</t>
    </rPh>
    <rPh sb="2" eb="3">
      <t>ヒ</t>
    </rPh>
    <phoneticPr fontId="6"/>
  </si>
  <si>
    <t>（株）まごころをここに</t>
    <rPh sb="1" eb="2">
      <t>カブ</t>
    </rPh>
    <phoneticPr fontId="6"/>
  </si>
  <si>
    <t>20,000円以上（再掲）</t>
    <rPh sb="1" eb="7">
      <t>マンエン</t>
    </rPh>
    <rPh sb="7" eb="9">
      <t>イジョウ</t>
    </rPh>
    <rPh sb="10" eb="12">
      <t>サイケイ</t>
    </rPh>
    <phoneticPr fontId="6"/>
  </si>
  <si>
    <t>ー</t>
    <phoneticPr fontId="6"/>
  </si>
  <si>
    <t>H27</t>
    <phoneticPr fontId="6"/>
  </si>
  <si>
    <t>H28</t>
    <phoneticPr fontId="6"/>
  </si>
  <si>
    <t>H29</t>
    <phoneticPr fontId="6"/>
  </si>
  <si>
    <t>H30</t>
    <phoneticPr fontId="6"/>
  </si>
  <si>
    <t>H27</t>
    <phoneticPr fontId="6"/>
  </si>
  <si>
    <t>H29</t>
    <phoneticPr fontId="6"/>
  </si>
  <si>
    <t>アバンセ</t>
    <phoneticPr fontId="6"/>
  </si>
  <si>
    <t>アイエスエフネットケア川崎</t>
    <rPh sb="11" eb="13">
      <t>カワサキ</t>
    </rPh>
    <phoneticPr fontId="6"/>
  </si>
  <si>
    <t>明日楽</t>
    <rPh sb="0" eb="2">
      <t>アシタ</t>
    </rPh>
    <rPh sb="2" eb="3">
      <t>ラク</t>
    </rPh>
    <phoneticPr fontId="6"/>
  </si>
  <si>
    <t>（株）千手</t>
    <rPh sb="1" eb="2">
      <t>カブ</t>
    </rPh>
    <rPh sb="3" eb="5">
      <t>センジュ</t>
    </rPh>
    <phoneticPr fontId="6"/>
  </si>
  <si>
    <t>（株）アイエスエフネットケア川崎</t>
    <rPh sb="1" eb="2">
      <t>カブ</t>
    </rPh>
    <rPh sb="14" eb="16">
      <t>カワサキ</t>
    </rPh>
    <phoneticPr fontId="6"/>
  </si>
  <si>
    <t>就労継続Ａ（H27）</t>
    <phoneticPr fontId="6"/>
  </si>
  <si>
    <t>就労継続Ａ（H27）</t>
    <rPh sb="0" eb="2">
      <t>シュウロウ</t>
    </rPh>
    <rPh sb="2" eb="4">
      <t>ケイゾク</t>
    </rPh>
    <phoneticPr fontId="6"/>
  </si>
  <si>
    <t>就労継続Ａ（H25～26）</t>
    <rPh sb="0" eb="2">
      <t>シュウロウ</t>
    </rPh>
    <rPh sb="2" eb="4">
      <t>ケイゾク</t>
    </rPh>
    <phoneticPr fontId="6"/>
  </si>
  <si>
    <t>ー</t>
    <phoneticPr fontId="6"/>
  </si>
  <si>
    <t>ー</t>
    <phoneticPr fontId="6"/>
  </si>
  <si>
    <t>マイWay</t>
    <phoneticPr fontId="8"/>
  </si>
  <si>
    <t>あんてろーぷ</t>
    <phoneticPr fontId="6"/>
  </si>
  <si>
    <t>（福）長尾福祉会</t>
    <rPh sb="1" eb="2">
      <t>フク</t>
    </rPh>
    <rPh sb="3" eb="5">
      <t>ナガオ</t>
    </rPh>
    <phoneticPr fontId="6"/>
  </si>
  <si>
    <t>就労継続Ｂ（H21～26）</t>
    <rPh sb="0" eb="2">
      <t>シュウロウ</t>
    </rPh>
    <rPh sb="2" eb="4">
      <t>ケイゾク</t>
    </rPh>
    <phoneticPr fontId="6"/>
  </si>
  <si>
    <t>ー</t>
    <phoneticPr fontId="6"/>
  </si>
  <si>
    <t>ー</t>
    <phoneticPr fontId="6"/>
  </si>
  <si>
    <t>就労継続Ｂ（H18～26）</t>
    <rPh sb="0" eb="2">
      <t>シュウロウ</t>
    </rPh>
    <rPh sb="2" eb="4">
      <t>ケイゾク</t>
    </rPh>
    <phoneticPr fontId="6"/>
  </si>
  <si>
    <t>ー</t>
    <phoneticPr fontId="6"/>
  </si>
  <si>
    <t>おかし工房しいの実</t>
    <rPh sb="3" eb="5">
      <t>コウボウ</t>
    </rPh>
    <rPh sb="8" eb="9">
      <t>ミ</t>
    </rPh>
    <phoneticPr fontId="6"/>
  </si>
  <si>
    <t>H26</t>
  </si>
  <si>
    <t>ー</t>
  </si>
  <si>
    <t>ー</t>
    <phoneticPr fontId="6"/>
  </si>
  <si>
    <t>ー</t>
    <phoneticPr fontId="6"/>
  </si>
  <si>
    <t>H26</t>
    <phoneticPr fontId="6"/>
  </si>
  <si>
    <t>－</t>
    <phoneticPr fontId="6"/>
  </si>
  <si>
    <t>H27</t>
    <phoneticPr fontId="6"/>
  </si>
  <si>
    <t>ー</t>
    <phoneticPr fontId="6"/>
  </si>
  <si>
    <t>H27</t>
    <phoneticPr fontId="6"/>
  </si>
  <si>
    <t>－</t>
    <phoneticPr fontId="6"/>
  </si>
  <si>
    <t>ワークサポート　ポーキュパイン川崎</t>
    <rPh sb="15" eb="17">
      <t>カワサキ</t>
    </rPh>
    <phoneticPr fontId="6"/>
  </si>
  <si>
    <t>（株）ワトワワークサポート</t>
    <rPh sb="1" eb="2">
      <t>カブ</t>
    </rPh>
    <phoneticPr fontId="6"/>
  </si>
  <si>
    <t>就労継続B（H27）</t>
    <rPh sb="0" eb="2">
      <t>シュウロウ</t>
    </rPh>
    <rPh sb="2" eb="4">
      <t>ケイゾク</t>
    </rPh>
    <phoneticPr fontId="6"/>
  </si>
  <si>
    <t>ー</t>
    <phoneticPr fontId="6"/>
  </si>
  <si>
    <t>－</t>
    <phoneticPr fontId="6"/>
  </si>
  <si>
    <t>就労継続Ｂ（H18～27）</t>
    <rPh sb="0" eb="2">
      <t>シュウロウ</t>
    </rPh>
    <rPh sb="2" eb="4">
      <t>ケイゾク</t>
    </rPh>
    <phoneticPr fontId="6"/>
  </si>
  <si>
    <t>ハーブカフェららら→があでん・ららら</t>
    <phoneticPr fontId="6"/>
  </si>
  <si>
    <t>就労継続Ｂ（H22～27）</t>
    <rPh sb="0" eb="2">
      <t>シュウロウ</t>
    </rPh>
    <rPh sb="2" eb="4">
      <t>ケイゾク</t>
    </rPh>
    <phoneticPr fontId="6"/>
  </si>
  <si>
    <t>IRODORI</t>
    <phoneticPr fontId="6"/>
  </si>
  <si>
    <t>井田日中活動センター</t>
    <rPh sb="0" eb="2">
      <t>イダ</t>
    </rPh>
    <rPh sb="2" eb="4">
      <t>ニッチュウ</t>
    </rPh>
    <rPh sb="4" eb="6">
      <t>カツドウ</t>
    </rPh>
    <phoneticPr fontId="6"/>
  </si>
  <si>
    <t>（福）県央福祉会</t>
    <rPh sb="1" eb="2">
      <t>フク</t>
    </rPh>
    <rPh sb="3" eb="5">
      <t>ケンオウ</t>
    </rPh>
    <rPh sb="5" eb="7">
      <t>フクシ</t>
    </rPh>
    <rPh sb="7" eb="8">
      <t>カイ</t>
    </rPh>
    <phoneticPr fontId="6"/>
  </si>
  <si>
    <t>明日楽　中丸子</t>
    <rPh sb="0" eb="2">
      <t>アス</t>
    </rPh>
    <rPh sb="2" eb="3">
      <t>ラク</t>
    </rPh>
    <rPh sb="4" eb="7">
      <t>ナカマルコ</t>
    </rPh>
    <phoneticPr fontId="6"/>
  </si>
  <si>
    <t>明日楽　つるみ</t>
    <rPh sb="0" eb="2">
      <t>アス</t>
    </rPh>
    <rPh sb="2" eb="3">
      <t>ラク</t>
    </rPh>
    <phoneticPr fontId="6"/>
  </si>
  <si>
    <t>ー</t>
    <phoneticPr fontId="6"/>
  </si>
  <si>
    <t>就労継続Ａ（H29）</t>
    <phoneticPr fontId="6"/>
  </si>
  <si>
    <t>就労継続Ａ（H29)</t>
    <rPh sb="0" eb="2">
      <t>シュウロウ</t>
    </rPh>
    <rPh sb="2" eb="4">
      <t>ケイゾク</t>
    </rPh>
    <phoneticPr fontId="6"/>
  </si>
  <si>
    <t>ー</t>
    <phoneticPr fontId="6"/>
  </si>
  <si>
    <t>就労継続Ａ（H24～28）</t>
    <rPh sb="0" eb="2">
      <t>シュウロウ</t>
    </rPh>
    <rPh sb="2" eb="4">
      <t>ケイゾク</t>
    </rPh>
    <phoneticPr fontId="6"/>
  </si>
  <si>
    <t>就労継続Ｂ（H18～28）</t>
    <rPh sb="0" eb="2">
      <t>シュウロウ</t>
    </rPh>
    <rPh sb="2" eb="4">
      <t>ケイゾク</t>
    </rPh>
    <phoneticPr fontId="6"/>
  </si>
  <si>
    <t>マイWayたかつ</t>
    <phoneticPr fontId="8"/>
  </si>
  <si>
    <t>（特非）マイWay</t>
    <rPh sb="1" eb="2">
      <t>トク</t>
    </rPh>
    <rPh sb="2" eb="3">
      <t>ヒ</t>
    </rPh>
    <phoneticPr fontId="6"/>
  </si>
  <si>
    <t>就労継続Ｂ（H29）</t>
    <rPh sb="0" eb="2">
      <t>シュウロウ</t>
    </rPh>
    <rPh sb="2" eb="4">
      <t>ケイゾク</t>
    </rPh>
    <phoneticPr fontId="6"/>
  </si>
  <si>
    <t>就労継続Ｂ（H27）</t>
    <rPh sb="0" eb="2">
      <t>シュウロウ</t>
    </rPh>
    <rPh sb="2" eb="4">
      <t>ケイゾク</t>
    </rPh>
    <phoneticPr fontId="6"/>
  </si>
  <si>
    <t>就労継続Ｂ（H28）</t>
    <rPh sb="0" eb="4">
      <t>シュウロウケイゾク</t>
    </rPh>
    <phoneticPr fontId="6"/>
  </si>
  <si>
    <t>－</t>
    <phoneticPr fontId="6"/>
  </si>
  <si>
    <t>－</t>
    <phoneticPr fontId="6"/>
  </si>
  <si>
    <t>H28</t>
    <phoneticPr fontId="6"/>
  </si>
  <si>
    <t>H29</t>
    <phoneticPr fontId="6"/>
  </si>
  <si>
    <t>－</t>
    <phoneticPr fontId="6"/>
  </si>
  <si>
    <t>－</t>
    <phoneticPr fontId="6"/>
  </si>
  <si>
    <t>H30</t>
    <phoneticPr fontId="6"/>
  </si>
  <si>
    <t>H29</t>
    <phoneticPr fontId="6"/>
  </si>
  <si>
    <t>－</t>
    <phoneticPr fontId="6"/>
  </si>
  <si>
    <t>H28</t>
    <phoneticPr fontId="6"/>
  </si>
  <si>
    <t>H29</t>
    <phoneticPr fontId="6"/>
  </si>
  <si>
    <t>H30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</si>
  <si>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</si>
  <si>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</si>
  <si>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</si>
  <si>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</si>
  <si>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</si>
  <si>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H30</t>
    <phoneticPr fontId="6"/>
  </si>
  <si>
    <t>－</t>
    <phoneticPr fontId="6"/>
  </si>
  <si>
    <t>プラスエス</t>
    <phoneticPr fontId="6"/>
  </si>
  <si>
    <t>就労継続Ａ（H30)</t>
    <rPh sb="0" eb="4">
      <t>シュウロウケイゾク</t>
    </rPh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</si>
  <si>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</si>
  <si>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</si>
  <si>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</si>
  <si>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</si>
  <si>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</si>
  <si>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</si>
  <si>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</si>
  <si>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</si>
  <si>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</si>
  <si>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</si>
  <si>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</si>
  <si>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</si>
  <si>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</si>
  <si>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</si>
  <si>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</si>
  <si>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</si>
  <si>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</si>
  <si>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ー</t>
    <phoneticPr fontId="6"/>
  </si>
  <si>
    <t>２にん３きゃく</t>
  </si>
  <si>
    <t>２にん３きゃく</t>
    <phoneticPr fontId="6"/>
  </si>
  <si>
    <t>夢花工房ぽぱい→夢花工房</t>
    <rPh sb="0" eb="1">
      <t>ユメ</t>
    </rPh>
    <rPh sb="1" eb="2">
      <t>ハナ</t>
    </rPh>
    <rPh sb="2" eb="4">
      <t>コウボウ</t>
    </rPh>
    <rPh sb="8" eb="9">
      <t>ユメ</t>
    </rPh>
    <rPh sb="9" eb="10">
      <t>ハナ</t>
    </rPh>
    <rPh sb="10" eb="12">
      <t>コウボウ</t>
    </rPh>
    <phoneticPr fontId="6"/>
  </si>
  <si>
    <t>あゆクリーンサービス</t>
  </si>
  <si>
    <t>あゆクリーンサービス</t>
    <phoneticPr fontId="6"/>
  </si>
  <si>
    <t>ACE16川崎菅生</t>
    <rPh sb="5" eb="7">
      <t>カワサキ</t>
    </rPh>
    <rPh sb="7" eb="9">
      <t>スガオ</t>
    </rPh>
    <phoneticPr fontId="6"/>
  </si>
  <si>
    <t>はたらいふ</t>
  </si>
  <si>
    <t>はたらいふ</t>
    <phoneticPr fontId="6"/>
  </si>
  <si>
    <t>レインツリー栗平事業所</t>
  </si>
  <si>
    <t>レインツリー栗平事業所</t>
    <rPh sb="6" eb="8">
      <t>クリヒラ</t>
    </rPh>
    <rPh sb="8" eb="10">
      <t>ジギョウ</t>
    </rPh>
    <rPh sb="10" eb="11">
      <t>ショ</t>
    </rPh>
    <phoneticPr fontId="6"/>
  </si>
  <si>
    <t>ACE16川崎中原</t>
    <rPh sb="5" eb="7">
      <t>カワサキ</t>
    </rPh>
    <rPh sb="7" eb="9">
      <t>ナカハラ</t>
    </rPh>
    <phoneticPr fontId="6"/>
  </si>
  <si>
    <t>エミフル川崎</t>
  </si>
  <si>
    <t>エミフル川崎</t>
    <rPh sb="4" eb="6">
      <t>カワサキ</t>
    </rPh>
    <phoneticPr fontId="6"/>
  </si>
  <si>
    <t>ダンウェイ　ラボ</t>
  </si>
  <si>
    <t>ダンウェイ　ラボ</t>
    <phoneticPr fontId="6"/>
  </si>
  <si>
    <t>（同）TKプロジェクト</t>
    <rPh sb="1" eb="2">
      <t>ドウ</t>
    </rPh>
    <phoneticPr fontId="6"/>
  </si>
  <si>
    <t>（同）マルフ</t>
    <rPh sb="1" eb="2">
      <t>ドウ</t>
    </rPh>
    <phoneticPr fontId="6"/>
  </si>
  <si>
    <t>（特非）エミフル</t>
    <rPh sb="1" eb="2">
      <t>トク</t>
    </rPh>
    <rPh sb="2" eb="3">
      <t>ヒ</t>
    </rPh>
    <phoneticPr fontId="6"/>
  </si>
  <si>
    <t>アスラ（株）</t>
    <rPh sb="3" eb="6">
      <t>カブ</t>
    </rPh>
    <phoneticPr fontId="6"/>
  </si>
  <si>
    <t>アスラ（株）</t>
    <rPh sb="4" eb="5">
      <t>カブ</t>
    </rPh>
    <phoneticPr fontId="6"/>
  </si>
  <si>
    <t>（株）照プロ</t>
    <rPh sb="1" eb="2">
      <t>カブ</t>
    </rPh>
    <rPh sb="3" eb="4">
      <t>ショウ</t>
    </rPh>
    <phoneticPr fontId="6"/>
  </si>
  <si>
    <t>（同）縁</t>
    <rPh sb="1" eb="2">
      <t>ドウ</t>
    </rPh>
    <phoneticPr fontId="6"/>
  </si>
  <si>
    <t>（同）ゆめさり</t>
    <rPh sb="1" eb="2">
      <t>ドウ</t>
    </rPh>
    <phoneticPr fontId="6"/>
  </si>
  <si>
    <t>就労継続Ｂ（H30)</t>
  </si>
  <si>
    <t>就労継続Ｂ（H30)</t>
    <rPh sb="0" eb="2">
      <t>シュウロウ</t>
    </rPh>
    <rPh sb="2" eb="4">
      <t>ケイゾク</t>
    </rPh>
    <phoneticPr fontId="6"/>
  </si>
  <si>
    <t>ー</t>
    <phoneticPr fontId="6"/>
  </si>
  <si>
    <t>ー</t>
    <phoneticPr fontId="6"/>
  </si>
  <si>
    <t>H27</t>
    <phoneticPr fontId="6"/>
  </si>
  <si>
    <t>H28</t>
    <phoneticPr fontId="6"/>
  </si>
  <si>
    <t>H29</t>
    <phoneticPr fontId="6"/>
  </si>
  <si>
    <t>H29</t>
    <phoneticPr fontId="6"/>
  </si>
  <si>
    <t>ハーモニー中原</t>
  </si>
  <si>
    <t>ぞうさん</t>
  </si>
  <si>
    <t>あんてろーぷ</t>
  </si>
  <si>
    <t>川崎市わーくす川崎</t>
  </si>
  <si>
    <t>セルプきたかせ</t>
  </si>
  <si>
    <t>井田日中活動センター</t>
  </si>
  <si>
    <t>はっぴわーく</t>
  </si>
  <si>
    <t>クラシノバ</t>
  </si>
  <si>
    <t>障がい者支援ステーションいろどり</t>
  </si>
  <si>
    <t>レジネス</t>
  </si>
  <si>
    <t>百合丘日中活動センター</t>
  </si>
  <si>
    <t>オレンジふれあい</t>
  </si>
  <si>
    <t>があでん・ららら</t>
  </si>
  <si>
    <t>kokonara</t>
  </si>
  <si>
    <t>H30</t>
    <phoneticPr fontId="17"/>
  </si>
  <si>
    <t>H29</t>
    <phoneticPr fontId="17"/>
  </si>
  <si>
    <t>H28</t>
    <phoneticPr fontId="17"/>
  </si>
  <si>
    <t>H27</t>
    <phoneticPr fontId="17"/>
  </si>
  <si>
    <t>H26</t>
    <phoneticPr fontId="17"/>
  </si>
  <si>
    <t>H24</t>
    <phoneticPr fontId="6"/>
  </si>
  <si>
    <t>H23</t>
    <phoneticPr fontId="6"/>
  </si>
  <si>
    <t>H22</t>
    <phoneticPr fontId="6"/>
  </si>
  <si>
    <t>H21</t>
    <phoneticPr fontId="6"/>
  </si>
  <si>
    <t>　 ○ 対象施設平均工賃実績（神奈川県・全国平均）</t>
    <rPh sb="15" eb="19">
      <t>カナガワケン</t>
    </rPh>
    <phoneticPr fontId="6"/>
  </si>
  <si>
    <t>（参　考）</t>
    <rPh sb="1" eb="2">
      <t>サン</t>
    </rPh>
    <rPh sb="3" eb="4">
      <t>コウ</t>
    </rPh>
    <phoneticPr fontId="6"/>
  </si>
  <si>
    <t>※対象施設　H23年度以前：就労継続支援Ｂ型事業所、旧法体系の入所・通所授産施設及び小規模通所授産施設　H24年度：就労継続支援Ｂ型事業所</t>
    <rPh sb="1" eb="3">
      <t>タイショウ</t>
    </rPh>
    <rPh sb="3" eb="5">
      <t>シセツ</t>
    </rPh>
    <rPh sb="9" eb="11">
      <t>ネンド</t>
    </rPh>
    <rPh sb="11" eb="13">
      <t>イゼン</t>
    </rPh>
    <rPh sb="14" eb="16">
      <t>シュウロウ</t>
    </rPh>
    <rPh sb="16" eb="18">
      <t>ケイゾク</t>
    </rPh>
    <rPh sb="18" eb="20">
      <t>シエン</t>
    </rPh>
    <rPh sb="21" eb="22">
      <t>ガタ</t>
    </rPh>
    <rPh sb="22" eb="25">
      <t>ジギョウショ</t>
    </rPh>
    <rPh sb="26" eb="30">
      <t>キュウホウタイケイ</t>
    </rPh>
    <rPh sb="31" eb="33">
      <t>ニュウショ</t>
    </rPh>
    <rPh sb="34" eb="36">
      <t>ツウショ</t>
    </rPh>
    <rPh sb="36" eb="38">
      <t>ジュサン</t>
    </rPh>
    <rPh sb="38" eb="40">
      <t>シセツ</t>
    </rPh>
    <rPh sb="40" eb="41">
      <t>オヨ</t>
    </rPh>
    <rPh sb="42" eb="45">
      <t>ショウキボ</t>
    </rPh>
    <rPh sb="45" eb="47">
      <t>ツウショ</t>
    </rPh>
    <rPh sb="47" eb="49">
      <t>ジュサン</t>
    </rPh>
    <rPh sb="49" eb="51">
      <t>シセツ</t>
    </rPh>
    <rPh sb="55" eb="57">
      <t>ネンド</t>
    </rPh>
    <rPh sb="58" eb="60">
      <t>シュウロウ</t>
    </rPh>
    <rPh sb="60" eb="62">
      <t>ケイゾク</t>
    </rPh>
    <rPh sb="62" eb="64">
      <t>シエン</t>
    </rPh>
    <rPh sb="65" eb="66">
      <t>ガタ</t>
    </rPh>
    <rPh sb="66" eb="69">
      <t>ジギョウショ</t>
    </rPh>
    <phoneticPr fontId="6"/>
  </si>
  <si>
    <t>前年度比伸率</t>
    <rPh sb="0" eb="2">
      <t>ゼンネン</t>
    </rPh>
    <rPh sb="2" eb="3">
      <t>ド</t>
    </rPh>
    <rPh sb="3" eb="4">
      <t>ヒ</t>
    </rPh>
    <rPh sb="4" eb="5">
      <t>ノ</t>
    </rPh>
    <rPh sb="5" eb="6">
      <t>リツ</t>
    </rPh>
    <phoneticPr fontId="6"/>
  </si>
  <si>
    <t>H30</t>
    <phoneticPr fontId="17"/>
  </si>
  <si>
    <t>H29</t>
    <phoneticPr fontId="17"/>
  </si>
  <si>
    <t>H27</t>
    <phoneticPr fontId="17"/>
  </si>
  <si>
    <t>H26</t>
    <phoneticPr fontId="17"/>
  </si>
  <si>
    <t>H25</t>
    <phoneticPr fontId="6"/>
  </si>
  <si>
    <t>H23</t>
    <phoneticPr fontId="6"/>
  </si>
  <si>
    <t>H22</t>
    <phoneticPr fontId="6"/>
  </si>
  <si>
    <t>H21</t>
    <phoneticPr fontId="6"/>
  </si>
  <si>
    <t>H20</t>
    <phoneticPr fontId="6"/>
  </si>
  <si>
    <t>H19</t>
    <phoneticPr fontId="6"/>
  </si>
  <si>
    <t>－</t>
    <phoneticPr fontId="6"/>
  </si>
  <si>
    <t>－</t>
    <phoneticPr fontId="6"/>
  </si>
  <si>
    <t>H18</t>
    <phoneticPr fontId="6"/>
  </si>
  <si>
    <t>平均工賃/月</t>
    <rPh sb="0" eb="2">
      <t>ヘイキン</t>
    </rPh>
    <rPh sb="2" eb="4">
      <t>コウチン</t>
    </rPh>
    <rPh sb="5" eb="6">
      <t>ツキ</t>
    </rPh>
    <phoneticPr fontId="6"/>
  </si>
  <si>
    <t>支払総額</t>
    <rPh sb="0" eb="2">
      <t>シハラ</t>
    </rPh>
    <rPh sb="2" eb="4">
      <t>ソウガク</t>
    </rPh>
    <phoneticPr fontId="6"/>
  </si>
  <si>
    <t>支払延人数</t>
    <rPh sb="0" eb="2">
      <t>シハラ</t>
    </rPh>
    <rPh sb="2" eb="3">
      <t>ノ</t>
    </rPh>
    <rPh sb="3" eb="5">
      <t>ニンズウ</t>
    </rPh>
    <phoneticPr fontId="6"/>
  </si>
  <si>
    <t>事業所数</t>
    <rPh sb="0" eb="3">
      <t>ジギョウショ</t>
    </rPh>
    <rPh sb="3" eb="4">
      <t>スウ</t>
    </rPh>
    <phoneticPr fontId="6"/>
  </si>
  <si>
    <t xml:space="preserve"> 　○年度別に見る各数値の推移</t>
    <rPh sb="3" eb="5">
      <t>ネンド</t>
    </rPh>
    <rPh sb="5" eb="6">
      <t>ベツ</t>
    </rPh>
    <rPh sb="7" eb="8">
      <t>ミ</t>
    </rPh>
    <rPh sb="9" eb="12">
      <t>カクスウチ</t>
    </rPh>
    <rPh sb="13" eb="15">
      <t>スイイ</t>
    </rPh>
    <phoneticPr fontId="6"/>
  </si>
  <si>
    <t>（福）生活工房</t>
    <rPh sb="1" eb="2">
      <t>フク</t>
    </rPh>
    <rPh sb="3" eb="5">
      <t>セイカツ</t>
    </rPh>
    <rPh sb="5" eb="7">
      <t>コウボウ</t>
    </rPh>
    <phoneticPr fontId="6"/>
  </si>
  <si>
    <t>（特非）マイWay</t>
    <phoneticPr fontId="6"/>
  </si>
  <si>
    <t>（公財）川崎市身体障害者協会</t>
    <rPh sb="1" eb="2">
      <t>コウ</t>
    </rPh>
    <rPh sb="2" eb="3">
      <t>ザイ</t>
    </rPh>
    <rPh sb="4" eb="6">
      <t>カワサキ</t>
    </rPh>
    <phoneticPr fontId="6"/>
  </si>
  <si>
    <t>就労継続Ｂ（H18～H29）</t>
    <rPh sb="0" eb="2">
      <t>シュウロウ</t>
    </rPh>
    <rPh sb="2" eb="4">
      <t>ケイゾク</t>
    </rPh>
    <phoneticPr fontId="6"/>
  </si>
  <si>
    <t>就労継続Ｂ（H22～H29）</t>
    <rPh sb="0" eb="2">
      <t>シュウロウ</t>
    </rPh>
    <rPh sb="2" eb="4">
      <t>ケイゾク</t>
    </rPh>
    <phoneticPr fontId="6"/>
  </si>
  <si>
    <t>ー</t>
    <phoneticPr fontId="6"/>
  </si>
  <si>
    <t>神奈川県</t>
    <rPh sb="0" eb="4">
      <t>カナガワケン</t>
    </rPh>
    <phoneticPr fontId="6"/>
  </si>
  <si>
    <t>国</t>
    <rPh sb="0" eb="1">
      <t>クニ</t>
    </rPh>
    <phoneticPr fontId="6"/>
  </si>
  <si>
    <t>R1</t>
    <phoneticPr fontId="6"/>
  </si>
  <si>
    <t>川崎市内の就労継続B型事業所の工賃実績の推移</t>
    <rPh sb="0" eb="3">
      <t>カワサキシ</t>
    </rPh>
    <rPh sb="3" eb="4">
      <t>ナイ</t>
    </rPh>
    <rPh sb="5" eb="7">
      <t>シュウロウ</t>
    </rPh>
    <rPh sb="7" eb="9">
      <t>ケイゾク</t>
    </rPh>
    <rPh sb="10" eb="11">
      <t>ガタ</t>
    </rPh>
    <rPh sb="11" eb="13">
      <t>ジギョウ</t>
    </rPh>
    <rPh sb="13" eb="14">
      <t>ショ</t>
    </rPh>
    <phoneticPr fontId="6"/>
  </si>
  <si>
    <t>H30</t>
    <phoneticPr fontId="6"/>
  </si>
  <si>
    <t>H30</t>
    <phoneticPr fontId="6"/>
  </si>
  <si>
    <t>メープル</t>
    <phoneticPr fontId="6"/>
  </si>
  <si>
    <t>ギバーズゲイン合同会社</t>
    <rPh sb="7" eb="9">
      <t>ゴウドウ</t>
    </rPh>
    <rPh sb="9" eb="11">
      <t>ガイシャ</t>
    </rPh>
    <phoneticPr fontId="6"/>
  </si>
  <si>
    <t>就労継続Ａ（R1）</t>
    <rPh sb="0" eb="2">
      <t>シュウロウ</t>
    </rPh>
    <rPh sb="2" eb="4">
      <t>ケイゾク</t>
    </rPh>
    <phoneticPr fontId="6"/>
  </si>
  <si>
    <t>ー</t>
    <phoneticPr fontId="6"/>
  </si>
  <si>
    <t>－</t>
    <phoneticPr fontId="6"/>
  </si>
  <si>
    <t>ー</t>
    <phoneticPr fontId="6"/>
  </si>
  <si>
    <t>ー</t>
    <phoneticPr fontId="6"/>
  </si>
  <si>
    <t>－</t>
    <phoneticPr fontId="6"/>
  </si>
  <si>
    <t>ー</t>
    <phoneticPr fontId="6"/>
  </si>
  <si>
    <t>R1</t>
    <phoneticPr fontId="6"/>
  </si>
  <si>
    <t>R1</t>
    <phoneticPr fontId="6"/>
  </si>
  <si>
    <t>就労継続Ａ（H27～28）</t>
    <phoneticPr fontId="6"/>
  </si>
  <si>
    <t>休止</t>
    <rPh sb="0" eb="2">
      <t>キュウシ</t>
    </rPh>
    <phoneticPr fontId="6"/>
  </si>
  <si>
    <t>障害者支援施設（通所）つつじ工房</t>
  </si>
  <si>
    <t>障害者支援施設（通所）つつじ工房</t>
    <rPh sb="0" eb="2">
      <t>ショウガイ</t>
    </rPh>
    <rPh sb="2" eb="3">
      <t>シャ</t>
    </rPh>
    <rPh sb="3" eb="5">
      <t>シエン</t>
    </rPh>
    <rPh sb="5" eb="7">
      <t>シセツ</t>
    </rPh>
    <rPh sb="8" eb="10">
      <t>ツウショ</t>
    </rPh>
    <rPh sb="14" eb="16">
      <t>コウボウ</t>
    </rPh>
    <phoneticPr fontId="8"/>
  </si>
  <si>
    <t>（福）育桜福祉会</t>
    <rPh sb="3" eb="4">
      <t>イク</t>
    </rPh>
    <rPh sb="4" eb="5">
      <t>オウ</t>
    </rPh>
    <rPh sb="5" eb="7">
      <t>フクシ</t>
    </rPh>
    <rPh sb="7" eb="8">
      <t>カイ</t>
    </rPh>
    <phoneticPr fontId="6"/>
  </si>
  <si>
    <t>（福）育桜福祉会</t>
    <rPh sb="3" eb="4">
      <t>イク</t>
    </rPh>
    <rPh sb="4" eb="5">
      <t>オウ</t>
    </rPh>
    <rPh sb="5" eb="8">
      <t>フクシカイ</t>
    </rPh>
    <phoneticPr fontId="6"/>
  </si>
  <si>
    <t>（福）川崎市社会福祉事業団</t>
    <rPh sb="3" eb="6">
      <t>カワサキシ</t>
    </rPh>
    <rPh sb="6" eb="10">
      <t>シャカイフクシ</t>
    </rPh>
    <rPh sb="10" eb="13">
      <t>ジギョウダン</t>
    </rPh>
    <phoneticPr fontId="6"/>
  </si>
  <si>
    <t>（同）朋有我有</t>
    <rPh sb="1" eb="2">
      <t>ドウ</t>
    </rPh>
    <rPh sb="3" eb="4">
      <t>トモ</t>
    </rPh>
    <rPh sb="4" eb="5">
      <t>アリ</t>
    </rPh>
    <rPh sb="5" eb="6">
      <t>ワレ</t>
    </rPh>
    <rPh sb="6" eb="7">
      <t>アリ</t>
    </rPh>
    <phoneticPr fontId="6"/>
  </si>
  <si>
    <t>Future Dream Achievement　川崎</t>
    <phoneticPr fontId="6"/>
  </si>
  <si>
    <t>Future Dream Achievement溝の口</t>
    <rPh sb="24" eb="25">
      <t>ミゾ</t>
    </rPh>
    <rPh sb="26" eb="27">
      <t>クチ</t>
    </rPh>
    <phoneticPr fontId="6"/>
  </si>
  <si>
    <t>就労継続支援Ｂ型ウイング宮前平</t>
  </si>
  <si>
    <t>就労継続支援Ｂ型ウイング宮前平</t>
    <rPh sb="0" eb="4">
      <t>シュウロウケイゾク</t>
    </rPh>
    <rPh sb="4" eb="6">
      <t>シエン</t>
    </rPh>
    <rPh sb="7" eb="8">
      <t>ガタ</t>
    </rPh>
    <rPh sb="12" eb="15">
      <t>ミヤマエダイラ</t>
    </rPh>
    <phoneticPr fontId="6"/>
  </si>
  <si>
    <t>（一社）ウイングワークス</t>
    <rPh sb="1" eb="2">
      <t>イチ</t>
    </rPh>
    <rPh sb="2" eb="3">
      <t>シャ</t>
    </rPh>
    <phoneticPr fontId="6"/>
  </si>
  <si>
    <t>サニーアップ</t>
  </si>
  <si>
    <t>サニーアップ</t>
    <phoneticPr fontId="6"/>
  </si>
  <si>
    <t>（株）サニー</t>
    <rPh sb="1" eb="2">
      <t>カブ</t>
    </rPh>
    <phoneticPr fontId="6"/>
  </si>
  <si>
    <t>ハーティーパーチWith</t>
  </si>
  <si>
    <t>ハーティーパーチWith</t>
    <phoneticPr fontId="6"/>
  </si>
  <si>
    <t>（一社）UNITE</t>
    <rPh sb="1" eb="2">
      <t>イチ</t>
    </rPh>
    <rPh sb="2" eb="3">
      <t>シャ</t>
    </rPh>
    <phoneticPr fontId="6"/>
  </si>
  <si>
    <t>ACE16川崎高津</t>
  </si>
  <si>
    <t>ACE16川崎高津</t>
    <rPh sb="5" eb="7">
      <t>カワサキ</t>
    </rPh>
    <rPh sb="7" eb="9">
      <t>タカツ</t>
    </rPh>
    <phoneticPr fontId="6"/>
  </si>
  <si>
    <t>たまフレ！</t>
  </si>
  <si>
    <t>たまフレ！</t>
    <phoneticPr fontId="6"/>
  </si>
  <si>
    <t>就労継続支援Ｂ型事業所C-plus川崎</t>
    <rPh sb="0" eb="4">
      <t>シュウロウケイゾク</t>
    </rPh>
    <rPh sb="4" eb="6">
      <t>シエン</t>
    </rPh>
    <rPh sb="7" eb="8">
      <t>ガタ</t>
    </rPh>
    <rPh sb="8" eb="11">
      <t>ジギョウショ</t>
    </rPh>
    <rPh sb="17" eb="19">
      <t>カワサキ</t>
    </rPh>
    <phoneticPr fontId="6"/>
  </si>
  <si>
    <t>（株）Natty Life</t>
    <rPh sb="1" eb="2">
      <t>カブ</t>
    </rPh>
    <phoneticPr fontId="6"/>
  </si>
  <si>
    <t>（医）メディカルクラスタ</t>
    <rPh sb="1" eb="2">
      <t>イ</t>
    </rPh>
    <phoneticPr fontId="6"/>
  </si>
  <si>
    <t>（株）AxisLife</t>
    <rPh sb="1" eb="2">
      <t>カブ</t>
    </rPh>
    <phoneticPr fontId="6"/>
  </si>
  <si>
    <t>就労継続Ｂ（H30)</t>
    <phoneticPr fontId="6"/>
  </si>
  <si>
    <t>就労継続Ｂ（R1)</t>
    <phoneticPr fontId="6"/>
  </si>
  <si>
    <t>就労継続Ｂ（R1)</t>
    <phoneticPr fontId="6"/>
  </si>
  <si>
    <t>就労継続Ｂ（H23～R1）</t>
    <rPh sb="0" eb="2">
      <t>シュウロウ</t>
    </rPh>
    <rPh sb="2" eb="4">
      <t>ケイゾク</t>
    </rPh>
    <phoneticPr fontId="6"/>
  </si>
  <si>
    <t>ー</t>
    <phoneticPr fontId="6"/>
  </si>
  <si>
    <t>ー</t>
    <phoneticPr fontId="6"/>
  </si>
  <si>
    <t>川崎市内就労継続支援Ｂ型事業所平均工賃等状況（令和元年度）</t>
    <rPh sb="0" eb="3">
      <t>カワサキシ</t>
    </rPh>
    <rPh sb="3" eb="4">
      <t>ナイ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rPh sb="15" eb="17">
      <t>ヘイキン</t>
    </rPh>
    <rPh sb="17" eb="19">
      <t>コウチン</t>
    </rPh>
    <rPh sb="19" eb="20">
      <t>トウ</t>
    </rPh>
    <rPh sb="20" eb="22">
      <t>ジョウキョウ</t>
    </rPh>
    <rPh sb="23" eb="25">
      <t>レイワ</t>
    </rPh>
    <rPh sb="25" eb="26">
      <t>ガン</t>
    </rPh>
    <rPh sb="26" eb="28">
      <t>ネンド</t>
    </rPh>
    <phoneticPr fontId="6"/>
  </si>
  <si>
    <t>平均工賃／月　（円）</t>
    <rPh sb="0" eb="2">
      <t>ヘイキン</t>
    </rPh>
    <rPh sb="2" eb="4">
      <t>コウチン</t>
    </rPh>
    <rPh sb="5" eb="6">
      <t>ツキ</t>
    </rPh>
    <rPh sb="8" eb="9">
      <t>エン</t>
    </rPh>
    <phoneticPr fontId="6"/>
  </si>
  <si>
    <t>平均工賃／時間　（円）</t>
    <rPh sb="0" eb="4">
      <t>ヘイキンコウチン</t>
    </rPh>
    <rPh sb="5" eb="7">
      <t>ジカン</t>
    </rPh>
    <rPh sb="9" eb="10">
      <t>エン</t>
    </rPh>
    <phoneticPr fontId="6"/>
  </si>
  <si>
    <t>工賃支払い総額　（円）</t>
    <rPh sb="0" eb="2">
      <t>コウチン</t>
    </rPh>
    <rPh sb="2" eb="4">
      <t>シハライ</t>
    </rPh>
    <rPh sb="5" eb="7">
      <t>ソウガク</t>
    </rPh>
    <rPh sb="9" eb="10">
      <t>エン</t>
    </rPh>
    <phoneticPr fontId="6"/>
  </si>
  <si>
    <t>わかたけ作業所</t>
  </si>
  <si>
    <t>アシスト・ワーク神木</t>
  </si>
  <si>
    <t>ＫＦＪ多摩はなみずき</t>
  </si>
  <si>
    <t>川崎市わーくす大師</t>
  </si>
  <si>
    <t>宮前ハンズ</t>
  </si>
  <si>
    <t>株式会社JOYCORT SUPPORT</t>
  </si>
  <si>
    <t>社会復帰訓練所</t>
  </si>
  <si>
    <t>川崎市わーくす大島</t>
  </si>
  <si>
    <t>白楊園</t>
  </si>
  <si>
    <t>メイクフレンズ多摩</t>
  </si>
  <si>
    <t>FutureDreamAchievement川崎</t>
  </si>
  <si>
    <t>FutureDreamAchievement溝の口</t>
  </si>
  <si>
    <t>川崎市わーくす高津</t>
  </si>
  <si>
    <t>マイWayたかつ</t>
  </si>
  <si>
    <t>マイＷａｙ</t>
  </si>
  <si>
    <t>多摩川あゆ工房</t>
  </si>
  <si>
    <t>川崎市中部身体障害者福祉会館作業室</t>
  </si>
  <si>
    <t>ジョブサポートぺスカ</t>
  </si>
  <si>
    <t>IRODORI</t>
  </si>
  <si>
    <t>ＡＣＥ16川崎菅生</t>
  </si>
  <si>
    <t>川崎市ふじみ園</t>
  </si>
  <si>
    <t>ＡＣＥ16川崎中原</t>
  </si>
  <si>
    <t>しらかし園</t>
  </si>
  <si>
    <t>就労継続支援B型事業所C-plus川崎</t>
  </si>
  <si>
    <t>R1</t>
    <phoneticPr fontId="6"/>
  </si>
  <si>
    <t>H30</t>
    <phoneticPr fontId="6"/>
  </si>
  <si>
    <t>R1</t>
    <phoneticPr fontId="6"/>
  </si>
  <si>
    <t>ー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</si>
</sst>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_);[Red]\(#,##0\)"/>
    <numFmt numFmtId="177" formatCode="#,##0;[Red]#,##0"/>
    <numFmt numFmtId="178" formatCode="0.0%"/>
    <numFmt numFmtId="179" formatCode="#,##0&quot;円&quot;"/>
    <numFmt numFmtId="180" formatCode="#,##0&quot;人&quot;"/>
    <numFmt numFmtId="181" formatCode="#,##0&quot;施設&quot;"/>
    <numFmt numFmtId="182" formatCode="#,##0.0_);[Red]\(#,##0.0\)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SｺﾞｼｯｸM"/>
      <family val="3"/>
      <charset val="128"/>
    </font>
    <font>
      <b/>
      <sz val="11"/>
      <name val="Meiryo UI"/>
      <family val="3"/>
      <charset val="128"/>
    </font>
    <font>
      <b/>
      <sz val="11"/>
      <name val="HGSｺﾞｼｯｸM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HGSｺﾞｼｯｸM"/>
      <family val="3"/>
      <charset val="128"/>
    </font>
    <font>
      <sz val="18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8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9" fillId="0" borderId="18" xfId="8" applyFont="1" applyFill="1" applyBorder="1" applyAlignment="1">
      <alignment vertical="center" shrinkToFit="1"/>
    </xf>
    <xf numFmtId="0" fontId="9" fillId="0" borderId="5" xfId="8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22" xfId="8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4" xfId="4" applyFont="1" applyFill="1" applyBorder="1" applyAlignment="1">
      <alignment vertical="center" shrinkToFit="1"/>
    </xf>
    <xf numFmtId="0" fontId="9" fillId="0" borderId="18" xfId="0" applyFont="1" applyFill="1" applyBorder="1" applyAlignment="1">
      <alignment vertical="center" shrinkToFit="1"/>
    </xf>
    <xf numFmtId="0" fontId="9" fillId="0" borderId="5" xfId="4" applyFont="1" applyFill="1" applyBorder="1" applyAlignment="1">
      <alignment horizontal="left" vertical="center" shrinkToFit="1"/>
    </xf>
    <xf numFmtId="0" fontId="9" fillId="0" borderId="5" xfId="4" applyFont="1" applyFill="1" applyBorder="1" applyAlignment="1">
      <alignment vertical="center" shrinkToFit="1"/>
    </xf>
    <xf numFmtId="0" fontId="9" fillId="0" borderId="18" xfId="0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horizontal="left" vertical="center" shrinkToFit="1"/>
    </xf>
    <xf numFmtId="0" fontId="9" fillId="0" borderId="18" xfId="8" applyFont="1" applyFill="1" applyBorder="1" applyAlignment="1">
      <alignment horizontal="left" vertical="center" shrinkToFit="1"/>
    </xf>
    <xf numFmtId="0" fontId="9" fillId="0" borderId="5" xfId="5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 shrinkToFit="1"/>
    </xf>
    <xf numFmtId="0" fontId="9" fillId="0" borderId="8" xfId="4" applyFont="1" applyFill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9" fontId="9" fillId="0" borderId="0" xfId="2" applyFont="1" applyAlignment="1">
      <alignment vertical="center" shrinkToFit="1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9" fontId="9" fillId="0" borderId="0" xfId="2" applyFont="1" applyAlignment="1">
      <alignment vertical="center"/>
    </xf>
    <xf numFmtId="9" fontId="9" fillId="0" borderId="4" xfId="2" applyFont="1" applyFill="1" applyBorder="1" applyAlignment="1">
      <alignment horizontal="right" vertical="center" shrinkToFit="1"/>
    </xf>
    <xf numFmtId="176" fontId="9" fillId="0" borderId="4" xfId="0" applyNumberFormat="1" applyFont="1" applyFill="1" applyBorder="1" applyAlignment="1">
      <alignment horizontal="right" vertical="center" shrinkToFit="1"/>
    </xf>
    <xf numFmtId="0" fontId="9" fillId="0" borderId="4" xfId="4" applyFont="1" applyFill="1" applyBorder="1" applyAlignment="1">
      <alignment horizontal="right" vertical="center" shrinkToFit="1"/>
    </xf>
    <xf numFmtId="0" fontId="9" fillId="0" borderId="4" xfId="7" applyFont="1" applyFill="1" applyBorder="1" applyAlignment="1" applyProtection="1">
      <alignment horizontal="right" vertical="center" shrinkToFit="1"/>
      <protection locked="0"/>
    </xf>
    <xf numFmtId="176" fontId="9" fillId="0" borderId="4" xfId="4" applyNumberFormat="1" applyFont="1" applyFill="1" applyBorder="1" applyAlignment="1">
      <alignment horizontal="right" vertical="center" shrinkToFit="1"/>
    </xf>
    <xf numFmtId="38" fontId="9" fillId="0" borderId="4" xfId="6" applyFont="1" applyFill="1" applyBorder="1" applyAlignment="1">
      <alignment horizontal="right" vertical="center" shrinkToFit="1"/>
    </xf>
    <xf numFmtId="177" fontId="9" fillId="0" borderId="4" xfId="7" applyNumberFormat="1" applyFont="1" applyFill="1" applyBorder="1" applyAlignment="1" applyProtection="1">
      <alignment horizontal="right" vertical="center" shrinkToFit="1"/>
      <protection locked="0"/>
    </xf>
    <xf numFmtId="176" fontId="9" fillId="0" borderId="4" xfId="7" applyNumberFormat="1" applyFont="1" applyFill="1" applyBorder="1" applyAlignment="1" applyProtection="1">
      <alignment horizontal="right" vertical="center" shrinkToFi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right" vertical="center" shrinkToFit="1"/>
    </xf>
    <xf numFmtId="3" fontId="9" fillId="0" borderId="5" xfId="0" applyNumberFormat="1" applyFont="1" applyBorder="1" applyAlignment="1">
      <alignment horizontal="right" vertical="center" shrinkToFit="1"/>
    </xf>
    <xf numFmtId="176" fontId="9" fillId="0" borderId="3" xfId="0" applyNumberFormat="1" applyFont="1" applyFill="1" applyBorder="1" applyAlignment="1">
      <alignment horizontal="right" vertical="center" shrinkToFit="1"/>
    </xf>
    <xf numFmtId="176" fontId="9" fillId="0" borderId="19" xfId="0" applyNumberFormat="1" applyFont="1" applyFill="1" applyBorder="1" applyAlignment="1">
      <alignment horizontal="right" vertical="center" shrinkToFit="1"/>
    </xf>
    <xf numFmtId="9" fontId="9" fillId="0" borderId="5" xfId="2" applyFont="1" applyFill="1" applyBorder="1" applyAlignment="1">
      <alignment horizontal="right" vertical="center" shrinkToFit="1"/>
    </xf>
    <xf numFmtId="176" fontId="9" fillId="0" borderId="5" xfId="0" applyNumberFormat="1" applyFont="1" applyFill="1" applyBorder="1" applyAlignment="1">
      <alignment horizontal="right" vertical="center" shrinkToFit="1"/>
    </xf>
    <xf numFmtId="0" fontId="9" fillId="0" borderId="5" xfId="4" applyFont="1" applyFill="1" applyBorder="1" applyAlignment="1">
      <alignment horizontal="right" vertical="center" shrinkToFit="1"/>
    </xf>
    <xf numFmtId="0" fontId="9" fillId="0" borderId="5" xfId="7" applyFont="1" applyFill="1" applyBorder="1" applyAlignment="1" applyProtection="1">
      <alignment horizontal="right" vertical="center" shrinkToFit="1"/>
      <protection locked="0"/>
    </xf>
    <xf numFmtId="38" fontId="9" fillId="0" borderId="5" xfId="6" applyFont="1" applyFill="1" applyBorder="1" applyAlignment="1">
      <alignment horizontal="right" vertical="center" shrinkToFit="1"/>
    </xf>
    <xf numFmtId="177" fontId="9" fillId="0" borderId="5" xfId="7" applyNumberFormat="1" applyFont="1" applyFill="1" applyBorder="1" applyAlignment="1" applyProtection="1">
      <alignment horizontal="right" vertical="center" shrinkToFit="1"/>
      <protection locked="0"/>
    </xf>
    <xf numFmtId="176" fontId="9" fillId="0" borderId="5" xfId="7" applyNumberFormat="1" applyFont="1" applyFill="1" applyBorder="1" applyAlignment="1" applyProtection="1">
      <alignment horizontal="right" vertical="center" shrinkToFit="1"/>
      <protection locked="0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 shrinkToFit="1"/>
    </xf>
    <xf numFmtId="176" fontId="9" fillId="0" borderId="30" xfId="0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right" vertical="center" shrinkToFit="1"/>
    </xf>
    <xf numFmtId="3" fontId="9" fillId="0" borderId="13" xfId="0" applyNumberFormat="1" applyFont="1" applyBorder="1" applyAlignment="1">
      <alignment horizontal="right" vertical="center" shrinkToFit="1"/>
    </xf>
    <xf numFmtId="176" fontId="9" fillId="0" borderId="23" xfId="0" applyNumberFormat="1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4" applyFont="1" applyFill="1" applyBorder="1" applyAlignment="1">
      <alignment horizontal="right" vertical="center" shrinkToFit="1"/>
    </xf>
    <xf numFmtId="38" fontId="9" fillId="0" borderId="7" xfId="6" applyFont="1" applyFill="1" applyBorder="1" applyAlignment="1">
      <alignment horizontal="right" vertical="center" shrinkToFit="1"/>
    </xf>
    <xf numFmtId="0" fontId="9" fillId="0" borderId="5" xfId="3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 vertical="center" shrinkToFit="1"/>
    </xf>
    <xf numFmtId="176" fontId="9" fillId="0" borderId="5" xfId="1" applyNumberFormat="1" applyFont="1" applyFill="1" applyBorder="1" applyAlignment="1">
      <alignment horizontal="right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5" xfId="5" applyFont="1" applyFill="1" applyBorder="1" applyAlignment="1" applyProtection="1">
      <alignment horizontal="right" vertical="center" shrinkToFit="1"/>
      <protection locked="0"/>
    </xf>
    <xf numFmtId="177" fontId="9" fillId="0" borderId="5" xfId="5" applyNumberFormat="1" applyFont="1" applyFill="1" applyBorder="1" applyAlignment="1" applyProtection="1">
      <alignment horizontal="right" vertical="center" shrinkToFit="1"/>
      <protection locked="0"/>
    </xf>
    <xf numFmtId="176" fontId="9" fillId="0" borderId="5" xfId="5" applyNumberFormat="1" applyFont="1" applyFill="1" applyBorder="1" applyAlignment="1" applyProtection="1">
      <alignment horizontal="right" vertical="center" shrinkToFit="1"/>
      <protection locked="0"/>
    </xf>
    <xf numFmtId="0" fontId="9" fillId="0" borderId="5" xfId="5" applyFont="1" applyFill="1" applyBorder="1" applyAlignment="1">
      <alignment horizontal="right" vertical="center" shrinkToFit="1"/>
    </xf>
    <xf numFmtId="0" fontId="9" fillId="0" borderId="5" xfId="3" applyFont="1" applyFill="1" applyBorder="1" applyAlignment="1" applyProtection="1">
      <alignment horizontal="right" vertical="center" shrinkToFit="1"/>
      <protection locked="0"/>
    </xf>
    <xf numFmtId="177" fontId="9" fillId="0" borderId="5" xfId="3" applyNumberFormat="1" applyFont="1" applyFill="1" applyBorder="1" applyAlignment="1" applyProtection="1">
      <alignment horizontal="right" vertical="center" shrinkToFit="1"/>
      <protection locked="0"/>
    </xf>
    <xf numFmtId="176" fontId="9" fillId="0" borderId="5" xfId="3" applyNumberFormat="1" applyFont="1" applyFill="1" applyBorder="1" applyAlignment="1" applyProtection="1">
      <alignment horizontal="right" vertical="center" shrinkToFit="1"/>
      <protection locked="0"/>
    </xf>
    <xf numFmtId="0" fontId="9" fillId="0" borderId="1" xfId="3" applyFont="1" applyFill="1" applyBorder="1" applyAlignment="1">
      <alignment vertical="center" shrinkToFit="1"/>
    </xf>
    <xf numFmtId="0" fontId="9" fillId="0" borderId="1" xfId="3" applyFont="1" applyFill="1" applyBorder="1" applyAlignment="1">
      <alignment horizontal="right" vertical="center" shrinkToFit="1"/>
    </xf>
    <xf numFmtId="38" fontId="9" fillId="0" borderId="1" xfId="6" applyFont="1" applyFill="1" applyBorder="1" applyAlignment="1">
      <alignment horizontal="right" vertical="center" shrinkToFit="1"/>
    </xf>
    <xf numFmtId="3" fontId="9" fillId="0" borderId="6" xfId="0" applyNumberFormat="1" applyFont="1" applyBorder="1" applyAlignment="1">
      <alignment horizontal="right" vertical="center" shrinkToFit="1"/>
    </xf>
    <xf numFmtId="3" fontId="9" fillId="3" borderId="36" xfId="0" applyNumberFormat="1" applyFont="1" applyFill="1" applyBorder="1" applyAlignment="1">
      <alignment horizontal="right" vertical="center" shrinkToFit="1"/>
    </xf>
    <xf numFmtId="9" fontId="9" fillId="0" borderId="0" xfId="2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left" vertical="center" shrinkToFit="1"/>
    </xf>
    <xf numFmtId="9" fontId="9" fillId="0" borderId="8" xfId="2" applyFont="1" applyFill="1" applyBorder="1" applyAlignment="1">
      <alignment horizontal="right"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9" fillId="0" borderId="8" xfId="4" applyFont="1" applyFill="1" applyBorder="1" applyAlignment="1">
      <alignment horizontal="right" vertical="center" shrinkToFit="1"/>
    </xf>
    <xf numFmtId="38" fontId="9" fillId="0" borderId="8" xfId="6" applyFont="1" applyFill="1" applyBorder="1" applyAlignment="1">
      <alignment horizontal="right" vertical="center" shrinkToFit="1"/>
    </xf>
    <xf numFmtId="9" fontId="9" fillId="0" borderId="16" xfId="2" applyFont="1" applyFill="1" applyBorder="1" applyAlignment="1">
      <alignment horizontal="right" vertical="center" shrinkToFit="1"/>
    </xf>
    <xf numFmtId="9" fontId="9" fillId="0" borderId="18" xfId="2" applyFont="1" applyFill="1" applyBorder="1" applyAlignment="1">
      <alignment horizontal="right" vertical="center" shrinkToFit="1"/>
    </xf>
    <xf numFmtId="9" fontId="9" fillId="0" borderId="19" xfId="2" applyFont="1" applyFill="1" applyBorder="1" applyAlignment="1">
      <alignment horizontal="right" vertical="center" shrinkToFit="1"/>
    </xf>
    <xf numFmtId="9" fontId="9" fillId="0" borderId="22" xfId="2" applyFont="1" applyFill="1" applyBorder="1" applyAlignment="1">
      <alignment horizontal="right" vertical="center" shrinkToFit="1"/>
    </xf>
    <xf numFmtId="9" fontId="9" fillId="0" borderId="13" xfId="2" applyFont="1" applyFill="1" applyBorder="1" applyAlignment="1">
      <alignment horizontal="right" vertical="center" shrinkToFit="1"/>
    </xf>
    <xf numFmtId="9" fontId="9" fillId="0" borderId="22" xfId="2" applyFont="1" applyBorder="1" applyAlignment="1">
      <alignment horizontal="right" vertical="center" shrinkToFit="1"/>
    </xf>
    <xf numFmtId="9" fontId="9" fillId="0" borderId="13" xfId="2" applyFont="1" applyBorder="1" applyAlignment="1">
      <alignment horizontal="right" vertical="center" shrinkToFit="1"/>
    </xf>
    <xf numFmtId="3" fontId="9" fillId="0" borderId="32" xfId="0" applyNumberFormat="1" applyFont="1" applyBorder="1" applyAlignment="1">
      <alignment horizontal="right" vertical="center" shrinkToFit="1"/>
    </xf>
    <xf numFmtId="176" fontId="9" fillId="0" borderId="20" xfId="0" applyNumberFormat="1" applyFont="1" applyFill="1" applyBorder="1" applyAlignment="1">
      <alignment horizontal="right" vertical="center" shrinkToFit="1"/>
    </xf>
    <xf numFmtId="176" fontId="9" fillId="0" borderId="40" xfId="0" applyNumberFormat="1" applyFont="1" applyBorder="1" applyAlignment="1">
      <alignment horizontal="right" vertical="center" shrinkToFit="1"/>
    </xf>
    <xf numFmtId="176" fontId="9" fillId="0" borderId="13" xfId="0" applyNumberFormat="1" applyFont="1" applyFill="1" applyBorder="1" applyAlignment="1">
      <alignment horizontal="right" vertical="center" shrinkToFit="1"/>
    </xf>
    <xf numFmtId="176" fontId="9" fillId="0" borderId="16" xfId="0" applyNumberFormat="1" applyFont="1" applyFill="1" applyBorder="1" applyAlignment="1">
      <alignment horizontal="right" vertical="center" shrinkToFit="1"/>
    </xf>
    <xf numFmtId="176" fontId="9" fillId="0" borderId="18" xfId="0" applyNumberFormat="1" applyFont="1" applyFill="1" applyBorder="1" applyAlignment="1">
      <alignment horizontal="right" vertical="center" shrinkToFit="1"/>
    </xf>
    <xf numFmtId="176" fontId="9" fillId="0" borderId="42" xfId="0" applyNumberFormat="1" applyFont="1" applyFill="1" applyBorder="1" applyAlignment="1">
      <alignment horizontal="right" vertical="center" shrinkToFit="1"/>
    </xf>
    <xf numFmtId="176" fontId="9" fillId="0" borderId="22" xfId="0" applyNumberFormat="1" applyFont="1" applyBorder="1" applyAlignment="1">
      <alignment horizontal="right" vertical="center" shrinkToFit="1"/>
    </xf>
    <xf numFmtId="176" fontId="9" fillId="0" borderId="13" xfId="0" applyNumberFormat="1" applyFont="1" applyBorder="1" applyAlignment="1">
      <alignment horizontal="right" vertical="center" shrinkToFit="1"/>
    </xf>
    <xf numFmtId="177" fontId="9" fillId="0" borderId="17" xfId="7" applyNumberFormat="1" applyFont="1" applyFill="1" applyBorder="1" applyAlignment="1" applyProtection="1">
      <alignment horizontal="right" vertical="center" shrinkToFit="1"/>
      <protection locked="0"/>
    </xf>
    <xf numFmtId="177" fontId="9" fillId="0" borderId="19" xfId="7" applyNumberFormat="1" applyFont="1" applyFill="1" applyBorder="1" applyAlignment="1" applyProtection="1">
      <alignment horizontal="right" vertical="center" shrinkToFit="1"/>
      <protection locked="0"/>
    </xf>
    <xf numFmtId="176" fontId="9" fillId="0" borderId="18" xfId="1" applyNumberFormat="1" applyFont="1" applyFill="1" applyBorder="1" applyAlignment="1">
      <alignment horizontal="right" vertical="center" shrinkToFit="1"/>
    </xf>
    <xf numFmtId="38" fontId="9" fillId="0" borderId="19" xfId="6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176" fontId="9" fillId="0" borderId="43" xfId="0" applyNumberFormat="1" applyFont="1" applyBorder="1" applyAlignment="1">
      <alignment horizontal="right" vertical="center" shrinkToFit="1"/>
    </xf>
    <xf numFmtId="176" fontId="9" fillId="0" borderId="44" xfId="0" applyNumberFormat="1" applyFont="1" applyBorder="1" applyAlignment="1">
      <alignment horizontal="right" vertical="center" shrinkToFit="1"/>
    </xf>
    <xf numFmtId="176" fontId="9" fillId="0" borderId="17" xfId="7" applyNumberFormat="1" applyFont="1" applyFill="1" applyBorder="1" applyAlignment="1" applyProtection="1">
      <alignment horizontal="right" vertical="center" shrinkToFit="1"/>
      <protection locked="0"/>
    </xf>
    <xf numFmtId="176" fontId="9" fillId="0" borderId="19" xfId="7" applyNumberFormat="1" applyFont="1" applyFill="1" applyBorder="1" applyAlignment="1" applyProtection="1">
      <alignment horizontal="right" vertical="center" shrinkToFit="1"/>
      <protection locked="0"/>
    </xf>
    <xf numFmtId="9" fontId="9" fillId="4" borderId="4" xfId="2" applyFont="1" applyFill="1" applyBorder="1" applyAlignment="1">
      <alignment horizontal="right" vertical="center" shrinkToFit="1"/>
    </xf>
    <xf numFmtId="9" fontId="9" fillId="4" borderId="5" xfId="2" applyFont="1" applyFill="1" applyBorder="1" applyAlignment="1">
      <alignment horizontal="right" vertical="center" shrinkToFit="1"/>
    </xf>
    <xf numFmtId="9" fontId="9" fillId="4" borderId="18" xfId="2" applyFont="1" applyFill="1" applyBorder="1" applyAlignment="1">
      <alignment horizontal="right" vertical="center" shrinkToFit="1"/>
    </xf>
    <xf numFmtId="9" fontId="9" fillId="4" borderId="8" xfId="2" applyFont="1" applyFill="1" applyBorder="1" applyAlignment="1">
      <alignment horizontal="right" vertical="center" shrinkToFit="1"/>
    </xf>
    <xf numFmtId="9" fontId="9" fillId="4" borderId="20" xfId="2" applyFont="1" applyFill="1" applyBorder="1" applyAlignment="1">
      <alignment horizontal="right" vertical="center" shrinkToFit="1"/>
    </xf>
    <xf numFmtId="9" fontId="9" fillId="4" borderId="16" xfId="2" applyFont="1" applyFill="1" applyBorder="1" applyAlignment="1">
      <alignment horizontal="right" vertical="center" shrinkToFit="1"/>
    </xf>
    <xf numFmtId="9" fontId="9" fillId="3" borderId="22" xfId="2" applyFont="1" applyFill="1" applyBorder="1" applyAlignment="1">
      <alignment horizontal="right" vertical="center" shrinkToFit="1"/>
    </xf>
    <xf numFmtId="9" fontId="9" fillId="3" borderId="13" xfId="2" applyFont="1" applyFill="1" applyBorder="1" applyAlignment="1">
      <alignment horizontal="right" vertical="center" shrinkToFit="1"/>
    </xf>
    <xf numFmtId="176" fontId="9" fillId="3" borderId="22" xfId="0" applyNumberFormat="1" applyFont="1" applyFill="1" applyBorder="1" applyAlignment="1">
      <alignment horizontal="right" vertical="center" shrinkToFit="1"/>
    </xf>
    <xf numFmtId="176" fontId="9" fillId="3" borderId="13" xfId="0" applyNumberFormat="1" applyFont="1" applyFill="1" applyBorder="1" applyAlignment="1">
      <alignment horizontal="right" vertical="center" shrinkToFit="1"/>
    </xf>
    <xf numFmtId="176" fontId="9" fillId="3" borderId="23" xfId="0" applyNumberFormat="1" applyFont="1" applyFill="1" applyBorder="1" applyAlignment="1">
      <alignment horizontal="right" vertical="center" shrinkToFit="1"/>
    </xf>
    <xf numFmtId="3" fontId="9" fillId="0" borderId="6" xfId="0" applyNumberFormat="1" applyFont="1" applyFill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27" xfId="0" applyFont="1" applyBorder="1" applyAlignment="1">
      <alignment horizontal="right" vertical="center" shrinkToFit="1"/>
    </xf>
    <xf numFmtId="3" fontId="9" fillId="0" borderId="28" xfId="0" applyNumberFormat="1" applyFont="1" applyBorder="1" applyAlignment="1">
      <alignment horizontal="right" vertical="center" shrinkToFit="1"/>
    </xf>
    <xf numFmtId="3" fontId="9" fillId="0" borderId="2" xfId="0" applyNumberFormat="1" applyFont="1" applyBorder="1" applyAlignment="1">
      <alignment horizontal="right" vertical="center" shrinkToFit="1"/>
    </xf>
    <xf numFmtId="3" fontId="9" fillId="0" borderId="50" xfId="0" applyNumberFormat="1" applyFont="1" applyBorder="1" applyAlignment="1">
      <alignment horizontal="right" vertical="center" shrinkToFit="1"/>
    </xf>
    <xf numFmtId="3" fontId="9" fillId="3" borderId="51" xfId="0" applyNumberFormat="1" applyFont="1" applyFill="1" applyBorder="1" applyAlignment="1">
      <alignment horizontal="right" vertical="center" shrinkToFit="1"/>
    </xf>
    <xf numFmtId="176" fontId="9" fillId="0" borderId="53" xfId="0" applyNumberFormat="1" applyFont="1" applyFill="1" applyBorder="1" applyAlignment="1">
      <alignment horizontal="right" vertical="center" shrinkToFit="1"/>
    </xf>
    <xf numFmtId="176" fontId="9" fillId="0" borderId="54" xfId="0" applyNumberFormat="1" applyFont="1" applyBorder="1" applyAlignment="1">
      <alignment horizontal="right" vertical="center" shrinkToFit="1"/>
    </xf>
    <xf numFmtId="176" fontId="9" fillId="3" borderId="55" xfId="0" applyNumberFormat="1" applyFont="1" applyFill="1" applyBorder="1" applyAlignment="1">
      <alignment horizontal="right" vertical="center" shrinkToFit="1"/>
    </xf>
    <xf numFmtId="176" fontId="11" fillId="2" borderId="15" xfId="0" applyNumberFormat="1" applyFont="1" applyFill="1" applyBorder="1" applyAlignment="1">
      <alignment horizontal="center" vertical="center"/>
    </xf>
    <xf numFmtId="176" fontId="11" fillId="2" borderId="52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shrinkToFit="1"/>
    </xf>
    <xf numFmtId="0" fontId="9" fillId="0" borderId="18" xfId="3" applyFont="1" applyFill="1" applyBorder="1" applyAlignment="1">
      <alignment horizontal="left" vertical="center" shrinkToFit="1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178" fontId="9" fillId="0" borderId="5" xfId="2" applyNumberFormat="1" applyFont="1" applyBorder="1">
      <alignment vertical="center"/>
    </xf>
    <xf numFmtId="0" fontId="9" fillId="0" borderId="0" xfId="0" applyFont="1" applyBorder="1">
      <alignment vertical="center"/>
    </xf>
    <xf numFmtId="178" fontId="9" fillId="0" borderId="0" xfId="2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0" fontId="10" fillId="0" borderId="0" xfId="0" applyFont="1">
      <alignment vertical="center"/>
    </xf>
    <xf numFmtId="176" fontId="9" fillId="0" borderId="5" xfId="0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  <xf numFmtId="0" fontId="9" fillId="0" borderId="42" xfId="0" applyFont="1" applyBorder="1" applyAlignment="1">
      <alignment horizontal="right" vertical="center" shrinkToFit="1"/>
    </xf>
    <xf numFmtId="3" fontId="9" fillId="0" borderId="54" xfId="0" applyNumberFormat="1" applyFont="1" applyBorder="1" applyAlignment="1">
      <alignment horizontal="right" vertical="center" shrinkToFit="1"/>
    </xf>
    <xf numFmtId="176" fontId="11" fillId="2" borderId="14" xfId="0" applyNumberFormat="1" applyFont="1" applyFill="1" applyBorder="1" applyAlignment="1">
      <alignment horizontal="center" vertical="center"/>
    </xf>
    <xf numFmtId="176" fontId="9" fillId="0" borderId="59" xfId="0" applyNumberFormat="1" applyFont="1" applyFill="1" applyBorder="1" applyAlignment="1">
      <alignment horizontal="right" vertical="center" shrinkToFit="1"/>
    </xf>
    <xf numFmtId="176" fontId="9" fillId="0" borderId="61" xfId="0" applyNumberFormat="1" applyFont="1" applyFill="1" applyBorder="1" applyAlignment="1">
      <alignment horizontal="right" vertical="center" shrinkToFit="1"/>
    </xf>
    <xf numFmtId="176" fontId="9" fillId="0" borderId="62" xfId="0" applyNumberFormat="1" applyFont="1" applyFill="1" applyBorder="1" applyAlignment="1">
      <alignment horizontal="right" vertical="center" shrinkToFit="1"/>
    </xf>
    <xf numFmtId="176" fontId="9" fillId="0" borderId="63" xfId="0" applyNumberFormat="1" applyFont="1" applyFill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3" borderId="45" xfId="0" applyNumberFormat="1" applyFont="1" applyFill="1" applyBorder="1" applyAlignment="1">
      <alignment horizontal="right" vertical="center" shrinkToFit="1"/>
    </xf>
    <xf numFmtId="176" fontId="9" fillId="0" borderId="6" xfId="0" applyNumberFormat="1" applyFont="1" applyBorder="1" applyAlignment="1">
      <alignment horizontal="right" vertical="center" shrinkToFit="1"/>
    </xf>
    <xf numFmtId="176" fontId="9" fillId="3" borderId="36" xfId="0" applyNumberFormat="1" applyFont="1" applyFill="1" applyBorder="1" applyAlignment="1">
      <alignment horizontal="right" vertical="center" shrinkToFit="1"/>
    </xf>
    <xf numFmtId="0" fontId="9" fillId="0" borderId="65" xfId="0" applyFont="1" applyBorder="1" applyAlignment="1">
      <alignment horizontal="right" vertical="center" shrinkToFit="1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5" xfId="0" applyNumberFormat="1" applyFont="1" applyBorder="1" applyAlignment="1">
      <alignment horizontal="right" vertical="center" shrinkToFit="1"/>
    </xf>
    <xf numFmtId="0" fontId="9" fillId="0" borderId="8" xfId="0" applyFont="1" applyBorder="1">
      <alignment vertical="center"/>
    </xf>
    <xf numFmtId="178" fontId="9" fillId="0" borderId="8" xfId="2" applyNumberFormat="1" applyFont="1" applyBorder="1">
      <alignment vertical="center"/>
    </xf>
    <xf numFmtId="178" fontId="9" fillId="0" borderId="4" xfId="2" applyNumberFormat="1" applyFont="1" applyBorder="1">
      <alignment vertical="center"/>
    </xf>
    <xf numFmtId="0" fontId="9" fillId="0" borderId="4" xfId="0" applyFont="1" applyBorder="1" applyAlignment="1">
      <alignment vertical="center" shrinkToFit="1"/>
    </xf>
    <xf numFmtId="38" fontId="9" fillId="0" borderId="4" xfId="1" applyFont="1" applyBorder="1">
      <alignment vertical="center"/>
    </xf>
    <xf numFmtId="9" fontId="9" fillId="0" borderId="40" xfId="2" applyFont="1" applyFill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176" fontId="11" fillId="2" borderId="49" xfId="0" applyNumberFormat="1" applyFont="1" applyFill="1" applyBorder="1" applyAlignment="1">
      <alignment horizontal="center" vertical="center"/>
    </xf>
    <xf numFmtId="176" fontId="11" fillId="2" borderId="60" xfId="0" applyNumberFormat="1" applyFont="1" applyFill="1" applyBorder="1" applyAlignment="1">
      <alignment horizontal="center" vertical="center"/>
    </xf>
    <xf numFmtId="9" fontId="11" fillId="2" borderId="12" xfId="2" applyFont="1" applyFill="1" applyBorder="1" applyAlignment="1">
      <alignment horizontal="center" vertical="center"/>
    </xf>
    <xf numFmtId="9" fontId="11" fillId="2" borderId="14" xfId="2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center" vertical="center"/>
    </xf>
    <xf numFmtId="176" fontId="9" fillId="5" borderId="19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12" fillId="0" borderId="4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5" xfId="3" applyFont="1" applyFill="1" applyBorder="1" applyAlignment="1">
      <alignment horizontal="left" vertical="center" shrinkToFit="1"/>
    </xf>
    <xf numFmtId="0" fontId="12" fillId="0" borderId="5" xfId="8" applyFont="1" applyFill="1" applyBorder="1" applyAlignment="1">
      <alignment horizontal="left" vertical="center" shrinkToFit="1"/>
    </xf>
    <xf numFmtId="176" fontId="12" fillId="0" borderId="19" xfId="0" applyNumberFormat="1" applyFont="1" applyFill="1" applyBorder="1" applyAlignment="1">
      <alignment vertical="center" shrinkToFit="1"/>
    </xf>
    <xf numFmtId="176" fontId="12" fillId="0" borderId="15" xfId="0" applyNumberFormat="1" applyFont="1" applyFill="1" applyBorder="1" applyAlignment="1">
      <alignment vertical="center" shrinkToFit="1"/>
    </xf>
    <xf numFmtId="176" fontId="11" fillId="2" borderId="68" xfId="0" applyNumberFormat="1" applyFont="1" applyFill="1" applyBorder="1" applyAlignment="1">
      <alignment horizontal="center" vertical="center"/>
    </xf>
    <xf numFmtId="176" fontId="9" fillId="0" borderId="24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vertical="center" shrinkToFit="1"/>
    </xf>
    <xf numFmtId="3" fontId="9" fillId="0" borderId="69" xfId="0" applyNumberFormat="1" applyFont="1" applyBorder="1" applyAlignment="1">
      <alignment horizontal="right" vertical="center" shrinkToFit="1"/>
    </xf>
    <xf numFmtId="0" fontId="9" fillId="0" borderId="59" xfId="0" applyFont="1" applyBorder="1" applyAlignment="1">
      <alignment horizontal="right" vertical="center" shrinkToFit="1"/>
    </xf>
    <xf numFmtId="0" fontId="9" fillId="0" borderId="70" xfId="0" applyFont="1" applyBorder="1" applyAlignment="1">
      <alignment horizontal="right" vertical="center" shrinkToFit="1"/>
    </xf>
    <xf numFmtId="3" fontId="9" fillId="0" borderId="0" xfId="0" applyNumberFormat="1" applyFont="1" applyBorder="1" applyAlignment="1">
      <alignment horizontal="right" vertical="center" shrinkToFit="1"/>
    </xf>
    <xf numFmtId="3" fontId="9" fillId="3" borderId="46" xfId="0" applyNumberFormat="1" applyFont="1" applyFill="1" applyBorder="1" applyAlignment="1">
      <alignment horizontal="right" vertical="center" shrinkToFit="1"/>
    </xf>
    <xf numFmtId="3" fontId="9" fillId="0" borderId="40" xfId="0" applyNumberFormat="1" applyFont="1" applyBorder="1" applyAlignment="1">
      <alignment horizontal="right" vertical="center" shrinkToFit="1"/>
    </xf>
    <xf numFmtId="176" fontId="9" fillId="0" borderId="2" xfId="0" applyNumberFormat="1" applyFont="1" applyFill="1" applyBorder="1" applyAlignment="1">
      <alignment horizontal="right" vertical="center"/>
    </xf>
    <xf numFmtId="3" fontId="9" fillId="0" borderId="71" xfId="0" applyNumberFormat="1" applyFont="1" applyBorder="1" applyAlignment="1">
      <alignment horizontal="right" vertical="center" shrinkToFit="1"/>
    </xf>
    <xf numFmtId="176" fontId="9" fillId="0" borderId="69" xfId="0" applyNumberFormat="1" applyFont="1" applyFill="1" applyBorder="1" applyAlignment="1">
      <alignment horizontal="right" vertical="center" shrinkToFit="1"/>
    </xf>
    <xf numFmtId="176" fontId="9" fillId="0" borderId="59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horizontal="right" vertical="center" shrinkToFit="1"/>
    </xf>
    <xf numFmtId="176" fontId="9" fillId="0" borderId="70" xfId="0" applyNumberFormat="1" applyFont="1" applyFill="1" applyBorder="1" applyAlignment="1">
      <alignment horizontal="right" vertical="center" shrinkToFit="1"/>
    </xf>
    <xf numFmtId="176" fontId="9" fillId="3" borderId="46" xfId="0" applyNumberFormat="1" applyFont="1" applyFill="1" applyBorder="1" applyAlignment="1">
      <alignment horizontal="right" vertical="center" shrinkToFit="1"/>
    </xf>
    <xf numFmtId="176" fontId="9" fillId="0" borderId="2" xfId="0" applyNumberFormat="1" applyFont="1" applyFill="1" applyBorder="1" applyAlignment="1">
      <alignment vertical="center"/>
    </xf>
    <xf numFmtId="176" fontId="9" fillId="0" borderId="72" xfId="0" applyNumberFormat="1" applyFont="1" applyFill="1" applyBorder="1" applyAlignment="1">
      <alignment vertical="center" shrinkToFit="1"/>
    </xf>
    <xf numFmtId="176" fontId="9" fillId="0" borderId="73" xfId="0" applyNumberFormat="1" applyFont="1" applyFill="1" applyBorder="1" applyAlignment="1">
      <alignment vertical="center" shrinkToFit="1"/>
    </xf>
    <xf numFmtId="176" fontId="9" fillId="0" borderId="4" xfId="0" applyNumberFormat="1" applyFont="1" applyFill="1" applyBorder="1" applyAlignment="1">
      <alignment vertical="center" shrinkToFit="1"/>
    </xf>
    <xf numFmtId="176" fontId="9" fillId="0" borderId="41" xfId="0" applyNumberFormat="1" applyFont="1" applyFill="1" applyBorder="1" applyAlignment="1">
      <alignment horizontal="right" vertical="center"/>
    </xf>
    <xf numFmtId="176" fontId="9" fillId="0" borderId="41" xfId="0" applyNumberFormat="1" applyFont="1" applyFill="1" applyBorder="1" applyAlignment="1">
      <alignment vertical="center"/>
    </xf>
    <xf numFmtId="9" fontId="11" fillId="2" borderId="68" xfId="2" applyFont="1" applyFill="1" applyBorder="1" applyAlignment="1">
      <alignment horizontal="center" vertical="center"/>
    </xf>
    <xf numFmtId="9" fontId="9" fillId="0" borderId="72" xfId="2" applyFont="1" applyFill="1" applyBorder="1" applyAlignment="1">
      <alignment horizontal="right" vertical="center" shrinkToFit="1"/>
    </xf>
    <xf numFmtId="9" fontId="9" fillId="0" borderId="2" xfId="2" applyFont="1" applyFill="1" applyBorder="1" applyAlignment="1">
      <alignment horizontal="right" vertical="center" shrinkToFit="1"/>
    </xf>
    <xf numFmtId="9" fontId="9" fillId="4" borderId="24" xfId="2" applyFont="1" applyFill="1" applyBorder="1" applyAlignment="1">
      <alignment horizontal="right" vertical="center" shrinkToFit="1"/>
    </xf>
    <xf numFmtId="9" fontId="9" fillId="0" borderId="27" xfId="2" applyFont="1" applyFill="1" applyBorder="1" applyAlignment="1">
      <alignment horizontal="right" vertical="center" shrinkToFit="1"/>
    </xf>
    <xf numFmtId="176" fontId="9" fillId="0" borderId="7" xfId="0" applyNumberFormat="1" applyFont="1" applyFill="1" applyBorder="1" applyAlignment="1">
      <alignment horizontal="right" vertical="center" shrinkToFit="1"/>
    </xf>
    <xf numFmtId="176" fontId="9" fillId="0" borderId="27" xfId="0" applyNumberFormat="1" applyFont="1" applyFill="1" applyBorder="1" applyAlignment="1">
      <alignment horizontal="right" vertical="center" shrinkToFit="1"/>
    </xf>
    <xf numFmtId="9" fontId="9" fillId="0" borderId="24" xfId="2" applyFont="1" applyFill="1" applyBorder="1" applyAlignment="1">
      <alignment horizontal="right" vertical="center" shrinkToFit="1"/>
    </xf>
    <xf numFmtId="0" fontId="9" fillId="0" borderId="75" xfId="8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50" xfId="0" applyFont="1" applyBorder="1" applyAlignment="1">
      <alignment horizontal="right" vertical="center" shrinkToFit="1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75" xfId="0" applyNumberFormat="1" applyFont="1" applyFill="1" applyBorder="1" applyAlignment="1">
      <alignment horizontal="right" vertical="center" shrinkToFit="1"/>
    </xf>
    <xf numFmtId="176" fontId="9" fillId="0" borderId="6" xfId="0" applyNumberFormat="1" applyFont="1" applyFill="1" applyBorder="1" applyAlignment="1">
      <alignment horizontal="right" vertical="center" shrinkToFit="1"/>
    </xf>
    <xf numFmtId="176" fontId="9" fillId="0" borderId="67" xfId="0" applyNumberFormat="1" applyFont="1" applyFill="1" applyBorder="1" applyAlignment="1">
      <alignment horizontal="right" vertical="center"/>
    </xf>
    <xf numFmtId="9" fontId="9" fillId="0" borderId="77" xfId="2" applyFont="1" applyFill="1" applyBorder="1" applyAlignment="1">
      <alignment horizontal="right" vertical="center" shrinkToFit="1"/>
    </xf>
    <xf numFmtId="9" fontId="9" fillId="0" borderId="1" xfId="2" applyFont="1" applyFill="1" applyBorder="1" applyAlignment="1">
      <alignment horizontal="right" vertical="center" shrinkToFit="1"/>
    </xf>
    <xf numFmtId="176" fontId="9" fillId="0" borderId="50" xfId="0" applyNumberFormat="1" applyFont="1" applyFill="1" applyBorder="1" applyAlignment="1">
      <alignment horizontal="right" vertical="center" shrinkToFit="1"/>
    </xf>
    <xf numFmtId="176" fontId="9" fillId="5" borderId="76" xfId="0" applyNumberFormat="1" applyFont="1" applyFill="1" applyBorder="1" applyAlignment="1">
      <alignment vertical="center"/>
    </xf>
    <xf numFmtId="9" fontId="9" fillId="0" borderId="75" xfId="2" applyFont="1" applyFill="1" applyBorder="1" applyAlignment="1">
      <alignment horizontal="right" vertical="center" shrinkToFit="1"/>
    </xf>
    <xf numFmtId="9" fontId="9" fillId="0" borderId="6" xfId="2" applyFont="1" applyFill="1" applyBorder="1" applyAlignment="1">
      <alignment horizontal="right" vertical="center" shrinkToFit="1"/>
    </xf>
    <xf numFmtId="9" fontId="9" fillId="0" borderId="78" xfId="2" applyFont="1" applyFill="1" applyBorder="1" applyAlignment="1">
      <alignment horizontal="right" vertical="center" shrinkToFit="1"/>
    </xf>
    <xf numFmtId="0" fontId="9" fillId="0" borderId="59" xfId="0" applyFont="1" applyFill="1" applyBorder="1" applyAlignment="1">
      <alignment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176" fontId="9" fillId="0" borderId="50" xfId="0" applyNumberFormat="1" applyFont="1" applyFill="1" applyBorder="1" applyAlignment="1">
      <alignment horizontal="right" vertical="center"/>
    </xf>
    <xf numFmtId="176" fontId="9" fillId="0" borderId="54" xfId="0" applyNumberFormat="1" applyFont="1" applyFill="1" applyBorder="1" applyAlignment="1">
      <alignment horizontal="right" vertical="center"/>
    </xf>
    <xf numFmtId="176" fontId="9" fillId="5" borderId="78" xfId="0" applyNumberFormat="1" applyFont="1" applyFill="1" applyBorder="1" applyAlignment="1">
      <alignment vertical="center"/>
    </xf>
    <xf numFmtId="176" fontId="9" fillId="0" borderId="79" xfId="0" applyNumberFormat="1" applyFont="1" applyFill="1" applyBorder="1" applyAlignment="1">
      <alignment horizontal="right" vertical="center" shrinkToFit="1"/>
    </xf>
    <xf numFmtId="0" fontId="9" fillId="0" borderId="20" xfId="8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176" fontId="9" fillId="0" borderId="27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horizontal="right" vertical="center"/>
    </xf>
    <xf numFmtId="176" fontId="9" fillId="0" borderId="42" xfId="0" applyNumberFormat="1" applyFont="1" applyFill="1" applyBorder="1" applyAlignment="1">
      <alignment horizontal="right" vertical="center"/>
    </xf>
    <xf numFmtId="9" fontId="9" fillId="0" borderId="20" xfId="2" applyFont="1" applyFill="1" applyBorder="1" applyAlignment="1">
      <alignment horizontal="right" vertical="center" shrinkToFit="1"/>
    </xf>
    <xf numFmtId="9" fontId="9" fillId="0" borderId="21" xfId="2" applyFont="1" applyFill="1" applyBorder="1" applyAlignment="1">
      <alignment horizontal="right" vertical="center" shrinkToFit="1"/>
    </xf>
    <xf numFmtId="176" fontId="9" fillId="0" borderId="80" xfId="0" applyNumberFormat="1" applyFont="1" applyBorder="1" applyAlignment="1">
      <alignment horizontal="right" vertical="center" shrinkToFit="1"/>
    </xf>
    <xf numFmtId="3" fontId="9" fillId="5" borderId="5" xfId="0" applyNumberFormat="1" applyFont="1" applyFill="1" applyBorder="1" applyAlignment="1">
      <alignment horizontal="right" vertical="center" shrinkToFit="1"/>
    </xf>
    <xf numFmtId="0" fontId="9" fillId="5" borderId="5" xfId="0" applyFont="1" applyFill="1" applyBorder="1" applyAlignment="1">
      <alignment horizontal="right" vertical="center" shrinkToFit="1"/>
    </xf>
    <xf numFmtId="3" fontId="9" fillId="5" borderId="32" xfId="0" applyNumberFormat="1" applyFont="1" applyFill="1" applyBorder="1" applyAlignment="1">
      <alignment horizontal="right" vertical="center" shrinkToFit="1"/>
    </xf>
    <xf numFmtId="176" fontId="9" fillId="5" borderId="5" xfId="0" applyNumberFormat="1" applyFont="1" applyFill="1" applyBorder="1" applyAlignment="1">
      <alignment vertical="center" shrinkToFit="1"/>
    </xf>
    <xf numFmtId="176" fontId="9" fillId="5" borderId="5" xfId="0" applyNumberFormat="1" applyFont="1" applyFill="1" applyBorder="1" applyAlignment="1">
      <alignment vertical="center"/>
    </xf>
    <xf numFmtId="176" fontId="9" fillId="5" borderId="5" xfId="0" applyNumberFormat="1" applyFont="1" applyFill="1" applyBorder="1" applyAlignment="1">
      <alignment horizontal="right" vertical="center" shrinkToFit="1"/>
    </xf>
    <xf numFmtId="3" fontId="9" fillId="5" borderId="2" xfId="0" applyNumberFormat="1" applyFont="1" applyFill="1" applyBorder="1" applyAlignment="1">
      <alignment horizontal="right" vertical="center" shrinkToFit="1"/>
    </xf>
    <xf numFmtId="0" fontId="9" fillId="5" borderId="59" xfId="0" applyFont="1" applyFill="1" applyBorder="1" applyAlignment="1">
      <alignment horizontal="right" vertical="center" shrinkToFit="1"/>
    </xf>
    <xf numFmtId="0" fontId="9" fillId="5" borderId="2" xfId="0" applyFont="1" applyFill="1" applyBorder="1" applyAlignment="1">
      <alignment horizontal="right" vertical="center" shrinkToFit="1"/>
    </xf>
    <xf numFmtId="3" fontId="9" fillId="5" borderId="8" xfId="0" applyNumberFormat="1" applyFont="1" applyFill="1" applyBorder="1" applyAlignment="1">
      <alignment horizontal="right" vertical="center" shrinkToFit="1"/>
    </xf>
    <xf numFmtId="3" fontId="9" fillId="5" borderId="4" xfId="0" applyNumberFormat="1" applyFont="1" applyFill="1" applyBorder="1" applyAlignment="1">
      <alignment horizontal="right" vertical="center" shrinkToFit="1"/>
    </xf>
    <xf numFmtId="0" fontId="9" fillId="5" borderId="4" xfId="0" applyFont="1" applyFill="1" applyBorder="1" applyAlignment="1">
      <alignment horizontal="right" vertical="center" shrinkToFit="1"/>
    </xf>
    <xf numFmtId="0" fontId="9" fillId="5" borderId="31" xfId="0" applyFont="1" applyFill="1" applyBorder="1" applyAlignment="1">
      <alignment horizontal="right" vertical="center" shrinkToFit="1"/>
    </xf>
    <xf numFmtId="9" fontId="9" fillId="5" borderId="4" xfId="2" applyFont="1" applyFill="1" applyBorder="1" applyAlignment="1">
      <alignment horizontal="right" vertical="center" shrinkToFit="1"/>
    </xf>
    <xf numFmtId="9" fontId="9" fillId="5" borderId="72" xfId="2" applyFont="1" applyFill="1" applyBorder="1" applyAlignment="1">
      <alignment horizontal="right" vertical="center" shrinkToFit="1"/>
    </xf>
    <xf numFmtId="9" fontId="9" fillId="5" borderId="5" xfId="2" applyFont="1" applyFill="1" applyBorder="1" applyAlignment="1">
      <alignment horizontal="right" vertical="center" shrinkToFit="1"/>
    </xf>
    <xf numFmtId="9" fontId="9" fillId="5" borderId="59" xfId="2" applyFont="1" applyFill="1" applyBorder="1" applyAlignment="1">
      <alignment horizontal="right" vertical="center" shrinkToFit="1"/>
    </xf>
    <xf numFmtId="176" fontId="9" fillId="0" borderId="50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81" xfId="0" applyNumberFormat="1" applyFont="1" applyFill="1" applyBorder="1" applyAlignment="1">
      <alignment horizontal="right"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 shrinkToFit="1"/>
    </xf>
    <xf numFmtId="0" fontId="9" fillId="0" borderId="4" xfId="4" applyFont="1" applyFill="1" applyBorder="1" applyAlignment="1">
      <alignment horizontal="left" vertical="center" shrinkToFit="1"/>
    </xf>
    <xf numFmtId="176" fontId="9" fillId="0" borderId="24" xfId="0" applyNumberFormat="1" applyFont="1" applyFill="1" applyBorder="1" applyAlignment="1">
      <alignment horizontal="right" vertical="center" shrinkToFit="1"/>
    </xf>
    <xf numFmtId="176" fontId="9" fillId="5" borderId="19" xfId="0" applyNumberFormat="1" applyFont="1" applyFill="1" applyBorder="1" applyAlignment="1">
      <alignment horizontal="right" vertical="center"/>
    </xf>
    <xf numFmtId="9" fontId="9" fillId="4" borderId="6" xfId="2" applyFont="1" applyFill="1" applyBorder="1" applyAlignment="1">
      <alignment horizontal="right" vertical="center" shrinkToFit="1"/>
    </xf>
    <xf numFmtId="9" fontId="9" fillId="4" borderId="1" xfId="2" applyFont="1" applyFill="1" applyBorder="1" applyAlignment="1">
      <alignment horizontal="right" vertical="center" shrinkToFit="1"/>
    </xf>
    <xf numFmtId="9" fontId="9" fillId="4" borderId="72" xfId="2" applyFont="1" applyFill="1" applyBorder="1" applyAlignment="1">
      <alignment horizontal="right" vertical="center" shrinkToFit="1"/>
    </xf>
    <xf numFmtId="9" fontId="9" fillId="4" borderId="59" xfId="2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left" vertical="center" indent="3"/>
    </xf>
    <xf numFmtId="0" fontId="9" fillId="0" borderId="0" xfId="12" applyFont="1">
      <alignment vertical="center"/>
    </xf>
    <xf numFmtId="38" fontId="9" fillId="0" borderId="0" xfId="13" applyFont="1">
      <alignment vertical="center"/>
    </xf>
    <xf numFmtId="0" fontId="15" fillId="0" borderId="0" xfId="12" applyFont="1">
      <alignment vertical="center"/>
    </xf>
    <xf numFmtId="0" fontId="9" fillId="0" borderId="0" xfId="12" applyFont="1" applyAlignment="1">
      <alignment vertical="center"/>
    </xf>
    <xf numFmtId="38" fontId="16" fillId="0" borderId="82" xfId="13" applyFont="1" applyBorder="1" applyAlignment="1">
      <alignment horizontal="center" vertical="center"/>
    </xf>
    <xf numFmtId="38" fontId="16" fillId="0" borderId="10" xfId="13" applyFont="1" applyBorder="1" applyAlignment="1">
      <alignment horizontal="center" vertical="center"/>
    </xf>
    <xf numFmtId="38" fontId="16" fillId="0" borderId="83" xfId="13" applyFont="1" applyBorder="1" applyAlignment="1">
      <alignment horizontal="center" vertical="center"/>
    </xf>
    <xf numFmtId="0" fontId="16" fillId="0" borderId="0" xfId="12" applyFont="1">
      <alignment vertical="center"/>
    </xf>
    <xf numFmtId="0" fontId="9" fillId="0" borderId="0" xfId="12" applyFont="1" applyAlignment="1">
      <alignment horizontal="left" vertical="center"/>
    </xf>
    <xf numFmtId="0" fontId="19" fillId="0" borderId="0" xfId="12" applyFont="1" applyAlignment="1">
      <alignment vertical="center"/>
    </xf>
    <xf numFmtId="0" fontId="19" fillId="0" borderId="0" xfId="12" applyFont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6" xfId="8" applyFont="1" applyFill="1" applyBorder="1" applyAlignment="1">
      <alignment vertical="center" shrinkToFit="1"/>
    </xf>
    <xf numFmtId="0" fontId="9" fillId="0" borderId="4" xfId="8" applyFont="1" applyFill="1" applyBorder="1" applyAlignment="1">
      <alignment vertical="center" shrinkToFit="1"/>
    </xf>
    <xf numFmtId="0" fontId="9" fillId="0" borderId="4" xfId="0" applyFont="1" applyBorder="1" applyAlignment="1">
      <alignment horizontal="right" vertical="center" shrinkToFit="1"/>
    </xf>
    <xf numFmtId="3" fontId="9" fillId="0" borderId="4" xfId="0" applyNumberFormat="1" applyFont="1" applyBorder="1" applyAlignment="1">
      <alignment horizontal="right" vertical="center" shrinkToFit="1"/>
    </xf>
    <xf numFmtId="3" fontId="9" fillId="0" borderId="24" xfId="0" applyNumberFormat="1" applyFont="1" applyBorder="1" applyAlignment="1">
      <alignment horizontal="right" vertical="center" shrinkToFit="1"/>
    </xf>
    <xf numFmtId="176" fontId="9" fillId="0" borderId="24" xfId="0" applyNumberFormat="1" applyFont="1" applyFill="1" applyBorder="1" applyAlignment="1">
      <alignment horizontal="right" vertical="center"/>
    </xf>
    <xf numFmtId="176" fontId="9" fillId="0" borderId="56" xfId="0" applyNumberFormat="1" applyFont="1" applyFill="1" applyBorder="1" applyAlignment="1">
      <alignment horizontal="right" vertical="center"/>
    </xf>
    <xf numFmtId="176" fontId="14" fillId="0" borderId="24" xfId="0" applyNumberFormat="1" applyFont="1" applyFill="1" applyBorder="1" applyAlignment="1">
      <alignment horizontal="right" vertical="center" shrinkToFit="1"/>
    </xf>
    <xf numFmtId="176" fontId="14" fillId="0" borderId="17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72" xfId="0" applyNumberFormat="1" applyFont="1" applyFill="1" applyBorder="1" applyAlignment="1">
      <alignment horizontal="right" vertical="center" shrinkToFit="1"/>
    </xf>
    <xf numFmtId="177" fontId="9" fillId="0" borderId="18" xfId="5" applyNumberFormat="1" applyFont="1" applyFill="1" applyBorder="1" applyAlignment="1" applyProtection="1">
      <alignment horizontal="right" vertical="center" shrinkToFit="1"/>
      <protection locked="0"/>
    </xf>
    <xf numFmtId="177" fontId="9" fillId="0" borderId="18" xfId="7" applyNumberFormat="1" applyFont="1" applyFill="1" applyBorder="1" applyAlignment="1" applyProtection="1">
      <alignment horizontal="right" vertical="center" shrinkToFit="1"/>
      <protection locked="0"/>
    </xf>
    <xf numFmtId="177" fontId="9" fillId="0" borderId="16" xfId="7" applyNumberFormat="1" applyFont="1" applyFill="1" applyBorder="1" applyAlignment="1" applyProtection="1">
      <alignment horizontal="right" vertical="center" shrinkToFit="1"/>
      <protection locked="0"/>
    </xf>
    <xf numFmtId="9" fontId="9" fillId="0" borderId="17" xfId="2" applyFont="1" applyFill="1" applyBorder="1" applyAlignment="1">
      <alignment horizontal="right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18" xfId="0" applyFont="1" applyBorder="1" applyAlignment="1">
      <alignment horizontal="right" vertical="center" shrinkToFit="1"/>
    </xf>
    <xf numFmtId="0" fontId="9" fillId="0" borderId="75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0" fontId="9" fillId="0" borderId="22" xfId="0" applyFont="1" applyBorder="1" applyAlignment="1">
      <alignment horizontal="right" vertical="center" shrinkToFit="1"/>
    </xf>
    <xf numFmtId="3" fontId="9" fillId="5" borderId="18" xfId="0" applyNumberFormat="1" applyFont="1" applyFill="1" applyBorder="1" applyAlignment="1">
      <alignment horizontal="right" vertical="center" shrinkToFit="1"/>
    </xf>
    <xf numFmtId="3" fontId="9" fillId="0" borderId="18" xfId="0" applyNumberFormat="1" applyFont="1" applyBorder="1" applyAlignment="1">
      <alignment horizontal="right" vertical="center" shrinkToFit="1"/>
    </xf>
    <xf numFmtId="3" fontId="9" fillId="5" borderId="16" xfId="0" applyNumberFormat="1" applyFont="1" applyFill="1" applyBorder="1" applyAlignment="1">
      <alignment horizontal="right" vertical="center" shrinkToFit="1"/>
    </xf>
    <xf numFmtId="0" fontId="9" fillId="5" borderId="18" xfId="0" applyFont="1" applyFill="1" applyBorder="1" applyAlignment="1">
      <alignment horizontal="right" vertical="center" shrinkToFit="1"/>
    </xf>
    <xf numFmtId="3" fontId="9" fillId="5" borderId="20" xfId="0" applyNumberFormat="1" applyFont="1" applyFill="1" applyBorder="1" applyAlignment="1">
      <alignment horizontal="right" vertical="center" shrinkToFit="1"/>
    </xf>
    <xf numFmtId="3" fontId="9" fillId="0" borderId="75" xfId="0" applyNumberFormat="1" applyFont="1" applyBorder="1" applyAlignment="1">
      <alignment horizontal="right" vertical="center" shrinkToFit="1"/>
    </xf>
    <xf numFmtId="3" fontId="9" fillId="3" borderId="58" xfId="0" applyNumberFormat="1" applyFont="1" applyFill="1" applyBorder="1" applyAlignment="1">
      <alignment horizontal="right" vertical="center" shrinkToFit="1"/>
    </xf>
    <xf numFmtId="38" fontId="22" fillId="0" borderId="5" xfId="13" applyFont="1" applyBorder="1" applyAlignment="1">
      <alignment horizontal="center" vertical="center"/>
    </xf>
    <xf numFmtId="38" fontId="22" fillId="0" borderId="2" xfId="13" applyFont="1" applyBorder="1" applyAlignment="1">
      <alignment horizontal="center" vertical="center"/>
    </xf>
    <xf numFmtId="38" fontId="22" fillId="0" borderId="59" xfId="13" applyFont="1" applyBorder="1" applyAlignment="1">
      <alignment horizontal="center" vertical="center"/>
    </xf>
    <xf numFmtId="38" fontId="22" fillId="0" borderId="13" xfId="13" applyFont="1" applyBorder="1" applyAlignment="1">
      <alignment horizontal="center" vertical="center"/>
    </xf>
    <xf numFmtId="38" fontId="22" fillId="0" borderId="28" xfId="13" applyFont="1" applyBorder="1" applyAlignment="1">
      <alignment horizontal="center" vertical="center"/>
    </xf>
    <xf numFmtId="38" fontId="22" fillId="0" borderId="69" xfId="13" applyFont="1" applyBorder="1" applyAlignment="1">
      <alignment horizontal="center" vertical="center"/>
    </xf>
    <xf numFmtId="38" fontId="16" fillId="0" borderId="26" xfId="13" applyFont="1" applyBorder="1" applyAlignment="1">
      <alignment horizontal="center" vertical="center"/>
    </xf>
    <xf numFmtId="38" fontId="22" fillId="0" borderId="49" xfId="13" applyFont="1" applyBorder="1" applyAlignment="1">
      <alignment horizontal="center" vertical="center"/>
    </xf>
    <xf numFmtId="0" fontId="16" fillId="0" borderId="66" xfId="12" applyFont="1" applyBorder="1" applyAlignment="1">
      <alignment horizontal="center" vertical="center"/>
    </xf>
    <xf numFmtId="0" fontId="9" fillId="0" borderId="15" xfId="12" applyFont="1" applyBorder="1">
      <alignment vertical="center"/>
    </xf>
    <xf numFmtId="3" fontId="22" fillId="0" borderId="19" xfId="12" applyNumberFormat="1" applyFont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 shrinkToFit="1"/>
    </xf>
    <xf numFmtId="3" fontId="9" fillId="3" borderId="38" xfId="0" applyNumberFormat="1" applyFont="1" applyFill="1" applyBorder="1" applyAlignment="1">
      <alignment horizontal="right" vertical="center" shrinkToFit="1"/>
    </xf>
    <xf numFmtId="176" fontId="9" fillId="0" borderId="41" xfId="0" applyNumberFormat="1" applyFont="1" applyBorder="1" applyAlignment="1">
      <alignment horizontal="right" vertical="center" shrinkToFit="1"/>
    </xf>
    <xf numFmtId="176" fontId="9" fillId="0" borderId="11" xfId="0" applyNumberFormat="1" applyFont="1" applyFill="1" applyBorder="1" applyAlignment="1">
      <alignment vertical="center"/>
    </xf>
    <xf numFmtId="176" fontId="9" fillId="0" borderId="41" xfId="0" applyNumberFormat="1" applyFont="1" applyFill="1" applyBorder="1" applyAlignment="1">
      <alignment horizontal="right" vertical="center" shrinkToFit="1"/>
    </xf>
    <xf numFmtId="9" fontId="9" fillId="0" borderId="50" xfId="2" applyFont="1" applyFill="1" applyBorder="1" applyAlignment="1">
      <alignment horizontal="right" vertical="center" shrinkToFit="1"/>
    </xf>
    <xf numFmtId="9" fontId="9" fillId="0" borderId="86" xfId="2" applyFont="1" applyFill="1" applyBorder="1" applyAlignment="1">
      <alignment horizontal="right" vertical="center" shrinkToFit="1"/>
    </xf>
    <xf numFmtId="9" fontId="9" fillId="5" borderId="24" xfId="2" applyFont="1" applyFill="1" applyBorder="1" applyAlignment="1">
      <alignment horizontal="right" vertical="center" shrinkToFit="1"/>
    </xf>
    <xf numFmtId="9" fontId="9" fillId="0" borderId="59" xfId="2" applyFont="1" applyFill="1" applyBorder="1" applyAlignment="1">
      <alignment horizontal="right" vertical="center" shrinkToFit="1"/>
    </xf>
    <xf numFmtId="9" fontId="9" fillId="0" borderId="70" xfId="2" applyFont="1" applyFill="1" applyBorder="1" applyAlignment="1">
      <alignment horizontal="right" vertical="center" shrinkToFit="1"/>
    </xf>
    <xf numFmtId="9" fontId="11" fillId="2" borderId="15" xfId="2" applyFont="1" applyFill="1" applyBorder="1" applyAlignment="1">
      <alignment horizontal="center" vertical="center"/>
    </xf>
    <xf numFmtId="9" fontId="9" fillId="0" borderId="23" xfId="2" applyFont="1" applyFill="1" applyBorder="1" applyAlignment="1">
      <alignment horizontal="right" vertical="center" shrinkToFit="1"/>
    </xf>
    <xf numFmtId="9" fontId="11" fillId="2" borderId="85" xfId="2" applyFont="1" applyFill="1" applyBorder="1" applyAlignment="1">
      <alignment horizontal="center" vertical="center"/>
    </xf>
    <xf numFmtId="176" fontId="9" fillId="0" borderId="69" xfId="0" applyNumberFormat="1" applyFont="1" applyBorder="1" applyAlignment="1">
      <alignment horizontal="right" vertical="center" shrinkToFit="1"/>
    </xf>
    <xf numFmtId="176" fontId="14" fillId="0" borderId="24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176" fontId="9" fillId="5" borderId="50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horizontal="right" vertical="center"/>
    </xf>
    <xf numFmtId="176" fontId="9" fillId="0" borderId="28" xfId="0" applyNumberFormat="1" applyFont="1" applyFill="1" applyBorder="1" applyAlignment="1">
      <alignment horizontal="right" vertical="center" shrinkToFit="1"/>
    </xf>
    <xf numFmtId="176" fontId="9" fillId="3" borderId="28" xfId="0" applyNumberFormat="1" applyFont="1" applyFill="1" applyBorder="1" applyAlignment="1">
      <alignment horizontal="right" vertical="center" shrinkToFit="1"/>
    </xf>
    <xf numFmtId="176" fontId="11" fillId="2" borderId="85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vertical="center"/>
    </xf>
    <xf numFmtId="9" fontId="9" fillId="0" borderId="28" xfId="2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16" xfId="0" applyFont="1" applyFill="1" applyBorder="1" applyAlignment="1">
      <alignment vertical="center" shrinkToFit="1"/>
    </xf>
    <xf numFmtId="176" fontId="12" fillId="0" borderId="17" xfId="0" applyNumberFormat="1" applyFont="1" applyFill="1" applyBorder="1" applyAlignment="1">
      <alignment vertical="center" shrinkToFit="1"/>
    </xf>
    <xf numFmtId="182" fontId="12" fillId="0" borderId="0" xfId="0" applyNumberFormat="1" applyFont="1" applyFill="1" applyBorder="1" applyAlignment="1">
      <alignment vertical="center" shrinkToFit="1"/>
    </xf>
    <xf numFmtId="0" fontId="12" fillId="0" borderId="18" xfId="0" applyFont="1" applyFill="1" applyBorder="1" applyAlignment="1">
      <alignment vertical="center" shrinkToFit="1"/>
    </xf>
    <xf numFmtId="0" fontId="12" fillId="0" borderId="5" xfId="5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left" vertical="center" shrinkToFit="1"/>
    </xf>
    <xf numFmtId="3" fontId="9" fillId="0" borderId="0" xfId="0" applyNumberFormat="1" applyFont="1" applyBorder="1">
      <alignment vertical="center"/>
    </xf>
    <xf numFmtId="0" fontId="21" fillId="0" borderId="0" xfId="0" applyFont="1" applyAlignment="1">
      <alignment horizontal="left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39" xfId="0" applyNumberFormat="1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11" fillId="2" borderId="35" xfId="0" applyNumberFormat="1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55" xfId="0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176" fontId="11" fillId="2" borderId="39" xfId="0" applyNumberFormat="1" applyFont="1" applyFill="1" applyBorder="1" applyAlignment="1">
      <alignment horizontal="center" vertical="center" wrapText="1"/>
    </xf>
    <xf numFmtId="176" fontId="11" fillId="2" borderId="3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176" fontId="11" fillId="2" borderId="39" xfId="0" applyNumberFormat="1" applyFont="1" applyFill="1" applyBorder="1" applyAlignment="1">
      <alignment horizontal="center" vertical="center"/>
    </xf>
    <xf numFmtId="176" fontId="11" fillId="2" borderId="34" xfId="0" applyNumberFormat="1" applyFont="1" applyFill="1" applyBorder="1" applyAlignment="1">
      <alignment horizontal="center" vertical="center"/>
    </xf>
    <xf numFmtId="176" fontId="11" fillId="2" borderId="35" xfId="0" applyNumberFormat="1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shrinkToFit="1"/>
    </xf>
    <xf numFmtId="0" fontId="10" fillId="6" borderId="46" xfId="0" applyFont="1" applyFill="1" applyBorder="1" applyAlignment="1">
      <alignment horizontal="center" vertical="center" shrinkToFit="1"/>
    </xf>
    <xf numFmtId="0" fontId="10" fillId="6" borderId="55" xfId="0" applyFont="1" applyFill="1" applyBorder="1" applyAlignment="1">
      <alignment horizontal="center" vertical="center" shrinkToFit="1"/>
    </xf>
    <xf numFmtId="0" fontId="11" fillId="0" borderId="39" xfId="12" applyFont="1" applyBorder="1" applyAlignment="1">
      <alignment horizontal="center" vertical="center" shrinkToFit="1"/>
    </xf>
    <xf numFmtId="0" fontId="11" fillId="0" borderId="34" xfId="12" applyFont="1" applyBorder="1" applyAlignment="1">
      <alignment horizontal="center" vertical="center" shrinkToFit="1"/>
    </xf>
    <xf numFmtId="0" fontId="11" fillId="0" borderId="29" xfId="12" applyFont="1" applyBorder="1" applyAlignment="1">
      <alignment horizontal="center" vertical="center" shrinkToFit="1"/>
    </xf>
    <xf numFmtId="0" fontId="11" fillId="0" borderId="60" xfId="12" applyFont="1" applyBorder="1" applyAlignment="1">
      <alignment horizontal="center" vertical="center" shrinkToFit="1"/>
    </xf>
    <xf numFmtId="0" fontId="11" fillId="0" borderId="68" xfId="12" applyFont="1" applyBorder="1" applyAlignment="1">
      <alignment horizontal="center" vertical="center" shrinkToFit="1"/>
    </xf>
    <xf numFmtId="0" fontId="11" fillId="0" borderId="85" xfId="12" applyFont="1" applyBorder="1" applyAlignment="1">
      <alignment horizontal="center" vertical="center" shrinkToFit="1"/>
    </xf>
    <xf numFmtId="181" fontId="9" fillId="0" borderId="26" xfId="9" applyNumberFormat="1" applyFont="1" applyBorder="1" applyAlignment="1">
      <alignment horizontal="center" vertical="center"/>
    </xf>
    <xf numFmtId="181" fontId="9" fillId="0" borderId="34" xfId="9" applyNumberFormat="1" applyFont="1" applyBorder="1" applyAlignment="1">
      <alignment horizontal="center" vertical="center"/>
    </xf>
    <xf numFmtId="181" fontId="9" fillId="0" borderId="29" xfId="9" applyNumberFormat="1" applyFont="1" applyBorder="1" applyAlignment="1">
      <alignment horizontal="center" vertical="center"/>
    </xf>
    <xf numFmtId="178" fontId="9" fillId="0" borderId="49" xfId="9" applyNumberFormat="1" applyFont="1" applyBorder="1" applyAlignment="1">
      <alignment horizontal="center" vertical="center"/>
    </xf>
    <xf numFmtId="178" fontId="9" fillId="0" borderId="68" xfId="9" applyNumberFormat="1" applyFont="1" applyBorder="1" applyAlignment="1">
      <alignment horizontal="center" vertical="center"/>
    </xf>
    <xf numFmtId="178" fontId="9" fillId="0" borderId="85" xfId="9" applyNumberFormat="1" applyFont="1" applyBorder="1" applyAlignment="1">
      <alignment horizontal="center" vertical="center"/>
    </xf>
    <xf numFmtId="180" fontId="9" fillId="0" borderId="26" xfId="9" applyNumberFormat="1" applyFont="1" applyBorder="1" applyAlignment="1">
      <alignment horizontal="center" vertical="center"/>
    </xf>
    <xf numFmtId="180" fontId="9" fillId="0" borderId="34" xfId="9" applyNumberFormat="1" applyFont="1" applyBorder="1" applyAlignment="1">
      <alignment horizontal="center" vertical="center"/>
    </xf>
    <xf numFmtId="180" fontId="9" fillId="0" borderId="29" xfId="9" applyNumberFormat="1" applyFont="1" applyBorder="1" applyAlignment="1">
      <alignment horizontal="center" vertical="center"/>
    </xf>
    <xf numFmtId="179" fontId="9" fillId="0" borderId="26" xfId="9" applyNumberFormat="1" applyFont="1" applyBorder="1" applyAlignment="1">
      <alignment horizontal="center" vertical="center"/>
    </xf>
    <xf numFmtId="179" fontId="9" fillId="0" borderId="34" xfId="9" applyNumberFormat="1" applyFont="1" applyBorder="1" applyAlignment="1">
      <alignment horizontal="center" vertical="center"/>
    </xf>
    <xf numFmtId="179" fontId="9" fillId="0" borderId="29" xfId="9" applyNumberFormat="1" applyFont="1" applyBorder="1" applyAlignment="1">
      <alignment horizontal="center" vertical="center"/>
    </xf>
    <xf numFmtId="179" fontId="9" fillId="0" borderId="35" xfId="9" applyNumberFormat="1" applyFont="1" applyBorder="1" applyAlignment="1">
      <alignment horizontal="center" vertical="center"/>
    </xf>
    <xf numFmtId="0" fontId="20" fillId="0" borderId="0" xfId="12" applyFont="1" applyAlignment="1">
      <alignment horizontal="center" vertical="center" wrapText="1"/>
    </xf>
    <xf numFmtId="0" fontId="9" fillId="0" borderId="36" xfId="12" applyFont="1" applyBorder="1" applyAlignment="1">
      <alignment horizontal="center" vertical="center" shrinkToFit="1"/>
    </xf>
    <xf numFmtId="0" fontId="9" fillId="0" borderId="39" xfId="12" applyFont="1" applyBorder="1" applyAlignment="1">
      <alignment horizontal="center" vertical="center"/>
    </xf>
    <xf numFmtId="0" fontId="9" fillId="0" borderId="34" xfId="12" applyFont="1" applyBorder="1" applyAlignment="1">
      <alignment horizontal="center" vertical="center"/>
    </xf>
    <xf numFmtId="0" fontId="9" fillId="0" borderId="29" xfId="12" applyFont="1" applyBorder="1" applyAlignment="1">
      <alignment horizontal="center" vertical="center"/>
    </xf>
    <xf numFmtId="178" fontId="9" fillId="0" borderId="14" xfId="9" applyNumberFormat="1" applyFont="1" applyBorder="1" applyAlignment="1">
      <alignment horizontal="center" vertical="center"/>
    </xf>
    <xf numFmtId="0" fontId="9" fillId="0" borderId="45" xfId="12" applyFont="1" applyBorder="1" applyAlignment="1">
      <alignment horizontal="center" vertical="center"/>
    </xf>
    <xf numFmtId="0" fontId="9" fillId="0" borderId="46" xfId="12" applyFont="1" applyBorder="1" applyAlignment="1">
      <alignment horizontal="center" vertical="center"/>
    </xf>
    <xf numFmtId="0" fontId="9" fillId="0" borderId="37" xfId="12" applyFont="1" applyBorder="1" applyAlignment="1">
      <alignment horizontal="center" vertical="center"/>
    </xf>
    <xf numFmtId="0" fontId="9" fillId="0" borderId="60" xfId="12" applyFont="1" applyBorder="1" applyAlignment="1">
      <alignment horizontal="center" vertical="center" shrinkToFit="1"/>
    </xf>
    <xf numFmtId="0" fontId="9" fillId="0" borderId="68" xfId="12" applyFont="1" applyBorder="1" applyAlignment="1">
      <alignment horizontal="center" vertical="center" shrinkToFit="1"/>
    </xf>
    <xf numFmtId="0" fontId="9" fillId="0" borderId="85" xfId="12" applyFont="1" applyBorder="1" applyAlignment="1">
      <alignment horizontal="center" vertical="center" shrinkToFit="1"/>
    </xf>
    <xf numFmtId="181" fontId="9" fillId="0" borderId="11" xfId="12" applyNumberFormat="1" applyFont="1" applyBorder="1" applyAlignment="1">
      <alignment horizontal="center" vertical="center" shrinkToFit="1"/>
    </xf>
    <xf numFmtId="180" fontId="9" fillId="0" borderId="11" xfId="12" applyNumberFormat="1" applyFont="1" applyBorder="1" applyAlignment="1">
      <alignment horizontal="center" vertical="center" shrinkToFit="1"/>
    </xf>
    <xf numFmtId="179" fontId="9" fillId="0" borderId="26" xfId="12" applyNumberFormat="1" applyFont="1" applyBorder="1" applyAlignment="1">
      <alignment horizontal="center" vertical="center" shrinkToFit="1"/>
    </xf>
    <xf numFmtId="179" fontId="9" fillId="0" borderId="34" xfId="12" applyNumberFormat="1" applyFont="1" applyBorder="1" applyAlignment="1">
      <alignment horizontal="center" vertical="center" shrinkToFit="1"/>
    </xf>
    <xf numFmtId="179" fontId="9" fillId="0" borderId="29" xfId="12" applyNumberFormat="1" applyFont="1" applyBorder="1" applyAlignment="1">
      <alignment horizontal="center" vertical="center" shrinkToFit="1"/>
    </xf>
    <xf numFmtId="0" fontId="9" fillId="0" borderId="51" xfId="12" applyFont="1" applyBorder="1" applyAlignment="1">
      <alignment horizontal="center" vertical="center" shrinkToFit="1"/>
    </xf>
    <xf numFmtId="0" fontId="9" fillId="0" borderId="46" xfId="12" applyFont="1" applyBorder="1" applyAlignment="1">
      <alignment horizontal="center" vertical="center" shrinkToFit="1"/>
    </xf>
    <xf numFmtId="0" fontId="9" fillId="0" borderId="55" xfId="12" applyFont="1" applyBorder="1" applyAlignment="1">
      <alignment horizontal="center" vertical="center" shrinkToFit="1"/>
    </xf>
    <xf numFmtId="179" fontId="9" fillId="0" borderId="35" xfId="12" applyNumberFormat="1" applyFont="1" applyBorder="1" applyAlignment="1">
      <alignment horizontal="center" vertical="center" shrinkToFit="1"/>
    </xf>
    <xf numFmtId="178" fontId="9" fillId="0" borderId="52" xfId="9" applyNumberFormat="1" applyFont="1" applyBorder="1" applyAlignment="1">
      <alignment horizontal="center" vertical="center"/>
    </xf>
    <xf numFmtId="178" fontId="9" fillId="0" borderId="1" xfId="9" applyNumberFormat="1" applyFont="1" applyBorder="1" applyAlignment="1">
      <alignment horizontal="center" vertical="center"/>
    </xf>
    <xf numFmtId="0" fontId="9" fillId="0" borderId="61" xfId="12" applyFont="1" applyBorder="1" applyAlignment="1">
      <alignment horizontal="center" vertical="center" shrinkToFit="1"/>
    </xf>
    <xf numFmtId="0" fontId="9" fillId="0" borderId="59" xfId="12" applyFont="1" applyBorder="1" applyAlignment="1">
      <alignment horizontal="center" vertical="center" shrinkToFit="1"/>
    </xf>
    <xf numFmtId="0" fontId="9" fillId="0" borderId="3" xfId="12" applyFont="1" applyBorder="1" applyAlignment="1">
      <alignment horizontal="center" vertical="center" shrinkToFit="1"/>
    </xf>
    <xf numFmtId="0" fontId="9" fillId="0" borderId="84" xfId="12" applyFont="1" applyBorder="1" applyAlignment="1">
      <alignment horizontal="center" vertical="center" shrinkToFit="1"/>
    </xf>
    <xf numFmtId="0" fontId="9" fillId="0" borderId="73" xfId="12" applyFont="1" applyBorder="1" applyAlignment="1">
      <alignment horizontal="center" vertical="center" shrinkToFit="1"/>
    </xf>
    <xf numFmtId="0" fontId="9" fillId="0" borderId="81" xfId="12" applyFont="1" applyBorder="1" applyAlignment="1">
      <alignment horizontal="center" vertical="center" shrinkToFit="1"/>
    </xf>
    <xf numFmtId="0" fontId="9" fillId="0" borderId="39" xfId="12" applyFont="1" applyBorder="1" applyAlignment="1">
      <alignment horizontal="center" vertical="center" shrinkToFit="1"/>
    </xf>
    <xf numFmtId="0" fontId="9" fillId="0" borderId="34" xfId="12" applyFont="1" applyBorder="1" applyAlignment="1">
      <alignment horizontal="center" vertical="center" shrinkToFit="1"/>
    </xf>
    <xf numFmtId="0" fontId="9" fillId="0" borderId="29" xfId="12" applyFont="1" applyBorder="1" applyAlignment="1">
      <alignment horizontal="center" vertical="center" shrinkToFit="1"/>
    </xf>
    <xf numFmtId="0" fontId="9" fillId="0" borderId="62" xfId="12" applyFont="1" applyBorder="1" applyAlignment="1">
      <alignment horizontal="center" vertical="center"/>
    </xf>
    <xf numFmtId="0" fontId="9" fillId="0" borderId="72" xfId="12" applyFont="1" applyBorder="1" applyAlignment="1">
      <alignment horizontal="center" vertical="center"/>
    </xf>
    <xf numFmtId="0" fontId="9" fillId="0" borderId="74" xfId="12" applyFont="1" applyBorder="1" applyAlignment="1">
      <alignment horizontal="center" vertical="center"/>
    </xf>
    <xf numFmtId="38" fontId="15" fillId="0" borderId="39" xfId="13" applyFont="1" applyBorder="1" applyAlignment="1">
      <alignment horizontal="center" vertical="center"/>
    </xf>
    <xf numFmtId="38" fontId="15" fillId="0" borderId="34" xfId="13" applyFont="1" applyBorder="1" applyAlignment="1">
      <alignment horizontal="center" vertical="center"/>
    </xf>
    <xf numFmtId="181" fontId="9" fillId="0" borderId="4" xfId="12" applyNumberFormat="1" applyFont="1" applyBorder="1" applyAlignment="1">
      <alignment horizontal="center" vertical="center" shrinkToFit="1"/>
    </xf>
    <xf numFmtId="180" fontId="9" fillId="0" borderId="4" xfId="12" applyNumberFormat="1" applyFont="1" applyBorder="1" applyAlignment="1">
      <alignment horizontal="center" vertical="center" shrinkToFit="1"/>
    </xf>
    <xf numFmtId="179" fontId="9" fillId="0" borderId="24" xfId="12" applyNumberFormat="1" applyFont="1" applyBorder="1" applyAlignment="1">
      <alignment horizontal="center" vertical="center" shrinkToFit="1"/>
    </xf>
    <xf numFmtId="179" fontId="9" fillId="0" borderId="72" xfId="12" applyNumberFormat="1" applyFont="1" applyBorder="1" applyAlignment="1">
      <alignment horizontal="center" vertical="center" shrinkToFit="1"/>
    </xf>
    <xf numFmtId="179" fontId="9" fillId="0" borderId="74" xfId="12" applyNumberFormat="1" applyFont="1" applyBorder="1" applyAlignment="1">
      <alignment horizontal="center" vertical="center" shrinkToFit="1"/>
    </xf>
    <xf numFmtId="0" fontId="9" fillId="0" borderId="9" xfId="12" applyFont="1" applyBorder="1" applyAlignment="1">
      <alignment horizontal="center" vertical="center" shrinkToFit="1"/>
    </xf>
    <xf numFmtId="0" fontId="9" fillId="0" borderId="11" xfId="12" applyFont="1" applyBorder="1" applyAlignment="1">
      <alignment horizontal="center" vertical="center" shrinkToFit="1"/>
    </xf>
    <xf numFmtId="0" fontId="9" fillId="0" borderId="12" xfId="12" applyFont="1" applyBorder="1" applyAlignment="1">
      <alignment horizontal="center" vertical="center" shrinkToFit="1"/>
    </xf>
    <xf numFmtId="0" fontId="9" fillId="0" borderId="14" xfId="12" applyFont="1" applyBorder="1" applyAlignment="1">
      <alignment horizontal="center" vertical="center" shrinkToFit="1"/>
    </xf>
    <xf numFmtId="6" fontId="15" fillId="0" borderId="0" xfId="14" applyFont="1" applyAlignment="1">
      <alignment horizontal="left" wrapText="1"/>
    </xf>
    <xf numFmtId="38" fontId="22" fillId="0" borderId="61" xfId="13" applyFont="1" applyBorder="1" applyAlignment="1">
      <alignment horizontal="center" vertical="center" wrapText="1" shrinkToFit="1"/>
    </xf>
    <xf numFmtId="38" fontId="22" fillId="0" borderId="59" xfId="13" applyFont="1" applyBorder="1" applyAlignment="1">
      <alignment horizontal="center" vertical="center" shrinkToFit="1"/>
    </xf>
    <xf numFmtId="38" fontId="22" fillId="0" borderId="60" xfId="13" applyFont="1" applyBorder="1" applyAlignment="1">
      <alignment horizontal="center" vertical="center" wrapText="1" shrinkToFit="1"/>
    </xf>
    <xf numFmtId="38" fontId="22" fillId="0" borderId="68" xfId="13" applyFont="1" applyBorder="1" applyAlignment="1">
      <alignment horizontal="center" vertical="center" shrinkToFit="1"/>
    </xf>
    <xf numFmtId="179" fontId="9" fillId="0" borderId="56" xfId="12" applyNumberFormat="1" applyFont="1" applyBorder="1" applyAlignment="1">
      <alignment horizontal="center" vertical="center" shrinkToFit="1"/>
    </xf>
    <xf numFmtId="0" fontId="9" fillId="0" borderId="77" xfId="12" applyFont="1" applyBorder="1" applyAlignment="1">
      <alignment horizontal="center" vertical="center" shrinkToFit="1"/>
    </xf>
    <xf numFmtId="0" fontId="9" fillId="0" borderId="1" xfId="12" applyFont="1" applyBorder="1" applyAlignment="1">
      <alignment horizontal="center" vertical="center" shrinkToFit="1"/>
    </xf>
    <xf numFmtId="179" fontId="9" fillId="0" borderId="11" xfId="12" applyNumberFormat="1" applyFont="1" applyBorder="1" applyAlignment="1">
      <alignment horizontal="center" vertical="center" shrinkToFit="1"/>
    </xf>
    <xf numFmtId="0" fontId="18" fillId="0" borderId="0" xfId="12" applyFont="1" applyBorder="1" applyAlignment="1">
      <alignment horizontal="left" vertical="center" wrapText="1"/>
    </xf>
    <xf numFmtId="178" fontId="9" fillId="0" borderId="7" xfId="9" applyNumberFormat="1" applyFont="1" applyBorder="1" applyAlignment="1">
      <alignment horizontal="center" vertical="center"/>
    </xf>
    <xf numFmtId="178" fontId="9" fillId="0" borderId="73" xfId="9" applyNumberFormat="1" applyFont="1" applyBorder="1" applyAlignment="1">
      <alignment horizontal="center" vertical="center"/>
    </xf>
    <xf numFmtId="178" fontId="9" fillId="0" borderId="67" xfId="9" applyNumberFormat="1" applyFont="1" applyBorder="1" applyAlignment="1">
      <alignment horizontal="center" vertical="center"/>
    </xf>
    <xf numFmtId="9" fontId="9" fillId="4" borderId="17" xfId="2" applyFont="1" applyFill="1" applyBorder="1" applyAlignment="1">
      <alignment horizontal="right" vertical="center" shrinkToFit="1"/>
    </xf>
    <xf numFmtId="9" fontId="9" fillId="0" borderId="61" xfId="2" applyFont="1" applyFill="1" applyBorder="1" applyAlignment="1">
      <alignment horizontal="right" vertical="center" shrinkToFit="1"/>
    </xf>
    <xf numFmtId="9" fontId="9" fillId="0" borderId="44" xfId="2" applyFont="1" applyFill="1" applyBorder="1" applyAlignment="1">
      <alignment horizontal="right" vertical="center" shrinkToFit="1"/>
    </xf>
    <xf numFmtId="9" fontId="9" fillId="3" borderId="28" xfId="2" applyFont="1" applyFill="1" applyBorder="1" applyAlignment="1">
      <alignment horizontal="right" vertical="center" shrinkToFit="1"/>
    </xf>
    <xf numFmtId="9" fontId="9" fillId="3" borderId="23" xfId="2" applyFont="1" applyFill="1" applyBorder="1" applyAlignment="1">
      <alignment horizontal="right" vertical="center" shrinkToFit="1"/>
    </xf>
    <xf numFmtId="176" fontId="11" fillId="2" borderId="35" xfId="0" applyNumberFormat="1" applyFont="1" applyFill="1" applyBorder="1" applyAlignment="1">
      <alignment horizontal="center" vertical="center"/>
    </xf>
    <xf numFmtId="176" fontId="9" fillId="0" borderId="53" xfId="0" applyNumberFormat="1" applyFont="1" applyBorder="1" applyAlignment="1">
      <alignment horizontal="right" vertical="center" shrinkToFit="1"/>
    </xf>
    <xf numFmtId="176" fontId="23" fillId="5" borderId="19" xfId="0" applyNumberFormat="1" applyFont="1" applyFill="1" applyBorder="1" applyAlignment="1">
      <alignment vertical="center"/>
    </xf>
    <xf numFmtId="176" fontId="23" fillId="0" borderId="19" xfId="0" applyNumberFormat="1" applyFont="1" applyFill="1" applyBorder="1" applyAlignment="1">
      <alignment vertical="center"/>
    </xf>
    <xf numFmtId="176" fontId="9" fillId="0" borderId="23" xfId="0" applyNumberFormat="1" applyFont="1" applyBorder="1" applyAlignment="1">
      <alignment horizontal="right" vertical="center" shrinkToFit="1"/>
    </xf>
    <xf numFmtId="176" fontId="9" fillId="0" borderId="56" xfId="0" applyNumberFormat="1" applyFont="1" applyFill="1" applyBorder="1" applyAlignment="1">
      <alignment horizontal="right" vertical="center" shrinkToFit="1"/>
    </xf>
    <xf numFmtId="176" fontId="9" fillId="0" borderId="54" xfId="0" applyNumberFormat="1" applyFont="1" applyFill="1" applyBorder="1" applyAlignment="1">
      <alignment horizontal="right" vertical="center" shrinkToFit="1"/>
    </xf>
    <xf numFmtId="176" fontId="9" fillId="0" borderId="56" xfId="0" applyNumberFormat="1" applyFont="1" applyFill="1" applyBorder="1" applyAlignment="1">
      <alignment vertical="center"/>
    </xf>
  </cellXfs>
  <cellStyles count="15">
    <cellStyle name="パーセント" xfId="2" builtinId="5"/>
    <cellStyle name="パーセント 2" xfId="9"/>
    <cellStyle name="パーセント 3" xfId="11"/>
    <cellStyle name="桁区切り" xfId="1" builtinId="6"/>
    <cellStyle name="桁区切り 2" xfId="6"/>
    <cellStyle name="桁区切り 3" xfId="13"/>
    <cellStyle name="通貨 2" xfId="14"/>
    <cellStyle name="標準" xfId="0" builtinId="0"/>
    <cellStyle name="標準 2" xfId="4"/>
    <cellStyle name="標準 2 2" xfId="10"/>
    <cellStyle name="標準 2 3" xfId="12"/>
    <cellStyle name="標準_　20.4　作業中" xfId="3"/>
    <cellStyle name="標準_【チェック表】事業者名簿22.3＋制度案内記載分" xfId="7"/>
    <cellStyle name="標準_Sheet2" xfId="8"/>
    <cellStyle name="標準_主たる対象者一覧20060516　 情報提供用　（精神、H18.4.1新規含む)_事業者名簿（旧法施設）全市町村版　19.10作業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r>
              <a:rPr lang="ja-JP" altLang="en-US"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工賃実績の推移</a:t>
            </a:r>
            <a:r>
              <a:rPr lang="en-US" altLang="ja-JP"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(H18</a:t>
            </a:r>
            <a:r>
              <a:rPr lang="ja-JP" altLang="en-US"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～</a:t>
            </a:r>
            <a:r>
              <a:rPr lang="en-US" altLang="ja-JP"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R1</a:t>
            </a:r>
            <a:r>
              <a:rPr lang="ja-JP" altLang="en-US" sz="1050" baseline="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年度）</a:t>
            </a:r>
          </a:p>
        </c:rich>
      </c:tx>
      <c:layout>
        <c:manualLayout>
          <c:xMode val="edge"/>
          <c:yMode val="edge"/>
          <c:x val="0.35257349912618968"/>
          <c:y val="3.43380994484329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304837980635921"/>
          <c:y val="0.1250302532375869"/>
          <c:w val="0.78193162306260677"/>
          <c:h val="0.70601342627638741"/>
        </c:manualLayout>
      </c:layout>
      <c:barChart>
        <c:barDir val="col"/>
        <c:grouping val="stacked"/>
        <c:varyColors val="0"/>
        <c:ser>
          <c:idx val="2"/>
          <c:order val="2"/>
          <c:tx>
            <c:v>川崎市事業所支払総額</c:v>
          </c:tx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HGSｺﾞｼｯｸM" panose="020B0600000000000000" pitchFamily="50" charset="-128"/>
                    <a:ea typeface="HGSｺﾞｼｯｸM" panose="020B06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Ｈ18</c:v>
              </c:pt>
              <c:pt idx="1">
                <c:v>Ｈ19</c:v>
              </c:pt>
              <c:pt idx="2">
                <c:v>Ｈ20</c:v>
              </c:pt>
              <c:pt idx="3">
                <c:v>Ｈ21</c:v>
              </c:pt>
              <c:pt idx="4">
                <c:v>Ｈ22</c:v>
              </c:pt>
              <c:pt idx="5">
                <c:v>Ｈ23</c:v>
              </c:pt>
              <c:pt idx="6">
                <c:v>Ｈ24</c:v>
              </c:pt>
            </c:strLit>
          </c:cat>
          <c:val>
            <c:numRef>
              <c:f>(推移!$K$9,推移!$K$11,推移!$K$13,推移!$K$15,推移!$K$17,推移!$K$19,推移!$K$21,推移!$K$23,推移!$K$25,推移!$K$27,推移!$K$29,推移!$K$31,推移!$K$33,推移!$K$35)</c:f>
              <c:numCache>
                <c:formatCode>#,##0"円"</c:formatCode>
                <c:ptCount val="14"/>
                <c:pt idx="0">
                  <c:v>94881473</c:v>
                </c:pt>
                <c:pt idx="1">
                  <c:v>68675919</c:v>
                </c:pt>
                <c:pt idx="2">
                  <c:v>67600033</c:v>
                </c:pt>
                <c:pt idx="3">
                  <c:v>73229917</c:v>
                </c:pt>
                <c:pt idx="4">
                  <c:v>84570009</c:v>
                </c:pt>
                <c:pt idx="5">
                  <c:v>92215320</c:v>
                </c:pt>
                <c:pt idx="6">
                  <c:v>95501286</c:v>
                </c:pt>
                <c:pt idx="7">
                  <c:v>113070685</c:v>
                </c:pt>
                <c:pt idx="8">
                  <c:v>125235758</c:v>
                </c:pt>
                <c:pt idx="9">
                  <c:v>141010561</c:v>
                </c:pt>
                <c:pt idx="10">
                  <c:v>149331623</c:v>
                </c:pt>
                <c:pt idx="11">
                  <c:v>161379431</c:v>
                </c:pt>
                <c:pt idx="12">
                  <c:v>170784514</c:v>
                </c:pt>
                <c:pt idx="13">
                  <c:v>172840378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8622080"/>
        <c:axId val="318621688"/>
      </c:barChart>
      <c:lineChart>
        <c:grouping val="standard"/>
        <c:varyColors val="0"/>
        <c:ser>
          <c:idx val="0"/>
          <c:order val="0"/>
          <c:tx>
            <c:v>川崎市平均工賃</c:v>
          </c:tx>
          <c:spPr>
            <a:ln>
              <a:solidFill>
                <a:schemeClr val="accent1"/>
              </a:solidFill>
            </a:ln>
          </c:spPr>
          <c:dLbls>
            <c:dLbl>
              <c:idx val="0"/>
              <c:layout>
                <c:manualLayout>
                  <c:x val="-4.0943465348554135E-2"/>
                  <c:y val="1.924145111366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943465348554114E-2"/>
                  <c:y val="3.6280860449920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943465348554149E-2"/>
                  <c:y val="3.6123547792859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423401863106264E-2"/>
                  <c:y val="4.0226087469862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739722154716917E-2"/>
                  <c:y val="3.202100811585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31689708707154E-2"/>
                  <c:y val="4.3290162357395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731689708707223E-2"/>
                  <c:y val="2.812307551946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160648920192561E-2"/>
                  <c:y val="4.685837567470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603031247687204E-2"/>
                  <c:y val="3.8338671006572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692737430167599E-2"/>
                  <c:y val="-4.181186198500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43947858473132E-2"/>
                  <c:y val="-5.5749149313341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106145251396648E-2"/>
                  <c:y val="-6.0394911756120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65735567970205E-2"/>
                  <c:y val="-5.1103386870563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4482109227871938E-2"/>
                  <c:y val="1.858304977111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HGSｺﾞｼｯｸM" panose="020B0600000000000000" pitchFamily="50" charset="-128"/>
                    <a:ea typeface="HGSｺﾞｼｯｸM" panose="020B06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推移!$D$40:$Q$40</c:f>
              <c:strCache>
                <c:ptCount val="14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</c:strCache>
            </c:strRef>
          </c:cat>
          <c:val>
            <c:numRef>
              <c:f>(推移!$N$9,推移!$N$11,推移!$N$13,推移!$N$15,推移!$N$17,推移!$N$19,推移!$N$21,推移!$N$23,推移!$N$25,推移!$N$27,推移!$N$29,推移!$N$31,推移!$N$33,推移!$N$35)</c:f>
              <c:numCache>
                <c:formatCode>#,##0"円"</c:formatCode>
                <c:ptCount val="14"/>
                <c:pt idx="0">
                  <c:v>8938</c:v>
                </c:pt>
                <c:pt idx="1">
                  <c:v>9819</c:v>
                </c:pt>
                <c:pt idx="2">
                  <c:v>9444</c:v>
                </c:pt>
                <c:pt idx="3">
                  <c:v>10534</c:v>
                </c:pt>
                <c:pt idx="4">
                  <c:v>11419</c:v>
                </c:pt>
                <c:pt idx="5">
                  <c:v>12519</c:v>
                </c:pt>
                <c:pt idx="6">
                  <c:v>11908</c:v>
                </c:pt>
                <c:pt idx="7">
                  <c:v>14092</c:v>
                </c:pt>
                <c:pt idx="8">
                  <c:v>14421</c:v>
                </c:pt>
                <c:pt idx="9">
                  <c:v>15120</c:v>
                </c:pt>
                <c:pt idx="10">
                  <c:v>15742</c:v>
                </c:pt>
                <c:pt idx="11">
                  <c:v>16099</c:v>
                </c:pt>
                <c:pt idx="12">
                  <c:v>16453.2</c:v>
                </c:pt>
                <c:pt idx="13">
                  <c:v>14985</c:v>
                </c:pt>
              </c:numCache>
            </c:numRef>
          </c:val>
          <c:smooth val="0"/>
        </c:ser>
        <c:ser>
          <c:idx val="1"/>
          <c:order val="1"/>
          <c:tx>
            <c:v>全国平均工賃</c:v>
          </c:tx>
          <c:dLbls>
            <c:dLbl>
              <c:idx val="0"/>
              <c:layout>
                <c:manualLayout>
                  <c:x val="-3.8152616474182791E-2"/>
                  <c:y val="-4.6858375674700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160648920192422E-2"/>
                  <c:y val="-4.6858375674700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168681366202034E-2"/>
                  <c:y val="-3.833900642801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176713812211728E-2"/>
                  <c:y val="-5.5378080342827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2168681366202034E-2"/>
                  <c:y val="-6.389778501095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184746258221304E-2"/>
                  <c:y val="-5.5378080342827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2168681366202034E-2"/>
                  <c:y val="-5.5378080342827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168681366202034E-2"/>
                  <c:y val="-3.8338671006572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830540037243951E-2"/>
                  <c:y val="-4.6457624427784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968342644320296E-2"/>
                  <c:y val="4.181186198500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657355679702182E-2"/>
                  <c:y val="4.181186198500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65735567970205E-2"/>
                  <c:y val="5.11033868705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65735567970205E-2"/>
                  <c:y val="5.574914931334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HGSｺﾞｼｯｸM" panose="020B0600000000000000" pitchFamily="50" charset="-128"/>
                    <a:ea typeface="HGSｺﾞｼｯｸM" panose="020B06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推移!$D$40:$Q$40</c:f>
              <c:strCache>
                <c:ptCount val="14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</c:strCache>
            </c:strRef>
          </c:cat>
          <c:val>
            <c:numRef>
              <c:f>推移!$D$42:$Q$42</c:f>
              <c:numCache>
                <c:formatCode>#,##0_);[Red]\(#,##0\)</c:formatCode>
                <c:ptCount val="14"/>
                <c:pt idx="0">
                  <c:v>12222</c:v>
                </c:pt>
                <c:pt idx="1">
                  <c:v>12600</c:v>
                </c:pt>
                <c:pt idx="2">
                  <c:v>12587</c:v>
                </c:pt>
                <c:pt idx="3">
                  <c:v>12695</c:v>
                </c:pt>
                <c:pt idx="4">
                  <c:v>13079</c:v>
                </c:pt>
                <c:pt idx="5">
                  <c:v>13586</c:v>
                </c:pt>
                <c:pt idx="6">
                  <c:v>14190</c:v>
                </c:pt>
                <c:pt idx="7">
                  <c:v>14437</c:v>
                </c:pt>
                <c:pt idx="8">
                  <c:v>14838</c:v>
                </c:pt>
                <c:pt idx="9">
                  <c:v>15033</c:v>
                </c:pt>
                <c:pt idx="10">
                  <c:v>15295</c:v>
                </c:pt>
                <c:pt idx="11">
                  <c:v>15603</c:v>
                </c:pt>
                <c:pt idx="12">
                  <c:v>16118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59288"/>
        <c:axId val="160459680"/>
      </c:lineChart>
      <c:catAx>
        <c:axId val="16045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160459680"/>
        <c:crosses val="autoZero"/>
        <c:auto val="1"/>
        <c:lblAlgn val="ctr"/>
        <c:lblOffset val="100"/>
        <c:noMultiLvlLbl val="0"/>
      </c:catAx>
      <c:valAx>
        <c:axId val="160459680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900" b="0">
                    <a:latin typeface="HGSｺﾞｼｯｸM" panose="020B0600000000000000" pitchFamily="50" charset="-128"/>
                    <a:ea typeface="HGSｺﾞｼｯｸM" panose="020B0600000000000000" pitchFamily="50" charset="-128"/>
                  </a:defRPr>
                </a:pPr>
                <a:r>
                  <a:rPr lang="ja-JP" altLang="en-US" sz="900" b="0">
                    <a:latin typeface="HGSｺﾞｼｯｸM" panose="020B0600000000000000" pitchFamily="50" charset="-128"/>
                    <a:ea typeface="HGSｺﾞｼｯｸM" panose="020B0600000000000000" pitchFamily="50" charset="-128"/>
                  </a:rPr>
                  <a:t>平均工賃月額（円）</a:t>
                </a:r>
                <a:endParaRPr lang="en-US" altLang="ja-JP" sz="900" b="0">
                  <a:latin typeface="HGSｺﾞｼｯｸM" panose="020B0600000000000000" pitchFamily="50" charset="-128"/>
                  <a:ea typeface="HGSｺﾞｼｯｸM" panose="020B0600000000000000" pitchFamily="50" charset="-128"/>
                </a:endParaRP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160459288"/>
        <c:crosses val="autoZero"/>
        <c:crossBetween val="between"/>
        <c:majorUnit val="4000"/>
      </c:valAx>
      <c:valAx>
        <c:axId val="318621688"/>
        <c:scaling>
          <c:orientation val="minMax"/>
        </c:scaling>
        <c:delete val="0"/>
        <c:axPos val="r"/>
        <c:majorGridlines/>
        <c:title>
          <c:tx>
            <c:rich>
              <a:bodyPr rot="0" vert="wordArtVertRtl"/>
              <a:lstStyle/>
              <a:p>
                <a:pPr>
                  <a:defRPr sz="900" b="0">
                    <a:latin typeface="HGSｺﾞｼｯｸM" panose="020B0600000000000000" pitchFamily="50" charset="-128"/>
                    <a:ea typeface="HGSｺﾞｼｯｸM" panose="020B0600000000000000" pitchFamily="50" charset="-128"/>
                  </a:defRPr>
                </a:pPr>
                <a:r>
                  <a:rPr lang="ja-JP" altLang="en-US" sz="900" b="0">
                    <a:latin typeface="HGSｺﾞｼｯｸM" panose="020B0600000000000000" pitchFamily="50" charset="-128"/>
                    <a:ea typeface="HGSｺﾞｼｯｸM" panose="020B0600000000000000" pitchFamily="50" charset="-128"/>
                  </a:rPr>
                  <a:t>全事業所の支払総額（百万円）</a:t>
                </a:r>
              </a:p>
            </c:rich>
          </c:tx>
          <c:layout/>
          <c:overlay val="0"/>
        </c:title>
        <c:numFmt formatCode="#,##0_);[Red]\(#,##0\)&quot;百&quot;&quot;万&quot;&quot;円&quot;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318622080"/>
        <c:crosses val="max"/>
        <c:crossBetween val="between"/>
        <c:dispUnits>
          <c:builtInUnit val="millions"/>
        </c:dispUnits>
      </c:valAx>
      <c:catAx>
        <c:axId val="31862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86216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txPr>
          <a:bodyPr/>
          <a:lstStyle/>
          <a:p>
            <a:pPr>
              <a:defRPr sz="800" baseline="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 baseline="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00"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6035025282856591"/>
          <c:y val="0.91854954175223524"/>
          <c:w val="0.63912614736717233"/>
          <c:h val="6.6740481745694191E-2"/>
        </c:manualLayout>
      </c:layout>
      <c:overlay val="1"/>
      <c:txPr>
        <a:bodyPr/>
        <a:lstStyle/>
        <a:p>
          <a:pPr>
            <a:defRPr>
              <a:latin typeface="HGSｺﾞｼｯｸM" panose="020B0600000000000000" pitchFamily="50" charset="-128"/>
              <a:ea typeface="HGSｺﾞｼｯｸM" panose="020B06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95325" y="6000750"/>
          <a:ext cx="10277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○平成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１年度の平均工賃について</a:t>
          </a:r>
          <a:endParaRPr lang="ja-JP" altLang="en-US" sz="11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ＡＲ丸ゴシック体Ｍ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ＡＲ丸ゴシック体Ｍ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ＡＲ丸ゴシック体Ｍ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年度の平均工賃が、前年度と比べ減少した原因については、対象施設からの聞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き取り等の結果、主な要因として次のとおりと考えられます。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ＡＲ丸ゴシック体Ｍ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主な要因）</a:t>
          </a:r>
          <a:endParaRPr lang="ja-JP" altLang="en-US" sz="1050" b="0" i="0" u="none" strike="noStrike" baseline="0">
            <a:solidFill>
              <a:srgbClr val="000000"/>
            </a:solidFill>
            <a:latin typeface="ＡＲ丸ゴシック体Ｍ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ＡＲ丸ゴシック体Ｍ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ＡＲ丸ゴシック体Ｍ"/>
            </a:rPr>
            <a:t> </a:t>
          </a:r>
        </a:p>
      </xdr:txBody>
    </xdr:sp>
    <xdr:clientData/>
  </xdr:twoCellAnchor>
  <xdr:twoCellAnchor>
    <xdr:from>
      <xdr:col>1</xdr:col>
      <xdr:colOff>133350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19150" y="6000750"/>
          <a:ext cx="10153650" cy="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ＡＲ丸ゴシック体Ｍ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・ 工賃支払総額、支払対象者ともに年々増加しているが、平成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ＡＲ丸ゴシック体Ｍ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年度においては支払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　 総額に比べ、支払対象者の増加率が大幅に上昇したため、一人当たりの配分額が減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　 少。（支払総額の増加率 ＜ 支払対象者の増加率）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・ 燃料や原材料費の高騰による収益の減少。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ＡＲ丸ゴシック体Ｍ"/>
            </a:rPr>
            <a:t> ・ 景気の低迷による発注元の倒産や発注量抑制による収益の減</a:t>
          </a:r>
        </a:p>
      </xdr:txBody>
    </xdr:sp>
    <xdr:clientData/>
  </xdr:twoCellAnchor>
  <xdr:twoCellAnchor>
    <xdr:from>
      <xdr:col>1</xdr:col>
      <xdr:colOff>0</xdr:colOff>
      <xdr:row>1</xdr:row>
      <xdr:rowOff>1</xdr:rowOff>
    </xdr:from>
    <xdr:to>
      <xdr:col>16</xdr:col>
      <xdr:colOff>0</xdr:colOff>
      <xdr:row>5</xdr:row>
      <xdr:rowOff>485775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9675;&#24037;&#36035;&#12539;&#12375;&#12372;&#12392;&#12475;&#12531;&#12479;&#12540;&#12539;&#19968;&#33324;&#23601;&#21172;&#31227;&#34892;&#20998;&#26512;\&#65288;&#22266;&#23450;&#65289;&#20107;&#26989;&#32773;&#21517;&#31807;2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25.3"/>
      <sheetName val="3月指定一覧"/>
      <sheetName val="1-1居宅介護(11)"/>
      <sheetName val="1-2重度訪問（12）"/>
      <sheetName val="1-3行動援護（13）"/>
      <sheetName val="1-5同行援護(15)"/>
      <sheetName val="２療養介護（21）"/>
      <sheetName val="３生活介護（22）"/>
      <sheetName val="５短期入所（24）"/>
      <sheetName val="６重度包括（14）"/>
      <sheetName val="７共同生活介護（31）"/>
      <sheetName val="８共同生活援助（33）"/>
      <sheetName val="９自立訓練（機能訓練）（41）"/>
      <sheetName val="１０自立訓練（生活訓練）（42）"/>
      <sheetName val="１１就労移行支援（43）"/>
      <sheetName val="１２就労継続Ａ型（45）"/>
      <sheetName val="１３就労継続支援Ｂ型（46）"/>
      <sheetName val="１５－１障害者支援施設（施設入所支援）（32）"/>
      <sheetName val="１５－２障害者支援施設（昼間実施サービス）"/>
      <sheetName val="１４－１一般相談支援（地域移行支援）（53）"/>
      <sheetName val="１４－２一般相談支援（地域定着支援）（54）"/>
      <sheetName val="特定相談支援（52）"/>
      <sheetName val="事業所指定状況"/>
      <sheetName val="指定状況（法人別）"/>
      <sheetName val="（15-2・16法人数計算）"/>
      <sheetName val="（7・8　単独・重複計算）"/>
      <sheetName val="（リス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社会福祉法人</v>
          </cell>
        </row>
        <row r="3">
          <cell r="A3" t="str">
            <v>医療法人</v>
          </cell>
        </row>
        <row r="4">
          <cell r="A4" t="str">
            <v>民法法人（社団・財団）</v>
          </cell>
        </row>
        <row r="5">
          <cell r="A5" t="str">
            <v>営利法人</v>
          </cell>
        </row>
        <row r="6">
          <cell r="A6" t="str">
            <v>非営利法人（NPO)</v>
          </cell>
        </row>
        <row r="7">
          <cell r="A7" t="str">
            <v>農協</v>
          </cell>
        </row>
        <row r="8">
          <cell r="A8" t="str">
            <v>生協</v>
          </cell>
        </row>
        <row r="9">
          <cell r="A9" t="str">
            <v>その他の法人</v>
          </cell>
        </row>
        <row r="10">
          <cell r="A10" t="str">
            <v>地方公共団体（都道府県）</v>
          </cell>
        </row>
        <row r="11">
          <cell r="A11" t="str">
            <v>地方公共団体（市町村）</v>
          </cell>
        </row>
        <row r="12">
          <cell r="A12" t="str">
            <v>地方公共団体（広域連合・一部事務組合等）</v>
          </cell>
        </row>
        <row r="13">
          <cell r="A13" t="str">
            <v>非法人</v>
          </cell>
        </row>
        <row r="14">
          <cell r="A14" t="str">
            <v>国立施設</v>
          </cell>
        </row>
        <row r="15">
          <cell r="A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O106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sqref="A1:C1"/>
    </sheetView>
  </sheetViews>
  <sheetFormatPr defaultRowHeight="23.25" customHeight="1"/>
  <cols>
    <col min="1" max="2" width="26.625" style="18" customWidth="1"/>
    <col min="3" max="4" width="18.875" style="20" customWidth="1"/>
    <col min="5" max="18" width="10.625" style="21" customWidth="1"/>
    <col min="19" max="26" width="9.125" style="21" customWidth="1"/>
    <col min="27" max="39" width="9.125" style="22" customWidth="1"/>
    <col min="40" max="67" width="9.125" style="23" customWidth="1"/>
    <col min="68" max="81" width="12.625" style="24" customWidth="1"/>
    <col min="82" max="93" width="10.25" style="21" customWidth="1"/>
    <col min="94" max="16384" width="9" style="25"/>
  </cols>
  <sheetData>
    <row r="1" spans="1:93" ht="23.25" customHeight="1">
      <c r="A1" s="377" t="s">
        <v>143</v>
      </c>
      <c r="B1" s="377"/>
      <c r="C1" s="377"/>
    </row>
    <row r="2" spans="1:93" ht="23.25" customHeight="1" thickBot="1">
      <c r="A2" s="27" t="s">
        <v>144</v>
      </c>
      <c r="B2" s="16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</row>
    <row r="3" spans="1:93" ht="23.25" customHeight="1">
      <c r="A3" s="378" t="s">
        <v>0</v>
      </c>
      <c r="B3" s="393" t="s">
        <v>58</v>
      </c>
      <c r="C3" s="380" t="s">
        <v>1</v>
      </c>
      <c r="D3" s="381"/>
      <c r="E3" s="382" t="s">
        <v>2</v>
      </c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4"/>
      <c r="S3" s="382" t="s">
        <v>72</v>
      </c>
      <c r="T3" s="383"/>
      <c r="U3" s="383"/>
      <c r="V3" s="383"/>
      <c r="W3" s="383"/>
      <c r="X3" s="383"/>
      <c r="Y3" s="383"/>
      <c r="Z3" s="384"/>
      <c r="AA3" s="382" t="s">
        <v>56</v>
      </c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4"/>
      <c r="AN3" s="395" t="s">
        <v>3</v>
      </c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484"/>
      <c r="BB3" s="391" t="s">
        <v>4</v>
      </c>
      <c r="BC3" s="392"/>
      <c r="BD3" s="392"/>
      <c r="BE3" s="392"/>
      <c r="BF3" s="392"/>
      <c r="BG3" s="392"/>
      <c r="BH3" s="392"/>
      <c r="BI3" s="392"/>
      <c r="BJ3" s="392"/>
      <c r="BK3" s="392"/>
      <c r="BL3" s="392"/>
      <c r="BM3" s="392"/>
      <c r="BN3" s="392"/>
      <c r="BO3" s="397"/>
      <c r="BP3" s="391" t="s">
        <v>5</v>
      </c>
      <c r="BQ3" s="392"/>
      <c r="BR3" s="392"/>
      <c r="BS3" s="392"/>
      <c r="BT3" s="392"/>
      <c r="BU3" s="392"/>
      <c r="BV3" s="392"/>
      <c r="BW3" s="392"/>
      <c r="BX3" s="392"/>
      <c r="BY3" s="392"/>
      <c r="BZ3" s="392"/>
      <c r="CA3" s="392"/>
      <c r="CB3" s="392"/>
      <c r="CC3" s="397"/>
      <c r="CD3" s="382" t="s">
        <v>6</v>
      </c>
      <c r="CE3" s="383"/>
      <c r="CF3" s="383"/>
      <c r="CG3" s="383"/>
      <c r="CH3" s="383"/>
      <c r="CI3" s="384"/>
      <c r="CJ3" s="382" t="s">
        <v>7</v>
      </c>
      <c r="CK3" s="383"/>
      <c r="CL3" s="383"/>
      <c r="CM3" s="383"/>
      <c r="CN3" s="383"/>
      <c r="CO3" s="384"/>
    </row>
    <row r="4" spans="1:93" ht="23.25" customHeight="1" thickBot="1">
      <c r="A4" s="379"/>
      <c r="B4" s="394"/>
      <c r="C4" s="170" t="s">
        <v>8</v>
      </c>
      <c r="D4" s="293" t="s">
        <v>9</v>
      </c>
      <c r="E4" s="175" t="s">
        <v>133</v>
      </c>
      <c r="F4" s="149" t="s">
        <v>127</v>
      </c>
      <c r="G4" s="149" t="s">
        <v>128</v>
      </c>
      <c r="H4" s="149" t="s">
        <v>129</v>
      </c>
      <c r="I4" s="149" t="s">
        <v>130</v>
      </c>
      <c r="J4" s="149" t="s">
        <v>131</v>
      </c>
      <c r="K4" s="171" t="s">
        <v>132</v>
      </c>
      <c r="L4" s="149" t="s">
        <v>146</v>
      </c>
      <c r="M4" s="186" t="s">
        <v>183</v>
      </c>
      <c r="N4" s="171" t="s">
        <v>200</v>
      </c>
      <c r="O4" s="149" t="s">
        <v>201</v>
      </c>
      <c r="P4" s="149" t="s">
        <v>202</v>
      </c>
      <c r="Q4" s="186" t="s">
        <v>384</v>
      </c>
      <c r="R4" s="131" t="s">
        <v>382</v>
      </c>
      <c r="S4" s="172" t="s">
        <v>132</v>
      </c>
      <c r="T4" s="149" t="s">
        <v>146</v>
      </c>
      <c r="U4" s="186" t="s">
        <v>183</v>
      </c>
      <c r="V4" s="149" t="s">
        <v>204</v>
      </c>
      <c r="W4" s="186" t="s">
        <v>201</v>
      </c>
      <c r="X4" s="149" t="s">
        <v>205</v>
      </c>
      <c r="Y4" s="186" t="s">
        <v>385</v>
      </c>
      <c r="Z4" s="131" t="s">
        <v>382</v>
      </c>
      <c r="AA4" s="173" t="s">
        <v>10</v>
      </c>
      <c r="AB4" s="174" t="s">
        <v>11</v>
      </c>
      <c r="AC4" s="174" t="s">
        <v>129</v>
      </c>
      <c r="AD4" s="174" t="s">
        <v>130</v>
      </c>
      <c r="AE4" s="174" t="s">
        <v>131</v>
      </c>
      <c r="AF4" s="174" t="s">
        <v>132</v>
      </c>
      <c r="AG4" s="174" t="s">
        <v>146</v>
      </c>
      <c r="AH4" s="208" t="s">
        <v>229</v>
      </c>
      <c r="AI4" s="174" t="s">
        <v>231</v>
      </c>
      <c r="AJ4" s="208" t="s">
        <v>261</v>
      </c>
      <c r="AK4" s="208" t="s">
        <v>262</v>
      </c>
      <c r="AL4" s="355" t="s">
        <v>203</v>
      </c>
      <c r="AM4" s="353" t="s">
        <v>395</v>
      </c>
      <c r="AN4" s="175" t="s">
        <v>134</v>
      </c>
      <c r="AO4" s="149" t="s">
        <v>127</v>
      </c>
      <c r="AP4" s="149" t="s">
        <v>128</v>
      </c>
      <c r="AQ4" s="149" t="s">
        <v>129</v>
      </c>
      <c r="AR4" s="149" t="s">
        <v>130</v>
      </c>
      <c r="AS4" s="149" t="s">
        <v>131</v>
      </c>
      <c r="AT4" s="149" t="s">
        <v>132</v>
      </c>
      <c r="AU4" s="149" t="s">
        <v>157</v>
      </c>
      <c r="AV4" s="186" t="s">
        <v>225</v>
      </c>
      <c r="AW4" s="149" t="s">
        <v>233</v>
      </c>
      <c r="AX4" s="149" t="s">
        <v>261</v>
      </c>
      <c r="AY4" s="149" t="s">
        <v>266</v>
      </c>
      <c r="AZ4" s="149" t="s">
        <v>265</v>
      </c>
      <c r="BA4" s="130" t="s">
        <v>395</v>
      </c>
      <c r="BB4" s="175" t="s">
        <v>135</v>
      </c>
      <c r="BC4" s="149" t="s">
        <v>127</v>
      </c>
      <c r="BD4" s="149" t="s">
        <v>128</v>
      </c>
      <c r="BE4" s="149" t="s">
        <v>129</v>
      </c>
      <c r="BF4" s="149" t="s">
        <v>130</v>
      </c>
      <c r="BG4" s="149" t="s">
        <v>131</v>
      </c>
      <c r="BH4" s="149" t="s">
        <v>132</v>
      </c>
      <c r="BI4" s="149" t="s">
        <v>146</v>
      </c>
      <c r="BJ4" s="149" t="s">
        <v>183</v>
      </c>
      <c r="BK4" s="149" t="s">
        <v>233</v>
      </c>
      <c r="BL4" s="149" t="s">
        <v>268</v>
      </c>
      <c r="BM4" s="149" t="s">
        <v>269</v>
      </c>
      <c r="BN4" s="149" t="s">
        <v>270</v>
      </c>
      <c r="BO4" s="131" t="s">
        <v>396</v>
      </c>
      <c r="BP4" s="175" t="s">
        <v>136</v>
      </c>
      <c r="BQ4" s="149" t="s">
        <v>127</v>
      </c>
      <c r="BR4" s="149" t="s">
        <v>128</v>
      </c>
      <c r="BS4" s="149" t="s">
        <v>129</v>
      </c>
      <c r="BT4" s="149" t="s">
        <v>130</v>
      </c>
      <c r="BU4" s="149" t="s">
        <v>131</v>
      </c>
      <c r="BV4" s="149" t="s">
        <v>132</v>
      </c>
      <c r="BW4" s="149" t="s">
        <v>146</v>
      </c>
      <c r="BX4" s="149" t="s">
        <v>183</v>
      </c>
      <c r="BY4" s="186" t="s">
        <v>233</v>
      </c>
      <c r="BZ4" s="186" t="s">
        <v>261</v>
      </c>
      <c r="CA4" s="186" t="s">
        <v>269</v>
      </c>
      <c r="CB4" s="364" t="s">
        <v>276</v>
      </c>
      <c r="CC4" s="131" t="s">
        <v>395</v>
      </c>
      <c r="CD4" s="175" t="s">
        <v>136</v>
      </c>
      <c r="CE4" s="149" t="s">
        <v>127</v>
      </c>
      <c r="CF4" s="149" t="s">
        <v>128</v>
      </c>
      <c r="CG4" s="149" t="s">
        <v>129</v>
      </c>
      <c r="CH4" s="149" t="s">
        <v>130</v>
      </c>
      <c r="CI4" s="130" t="s">
        <v>131</v>
      </c>
      <c r="CJ4" s="175" t="s">
        <v>133</v>
      </c>
      <c r="CK4" s="149" t="s">
        <v>127</v>
      </c>
      <c r="CL4" s="149" t="s">
        <v>128</v>
      </c>
      <c r="CM4" s="149" t="s">
        <v>129</v>
      </c>
      <c r="CN4" s="149" t="s">
        <v>130</v>
      </c>
      <c r="CO4" s="130" t="s">
        <v>131</v>
      </c>
    </row>
    <row r="5" spans="1:93" s="142" customFormat="1" ht="23.25" customHeight="1">
      <c r="A5" s="300" t="s">
        <v>64</v>
      </c>
      <c r="B5" s="301" t="s">
        <v>112</v>
      </c>
      <c r="C5" s="57" t="s">
        <v>87</v>
      </c>
      <c r="D5" s="299" t="s">
        <v>185</v>
      </c>
      <c r="E5" s="315" t="s">
        <v>75</v>
      </c>
      <c r="F5" s="302" t="s">
        <v>75</v>
      </c>
      <c r="G5" s="302" t="s">
        <v>75</v>
      </c>
      <c r="H5" s="302" t="s">
        <v>75</v>
      </c>
      <c r="I5" s="303">
        <v>47038</v>
      </c>
      <c r="J5" s="303">
        <v>52166</v>
      </c>
      <c r="K5" s="304">
        <v>56165</v>
      </c>
      <c r="L5" s="205">
        <v>48859</v>
      </c>
      <c r="M5" s="305">
        <v>56976</v>
      </c>
      <c r="N5" s="187">
        <v>62547</v>
      </c>
      <c r="O5" s="187">
        <v>80284</v>
      </c>
      <c r="P5" s="187">
        <v>82880.2</v>
      </c>
      <c r="Q5" s="338">
        <v>96402</v>
      </c>
      <c r="R5" s="306">
        <v>105485</v>
      </c>
      <c r="S5" s="152">
        <v>592</v>
      </c>
      <c r="T5" s="205">
        <v>532</v>
      </c>
      <c r="U5" s="305">
        <v>594</v>
      </c>
      <c r="V5" s="205">
        <v>669</v>
      </c>
      <c r="W5" s="203">
        <v>881</v>
      </c>
      <c r="X5" s="205">
        <v>961.9</v>
      </c>
      <c r="Y5" s="338">
        <v>999</v>
      </c>
      <c r="Z5" s="306">
        <v>1035</v>
      </c>
      <c r="AA5" s="83" t="s">
        <v>84</v>
      </c>
      <c r="AB5" s="29" t="s">
        <v>84</v>
      </c>
      <c r="AC5" s="29" t="s">
        <v>84</v>
      </c>
      <c r="AD5" s="29" t="s">
        <v>84</v>
      </c>
      <c r="AE5" s="109">
        <f t="shared" ref="AE5:AM5" si="0">J5/I5</f>
        <v>1.1090182405714528</v>
      </c>
      <c r="AF5" s="109">
        <f t="shared" si="0"/>
        <v>1.0766591266342063</v>
      </c>
      <c r="AG5" s="29">
        <f t="shared" si="0"/>
        <v>0.86991898869402651</v>
      </c>
      <c r="AH5" s="109">
        <f t="shared" si="0"/>
        <v>1.1661311119752757</v>
      </c>
      <c r="AI5" s="109">
        <f t="shared" si="0"/>
        <v>1.0977780117944398</v>
      </c>
      <c r="AJ5" s="109">
        <f t="shared" si="0"/>
        <v>1.2835787487809167</v>
      </c>
      <c r="AK5" s="109">
        <f t="shared" si="0"/>
        <v>1.0323377011608788</v>
      </c>
      <c r="AL5" s="211">
        <f t="shared" si="0"/>
        <v>1.1631487375754404</v>
      </c>
      <c r="AM5" s="479">
        <f t="shared" si="0"/>
        <v>1.0942200369286945</v>
      </c>
      <c r="AN5" s="83" t="s">
        <v>84</v>
      </c>
      <c r="AO5" s="29" t="s">
        <v>84</v>
      </c>
      <c r="AP5" s="29" t="s">
        <v>84</v>
      </c>
      <c r="AQ5" s="29" t="s">
        <v>84</v>
      </c>
      <c r="AR5" s="33">
        <v>14</v>
      </c>
      <c r="AS5" s="33">
        <v>16</v>
      </c>
      <c r="AT5" s="269">
        <v>14</v>
      </c>
      <c r="AU5" s="269">
        <v>14</v>
      </c>
      <c r="AV5" s="307">
        <v>10</v>
      </c>
      <c r="AW5" s="307">
        <v>10</v>
      </c>
      <c r="AX5" s="307">
        <v>10</v>
      </c>
      <c r="AY5" s="307">
        <v>10</v>
      </c>
      <c r="AZ5" s="357">
        <v>10</v>
      </c>
      <c r="BA5" s="308">
        <v>10</v>
      </c>
      <c r="BB5" s="83" t="s">
        <v>84</v>
      </c>
      <c r="BC5" s="29" t="s">
        <v>84</v>
      </c>
      <c r="BD5" s="29" t="s">
        <v>84</v>
      </c>
      <c r="BE5" s="29" t="s">
        <v>84</v>
      </c>
      <c r="BF5" s="33">
        <v>49</v>
      </c>
      <c r="BG5" s="33">
        <v>169</v>
      </c>
      <c r="BH5" s="30">
        <v>171</v>
      </c>
      <c r="BI5" s="205">
        <v>199</v>
      </c>
      <c r="BJ5" s="309">
        <v>165</v>
      </c>
      <c r="BK5" s="203">
        <v>165</v>
      </c>
      <c r="BL5" s="187">
        <v>173</v>
      </c>
      <c r="BM5" s="187">
        <v>130</v>
      </c>
      <c r="BN5" s="309">
        <v>110</v>
      </c>
      <c r="BO5" s="486">
        <v>116</v>
      </c>
      <c r="BP5" s="83" t="s">
        <v>84</v>
      </c>
      <c r="BQ5" s="29" t="s">
        <v>84</v>
      </c>
      <c r="BR5" s="29" t="s">
        <v>84</v>
      </c>
      <c r="BS5" s="29" t="s">
        <v>84</v>
      </c>
      <c r="BT5" s="33">
        <v>2304876</v>
      </c>
      <c r="BU5" s="33">
        <v>8816042</v>
      </c>
      <c r="BV5" s="30">
        <v>9604136</v>
      </c>
      <c r="BW5" s="30">
        <v>9722917</v>
      </c>
      <c r="BX5" s="30">
        <v>9400973</v>
      </c>
      <c r="BY5" s="310">
        <v>10320271</v>
      </c>
      <c r="BZ5" s="275">
        <v>13889101</v>
      </c>
      <c r="CA5" s="275">
        <v>10774420</v>
      </c>
      <c r="CB5" s="30">
        <v>10604273</v>
      </c>
      <c r="CC5" s="489">
        <v>12236269</v>
      </c>
      <c r="CD5" s="83" t="s">
        <v>84</v>
      </c>
      <c r="CE5" s="29" t="s">
        <v>84</v>
      </c>
      <c r="CF5" s="29" t="s">
        <v>84</v>
      </c>
      <c r="CG5" s="29" t="s">
        <v>84</v>
      </c>
      <c r="CH5" s="35">
        <v>50929</v>
      </c>
      <c r="CI5" s="99">
        <v>80364</v>
      </c>
      <c r="CJ5" s="83" t="s">
        <v>84</v>
      </c>
      <c r="CK5" s="29" t="s">
        <v>84</v>
      </c>
      <c r="CL5" s="29" t="s">
        <v>84</v>
      </c>
      <c r="CM5" s="29" t="s">
        <v>84</v>
      </c>
      <c r="CN5" s="36">
        <v>17084</v>
      </c>
      <c r="CO5" s="107">
        <v>42402</v>
      </c>
    </row>
    <row r="6" spans="1:93" s="142" customFormat="1" ht="23.25" customHeight="1">
      <c r="A6" s="1" t="s">
        <v>67</v>
      </c>
      <c r="B6" s="2" t="s">
        <v>113</v>
      </c>
      <c r="C6" s="37" t="s">
        <v>87</v>
      </c>
      <c r="D6" s="294" t="s">
        <v>137</v>
      </c>
      <c r="E6" s="316" t="s">
        <v>75</v>
      </c>
      <c r="F6" s="38" t="s">
        <v>75</v>
      </c>
      <c r="G6" s="38" t="s">
        <v>75</v>
      </c>
      <c r="H6" s="38" t="s">
        <v>75</v>
      </c>
      <c r="I6" s="38" t="s">
        <v>75</v>
      </c>
      <c r="J6" s="38" t="s">
        <v>75</v>
      </c>
      <c r="K6" s="124">
        <v>57579</v>
      </c>
      <c r="L6" s="141">
        <v>53586</v>
      </c>
      <c r="M6" s="195">
        <v>55594</v>
      </c>
      <c r="N6" s="188">
        <v>60982</v>
      </c>
      <c r="O6" s="188">
        <v>62057</v>
      </c>
      <c r="P6" s="188">
        <v>71799.100000000006</v>
      </c>
      <c r="Q6" s="272">
        <v>78459</v>
      </c>
      <c r="R6" s="206">
        <v>80758</v>
      </c>
      <c r="S6" s="151">
        <v>601</v>
      </c>
      <c r="T6" s="141">
        <v>541</v>
      </c>
      <c r="U6" s="195">
        <v>591</v>
      </c>
      <c r="V6" s="141">
        <v>641</v>
      </c>
      <c r="W6" s="198">
        <v>684</v>
      </c>
      <c r="X6" s="141">
        <v>802.6</v>
      </c>
      <c r="Y6" s="272">
        <v>858</v>
      </c>
      <c r="Z6" s="206">
        <v>884</v>
      </c>
      <c r="AA6" s="84" t="s">
        <v>84</v>
      </c>
      <c r="AB6" s="42" t="s">
        <v>84</v>
      </c>
      <c r="AC6" s="42" t="s">
        <v>84</v>
      </c>
      <c r="AD6" s="42" t="s">
        <v>84</v>
      </c>
      <c r="AE6" s="42" t="s">
        <v>84</v>
      </c>
      <c r="AF6" s="42" t="s">
        <v>54</v>
      </c>
      <c r="AG6" s="29">
        <f t="shared" ref="AG6:AL6" si="1">L6/K6</f>
        <v>0.930651800135466</v>
      </c>
      <c r="AH6" s="109">
        <f t="shared" si="1"/>
        <v>1.0374724741536969</v>
      </c>
      <c r="AI6" s="109">
        <f t="shared" si="1"/>
        <v>1.0969169334820303</v>
      </c>
      <c r="AJ6" s="109">
        <f t="shared" si="1"/>
        <v>1.0176281525696107</v>
      </c>
      <c r="AK6" s="109">
        <f t="shared" si="1"/>
        <v>1.1569863190292797</v>
      </c>
      <c r="AL6" s="211">
        <f t="shared" si="1"/>
        <v>1.0927574301070626</v>
      </c>
      <c r="AM6" s="479">
        <f t="shared" ref="AM6:AM17" si="2">R6/Q6</f>
        <v>1.0293019283957225</v>
      </c>
      <c r="AN6" s="84" t="s">
        <v>84</v>
      </c>
      <c r="AO6" s="42" t="s">
        <v>84</v>
      </c>
      <c r="AP6" s="42" t="s">
        <v>390</v>
      </c>
      <c r="AQ6" s="42" t="s">
        <v>84</v>
      </c>
      <c r="AR6" s="42" t="s">
        <v>84</v>
      </c>
      <c r="AS6" s="42" t="s">
        <v>84</v>
      </c>
      <c r="AT6" s="43">
        <v>20</v>
      </c>
      <c r="AU6" s="43">
        <v>20</v>
      </c>
      <c r="AV6" s="199">
        <v>15</v>
      </c>
      <c r="AW6" s="199">
        <v>15</v>
      </c>
      <c r="AX6" s="199">
        <v>15</v>
      </c>
      <c r="AY6" s="199">
        <v>20</v>
      </c>
      <c r="AZ6" s="202">
        <v>20</v>
      </c>
      <c r="BA6" s="161">
        <v>20</v>
      </c>
      <c r="BB6" s="84" t="s">
        <v>84</v>
      </c>
      <c r="BC6" s="42" t="s">
        <v>84</v>
      </c>
      <c r="BD6" s="42" t="s">
        <v>84</v>
      </c>
      <c r="BE6" s="42" t="s">
        <v>84</v>
      </c>
      <c r="BF6" s="42" t="s">
        <v>84</v>
      </c>
      <c r="BG6" s="42" t="s">
        <v>84</v>
      </c>
      <c r="BH6" s="43">
        <v>95</v>
      </c>
      <c r="BI6" s="141">
        <v>165</v>
      </c>
      <c r="BJ6" s="160">
        <v>213</v>
      </c>
      <c r="BK6" s="198">
        <v>203</v>
      </c>
      <c r="BL6" s="188">
        <v>274</v>
      </c>
      <c r="BM6" s="188">
        <v>256</v>
      </c>
      <c r="BN6" s="160">
        <v>210</v>
      </c>
      <c r="BO6" s="486">
        <v>175</v>
      </c>
      <c r="BP6" s="84" t="s">
        <v>84</v>
      </c>
      <c r="BQ6" s="42" t="s">
        <v>173</v>
      </c>
      <c r="BR6" s="42" t="s">
        <v>84</v>
      </c>
      <c r="BS6" s="42" t="s">
        <v>84</v>
      </c>
      <c r="BT6" s="42" t="s">
        <v>84</v>
      </c>
      <c r="BU6" s="42" t="s">
        <v>84</v>
      </c>
      <c r="BV6" s="43">
        <v>5470012</v>
      </c>
      <c r="BW6" s="43">
        <v>8841770</v>
      </c>
      <c r="BX6" s="43">
        <v>11841480</v>
      </c>
      <c r="BY6" s="150">
        <v>12379353</v>
      </c>
      <c r="BZ6" s="199">
        <v>17003617</v>
      </c>
      <c r="CA6" s="199">
        <v>18380559</v>
      </c>
      <c r="CB6" s="43">
        <v>16476398</v>
      </c>
      <c r="CC6" s="347">
        <v>14132663</v>
      </c>
      <c r="CD6" s="84" t="s">
        <v>84</v>
      </c>
      <c r="CE6" s="42" t="s">
        <v>84</v>
      </c>
      <c r="CF6" s="42" t="s">
        <v>84</v>
      </c>
      <c r="CG6" s="42" t="s">
        <v>84</v>
      </c>
      <c r="CH6" s="42" t="s">
        <v>84</v>
      </c>
      <c r="CI6" s="85" t="s">
        <v>84</v>
      </c>
      <c r="CJ6" s="84" t="s">
        <v>84</v>
      </c>
      <c r="CK6" s="42" t="s">
        <v>84</v>
      </c>
      <c r="CL6" s="42" t="s">
        <v>84</v>
      </c>
      <c r="CM6" s="42" t="s">
        <v>84</v>
      </c>
      <c r="CN6" s="42" t="s">
        <v>84</v>
      </c>
      <c r="CO6" s="85" t="s">
        <v>84</v>
      </c>
    </row>
    <row r="7" spans="1:93" s="142" customFormat="1" ht="23.25" customHeight="1">
      <c r="A7" s="1" t="s">
        <v>69</v>
      </c>
      <c r="B7" s="3" t="s">
        <v>114</v>
      </c>
      <c r="C7" s="63" t="s">
        <v>87</v>
      </c>
      <c r="D7" s="294" t="s">
        <v>137</v>
      </c>
      <c r="E7" s="316" t="s">
        <v>75</v>
      </c>
      <c r="F7" s="38" t="s">
        <v>75</v>
      </c>
      <c r="G7" s="38" t="s">
        <v>75</v>
      </c>
      <c r="H7" s="38" t="s">
        <v>75</v>
      </c>
      <c r="I7" s="38" t="s">
        <v>75</v>
      </c>
      <c r="J7" s="38" t="s">
        <v>75</v>
      </c>
      <c r="K7" s="121" t="s">
        <v>75</v>
      </c>
      <c r="L7" s="141">
        <v>74695</v>
      </c>
      <c r="M7" s="195">
        <v>77143</v>
      </c>
      <c r="N7" s="188">
        <v>86641</v>
      </c>
      <c r="O7" s="188">
        <v>77354</v>
      </c>
      <c r="P7" s="188">
        <v>76685.899999999994</v>
      </c>
      <c r="Q7" s="272">
        <v>78343</v>
      </c>
      <c r="R7" s="206">
        <v>85239</v>
      </c>
      <c r="S7" s="151">
        <v>0</v>
      </c>
      <c r="T7" s="141">
        <v>858</v>
      </c>
      <c r="U7" s="195">
        <v>888</v>
      </c>
      <c r="V7" s="141">
        <v>887</v>
      </c>
      <c r="W7" s="198">
        <v>908</v>
      </c>
      <c r="X7" s="141">
        <v>907.7</v>
      </c>
      <c r="Y7" s="272">
        <v>937</v>
      </c>
      <c r="Z7" s="206">
        <v>1002</v>
      </c>
      <c r="AA7" s="84" t="s">
        <v>84</v>
      </c>
      <c r="AB7" s="42" t="s">
        <v>84</v>
      </c>
      <c r="AC7" s="42" t="s">
        <v>84</v>
      </c>
      <c r="AD7" s="42" t="s">
        <v>84</v>
      </c>
      <c r="AE7" s="42" t="s">
        <v>84</v>
      </c>
      <c r="AF7" s="42" t="s">
        <v>54</v>
      </c>
      <c r="AG7" s="42" t="s">
        <v>54</v>
      </c>
      <c r="AH7" s="109">
        <f t="shared" ref="AH7:AL10" si="3">M7/L7</f>
        <v>1.0327732779971885</v>
      </c>
      <c r="AI7" s="109">
        <f t="shared" si="3"/>
        <v>1.1231219942185293</v>
      </c>
      <c r="AJ7" s="29">
        <f t="shared" si="3"/>
        <v>0.89281056312831109</v>
      </c>
      <c r="AK7" s="29">
        <f t="shared" si="3"/>
        <v>0.99136308400341278</v>
      </c>
      <c r="AL7" s="211">
        <f t="shared" si="3"/>
        <v>1.0216089268040149</v>
      </c>
      <c r="AM7" s="479">
        <f t="shared" si="2"/>
        <v>1.0880231801181981</v>
      </c>
      <c r="AN7" s="84" t="s">
        <v>84</v>
      </c>
      <c r="AO7" s="42" t="s">
        <v>84</v>
      </c>
      <c r="AP7" s="42" t="s">
        <v>54</v>
      </c>
      <c r="AQ7" s="42" t="s">
        <v>54</v>
      </c>
      <c r="AR7" s="42" t="s">
        <v>54</v>
      </c>
      <c r="AS7" s="42" t="s">
        <v>54</v>
      </c>
      <c r="AT7" s="42" t="s">
        <v>54</v>
      </c>
      <c r="AU7" s="43">
        <v>20</v>
      </c>
      <c r="AV7" s="199">
        <v>20</v>
      </c>
      <c r="AW7" s="199">
        <v>20</v>
      </c>
      <c r="AX7" s="199">
        <v>20</v>
      </c>
      <c r="AY7" s="199">
        <v>20</v>
      </c>
      <c r="AZ7" s="202">
        <v>20</v>
      </c>
      <c r="BA7" s="161">
        <v>20</v>
      </c>
      <c r="BB7" s="84" t="s">
        <v>54</v>
      </c>
      <c r="BC7" s="42" t="s">
        <v>54</v>
      </c>
      <c r="BD7" s="42" t="s">
        <v>54</v>
      </c>
      <c r="BE7" s="42" t="s">
        <v>54</v>
      </c>
      <c r="BF7" s="42" t="s">
        <v>54</v>
      </c>
      <c r="BG7" s="42" t="s">
        <v>54</v>
      </c>
      <c r="BH7" s="42" t="s">
        <v>54</v>
      </c>
      <c r="BI7" s="141">
        <v>218</v>
      </c>
      <c r="BJ7" s="160">
        <v>249</v>
      </c>
      <c r="BK7" s="198">
        <v>365</v>
      </c>
      <c r="BL7" s="188">
        <v>444</v>
      </c>
      <c r="BM7" s="188">
        <v>454</v>
      </c>
      <c r="BN7" s="160">
        <v>462</v>
      </c>
      <c r="BO7" s="486">
        <v>424</v>
      </c>
      <c r="BP7" s="84" t="s">
        <v>54</v>
      </c>
      <c r="BQ7" s="42" t="s">
        <v>54</v>
      </c>
      <c r="BR7" s="42" t="s">
        <v>54</v>
      </c>
      <c r="BS7" s="42" t="s">
        <v>54</v>
      </c>
      <c r="BT7" s="42" t="s">
        <v>54</v>
      </c>
      <c r="BU7" s="42" t="s">
        <v>54</v>
      </c>
      <c r="BV7" s="42" t="s">
        <v>54</v>
      </c>
      <c r="BW7" s="43">
        <v>16283508</v>
      </c>
      <c r="BX7" s="43">
        <v>19208484</v>
      </c>
      <c r="BY7" s="150">
        <v>31623972</v>
      </c>
      <c r="BZ7" s="199">
        <v>34345161</v>
      </c>
      <c r="CA7" s="199">
        <v>34815407</v>
      </c>
      <c r="CB7" s="43">
        <v>36194513</v>
      </c>
      <c r="CC7" s="347">
        <v>36141178</v>
      </c>
      <c r="CD7" s="84" t="s">
        <v>84</v>
      </c>
      <c r="CE7" s="42" t="s">
        <v>84</v>
      </c>
      <c r="CF7" s="42" t="s">
        <v>84</v>
      </c>
      <c r="CG7" s="42" t="s">
        <v>84</v>
      </c>
      <c r="CH7" s="42" t="s">
        <v>84</v>
      </c>
      <c r="CI7" s="85" t="s">
        <v>84</v>
      </c>
      <c r="CJ7" s="84" t="s">
        <v>84</v>
      </c>
      <c r="CK7" s="42" t="s">
        <v>84</v>
      </c>
      <c r="CL7" s="42" t="s">
        <v>84</v>
      </c>
      <c r="CM7" s="42" t="s">
        <v>84</v>
      </c>
      <c r="CN7" s="42" t="s">
        <v>84</v>
      </c>
      <c r="CO7" s="85" t="s">
        <v>84</v>
      </c>
    </row>
    <row r="8" spans="1:93" s="142" customFormat="1" ht="23.25" customHeight="1">
      <c r="A8" s="1" t="s">
        <v>148</v>
      </c>
      <c r="B8" s="3" t="s">
        <v>152</v>
      </c>
      <c r="C8" s="63" t="s">
        <v>54</v>
      </c>
      <c r="D8" s="294" t="s">
        <v>174</v>
      </c>
      <c r="E8" s="316" t="s">
        <v>75</v>
      </c>
      <c r="F8" s="38" t="s">
        <v>75</v>
      </c>
      <c r="G8" s="38" t="s">
        <v>75</v>
      </c>
      <c r="H8" s="38" t="s">
        <v>75</v>
      </c>
      <c r="I8" s="38" t="s">
        <v>75</v>
      </c>
      <c r="J8" s="38" t="s">
        <v>75</v>
      </c>
      <c r="K8" s="121" t="s">
        <v>75</v>
      </c>
      <c r="L8" s="141">
        <v>58691</v>
      </c>
      <c r="M8" s="195">
        <v>65944</v>
      </c>
      <c r="N8" s="188">
        <v>64671</v>
      </c>
      <c r="O8" s="188">
        <v>82428</v>
      </c>
      <c r="P8" s="188">
        <v>69505</v>
      </c>
      <c r="Q8" s="272">
        <v>77203</v>
      </c>
      <c r="R8" s="206">
        <v>80429</v>
      </c>
      <c r="S8" s="151" t="s">
        <v>173</v>
      </c>
      <c r="T8" s="141">
        <v>825</v>
      </c>
      <c r="U8" s="195">
        <v>879</v>
      </c>
      <c r="V8" s="141">
        <v>902</v>
      </c>
      <c r="W8" s="198">
        <v>920</v>
      </c>
      <c r="X8" s="141">
        <v>943</v>
      </c>
      <c r="Y8" s="272">
        <v>970</v>
      </c>
      <c r="Z8" s="206">
        <v>1001</v>
      </c>
      <c r="AA8" s="84" t="s">
        <v>54</v>
      </c>
      <c r="AB8" s="42" t="s">
        <v>54</v>
      </c>
      <c r="AC8" s="42" t="s">
        <v>54</v>
      </c>
      <c r="AD8" s="42" t="s">
        <v>54</v>
      </c>
      <c r="AE8" s="42" t="s">
        <v>54</v>
      </c>
      <c r="AF8" s="42" t="s">
        <v>54</v>
      </c>
      <c r="AG8" s="42" t="s">
        <v>54</v>
      </c>
      <c r="AH8" s="109">
        <f t="shared" si="3"/>
        <v>1.1235794244432706</v>
      </c>
      <c r="AI8" s="29">
        <f t="shared" si="3"/>
        <v>0.9806957418415625</v>
      </c>
      <c r="AJ8" s="109">
        <f t="shared" si="3"/>
        <v>1.2745743841907502</v>
      </c>
      <c r="AK8" s="29">
        <f t="shared" si="3"/>
        <v>0.84322075023050425</v>
      </c>
      <c r="AL8" s="211">
        <f t="shared" si="3"/>
        <v>1.1107546219696425</v>
      </c>
      <c r="AM8" s="479">
        <f t="shared" si="2"/>
        <v>1.0417859409608434</v>
      </c>
      <c r="AN8" s="84" t="s">
        <v>54</v>
      </c>
      <c r="AO8" s="42" t="s">
        <v>54</v>
      </c>
      <c r="AP8" s="42" t="s">
        <v>54</v>
      </c>
      <c r="AQ8" s="42" t="s">
        <v>54</v>
      </c>
      <c r="AR8" s="42" t="s">
        <v>54</v>
      </c>
      <c r="AS8" s="42" t="s">
        <v>54</v>
      </c>
      <c r="AT8" s="42" t="s">
        <v>54</v>
      </c>
      <c r="AU8" s="43">
        <v>20</v>
      </c>
      <c r="AV8" s="199">
        <v>20</v>
      </c>
      <c r="AW8" s="199">
        <v>20</v>
      </c>
      <c r="AX8" s="199">
        <v>20</v>
      </c>
      <c r="AY8" s="199">
        <v>20</v>
      </c>
      <c r="AZ8" s="202">
        <v>20</v>
      </c>
      <c r="BA8" s="161">
        <v>20</v>
      </c>
      <c r="BB8" s="84" t="s">
        <v>54</v>
      </c>
      <c r="BC8" s="42" t="s">
        <v>54</v>
      </c>
      <c r="BD8" s="42" t="s">
        <v>54</v>
      </c>
      <c r="BE8" s="42" t="s">
        <v>54</v>
      </c>
      <c r="BF8" s="42" t="s">
        <v>54</v>
      </c>
      <c r="BG8" s="42" t="s">
        <v>54</v>
      </c>
      <c r="BH8" s="42" t="s">
        <v>54</v>
      </c>
      <c r="BI8" s="141">
        <v>91</v>
      </c>
      <c r="BJ8" s="160">
        <v>425</v>
      </c>
      <c r="BK8" s="198">
        <v>450</v>
      </c>
      <c r="BL8" s="188">
        <v>338</v>
      </c>
      <c r="BM8" s="188">
        <v>549</v>
      </c>
      <c r="BN8" s="160">
        <v>525</v>
      </c>
      <c r="BO8" s="486">
        <v>555</v>
      </c>
      <c r="BP8" s="84" t="s">
        <v>54</v>
      </c>
      <c r="BQ8" s="42" t="s">
        <v>54</v>
      </c>
      <c r="BR8" s="42" t="s">
        <v>54</v>
      </c>
      <c r="BS8" s="42" t="s">
        <v>54</v>
      </c>
      <c r="BT8" s="42" t="s">
        <v>54</v>
      </c>
      <c r="BU8" s="42" t="s">
        <v>54</v>
      </c>
      <c r="BV8" s="42" t="s">
        <v>54</v>
      </c>
      <c r="BW8" s="43">
        <v>5340841</v>
      </c>
      <c r="BX8" s="43">
        <v>28026002</v>
      </c>
      <c r="BY8" s="150">
        <v>29101893</v>
      </c>
      <c r="BZ8" s="199">
        <v>27860681</v>
      </c>
      <c r="CA8" s="199">
        <v>38158233</v>
      </c>
      <c r="CB8" s="43">
        <v>40531793</v>
      </c>
      <c r="CC8" s="347">
        <v>44637942</v>
      </c>
      <c r="CD8" s="84" t="s">
        <v>280</v>
      </c>
      <c r="CE8" s="42" t="s">
        <v>280</v>
      </c>
      <c r="CF8" s="42" t="s">
        <v>281</v>
      </c>
      <c r="CG8" s="42" t="s">
        <v>281</v>
      </c>
      <c r="CH8" s="42" t="s">
        <v>280</v>
      </c>
      <c r="CI8" s="85" t="s">
        <v>281</v>
      </c>
      <c r="CJ8" s="84" t="s">
        <v>280</v>
      </c>
      <c r="CK8" s="42" t="s">
        <v>281</v>
      </c>
      <c r="CL8" s="42" t="s">
        <v>281</v>
      </c>
      <c r="CM8" s="42" t="s">
        <v>281</v>
      </c>
      <c r="CN8" s="42" t="s">
        <v>280</v>
      </c>
      <c r="CO8" s="85" t="s">
        <v>280</v>
      </c>
    </row>
    <row r="9" spans="1:93" s="142" customFormat="1" ht="23.25" customHeight="1">
      <c r="A9" s="1" t="s">
        <v>150</v>
      </c>
      <c r="B9" s="3" t="s">
        <v>178</v>
      </c>
      <c r="C9" s="63" t="s">
        <v>54</v>
      </c>
      <c r="D9" s="294" t="s">
        <v>174</v>
      </c>
      <c r="E9" s="316" t="s">
        <v>75</v>
      </c>
      <c r="F9" s="38" t="s">
        <v>75</v>
      </c>
      <c r="G9" s="38" t="s">
        <v>75</v>
      </c>
      <c r="H9" s="38" t="s">
        <v>75</v>
      </c>
      <c r="I9" s="38" t="s">
        <v>75</v>
      </c>
      <c r="J9" s="38" t="s">
        <v>75</v>
      </c>
      <c r="K9" s="121" t="s">
        <v>75</v>
      </c>
      <c r="L9" s="141">
        <v>104637</v>
      </c>
      <c r="M9" s="195">
        <v>100876</v>
      </c>
      <c r="N9" s="188">
        <v>119997</v>
      </c>
      <c r="O9" s="188">
        <v>132958</v>
      </c>
      <c r="P9" s="188">
        <v>131312.29999999999</v>
      </c>
      <c r="Q9" s="272">
        <v>138158</v>
      </c>
      <c r="R9" s="206">
        <v>144100</v>
      </c>
      <c r="S9" s="151" t="s">
        <v>173</v>
      </c>
      <c r="T9" s="141">
        <v>860</v>
      </c>
      <c r="U9" s="195">
        <v>876</v>
      </c>
      <c r="V9" s="141">
        <v>938</v>
      </c>
      <c r="W9" s="198">
        <v>852</v>
      </c>
      <c r="X9" s="141">
        <v>926.3</v>
      </c>
      <c r="Y9" s="272">
        <v>978</v>
      </c>
      <c r="Z9" s="206">
        <v>994</v>
      </c>
      <c r="AA9" s="84" t="s">
        <v>54</v>
      </c>
      <c r="AB9" s="42" t="s">
        <v>54</v>
      </c>
      <c r="AC9" s="42" t="s">
        <v>54</v>
      </c>
      <c r="AD9" s="42" t="s">
        <v>54</v>
      </c>
      <c r="AE9" s="42" t="s">
        <v>54</v>
      </c>
      <c r="AF9" s="42" t="s">
        <v>54</v>
      </c>
      <c r="AG9" s="42" t="s">
        <v>54</v>
      </c>
      <c r="AH9" s="29">
        <f t="shared" si="3"/>
        <v>0.96405669122776838</v>
      </c>
      <c r="AI9" s="109">
        <f t="shared" si="3"/>
        <v>1.1895495459772394</v>
      </c>
      <c r="AJ9" s="109">
        <f t="shared" si="3"/>
        <v>1.1080110336091735</v>
      </c>
      <c r="AK9" s="29">
        <f t="shared" si="3"/>
        <v>0.98762240707591864</v>
      </c>
      <c r="AL9" s="211">
        <f t="shared" si="3"/>
        <v>1.0521329685033314</v>
      </c>
      <c r="AM9" s="479">
        <f t="shared" si="2"/>
        <v>1.0430087291362065</v>
      </c>
      <c r="AN9" s="84" t="s">
        <v>54</v>
      </c>
      <c r="AO9" s="42" t="s">
        <v>54</v>
      </c>
      <c r="AP9" s="42" t="s">
        <v>54</v>
      </c>
      <c r="AQ9" s="42" t="s">
        <v>54</v>
      </c>
      <c r="AR9" s="42" t="s">
        <v>54</v>
      </c>
      <c r="AS9" s="42" t="s">
        <v>54</v>
      </c>
      <c r="AT9" s="42" t="s">
        <v>54</v>
      </c>
      <c r="AU9" s="43">
        <v>10</v>
      </c>
      <c r="AV9" s="199">
        <v>10</v>
      </c>
      <c r="AW9" s="199">
        <v>10</v>
      </c>
      <c r="AX9" s="199">
        <v>10</v>
      </c>
      <c r="AY9" s="199">
        <v>10</v>
      </c>
      <c r="AZ9" s="358">
        <v>10</v>
      </c>
      <c r="BA9" s="176">
        <v>10</v>
      </c>
      <c r="BB9" s="84" t="s">
        <v>54</v>
      </c>
      <c r="BC9" s="42" t="s">
        <v>54</v>
      </c>
      <c r="BD9" s="42" t="s">
        <v>54</v>
      </c>
      <c r="BE9" s="42" t="s">
        <v>54</v>
      </c>
      <c r="BF9" s="42" t="s">
        <v>54</v>
      </c>
      <c r="BG9" s="42" t="s">
        <v>54</v>
      </c>
      <c r="BH9" s="42" t="s">
        <v>54</v>
      </c>
      <c r="BI9" s="141">
        <v>65</v>
      </c>
      <c r="BJ9" s="160">
        <v>114</v>
      </c>
      <c r="BK9" s="198">
        <v>91</v>
      </c>
      <c r="BL9" s="188">
        <v>135</v>
      </c>
      <c r="BM9" s="188">
        <v>129</v>
      </c>
      <c r="BN9" s="160">
        <v>127</v>
      </c>
      <c r="BO9" s="486">
        <v>100</v>
      </c>
      <c r="BP9" s="84" t="s">
        <v>54</v>
      </c>
      <c r="BQ9" s="42" t="s">
        <v>54</v>
      </c>
      <c r="BR9" s="42" t="s">
        <v>54</v>
      </c>
      <c r="BS9" s="42" t="s">
        <v>54</v>
      </c>
      <c r="BT9" s="42" t="s">
        <v>54</v>
      </c>
      <c r="BU9" s="42" t="s">
        <v>54</v>
      </c>
      <c r="BV9" s="42" t="s">
        <v>54</v>
      </c>
      <c r="BW9" s="43">
        <v>6801393</v>
      </c>
      <c r="BX9" s="43">
        <v>11499885</v>
      </c>
      <c r="BY9" s="150">
        <v>10919708</v>
      </c>
      <c r="BZ9" s="199">
        <v>17949299</v>
      </c>
      <c r="CA9" s="199">
        <v>16939284</v>
      </c>
      <c r="CB9" s="43">
        <v>17546117</v>
      </c>
      <c r="CC9" s="347">
        <v>14409954</v>
      </c>
      <c r="CD9" s="84" t="s">
        <v>281</v>
      </c>
      <c r="CE9" s="42" t="s">
        <v>281</v>
      </c>
      <c r="CF9" s="42" t="s">
        <v>281</v>
      </c>
      <c r="CG9" s="42" t="s">
        <v>280</v>
      </c>
      <c r="CH9" s="42" t="s">
        <v>281</v>
      </c>
      <c r="CI9" s="85" t="s">
        <v>280</v>
      </c>
      <c r="CJ9" s="84" t="s">
        <v>281</v>
      </c>
      <c r="CK9" s="42" t="s">
        <v>280</v>
      </c>
      <c r="CL9" s="42" t="s">
        <v>281</v>
      </c>
      <c r="CM9" s="42" t="s">
        <v>280</v>
      </c>
      <c r="CN9" s="42" t="s">
        <v>280</v>
      </c>
      <c r="CO9" s="85" t="s">
        <v>281</v>
      </c>
    </row>
    <row r="10" spans="1:93" s="142" customFormat="1" ht="23.25" customHeight="1">
      <c r="A10" s="1" t="s">
        <v>151</v>
      </c>
      <c r="B10" s="3" t="s">
        <v>153</v>
      </c>
      <c r="C10" s="63" t="s">
        <v>54</v>
      </c>
      <c r="D10" s="294" t="s">
        <v>174</v>
      </c>
      <c r="E10" s="316" t="s">
        <v>75</v>
      </c>
      <c r="F10" s="38" t="s">
        <v>75</v>
      </c>
      <c r="G10" s="38" t="s">
        <v>75</v>
      </c>
      <c r="H10" s="38" t="s">
        <v>75</v>
      </c>
      <c r="I10" s="38" t="s">
        <v>75</v>
      </c>
      <c r="J10" s="38" t="s">
        <v>75</v>
      </c>
      <c r="K10" s="121" t="s">
        <v>75</v>
      </c>
      <c r="L10" s="141">
        <v>86840</v>
      </c>
      <c r="M10" s="195">
        <v>80709</v>
      </c>
      <c r="N10" s="188">
        <v>90327</v>
      </c>
      <c r="O10" s="188">
        <v>80959</v>
      </c>
      <c r="P10" s="188">
        <v>77563.600000000006</v>
      </c>
      <c r="Q10" s="272">
        <v>80306</v>
      </c>
      <c r="R10" s="206">
        <v>80793</v>
      </c>
      <c r="S10" s="151" t="s">
        <v>173</v>
      </c>
      <c r="T10" s="141">
        <v>944</v>
      </c>
      <c r="U10" s="195">
        <v>911</v>
      </c>
      <c r="V10" s="141">
        <v>1011</v>
      </c>
      <c r="W10" s="198">
        <v>965</v>
      </c>
      <c r="X10" s="141">
        <v>988.8</v>
      </c>
      <c r="Y10" s="272">
        <v>1014</v>
      </c>
      <c r="Z10" s="206">
        <v>995</v>
      </c>
      <c r="AA10" s="84" t="s">
        <v>54</v>
      </c>
      <c r="AB10" s="42" t="s">
        <v>54</v>
      </c>
      <c r="AC10" s="42" t="s">
        <v>54</v>
      </c>
      <c r="AD10" s="42" t="s">
        <v>54</v>
      </c>
      <c r="AE10" s="42" t="s">
        <v>54</v>
      </c>
      <c r="AF10" s="42" t="s">
        <v>54</v>
      </c>
      <c r="AG10" s="42" t="s">
        <v>54</v>
      </c>
      <c r="AH10" s="29">
        <f t="shared" si="3"/>
        <v>0.92939889451865498</v>
      </c>
      <c r="AI10" s="109">
        <f t="shared" si="3"/>
        <v>1.1191688659257333</v>
      </c>
      <c r="AJ10" s="29">
        <f t="shared" si="3"/>
        <v>0.89628793162620257</v>
      </c>
      <c r="AK10" s="29">
        <f t="shared" si="3"/>
        <v>0.95806025272051287</v>
      </c>
      <c r="AL10" s="211">
        <f t="shared" si="3"/>
        <v>1.0353567910721007</v>
      </c>
      <c r="AM10" s="479">
        <f t="shared" si="2"/>
        <v>1.0060643040370583</v>
      </c>
      <c r="AN10" s="84" t="s">
        <v>54</v>
      </c>
      <c r="AO10" s="42" t="s">
        <v>54</v>
      </c>
      <c r="AP10" s="42" t="s">
        <v>54</v>
      </c>
      <c r="AQ10" s="42" t="s">
        <v>54</v>
      </c>
      <c r="AR10" s="42" t="s">
        <v>54</v>
      </c>
      <c r="AS10" s="42" t="s">
        <v>54</v>
      </c>
      <c r="AT10" s="42" t="s">
        <v>54</v>
      </c>
      <c r="AU10" s="43">
        <v>20</v>
      </c>
      <c r="AV10" s="199">
        <v>20</v>
      </c>
      <c r="AW10" s="199">
        <v>20</v>
      </c>
      <c r="AX10" s="199">
        <v>20</v>
      </c>
      <c r="AY10" s="199">
        <v>20</v>
      </c>
      <c r="AZ10" s="202">
        <v>20</v>
      </c>
      <c r="BA10" s="161">
        <v>20</v>
      </c>
      <c r="BB10" s="84" t="s">
        <v>54</v>
      </c>
      <c r="BC10" s="42" t="s">
        <v>54</v>
      </c>
      <c r="BD10" s="42" t="s">
        <v>54</v>
      </c>
      <c r="BE10" s="42" t="s">
        <v>54</v>
      </c>
      <c r="BF10" s="42" t="s">
        <v>54</v>
      </c>
      <c r="BG10" s="42" t="s">
        <v>54</v>
      </c>
      <c r="BH10" s="42" t="s">
        <v>54</v>
      </c>
      <c r="BI10" s="141">
        <v>2</v>
      </c>
      <c r="BJ10" s="160">
        <v>269</v>
      </c>
      <c r="BK10" s="198">
        <v>409</v>
      </c>
      <c r="BL10" s="188">
        <v>457</v>
      </c>
      <c r="BM10" s="188">
        <v>498</v>
      </c>
      <c r="BN10" s="160">
        <v>521</v>
      </c>
      <c r="BO10" s="486">
        <v>565</v>
      </c>
      <c r="BP10" s="84" t="s">
        <v>54</v>
      </c>
      <c r="BQ10" s="42" t="s">
        <v>54</v>
      </c>
      <c r="BR10" s="42" t="s">
        <v>54</v>
      </c>
      <c r="BS10" s="42" t="s">
        <v>54</v>
      </c>
      <c r="BT10" s="42" t="s">
        <v>54</v>
      </c>
      <c r="BU10" s="42" t="s">
        <v>54</v>
      </c>
      <c r="BV10" s="42" t="s">
        <v>54</v>
      </c>
      <c r="BW10" s="43">
        <v>173680</v>
      </c>
      <c r="BX10" s="43">
        <v>21710589</v>
      </c>
      <c r="BY10" s="150">
        <v>36943588</v>
      </c>
      <c r="BZ10" s="199">
        <v>36998045</v>
      </c>
      <c r="CA10" s="199">
        <v>38626658</v>
      </c>
      <c r="CB10" s="43">
        <v>41839221</v>
      </c>
      <c r="CC10" s="347">
        <v>45647763</v>
      </c>
      <c r="CD10" s="84" t="s">
        <v>280</v>
      </c>
      <c r="CE10" s="42" t="s">
        <v>280</v>
      </c>
      <c r="CF10" s="42" t="s">
        <v>280</v>
      </c>
      <c r="CG10" s="42" t="s">
        <v>280</v>
      </c>
      <c r="CH10" s="42" t="s">
        <v>280</v>
      </c>
      <c r="CI10" s="85" t="s">
        <v>280</v>
      </c>
      <c r="CJ10" s="84" t="s">
        <v>281</v>
      </c>
      <c r="CK10" s="42" t="s">
        <v>281</v>
      </c>
      <c r="CL10" s="42" t="s">
        <v>287</v>
      </c>
      <c r="CM10" s="42" t="s">
        <v>281</v>
      </c>
      <c r="CN10" s="42" t="s">
        <v>281</v>
      </c>
      <c r="CO10" s="85" t="s">
        <v>280</v>
      </c>
    </row>
    <row r="11" spans="1:93" s="142" customFormat="1" ht="23.25" customHeight="1">
      <c r="A11" s="1" t="s">
        <v>186</v>
      </c>
      <c r="B11" s="3" t="s">
        <v>187</v>
      </c>
      <c r="C11" s="63" t="s">
        <v>54</v>
      </c>
      <c r="D11" s="294" t="s">
        <v>188</v>
      </c>
      <c r="E11" s="316" t="s">
        <v>75</v>
      </c>
      <c r="F11" s="38" t="s">
        <v>75</v>
      </c>
      <c r="G11" s="38" t="s">
        <v>75</v>
      </c>
      <c r="H11" s="38" t="s">
        <v>75</v>
      </c>
      <c r="I11" s="38" t="s">
        <v>75</v>
      </c>
      <c r="J11" s="38" t="s">
        <v>75</v>
      </c>
      <c r="K11" s="121" t="s">
        <v>75</v>
      </c>
      <c r="L11" s="38" t="s">
        <v>75</v>
      </c>
      <c r="M11" s="195">
        <v>53573</v>
      </c>
      <c r="N11" s="195">
        <v>66646</v>
      </c>
      <c r="O11" s="188">
        <v>68154</v>
      </c>
      <c r="P11" s="188">
        <v>67638.899999999994</v>
      </c>
      <c r="Q11" s="272">
        <v>80981</v>
      </c>
      <c r="R11" s="206">
        <v>80011</v>
      </c>
      <c r="S11" s="95" t="s">
        <v>173</v>
      </c>
      <c r="T11" s="150" t="s">
        <v>173</v>
      </c>
      <c r="U11" s="195">
        <v>934</v>
      </c>
      <c r="V11" s="43">
        <v>906</v>
      </c>
      <c r="W11" s="150">
        <v>935</v>
      </c>
      <c r="X11" s="43">
        <v>947.7</v>
      </c>
      <c r="Y11" s="272">
        <v>988</v>
      </c>
      <c r="Z11" s="206">
        <v>1016</v>
      </c>
      <c r="AA11" s="84" t="s">
        <v>54</v>
      </c>
      <c r="AB11" s="42" t="s">
        <v>54</v>
      </c>
      <c r="AC11" s="42" t="s">
        <v>54</v>
      </c>
      <c r="AD11" s="42" t="s">
        <v>54</v>
      </c>
      <c r="AE11" s="42" t="s">
        <v>54</v>
      </c>
      <c r="AF11" s="42" t="s">
        <v>54</v>
      </c>
      <c r="AG11" s="42" t="s">
        <v>54</v>
      </c>
      <c r="AH11" s="29" t="s">
        <v>227</v>
      </c>
      <c r="AI11" s="110">
        <f t="shared" ref="AI11:AL12" si="4">N11/M11</f>
        <v>1.2440221753495231</v>
      </c>
      <c r="AJ11" s="109">
        <f t="shared" si="4"/>
        <v>1.022627014374456</v>
      </c>
      <c r="AK11" s="29">
        <f t="shared" si="4"/>
        <v>0.99244211638348434</v>
      </c>
      <c r="AL11" s="211">
        <f t="shared" si="4"/>
        <v>1.1972548341265161</v>
      </c>
      <c r="AM11" s="314">
        <f t="shared" si="2"/>
        <v>0.98802188167594873</v>
      </c>
      <c r="AN11" s="84" t="s">
        <v>54</v>
      </c>
      <c r="AO11" s="42" t="s">
        <v>54</v>
      </c>
      <c r="AP11" s="42" t="s">
        <v>54</v>
      </c>
      <c r="AQ11" s="42" t="s">
        <v>54</v>
      </c>
      <c r="AR11" s="42" t="s">
        <v>54</v>
      </c>
      <c r="AS11" s="42" t="s">
        <v>54</v>
      </c>
      <c r="AT11" s="42" t="s">
        <v>54</v>
      </c>
      <c r="AU11" s="43" t="s">
        <v>230</v>
      </c>
      <c r="AV11" s="199">
        <v>15</v>
      </c>
      <c r="AW11" s="199">
        <v>15</v>
      </c>
      <c r="AX11" s="199">
        <v>15</v>
      </c>
      <c r="AY11" s="199">
        <v>15</v>
      </c>
      <c r="AZ11" s="358">
        <v>10</v>
      </c>
      <c r="BA11" s="176">
        <v>10</v>
      </c>
      <c r="BB11" s="84" t="s">
        <v>54</v>
      </c>
      <c r="BC11" s="42" t="s">
        <v>54</v>
      </c>
      <c r="BD11" s="42" t="s">
        <v>54</v>
      </c>
      <c r="BE11" s="42" t="s">
        <v>54</v>
      </c>
      <c r="BF11" s="42" t="s">
        <v>54</v>
      </c>
      <c r="BG11" s="42" t="s">
        <v>54</v>
      </c>
      <c r="BH11" s="42" t="s">
        <v>54</v>
      </c>
      <c r="BI11" s="43" t="s">
        <v>75</v>
      </c>
      <c r="BJ11" s="160">
        <v>3</v>
      </c>
      <c r="BK11" s="198">
        <v>149</v>
      </c>
      <c r="BL11" s="188">
        <v>178</v>
      </c>
      <c r="BM11" s="188">
        <v>160</v>
      </c>
      <c r="BN11" s="160">
        <v>120</v>
      </c>
      <c r="BO11" s="486">
        <v>103</v>
      </c>
      <c r="BP11" s="84" t="s">
        <v>239</v>
      </c>
      <c r="BQ11" s="42" t="s">
        <v>54</v>
      </c>
      <c r="BR11" s="42" t="s">
        <v>54</v>
      </c>
      <c r="BS11" s="42" t="s">
        <v>54</v>
      </c>
      <c r="BT11" s="42" t="s">
        <v>54</v>
      </c>
      <c r="BU11" s="42" t="s">
        <v>54</v>
      </c>
      <c r="BV11" s="42" t="s">
        <v>54</v>
      </c>
      <c r="BW11" s="43" t="s">
        <v>75</v>
      </c>
      <c r="BX11" s="43">
        <v>160718</v>
      </c>
      <c r="BY11" s="150">
        <v>9930235</v>
      </c>
      <c r="BZ11" s="199">
        <v>12131347</v>
      </c>
      <c r="CA11" s="199">
        <v>10822225</v>
      </c>
      <c r="CB11" s="43">
        <v>9717720</v>
      </c>
      <c r="CC11" s="41">
        <v>8241148</v>
      </c>
      <c r="CD11" s="84" t="s">
        <v>280</v>
      </c>
      <c r="CE11" s="42" t="s">
        <v>280</v>
      </c>
      <c r="CF11" s="42" t="s">
        <v>281</v>
      </c>
      <c r="CG11" s="42" t="s">
        <v>281</v>
      </c>
      <c r="CH11" s="42" t="s">
        <v>280</v>
      </c>
      <c r="CI11" s="85" t="s">
        <v>280</v>
      </c>
      <c r="CJ11" s="84" t="s">
        <v>280</v>
      </c>
      <c r="CK11" s="42" t="s">
        <v>281</v>
      </c>
      <c r="CL11" s="42" t="s">
        <v>281</v>
      </c>
      <c r="CM11" s="42" t="s">
        <v>280</v>
      </c>
      <c r="CN11" s="42" t="s">
        <v>280</v>
      </c>
      <c r="CO11" s="85" t="s">
        <v>280</v>
      </c>
    </row>
    <row r="12" spans="1:93" s="142" customFormat="1" ht="23.25" customHeight="1">
      <c r="A12" s="216" t="s">
        <v>195</v>
      </c>
      <c r="B12" s="217" t="s">
        <v>178</v>
      </c>
      <c r="C12" s="57" t="s">
        <v>54</v>
      </c>
      <c r="D12" s="295" t="s">
        <v>188</v>
      </c>
      <c r="E12" s="317" t="s">
        <v>230</v>
      </c>
      <c r="F12" s="218" t="s">
        <v>75</v>
      </c>
      <c r="G12" s="218" t="s">
        <v>215</v>
      </c>
      <c r="H12" s="218" t="s">
        <v>214</v>
      </c>
      <c r="I12" s="218" t="s">
        <v>75</v>
      </c>
      <c r="J12" s="218" t="s">
        <v>75</v>
      </c>
      <c r="K12" s="219" t="s">
        <v>75</v>
      </c>
      <c r="L12" s="218" t="s">
        <v>75</v>
      </c>
      <c r="M12" s="220">
        <v>105986</v>
      </c>
      <c r="N12" s="220">
        <v>121289</v>
      </c>
      <c r="O12" s="188">
        <v>126416</v>
      </c>
      <c r="P12" s="188">
        <v>129804.4</v>
      </c>
      <c r="Q12" s="339">
        <v>134160</v>
      </c>
      <c r="R12" s="223">
        <v>150158</v>
      </c>
      <c r="S12" s="221" t="s">
        <v>173</v>
      </c>
      <c r="T12" s="103" t="s">
        <v>173</v>
      </c>
      <c r="U12" s="220">
        <v>857</v>
      </c>
      <c r="V12" s="222">
        <v>837</v>
      </c>
      <c r="W12" s="103">
        <v>824</v>
      </c>
      <c r="X12" s="222">
        <v>930.3</v>
      </c>
      <c r="Y12" s="339">
        <v>957</v>
      </c>
      <c r="Z12" s="223">
        <v>1008</v>
      </c>
      <c r="AA12" s="224" t="s">
        <v>232</v>
      </c>
      <c r="AB12" s="225" t="s">
        <v>54</v>
      </c>
      <c r="AC12" s="225" t="s">
        <v>54</v>
      </c>
      <c r="AD12" s="225" t="s">
        <v>54</v>
      </c>
      <c r="AE12" s="225" t="s">
        <v>54</v>
      </c>
      <c r="AF12" s="225" t="s">
        <v>54</v>
      </c>
      <c r="AG12" s="225" t="s">
        <v>54</v>
      </c>
      <c r="AH12" s="42" t="s">
        <v>228</v>
      </c>
      <c r="AI12" s="110">
        <f t="shared" si="4"/>
        <v>1.1443869945087086</v>
      </c>
      <c r="AJ12" s="277">
        <f t="shared" si="4"/>
        <v>1.0422709396565228</v>
      </c>
      <c r="AK12" s="277">
        <f t="shared" si="4"/>
        <v>1.0268035691684596</v>
      </c>
      <c r="AL12" s="211">
        <f t="shared" si="4"/>
        <v>1.0335551029086842</v>
      </c>
      <c r="AM12" s="479">
        <f t="shared" si="2"/>
        <v>1.1192456768038164</v>
      </c>
      <c r="AN12" s="224" t="s">
        <v>54</v>
      </c>
      <c r="AO12" s="225" t="s">
        <v>54</v>
      </c>
      <c r="AP12" s="225" t="s">
        <v>54</v>
      </c>
      <c r="AQ12" s="225" t="s">
        <v>54</v>
      </c>
      <c r="AR12" s="225" t="s">
        <v>54</v>
      </c>
      <c r="AS12" s="225" t="s">
        <v>54</v>
      </c>
      <c r="AT12" s="225" t="s">
        <v>54</v>
      </c>
      <c r="AU12" s="222" t="s">
        <v>230</v>
      </c>
      <c r="AV12" s="226">
        <v>20</v>
      </c>
      <c r="AW12" s="226">
        <v>20</v>
      </c>
      <c r="AX12" s="226">
        <v>20</v>
      </c>
      <c r="AY12" s="226">
        <v>20</v>
      </c>
      <c r="AZ12" s="359">
        <v>20</v>
      </c>
      <c r="BA12" s="227">
        <v>20</v>
      </c>
      <c r="BB12" s="224" t="s">
        <v>54</v>
      </c>
      <c r="BC12" s="225" t="s">
        <v>54</v>
      </c>
      <c r="BD12" s="225" t="s">
        <v>54</v>
      </c>
      <c r="BE12" s="225" t="s">
        <v>54</v>
      </c>
      <c r="BF12" s="225" t="s">
        <v>54</v>
      </c>
      <c r="BG12" s="225" t="s">
        <v>54</v>
      </c>
      <c r="BH12" s="225" t="s">
        <v>54</v>
      </c>
      <c r="BI12" s="222" t="s">
        <v>75</v>
      </c>
      <c r="BJ12" s="266">
        <v>32</v>
      </c>
      <c r="BK12" s="265">
        <v>270</v>
      </c>
      <c r="BL12" s="263">
        <v>279</v>
      </c>
      <c r="BM12" s="263">
        <v>310</v>
      </c>
      <c r="BN12" s="266">
        <v>350</v>
      </c>
      <c r="BO12" s="486">
        <v>328</v>
      </c>
      <c r="BP12" s="224" t="s">
        <v>54</v>
      </c>
      <c r="BQ12" s="225" t="s">
        <v>54</v>
      </c>
      <c r="BR12" s="225" t="s">
        <v>54</v>
      </c>
      <c r="BS12" s="225" t="s">
        <v>54</v>
      </c>
      <c r="BT12" s="225" t="s">
        <v>54</v>
      </c>
      <c r="BU12" s="225" t="s">
        <v>54</v>
      </c>
      <c r="BV12" s="225" t="s">
        <v>54</v>
      </c>
      <c r="BW12" s="222" t="s">
        <v>75</v>
      </c>
      <c r="BX12" s="145">
        <v>3391555</v>
      </c>
      <c r="BY12" s="103">
        <v>32747966</v>
      </c>
      <c r="BZ12" s="226">
        <v>35270066</v>
      </c>
      <c r="CA12" s="226">
        <v>40239376</v>
      </c>
      <c r="CB12" s="145">
        <v>46956070</v>
      </c>
      <c r="CC12" s="490">
        <v>49251985</v>
      </c>
      <c r="CD12" s="228" t="s">
        <v>280</v>
      </c>
      <c r="CE12" s="229" t="s">
        <v>280</v>
      </c>
      <c r="CF12" s="229" t="s">
        <v>280</v>
      </c>
      <c r="CG12" s="229" t="s">
        <v>281</v>
      </c>
      <c r="CH12" s="229" t="s">
        <v>280</v>
      </c>
      <c r="CI12" s="230" t="s">
        <v>280</v>
      </c>
      <c r="CJ12" s="228" t="s">
        <v>280</v>
      </c>
      <c r="CK12" s="229" t="s">
        <v>281</v>
      </c>
      <c r="CL12" s="229" t="s">
        <v>281</v>
      </c>
      <c r="CM12" s="229" t="s">
        <v>280</v>
      </c>
      <c r="CN12" s="229" t="s">
        <v>281</v>
      </c>
      <c r="CO12" s="230" t="s">
        <v>280</v>
      </c>
    </row>
    <row r="13" spans="1:93" s="231" customFormat="1" ht="23.25" customHeight="1">
      <c r="A13" s="1" t="s">
        <v>206</v>
      </c>
      <c r="B13" s="3" t="s">
        <v>209</v>
      </c>
      <c r="C13" s="63" t="s">
        <v>173</v>
      </c>
      <c r="D13" s="294" t="s">
        <v>211</v>
      </c>
      <c r="E13" s="316" t="s">
        <v>75</v>
      </c>
      <c r="F13" s="38" t="s">
        <v>75</v>
      </c>
      <c r="G13" s="38" t="s">
        <v>215</v>
      </c>
      <c r="H13" s="38" t="s">
        <v>215</v>
      </c>
      <c r="I13" s="38" t="s">
        <v>214</v>
      </c>
      <c r="J13" s="38" t="s">
        <v>214</v>
      </c>
      <c r="K13" s="121" t="s">
        <v>214</v>
      </c>
      <c r="L13" s="38" t="s">
        <v>214</v>
      </c>
      <c r="M13" s="195" t="s">
        <v>214</v>
      </c>
      <c r="N13" s="195">
        <v>68640</v>
      </c>
      <c r="O13" s="188">
        <v>82578</v>
      </c>
      <c r="P13" s="188">
        <v>70343.8</v>
      </c>
      <c r="Q13" s="272">
        <v>72835</v>
      </c>
      <c r="R13" s="206">
        <v>74561</v>
      </c>
      <c r="S13" s="95" t="s">
        <v>379</v>
      </c>
      <c r="T13" s="150" t="s">
        <v>199</v>
      </c>
      <c r="U13" s="195" t="s">
        <v>199</v>
      </c>
      <c r="V13" s="43">
        <v>901</v>
      </c>
      <c r="W13" s="150">
        <v>921</v>
      </c>
      <c r="X13" s="43">
        <v>943.1</v>
      </c>
      <c r="Y13" s="272">
        <v>970</v>
      </c>
      <c r="Z13" s="206">
        <v>1000</v>
      </c>
      <c r="AA13" s="224" t="s">
        <v>232</v>
      </c>
      <c r="AB13" s="225" t="s">
        <v>54</v>
      </c>
      <c r="AC13" s="225" t="s">
        <v>54</v>
      </c>
      <c r="AD13" s="225" t="s">
        <v>54</v>
      </c>
      <c r="AE13" s="225" t="s">
        <v>54</v>
      </c>
      <c r="AF13" s="225" t="s">
        <v>54</v>
      </c>
      <c r="AG13" s="225" t="s">
        <v>54</v>
      </c>
      <c r="AH13" s="42" t="s">
        <v>228</v>
      </c>
      <c r="AI13" s="42" t="s">
        <v>228</v>
      </c>
      <c r="AJ13" s="278">
        <f t="shared" ref="AJ13:AL14" si="5">O13/N13</f>
        <v>1.2030594405594406</v>
      </c>
      <c r="AK13" s="225">
        <f t="shared" si="5"/>
        <v>0.85184673884085349</v>
      </c>
      <c r="AL13" s="211">
        <f t="shared" si="5"/>
        <v>1.0354146349784914</v>
      </c>
      <c r="AM13" s="479">
        <f t="shared" si="2"/>
        <v>1.0236973982288735</v>
      </c>
      <c r="AN13" s="84" t="s">
        <v>75</v>
      </c>
      <c r="AO13" s="42" t="s">
        <v>75</v>
      </c>
      <c r="AP13" s="42" t="s">
        <v>75</v>
      </c>
      <c r="AQ13" s="42" t="s">
        <v>75</v>
      </c>
      <c r="AR13" s="42" t="s">
        <v>75</v>
      </c>
      <c r="AS13" s="42" t="s">
        <v>75</v>
      </c>
      <c r="AT13" s="42" t="s">
        <v>75</v>
      </c>
      <c r="AU13" s="43" t="s">
        <v>75</v>
      </c>
      <c r="AV13" s="199" t="s">
        <v>75</v>
      </c>
      <c r="AW13" s="199">
        <v>29</v>
      </c>
      <c r="AX13" s="199">
        <v>20</v>
      </c>
      <c r="AY13" s="199">
        <v>20</v>
      </c>
      <c r="AZ13" s="358">
        <v>20</v>
      </c>
      <c r="BA13" s="176">
        <v>20</v>
      </c>
      <c r="BB13" s="84" t="s">
        <v>75</v>
      </c>
      <c r="BC13" s="42" t="s">
        <v>75</v>
      </c>
      <c r="BD13" s="42" t="s">
        <v>75</v>
      </c>
      <c r="BE13" s="42" t="s">
        <v>75</v>
      </c>
      <c r="BF13" s="42" t="s">
        <v>75</v>
      </c>
      <c r="BG13" s="42" t="s">
        <v>75</v>
      </c>
      <c r="BH13" s="42" t="s">
        <v>75</v>
      </c>
      <c r="BI13" s="43" t="s">
        <v>75</v>
      </c>
      <c r="BJ13" s="272" t="s">
        <v>75</v>
      </c>
      <c r="BK13" s="198">
        <v>107</v>
      </c>
      <c r="BL13" s="188">
        <v>379</v>
      </c>
      <c r="BM13" s="188">
        <v>523</v>
      </c>
      <c r="BN13" s="160">
        <v>601</v>
      </c>
      <c r="BO13" s="486">
        <v>569</v>
      </c>
      <c r="BP13" s="84" t="s">
        <v>75</v>
      </c>
      <c r="BQ13" s="42" t="s">
        <v>75</v>
      </c>
      <c r="BR13" s="42" t="s">
        <v>75</v>
      </c>
      <c r="BS13" s="42" t="s">
        <v>75</v>
      </c>
      <c r="BT13" s="42" t="s">
        <v>75</v>
      </c>
      <c r="BU13" s="42" t="s">
        <v>75</v>
      </c>
      <c r="BV13" s="42" t="s">
        <v>75</v>
      </c>
      <c r="BW13" s="43" t="s">
        <v>75</v>
      </c>
      <c r="BX13" s="43" t="s">
        <v>75</v>
      </c>
      <c r="BY13" s="150">
        <v>7344498</v>
      </c>
      <c r="BZ13" s="199">
        <v>31297143</v>
      </c>
      <c r="CA13" s="199">
        <v>36789784</v>
      </c>
      <c r="CB13" s="43">
        <v>43773722</v>
      </c>
      <c r="CC13" s="347">
        <v>42425396</v>
      </c>
      <c r="CD13" s="84" t="s">
        <v>280</v>
      </c>
      <c r="CE13" s="42" t="s">
        <v>280</v>
      </c>
      <c r="CF13" s="42" t="s">
        <v>280</v>
      </c>
      <c r="CG13" s="42" t="s">
        <v>280</v>
      </c>
      <c r="CH13" s="42" t="s">
        <v>281</v>
      </c>
      <c r="CI13" s="85" t="s">
        <v>281</v>
      </c>
      <c r="CJ13" s="84" t="s">
        <v>287</v>
      </c>
      <c r="CK13" s="42" t="s">
        <v>280</v>
      </c>
      <c r="CL13" s="42" t="s">
        <v>281</v>
      </c>
      <c r="CM13" s="42" t="s">
        <v>280</v>
      </c>
      <c r="CN13" s="42" t="s">
        <v>281</v>
      </c>
      <c r="CO13" s="85" t="s">
        <v>289</v>
      </c>
    </row>
    <row r="14" spans="1:93" s="142" customFormat="1" ht="23.25" customHeight="1">
      <c r="A14" s="216" t="s">
        <v>208</v>
      </c>
      <c r="B14" s="217" t="s">
        <v>316</v>
      </c>
      <c r="C14" s="57" t="s">
        <v>54</v>
      </c>
      <c r="D14" s="295" t="s">
        <v>212</v>
      </c>
      <c r="E14" s="317" t="s">
        <v>75</v>
      </c>
      <c r="F14" s="218" t="s">
        <v>75</v>
      </c>
      <c r="G14" s="218" t="s">
        <v>75</v>
      </c>
      <c r="H14" s="218" t="s">
        <v>75</v>
      </c>
      <c r="I14" s="218" t="s">
        <v>75</v>
      </c>
      <c r="J14" s="218" t="s">
        <v>75</v>
      </c>
      <c r="K14" s="219" t="s">
        <v>75</v>
      </c>
      <c r="L14" s="218" t="s">
        <v>214</v>
      </c>
      <c r="M14" s="233" t="s">
        <v>215</v>
      </c>
      <c r="N14" s="233">
        <v>63043</v>
      </c>
      <c r="O14" s="264">
        <v>63939</v>
      </c>
      <c r="P14" s="264">
        <v>68366.7</v>
      </c>
      <c r="Q14" s="340">
        <v>75001</v>
      </c>
      <c r="R14" s="234">
        <v>77822</v>
      </c>
      <c r="S14" s="221" t="s">
        <v>173</v>
      </c>
      <c r="T14" s="103" t="s">
        <v>173</v>
      </c>
      <c r="U14" s="233">
        <v>857</v>
      </c>
      <c r="V14" s="222">
        <v>910</v>
      </c>
      <c r="W14" s="103">
        <v>919</v>
      </c>
      <c r="X14" s="222">
        <v>944.8</v>
      </c>
      <c r="Y14" s="339">
        <v>971</v>
      </c>
      <c r="Z14" s="234">
        <v>1001</v>
      </c>
      <c r="AA14" s="84" t="s">
        <v>54</v>
      </c>
      <c r="AB14" s="42" t="s">
        <v>54</v>
      </c>
      <c r="AC14" s="42" t="s">
        <v>54</v>
      </c>
      <c r="AD14" s="42" t="s">
        <v>54</v>
      </c>
      <c r="AE14" s="42" t="s">
        <v>54</v>
      </c>
      <c r="AF14" s="42" t="s">
        <v>54</v>
      </c>
      <c r="AG14" s="42" t="s">
        <v>54</v>
      </c>
      <c r="AH14" s="42" t="s">
        <v>227</v>
      </c>
      <c r="AI14" s="42" t="s">
        <v>226</v>
      </c>
      <c r="AJ14" s="110">
        <f t="shared" si="5"/>
        <v>1.0142125216122329</v>
      </c>
      <c r="AK14" s="110">
        <f t="shared" si="5"/>
        <v>1.0692488152770609</v>
      </c>
      <c r="AL14" s="211">
        <f t="shared" si="5"/>
        <v>1.0970399331838454</v>
      </c>
      <c r="AM14" s="479">
        <f t="shared" si="2"/>
        <v>1.0376128318289088</v>
      </c>
      <c r="AN14" s="228" t="s">
        <v>54</v>
      </c>
      <c r="AO14" s="229" t="s">
        <v>54</v>
      </c>
      <c r="AP14" s="229" t="s">
        <v>54</v>
      </c>
      <c r="AQ14" s="229" t="s">
        <v>54</v>
      </c>
      <c r="AR14" s="229" t="s">
        <v>54</v>
      </c>
      <c r="AS14" s="229" t="s">
        <v>54</v>
      </c>
      <c r="AT14" s="229" t="s">
        <v>54</v>
      </c>
      <c r="AU14" s="222" t="s">
        <v>75</v>
      </c>
      <c r="AV14" s="226" t="s">
        <v>75</v>
      </c>
      <c r="AW14" s="226">
        <v>20</v>
      </c>
      <c r="AX14" s="226">
        <v>20</v>
      </c>
      <c r="AY14" s="226">
        <v>20</v>
      </c>
      <c r="AZ14" s="360">
        <v>20</v>
      </c>
      <c r="BA14" s="235">
        <v>20</v>
      </c>
      <c r="BB14" s="84" t="s">
        <v>54</v>
      </c>
      <c r="BC14" s="42" t="s">
        <v>54</v>
      </c>
      <c r="BD14" s="42" t="s">
        <v>54</v>
      </c>
      <c r="BE14" s="42" t="s">
        <v>54</v>
      </c>
      <c r="BF14" s="42" t="s">
        <v>54</v>
      </c>
      <c r="BG14" s="42" t="s">
        <v>54</v>
      </c>
      <c r="BH14" s="42" t="s">
        <v>55</v>
      </c>
      <c r="BI14" s="43" t="s">
        <v>75</v>
      </c>
      <c r="BJ14" s="272" t="s">
        <v>75</v>
      </c>
      <c r="BK14" s="265">
        <v>27</v>
      </c>
      <c r="BL14" s="263">
        <v>423</v>
      </c>
      <c r="BM14" s="263">
        <v>436</v>
      </c>
      <c r="BN14" s="365">
        <v>437</v>
      </c>
      <c r="BO14" s="486">
        <v>439</v>
      </c>
      <c r="BP14" s="84" t="s">
        <v>54</v>
      </c>
      <c r="BQ14" s="42" t="s">
        <v>54</v>
      </c>
      <c r="BR14" s="42" t="s">
        <v>54</v>
      </c>
      <c r="BS14" s="42" t="s">
        <v>54</v>
      </c>
      <c r="BT14" s="42" t="s">
        <v>54</v>
      </c>
      <c r="BU14" s="42" t="s">
        <v>54</v>
      </c>
      <c r="BV14" s="42" t="s">
        <v>54</v>
      </c>
      <c r="BW14" s="43" t="s">
        <v>75</v>
      </c>
      <c r="BX14" s="43" t="s">
        <v>75</v>
      </c>
      <c r="BY14" s="103">
        <v>1702156</v>
      </c>
      <c r="BZ14" s="226">
        <v>27046040</v>
      </c>
      <c r="CA14" s="226">
        <v>29807862</v>
      </c>
      <c r="CB14" s="222">
        <v>32775558</v>
      </c>
      <c r="CC14" s="490">
        <v>34164061</v>
      </c>
      <c r="CD14" s="228" t="s">
        <v>281</v>
      </c>
      <c r="CE14" s="229" t="s">
        <v>280</v>
      </c>
      <c r="CF14" s="229" t="s">
        <v>281</v>
      </c>
      <c r="CG14" s="229" t="s">
        <v>280</v>
      </c>
      <c r="CH14" s="229" t="s">
        <v>281</v>
      </c>
      <c r="CI14" s="230" t="s">
        <v>280</v>
      </c>
      <c r="CJ14" s="228" t="s">
        <v>281</v>
      </c>
      <c r="CK14" s="229" t="s">
        <v>280</v>
      </c>
      <c r="CL14" s="229" t="s">
        <v>280</v>
      </c>
      <c r="CM14" s="229" t="s">
        <v>280</v>
      </c>
      <c r="CN14" s="229" t="s">
        <v>280</v>
      </c>
      <c r="CO14" s="230" t="s">
        <v>281</v>
      </c>
    </row>
    <row r="15" spans="1:93" s="231" customFormat="1" ht="23.25" customHeight="1">
      <c r="A15" s="1" t="s">
        <v>246</v>
      </c>
      <c r="B15" s="3" t="s">
        <v>317</v>
      </c>
      <c r="C15" s="63" t="s">
        <v>173</v>
      </c>
      <c r="D15" s="296" t="s">
        <v>250</v>
      </c>
      <c r="E15" s="316" t="s">
        <v>75</v>
      </c>
      <c r="F15" s="38" t="s">
        <v>75</v>
      </c>
      <c r="G15" s="38" t="s">
        <v>75</v>
      </c>
      <c r="H15" s="38" t="s">
        <v>75</v>
      </c>
      <c r="I15" s="38" t="s">
        <v>75</v>
      </c>
      <c r="J15" s="38" t="s">
        <v>75</v>
      </c>
      <c r="K15" s="121" t="s">
        <v>75</v>
      </c>
      <c r="L15" s="38" t="s">
        <v>173</v>
      </c>
      <c r="M15" s="195" t="s">
        <v>215</v>
      </c>
      <c r="N15" s="272" t="s">
        <v>251</v>
      </c>
      <c r="O15" s="199" t="s">
        <v>227</v>
      </c>
      <c r="P15" s="188">
        <v>73878.5</v>
      </c>
      <c r="Q15" s="272">
        <v>78165</v>
      </c>
      <c r="R15" s="206">
        <v>77249</v>
      </c>
      <c r="S15" s="95" t="s">
        <v>55</v>
      </c>
      <c r="T15" s="150" t="s">
        <v>55</v>
      </c>
      <c r="U15" s="195" t="s">
        <v>75</v>
      </c>
      <c r="V15" s="43" t="s">
        <v>75</v>
      </c>
      <c r="W15" s="150" t="s">
        <v>75</v>
      </c>
      <c r="X15" s="43">
        <v>950.8</v>
      </c>
      <c r="Y15" s="272">
        <v>972</v>
      </c>
      <c r="Z15" s="206">
        <v>999</v>
      </c>
      <c r="AA15" s="84" t="s">
        <v>54</v>
      </c>
      <c r="AB15" s="42" t="s">
        <v>54</v>
      </c>
      <c r="AC15" s="42" t="s">
        <v>54</v>
      </c>
      <c r="AD15" s="42" t="s">
        <v>54</v>
      </c>
      <c r="AE15" s="42" t="s">
        <v>54</v>
      </c>
      <c r="AF15" s="42" t="s">
        <v>54</v>
      </c>
      <c r="AG15" s="42" t="s">
        <v>54</v>
      </c>
      <c r="AH15" s="42" t="s">
        <v>227</v>
      </c>
      <c r="AI15" s="42" t="s">
        <v>226</v>
      </c>
      <c r="AJ15" s="42" t="s">
        <v>226</v>
      </c>
      <c r="AK15" s="42" t="s">
        <v>226</v>
      </c>
      <c r="AL15" s="211">
        <f>Q15/P15</f>
        <v>1.0580209397862708</v>
      </c>
      <c r="AM15" s="314">
        <f t="shared" si="2"/>
        <v>0.98828120002558695</v>
      </c>
      <c r="AN15" s="84" t="s">
        <v>54</v>
      </c>
      <c r="AO15" s="42" t="s">
        <v>54</v>
      </c>
      <c r="AP15" s="42" t="s">
        <v>54</v>
      </c>
      <c r="AQ15" s="42" t="s">
        <v>54</v>
      </c>
      <c r="AR15" s="42" t="s">
        <v>54</v>
      </c>
      <c r="AS15" s="42" t="s">
        <v>54</v>
      </c>
      <c r="AT15" s="42" t="s">
        <v>54</v>
      </c>
      <c r="AU15" s="43" t="s">
        <v>75</v>
      </c>
      <c r="AV15" s="43" t="s">
        <v>75</v>
      </c>
      <c r="AW15" s="199" t="s">
        <v>259</v>
      </c>
      <c r="AX15" s="199" t="s">
        <v>263</v>
      </c>
      <c r="AY15" s="199">
        <v>20</v>
      </c>
      <c r="AZ15" s="358">
        <v>20</v>
      </c>
      <c r="BA15" s="176">
        <v>20</v>
      </c>
      <c r="BB15" s="84" t="s">
        <v>54</v>
      </c>
      <c r="BC15" s="42" t="s">
        <v>54</v>
      </c>
      <c r="BD15" s="42" t="s">
        <v>54</v>
      </c>
      <c r="BE15" s="42" t="s">
        <v>54</v>
      </c>
      <c r="BF15" s="42" t="s">
        <v>54</v>
      </c>
      <c r="BG15" s="42" t="s">
        <v>54</v>
      </c>
      <c r="BH15" s="42" t="s">
        <v>55</v>
      </c>
      <c r="BI15" s="43" t="s">
        <v>75</v>
      </c>
      <c r="BJ15" s="272" t="s">
        <v>75</v>
      </c>
      <c r="BK15" s="150" t="s">
        <v>259</v>
      </c>
      <c r="BL15" s="199" t="s">
        <v>273</v>
      </c>
      <c r="BM15" s="188">
        <v>175</v>
      </c>
      <c r="BN15" s="160">
        <v>449</v>
      </c>
      <c r="BO15" s="486">
        <v>475</v>
      </c>
      <c r="BP15" s="84" t="s">
        <v>54</v>
      </c>
      <c r="BQ15" s="42" t="s">
        <v>54</v>
      </c>
      <c r="BR15" s="42" t="s">
        <v>54</v>
      </c>
      <c r="BS15" s="42" t="s">
        <v>54</v>
      </c>
      <c r="BT15" s="42" t="s">
        <v>54</v>
      </c>
      <c r="BU15" s="42" t="s">
        <v>54</v>
      </c>
      <c r="BV15" s="42" t="s">
        <v>54</v>
      </c>
      <c r="BW15" s="43" t="s">
        <v>75</v>
      </c>
      <c r="BX15" s="43" t="s">
        <v>75</v>
      </c>
      <c r="BY15" s="150" t="s">
        <v>259</v>
      </c>
      <c r="BZ15" s="199" t="s">
        <v>259</v>
      </c>
      <c r="CA15" s="199">
        <v>12928739</v>
      </c>
      <c r="CB15" s="43">
        <v>35096214</v>
      </c>
      <c r="CC15" s="347">
        <v>36693120</v>
      </c>
      <c r="CD15" s="84" t="s">
        <v>281</v>
      </c>
      <c r="CE15" s="42" t="s">
        <v>280</v>
      </c>
      <c r="CF15" s="42" t="s">
        <v>280</v>
      </c>
      <c r="CG15" s="42" t="s">
        <v>281</v>
      </c>
      <c r="CH15" s="42" t="s">
        <v>280</v>
      </c>
      <c r="CI15" s="85" t="s">
        <v>280</v>
      </c>
      <c r="CJ15" s="84" t="s">
        <v>280</v>
      </c>
      <c r="CK15" s="42" t="s">
        <v>281</v>
      </c>
      <c r="CL15" s="42" t="s">
        <v>281</v>
      </c>
      <c r="CM15" s="42" t="s">
        <v>280</v>
      </c>
      <c r="CN15" s="42" t="s">
        <v>281</v>
      </c>
      <c r="CO15" s="85" t="s">
        <v>280</v>
      </c>
    </row>
    <row r="16" spans="1:93" s="142" customFormat="1" ht="23.25" customHeight="1">
      <c r="A16" s="1" t="s">
        <v>247</v>
      </c>
      <c r="B16" s="3" t="s">
        <v>317</v>
      </c>
      <c r="C16" s="63" t="s">
        <v>248</v>
      </c>
      <c r="D16" s="294" t="s">
        <v>249</v>
      </c>
      <c r="E16" s="316" t="s">
        <v>75</v>
      </c>
      <c r="F16" s="38" t="s">
        <v>75</v>
      </c>
      <c r="G16" s="38" t="s">
        <v>75</v>
      </c>
      <c r="H16" s="38" t="s">
        <v>75</v>
      </c>
      <c r="I16" s="38" t="s">
        <v>75</v>
      </c>
      <c r="J16" s="38" t="s">
        <v>75</v>
      </c>
      <c r="K16" s="121" t="s">
        <v>75</v>
      </c>
      <c r="L16" s="38" t="s">
        <v>173</v>
      </c>
      <c r="M16" s="272" t="s">
        <v>215</v>
      </c>
      <c r="N16" s="272" t="s">
        <v>173</v>
      </c>
      <c r="O16" s="275" t="s">
        <v>227</v>
      </c>
      <c r="P16" s="187">
        <v>76307.600000000006</v>
      </c>
      <c r="Q16" s="272">
        <v>73623</v>
      </c>
      <c r="R16" s="206">
        <v>76534</v>
      </c>
      <c r="S16" s="94" t="s">
        <v>55</v>
      </c>
      <c r="T16" s="199" t="s">
        <v>55</v>
      </c>
      <c r="U16" s="195" t="s">
        <v>75</v>
      </c>
      <c r="V16" s="43" t="s">
        <v>75</v>
      </c>
      <c r="W16" s="150" t="s">
        <v>75</v>
      </c>
      <c r="X16" s="43">
        <v>958</v>
      </c>
      <c r="Y16" s="272">
        <v>974</v>
      </c>
      <c r="Z16" s="206">
        <v>1000</v>
      </c>
      <c r="AA16" s="84" t="s">
        <v>54</v>
      </c>
      <c r="AB16" s="42" t="s">
        <v>54</v>
      </c>
      <c r="AC16" s="42" t="s">
        <v>54</v>
      </c>
      <c r="AD16" s="42" t="s">
        <v>54</v>
      </c>
      <c r="AE16" s="42" t="s">
        <v>54</v>
      </c>
      <c r="AF16" s="42" t="s">
        <v>54</v>
      </c>
      <c r="AG16" s="42" t="s">
        <v>54</v>
      </c>
      <c r="AH16" s="42" t="s">
        <v>227</v>
      </c>
      <c r="AI16" s="42" t="s">
        <v>226</v>
      </c>
      <c r="AJ16" s="42" t="s">
        <v>226</v>
      </c>
      <c r="AK16" s="42" t="s">
        <v>226</v>
      </c>
      <c r="AL16" s="215">
        <f>Q16/P16</f>
        <v>0.96481870744198472</v>
      </c>
      <c r="AM16" s="479">
        <f t="shared" si="2"/>
        <v>1.039539274411529</v>
      </c>
      <c r="AN16" s="84" t="s">
        <v>54</v>
      </c>
      <c r="AO16" s="42" t="s">
        <v>54</v>
      </c>
      <c r="AP16" s="42" t="s">
        <v>54</v>
      </c>
      <c r="AQ16" s="42" t="s">
        <v>54</v>
      </c>
      <c r="AR16" s="42" t="s">
        <v>54</v>
      </c>
      <c r="AS16" s="42" t="s">
        <v>54</v>
      </c>
      <c r="AT16" s="42" t="s">
        <v>54</v>
      </c>
      <c r="AU16" s="43" t="s">
        <v>75</v>
      </c>
      <c r="AV16" s="199" t="s">
        <v>75</v>
      </c>
      <c r="AW16" s="199" t="s">
        <v>230</v>
      </c>
      <c r="AX16" s="199" t="s">
        <v>230</v>
      </c>
      <c r="AY16" s="199">
        <v>20</v>
      </c>
      <c r="AZ16" s="358">
        <v>20</v>
      </c>
      <c r="BA16" s="176">
        <v>20</v>
      </c>
      <c r="BB16" s="84" t="s">
        <v>54</v>
      </c>
      <c r="BC16" s="42" t="s">
        <v>54</v>
      </c>
      <c r="BD16" s="42" t="s">
        <v>54</v>
      </c>
      <c r="BE16" s="42" t="s">
        <v>54</v>
      </c>
      <c r="BF16" s="42" t="s">
        <v>54</v>
      </c>
      <c r="BG16" s="42" t="s">
        <v>54</v>
      </c>
      <c r="BH16" s="42" t="s">
        <v>55</v>
      </c>
      <c r="BI16" s="43" t="s">
        <v>75</v>
      </c>
      <c r="BJ16" s="272" t="s">
        <v>75</v>
      </c>
      <c r="BK16" s="199" t="s">
        <v>259</v>
      </c>
      <c r="BL16" s="199" t="s">
        <v>259</v>
      </c>
      <c r="BM16" s="188">
        <v>18</v>
      </c>
      <c r="BN16" s="160">
        <v>361</v>
      </c>
      <c r="BO16" s="486">
        <v>527</v>
      </c>
      <c r="BP16" s="84" t="s">
        <v>54</v>
      </c>
      <c r="BQ16" s="42" t="s">
        <v>54</v>
      </c>
      <c r="BR16" s="42" t="s">
        <v>54</v>
      </c>
      <c r="BS16" s="42" t="s">
        <v>54</v>
      </c>
      <c r="BT16" s="42" t="s">
        <v>54</v>
      </c>
      <c r="BU16" s="42" t="s">
        <v>54</v>
      </c>
      <c r="BV16" s="42" t="s">
        <v>54</v>
      </c>
      <c r="BW16" s="43" t="s">
        <v>75</v>
      </c>
      <c r="BX16" s="43" t="s">
        <v>75</v>
      </c>
      <c r="BY16" s="150" t="s">
        <v>230</v>
      </c>
      <c r="BZ16" s="199" t="s">
        <v>230</v>
      </c>
      <c r="CA16" s="199">
        <v>1373536</v>
      </c>
      <c r="CB16" s="43">
        <v>26577829</v>
      </c>
      <c r="CC16" s="347">
        <v>40333454</v>
      </c>
      <c r="CD16" s="84" t="s">
        <v>280</v>
      </c>
      <c r="CE16" s="42" t="s">
        <v>281</v>
      </c>
      <c r="CF16" s="42" t="s">
        <v>280</v>
      </c>
      <c r="CG16" s="42" t="s">
        <v>287</v>
      </c>
      <c r="CH16" s="42" t="s">
        <v>281</v>
      </c>
      <c r="CI16" s="85" t="s">
        <v>281</v>
      </c>
      <c r="CJ16" s="84" t="s">
        <v>280</v>
      </c>
      <c r="CK16" s="42" t="s">
        <v>280</v>
      </c>
      <c r="CL16" s="42" t="s">
        <v>281</v>
      </c>
      <c r="CM16" s="42" t="s">
        <v>281</v>
      </c>
      <c r="CN16" s="42" t="s">
        <v>280</v>
      </c>
      <c r="CO16" s="85" t="s">
        <v>281</v>
      </c>
    </row>
    <row r="17" spans="1:93" s="142" customFormat="1" ht="23.25" customHeight="1">
      <c r="A17" s="1" t="s">
        <v>278</v>
      </c>
      <c r="B17" s="3" t="s">
        <v>318</v>
      </c>
      <c r="C17" s="63" t="s">
        <v>173</v>
      </c>
      <c r="D17" s="294" t="s">
        <v>279</v>
      </c>
      <c r="E17" s="316" t="s">
        <v>280</v>
      </c>
      <c r="F17" s="38" t="s">
        <v>281</v>
      </c>
      <c r="G17" s="38" t="s">
        <v>173</v>
      </c>
      <c r="H17" s="38" t="s">
        <v>282</v>
      </c>
      <c r="I17" s="38" t="s">
        <v>173</v>
      </c>
      <c r="J17" s="38" t="s">
        <v>282</v>
      </c>
      <c r="K17" s="121" t="s">
        <v>173</v>
      </c>
      <c r="L17" s="38" t="s">
        <v>282</v>
      </c>
      <c r="M17" s="195" t="s">
        <v>282</v>
      </c>
      <c r="N17" s="272" t="s">
        <v>173</v>
      </c>
      <c r="O17" s="275" t="s">
        <v>282</v>
      </c>
      <c r="P17" s="275" t="s">
        <v>173</v>
      </c>
      <c r="Q17" s="272">
        <v>59428</v>
      </c>
      <c r="R17" s="206">
        <v>68455</v>
      </c>
      <c r="S17" s="95" t="s">
        <v>282</v>
      </c>
      <c r="T17" s="199" t="s">
        <v>282</v>
      </c>
      <c r="U17" s="195" t="s">
        <v>281</v>
      </c>
      <c r="V17" s="43" t="s">
        <v>173</v>
      </c>
      <c r="W17" s="150" t="s">
        <v>280</v>
      </c>
      <c r="X17" s="43" t="s">
        <v>283</v>
      </c>
      <c r="Y17" s="272">
        <v>993</v>
      </c>
      <c r="Z17" s="206">
        <v>1020</v>
      </c>
      <c r="AA17" s="84" t="s">
        <v>282</v>
      </c>
      <c r="AB17" s="42" t="s">
        <v>281</v>
      </c>
      <c r="AC17" s="42" t="s">
        <v>281</v>
      </c>
      <c r="AD17" s="42" t="s">
        <v>280</v>
      </c>
      <c r="AE17" s="42" t="s">
        <v>281</v>
      </c>
      <c r="AF17" s="42" t="s">
        <v>281</v>
      </c>
      <c r="AG17" s="42" t="s">
        <v>280</v>
      </c>
      <c r="AH17" s="42" t="s">
        <v>173</v>
      </c>
      <c r="AI17" s="42" t="s">
        <v>173</v>
      </c>
      <c r="AJ17" s="42" t="s">
        <v>281</v>
      </c>
      <c r="AK17" s="42" t="s">
        <v>281</v>
      </c>
      <c r="AL17" s="348" t="s">
        <v>281</v>
      </c>
      <c r="AM17" s="479">
        <f t="shared" si="2"/>
        <v>1.1518980951739921</v>
      </c>
      <c r="AN17" s="84" t="s">
        <v>280</v>
      </c>
      <c r="AO17" s="229" t="s">
        <v>281</v>
      </c>
      <c r="AP17" s="229" t="s">
        <v>281</v>
      </c>
      <c r="AQ17" s="229" t="s">
        <v>280</v>
      </c>
      <c r="AR17" s="229" t="s">
        <v>280</v>
      </c>
      <c r="AS17" s="229" t="s">
        <v>280</v>
      </c>
      <c r="AT17" s="229" t="s">
        <v>280</v>
      </c>
      <c r="AU17" s="222" t="s">
        <v>280</v>
      </c>
      <c r="AV17" s="226" t="s">
        <v>281</v>
      </c>
      <c r="AW17" s="226" t="s">
        <v>280</v>
      </c>
      <c r="AX17" s="226" t="s">
        <v>280</v>
      </c>
      <c r="AY17" s="226" t="s">
        <v>284</v>
      </c>
      <c r="AZ17" s="360">
        <v>10</v>
      </c>
      <c r="BA17" s="176">
        <v>10</v>
      </c>
      <c r="BB17" s="84" t="s">
        <v>280</v>
      </c>
      <c r="BC17" s="42" t="s">
        <v>281</v>
      </c>
      <c r="BD17" s="42" t="s">
        <v>280</v>
      </c>
      <c r="BE17" s="42" t="s">
        <v>281</v>
      </c>
      <c r="BF17" s="42" t="s">
        <v>280</v>
      </c>
      <c r="BG17" s="42" t="s">
        <v>280</v>
      </c>
      <c r="BH17" s="42" t="s">
        <v>280</v>
      </c>
      <c r="BI17" s="43" t="s">
        <v>280</v>
      </c>
      <c r="BJ17" s="272" t="s">
        <v>280</v>
      </c>
      <c r="BK17" s="199" t="s">
        <v>280</v>
      </c>
      <c r="BL17" s="199" t="s">
        <v>281</v>
      </c>
      <c r="BM17" s="199" t="s">
        <v>281</v>
      </c>
      <c r="BN17" s="160">
        <v>38</v>
      </c>
      <c r="BO17" s="487">
        <v>247</v>
      </c>
      <c r="BP17" s="84" t="s">
        <v>281</v>
      </c>
      <c r="BQ17" s="42" t="s">
        <v>173</v>
      </c>
      <c r="BR17" s="42" t="s">
        <v>285</v>
      </c>
      <c r="BS17" s="42" t="s">
        <v>280</v>
      </c>
      <c r="BT17" s="42" t="s">
        <v>280</v>
      </c>
      <c r="BU17" s="42" t="s">
        <v>281</v>
      </c>
      <c r="BV17" s="42" t="s">
        <v>280</v>
      </c>
      <c r="BW17" s="43" t="s">
        <v>173</v>
      </c>
      <c r="BX17" s="43" t="s">
        <v>280</v>
      </c>
      <c r="BY17" s="150" t="s">
        <v>280</v>
      </c>
      <c r="BZ17" s="199" t="s">
        <v>280</v>
      </c>
      <c r="CA17" s="199" t="s">
        <v>281</v>
      </c>
      <c r="CB17" s="43">
        <v>2258276</v>
      </c>
      <c r="CC17" s="347">
        <v>16908353</v>
      </c>
      <c r="CD17" s="84" t="s">
        <v>281</v>
      </c>
      <c r="CE17" s="42" t="s">
        <v>280</v>
      </c>
      <c r="CF17" s="42" t="s">
        <v>281</v>
      </c>
      <c r="CG17" s="42" t="s">
        <v>280</v>
      </c>
      <c r="CH17" s="42" t="s">
        <v>281</v>
      </c>
      <c r="CI17" s="85" t="s">
        <v>281</v>
      </c>
      <c r="CJ17" s="84" t="s">
        <v>280</v>
      </c>
      <c r="CK17" s="42" t="s">
        <v>280</v>
      </c>
      <c r="CL17" s="42" t="s">
        <v>281</v>
      </c>
      <c r="CM17" s="42" t="s">
        <v>281</v>
      </c>
      <c r="CN17" s="42" t="s">
        <v>281</v>
      </c>
      <c r="CO17" s="85" t="s">
        <v>280</v>
      </c>
    </row>
    <row r="18" spans="1:93" s="142" customFormat="1" ht="23.25" customHeight="1">
      <c r="A18" s="216" t="s">
        <v>386</v>
      </c>
      <c r="B18" s="217" t="s">
        <v>387</v>
      </c>
      <c r="C18" s="57" t="s">
        <v>173</v>
      </c>
      <c r="D18" s="294" t="s">
        <v>388</v>
      </c>
      <c r="E18" s="316" t="s">
        <v>173</v>
      </c>
      <c r="F18" s="38" t="s">
        <v>173</v>
      </c>
      <c r="G18" s="38" t="s">
        <v>173</v>
      </c>
      <c r="H18" s="38" t="s">
        <v>282</v>
      </c>
      <c r="I18" s="38" t="s">
        <v>173</v>
      </c>
      <c r="J18" s="38" t="s">
        <v>173</v>
      </c>
      <c r="K18" s="38" t="s">
        <v>173</v>
      </c>
      <c r="L18" s="38" t="s">
        <v>282</v>
      </c>
      <c r="M18" s="38" t="s">
        <v>173</v>
      </c>
      <c r="N18" s="38" t="s">
        <v>173</v>
      </c>
      <c r="O18" s="38" t="s">
        <v>173</v>
      </c>
      <c r="P18" s="38" t="s">
        <v>282</v>
      </c>
      <c r="Q18" s="38" t="s">
        <v>173</v>
      </c>
      <c r="R18" s="234">
        <v>68973</v>
      </c>
      <c r="S18" s="151" t="s">
        <v>173</v>
      </c>
      <c r="T18" s="199" t="s">
        <v>282</v>
      </c>
      <c r="U18" s="195" t="s">
        <v>173</v>
      </c>
      <c r="V18" s="43" t="s">
        <v>173</v>
      </c>
      <c r="W18" s="150" t="s">
        <v>280</v>
      </c>
      <c r="X18" s="43" t="s">
        <v>173</v>
      </c>
      <c r="Y18" s="341" t="s">
        <v>173</v>
      </c>
      <c r="Z18" s="234">
        <v>1011</v>
      </c>
      <c r="AA18" s="480" t="s">
        <v>226</v>
      </c>
      <c r="AB18" s="210" t="s">
        <v>226</v>
      </c>
      <c r="AC18" s="210" t="s">
        <v>226</v>
      </c>
      <c r="AD18" s="210" t="s">
        <v>226</v>
      </c>
      <c r="AE18" s="210" t="s">
        <v>226</v>
      </c>
      <c r="AF18" s="210" t="s">
        <v>226</v>
      </c>
      <c r="AG18" s="210" t="s">
        <v>226</v>
      </c>
      <c r="AH18" s="210" t="s">
        <v>226</v>
      </c>
      <c r="AI18" s="210" t="s">
        <v>226</v>
      </c>
      <c r="AJ18" s="210" t="s">
        <v>226</v>
      </c>
      <c r="AK18" s="210" t="s">
        <v>226</v>
      </c>
      <c r="AL18" s="210" t="s">
        <v>226</v>
      </c>
      <c r="AM18" s="230" t="s">
        <v>391</v>
      </c>
      <c r="AN18" s="228" t="s">
        <v>394</v>
      </c>
      <c r="AO18" s="361" t="s">
        <v>267</v>
      </c>
      <c r="AP18" s="361" t="s">
        <v>267</v>
      </c>
      <c r="AQ18" s="361" t="s">
        <v>393</v>
      </c>
      <c r="AR18" s="361" t="s">
        <v>267</v>
      </c>
      <c r="AS18" s="361" t="s">
        <v>267</v>
      </c>
      <c r="AT18" s="361" t="s">
        <v>267</v>
      </c>
      <c r="AU18" s="361" t="s">
        <v>267</v>
      </c>
      <c r="AV18" s="361" t="s">
        <v>267</v>
      </c>
      <c r="AW18" s="361" t="s">
        <v>267</v>
      </c>
      <c r="AX18" s="361" t="s">
        <v>267</v>
      </c>
      <c r="AY18" s="361" t="s">
        <v>267</v>
      </c>
      <c r="AZ18" s="361" t="s">
        <v>267</v>
      </c>
      <c r="BA18" s="235">
        <v>12</v>
      </c>
      <c r="BB18" s="228" t="s">
        <v>173</v>
      </c>
      <c r="BC18" s="272" t="s">
        <v>54</v>
      </c>
      <c r="BD18" s="272" t="s">
        <v>54</v>
      </c>
      <c r="BE18" s="272" t="s">
        <v>54</v>
      </c>
      <c r="BF18" s="272" t="s">
        <v>54</v>
      </c>
      <c r="BG18" s="272" t="s">
        <v>54</v>
      </c>
      <c r="BH18" s="272" t="s">
        <v>54</v>
      </c>
      <c r="BI18" s="272" t="s">
        <v>54</v>
      </c>
      <c r="BJ18" s="272" t="s">
        <v>54</v>
      </c>
      <c r="BK18" s="272" t="s">
        <v>54</v>
      </c>
      <c r="BL18" s="272" t="s">
        <v>54</v>
      </c>
      <c r="BM18" s="272" t="s">
        <v>54</v>
      </c>
      <c r="BN18" s="272" t="s">
        <v>54</v>
      </c>
      <c r="BO18" s="487">
        <v>9</v>
      </c>
      <c r="BP18" s="228" t="s">
        <v>173</v>
      </c>
      <c r="BQ18" s="199" t="s">
        <v>281</v>
      </c>
      <c r="BR18" s="199" t="s">
        <v>281</v>
      </c>
      <c r="BS18" s="199" t="s">
        <v>281</v>
      </c>
      <c r="BT18" s="199" t="s">
        <v>281</v>
      </c>
      <c r="BU18" s="199" t="s">
        <v>281</v>
      </c>
      <c r="BV18" s="199" t="s">
        <v>281</v>
      </c>
      <c r="BW18" s="199" t="s">
        <v>281</v>
      </c>
      <c r="BX18" s="199" t="s">
        <v>281</v>
      </c>
      <c r="BY18" s="199" t="s">
        <v>281</v>
      </c>
      <c r="BZ18" s="199" t="s">
        <v>281</v>
      </c>
      <c r="CA18" s="199" t="s">
        <v>281</v>
      </c>
      <c r="CB18" s="199" t="s">
        <v>281</v>
      </c>
      <c r="CC18" s="41">
        <v>620757</v>
      </c>
      <c r="CD18" s="84" t="s">
        <v>281</v>
      </c>
      <c r="CE18" s="42" t="s">
        <v>280</v>
      </c>
      <c r="CF18" s="42" t="s">
        <v>281</v>
      </c>
      <c r="CG18" s="42" t="s">
        <v>280</v>
      </c>
      <c r="CH18" s="42" t="s">
        <v>281</v>
      </c>
      <c r="CI18" s="85" t="s">
        <v>281</v>
      </c>
      <c r="CJ18" s="84" t="s">
        <v>281</v>
      </c>
      <c r="CK18" s="42" t="s">
        <v>280</v>
      </c>
      <c r="CL18" s="42" t="s">
        <v>281</v>
      </c>
      <c r="CM18" s="42" t="s">
        <v>280</v>
      </c>
      <c r="CN18" s="42" t="s">
        <v>281</v>
      </c>
      <c r="CO18" s="85" t="s">
        <v>281</v>
      </c>
    </row>
    <row r="19" spans="1:93" s="142" customFormat="1" ht="23.25" customHeight="1">
      <c r="A19" s="1" t="s">
        <v>68</v>
      </c>
      <c r="B19" s="3" t="s">
        <v>319</v>
      </c>
      <c r="C19" s="37" t="s">
        <v>87</v>
      </c>
      <c r="D19" s="294" t="s">
        <v>252</v>
      </c>
      <c r="E19" s="316" t="s">
        <v>75</v>
      </c>
      <c r="F19" s="38" t="s">
        <v>75</v>
      </c>
      <c r="G19" s="38" t="s">
        <v>75</v>
      </c>
      <c r="H19" s="38" t="s">
        <v>75</v>
      </c>
      <c r="I19" s="38" t="s">
        <v>75</v>
      </c>
      <c r="J19" s="38" t="s">
        <v>75</v>
      </c>
      <c r="K19" s="124">
        <v>117300</v>
      </c>
      <c r="L19" s="141">
        <v>96586</v>
      </c>
      <c r="M19" s="195">
        <v>97131</v>
      </c>
      <c r="N19" s="188">
        <v>96898</v>
      </c>
      <c r="O19" s="188">
        <v>103984</v>
      </c>
      <c r="P19" s="199" t="s">
        <v>228</v>
      </c>
      <c r="Q19" s="272" t="s">
        <v>280</v>
      </c>
      <c r="R19" s="206" t="s">
        <v>389</v>
      </c>
      <c r="S19" s="151">
        <v>850</v>
      </c>
      <c r="T19" s="141">
        <v>863</v>
      </c>
      <c r="U19" s="195">
        <v>881</v>
      </c>
      <c r="V19" s="141">
        <v>896</v>
      </c>
      <c r="W19" s="198">
        <v>925</v>
      </c>
      <c r="X19" s="43" t="s">
        <v>75</v>
      </c>
      <c r="Y19" s="272" t="s">
        <v>75</v>
      </c>
      <c r="Z19" s="206" t="s">
        <v>173</v>
      </c>
      <c r="AA19" s="84" t="s">
        <v>84</v>
      </c>
      <c r="AB19" s="42" t="s">
        <v>84</v>
      </c>
      <c r="AC19" s="42" t="s">
        <v>84</v>
      </c>
      <c r="AD19" s="42" t="s">
        <v>84</v>
      </c>
      <c r="AE19" s="42" t="s">
        <v>84</v>
      </c>
      <c r="AF19" s="42" t="s">
        <v>54</v>
      </c>
      <c r="AG19" s="42">
        <f>L19/K19</f>
        <v>0.8234100596760443</v>
      </c>
      <c r="AH19" s="110">
        <f>M19/L19</f>
        <v>1.0056426397200422</v>
      </c>
      <c r="AI19" s="110">
        <f>N19/M19</f>
        <v>0.99760117779081858</v>
      </c>
      <c r="AJ19" s="110">
        <f>O19/N19</f>
        <v>1.0731284443435365</v>
      </c>
      <c r="AK19" s="42" t="s">
        <v>226</v>
      </c>
      <c r="AL19" s="210" t="s">
        <v>226</v>
      </c>
      <c r="AM19" s="85" t="s">
        <v>392</v>
      </c>
      <c r="AN19" s="84" t="s">
        <v>84</v>
      </c>
      <c r="AO19" s="42" t="s">
        <v>84</v>
      </c>
      <c r="AP19" s="42" t="s">
        <v>84</v>
      </c>
      <c r="AQ19" s="42" t="s">
        <v>84</v>
      </c>
      <c r="AR19" s="42" t="s">
        <v>84</v>
      </c>
      <c r="AS19" s="42" t="s">
        <v>84</v>
      </c>
      <c r="AT19" s="43">
        <v>20</v>
      </c>
      <c r="AU19" s="43">
        <v>20</v>
      </c>
      <c r="AV19" s="199">
        <v>20</v>
      </c>
      <c r="AW19" s="199">
        <v>20</v>
      </c>
      <c r="AX19" s="199">
        <v>20</v>
      </c>
      <c r="AY19" s="199" t="s">
        <v>259</v>
      </c>
      <c r="AZ19" s="361" t="s">
        <v>267</v>
      </c>
      <c r="BA19" s="276" t="s">
        <v>391</v>
      </c>
      <c r="BB19" s="84" t="s">
        <v>84</v>
      </c>
      <c r="BC19" s="42" t="s">
        <v>84</v>
      </c>
      <c r="BD19" s="42" t="s">
        <v>84</v>
      </c>
      <c r="BE19" s="42" t="s">
        <v>84</v>
      </c>
      <c r="BF19" s="42" t="s">
        <v>84</v>
      </c>
      <c r="BG19" s="42" t="s">
        <v>84</v>
      </c>
      <c r="BH19" s="43">
        <v>1</v>
      </c>
      <c r="BI19" s="141">
        <v>264</v>
      </c>
      <c r="BJ19" s="160">
        <v>267</v>
      </c>
      <c r="BK19" s="198">
        <v>205</v>
      </c>
      <c r="BL19" s="188">
        <v>226</v>
      </c>
      <c r="BM19" s="199" t="s">
        <v>259</v>
      </c>
      <c r="BN19" s="272" t="s">
        <v>55</v>
      </c>
      <c r="BO19" s="206" t="s">
        <v>392</v>
      </c>
      <c r="BP19" s="84" t="s">
        <v>84</v>
      </c>
      <c r="BQ19" s="42" t="s">
        <v>84</v>
      </c>
      <c r="BR19" s="42" t="s">
        <v>84</v>
      </c>
      <c r="BS19" s="42" t="s">
        <v>54</v>
      </c>
      <c r="BT19" s="42" t="s">
        <v>84</v>
      </c>
      <c r="BU19" s="42" t="s">
        <v>84</v>
      </c>
      <c r="BV19" s="43">
        <v>117300</v>
      </c>
      <c r="BW19" s="43">
        <v>25498620</v>
      </c>
      <c r="BX19" s="43">
        <v>25934019</v>
      </c>
      <c r="BY19" s="150">
        <v>19863996</v>
      </c>
      <c r="BZ19" s="199">
        <v>23500385</v>
      </c>
      <c r="CA19" s="199" t="s">
        <v>230</v>
      </c>
      <c r="CB19" s="43" t="s">
        <v>173</v>
      </c>
      <c r="CC19" s="347" t="s">
        <v>391</v>
      </c>
      <c r="CD19" s="84" t="s">
        <v>84</v>
      </c>
      <c r="CE19" s="42" t="s">
        <v>84</v>
      </c>
      <c r="CF19" s="42" t="s">
        <v>84</v>
      </c>
      <c r="CG19" s="42" t="s">
        <v>84</v>
      </c>
      <c r="CH19" s="42" t="s">
        <v>84</v>
      </c>
      <c r="CI19" s="85" t="s">
        <v>84</v>
      </c>
      <c r="CJ19" s="84" t="s">
        <v>84</v>
      </c>
      <c r="CK19" s="42" t="s">
        <v>84</v>
      </c>
      <c r="CL19" s="42" t="s">
        <v>84</v>
      </c>
      <c r="CM19" s="42" t="s">
        <v>84</v>
      </c>
      <c r="CN19" s="42" t="s">
        <v>84</v>
      </c>
      <c r="CO19" s="85" t="s">
        <v>84</v>
      </c>
    </row>
    <row r="20" spans="1:93" s="231" customFormat="1" ht="23.25" customHeight="1">
      <c r="A20" s="1" t="s">
        <v>207</v>
      </c>
      <c r="B20" s="3" t="s">
        <v>210</v>
      </c>
      <c r="C20" s="63" t="s">
        <v>394</v>
      </c>
      <c r="D20" s="294" t="s">
        <v>397</v>
      </c>
      <c r="E20" s="316" t="s">
        <v>75</v>
      </c>
      <c r="F20" s="38" t="s">
        <v>75</v>
      </c>
      <c r="G20" s="38" t="s">
        <v>215</v>
      </c>
      <c r="H20" s="38" t="s">
        <v>215</v>
      </c>
      <c r="I20" s="38" t="s">
        <v>214</v>
      </c>
      <c r="J20" s="38" t="s">
        <v>214</v>
      </c>
      <c r="K20" s="121" t="s">
        <v>215</v>
      </c>
      <c r="L20" s="38" t="s">
        <v>215</v>
      </c>
      <c r="M20" s="195" t="s">
        <v>215</v>
      </c>
      <c r="N20" s="195">
        <v>93135</v>
      </c>
      <c r="O20" s="188">
        <v>84443</v>
      </c>
      <c r="P20" s="199" t="s">
        <v>228</v>
      </c>
      <c r="Q20" s="272" t="s">
        <v>173</v>
      </c>
      <c r="R20" s="206" t="s">
        <v>173</v>
      </c>
      <c r="S20" s="95" t="s">
        <v>75</v>
      </c>
      <c r="T20" s="150" t="s">
        <v>75</v>
      </c>
      <c r="U20" s="195" t="s">
        <v>75</v>
      </c>
      <c r="V20" s="43">
        <v>776</v>
      </c>
      <c r="W20" s="150">
        <v>767</v>
      </c>
      <c r="X20" s="43" t="s">
        <v>75</v>
      </c>
      <c r="Y20" s="272" t="s">
        <v>75</v>
      </c>
      <c r="Z20" s="206" t="s">
        <v>75</v>
      </c>
      <c r="AA20" s="224" t="s">
        <v>228</v>
      </c>
      <c r="AB20" s="225" t="s">
        <v>54</v>
      </c>
      <c r="AC20" s="225" t="s">
        <v>54</v>
      </c>
      <c r="AD20" s="225" t="s">
        <v>54</v>
      </c>
      <c r="AE20" s="225" t="s">
        <v>54</v>
      </c>
      <c r="AF20" s="225" t="s">
        <v>54</v>
      </c>
      <c r="AG20" s="225" t="s">
        <v>54</v>
      </c>
      <c r="AH20" s="229" t="s">
        <v>228</v>
      </c>
      <c r="AI20" s="42" t="s">
        <v>226</v>
      </c>
      <c r="AJ20" s="42">
        <f>O20/N20</f>
        <v>0.90667310892790032</v>
      </c>
      <c r="AK20" s="42" t="s">
        <v>226</v>
      </c>
      <c r="AL20" s="348" t="s">
        <v>226</v>
      </c>
      <c r="AM20" s="230" t="s">
        <v>392</v>
      </c>
      <c r="AN20" s="84" t="s">
        <v>75</v>
      </c>
      <c r="AO20" s="42" t="s">
        <v>75</v>
      </c>
      <c r="AP20" s="42" t="s">
        <v>75</v>
      </c>
      <c r="AQ20" s="42" t="s">
        <v>75</v>
      </c>
      <c r="AR20" s="42" t="s">
        <v>75</v>
      </c>
      <c r="AS20" s="42" t="s">
        <v>75</v>
      </c>
      <c r="AT20" s="42" t="s">
        <v>230</v>
      </c>
      <c r="AU20" s="43" t="s">
        <v>75</v>
      </c>
      <c r="AV20" s="199" t="s">
        <v>75</v>
      </c>
      <c r="AW20" s="199">
        <v>10</v>
      </c>
      <c r="AX20" s="199">
        <v>10</v>
      </c>
      <c r="AY20" s="199" t="s">
        <v>230</v>
      </c>
      <c r="AZ20" s="361" t="s">
        <v>55</v>
      </c>
      <c r="BA20" s="276" t="s">
        <v>392</v>
      </c>
      <c r="BB20" s="84" t="s">
        <v>75</v>
      </c>
      <c r="BC20" s="42" t="s">
        <v>75</v>
      </c>
      <c r="BD20" s="42" t="s">
        <v>75</v>
      </c>
      <c r="BE20" s="42" t="s">
        <v>75</v>
      </c>
      <c r="BF20" s="42" t="s">
        <v>75</v>
      </c>
      <c r="BG20" s="42" t="s">
        <v>75</v>
      </c>
      <c r="BH20" s="42" t="s">
        <v>75</v>
      </c>
      <c r="BI20" s="43" t="s">
        <v>75</v>
      </c>
      <c r="BJ20" s="272" t="s">
        <v>75</v>
      </c>
      <c r="BK20" s="198">
        <v>18</v>
      </c>
      <c r="BL20" s="188">
        <v>151</v>
      </c>
      <c r="BM20" s="199" t="s">
        <v>230</v>
      </c>
      <c r="BN20" s="272" t="s">
        <v>55</v>
      </c>
      <c r="BO20" s="206" t="s">
        <v>392</v>
      </c>
      <c r="BP20" s="84" t="s">
        <v>75</v>
      </c>
      <c r="BQ20" s="42" t="s">
        <v>75</v>
      </c>
      <c r="BR20" s="42" t="s">
        <v>75</v>
      </c>
      <c r="BS20" s="42" t="s">
        <v>75</v>
      </c>
      <c r="BT20" s="42" t="s">
        <v>75</v>
      </c>
      <c r="BU20" s="42" t="s">
        <v>75</v>
      </c>
      <c r="BV20" s="42" t="s">
        <v>75</v>
      </c>
      <c r="BW20" s="43" t="s">
        <v>75</v>
      </c>
      <c r="BX20" s="43" t="s">
        <v>75</v>
      </c>
      <c r="BY20" s="150">
        <v>1676424</v>
      </c>
      <c r="BZ20" s="199">
        <v>12750840</v>
      </c>
      <c r="CA20" s="199" t="s">
        <v>259</v>
      </c>
      <c r="CB20" s="43" t="s">
        <v>173</v>
      </c>
      <c r="CC20" s="347" t="s">
        <v>392</v>
      </c>
      <c r="CD20" s="84" t="s">
        <v>281</v>
      </c>
      <c r="CE20" s="42" t="s">
        <v>280</v>
      </c>
      <c r="CF20" s="42" t="s">
        <v>280</v>
      </c>
      <c r="CG20" s="42" t="s">
        <v>280</v>
      </c>
      <c r="CH20" s="42" t="s">
        <v>280</v>
      </c>
      <c r="CI20" s="85" t="s">
        <v>283</v>
      </c>
      <c r="CJ20" s="84" t="s">
        <v>280</v>
      </c>
      <c r="CK20" s="42" t="s">
        <v>280</v>
      </c>
      <c r="CL20" s="42" t="s">
        <v>281</v>
      </c>
      <c r="CM20" s="42" t="s">
        <v>281</v>
      </c>
      <c r="CN20" s="42" t="s">
        <v>281</v>
      </c>
      <c r="CO20" s="85" t="s">
        <v>280</v>
      </c>
    </row>
    <row r="21" spans="1:93" s="142" customFormat="1" ht="23.25" customHeight="1" thickBot="1">
      <c r="A21" s="237" t="s">
        <v>147</v>
      </c>
      <c r="B21" s="238" t="s">
        <v>320</v>
      </c>
      <c r="C21" s="49" t="s">
        <v>54</v>
      </c>
      <c r="D21" s="297" t="s">
        <v>213</v>
      </c>
      <c r="E21" s="318" t="s">
        <v>75</v>
      </c>
      <c r="F21" s="50" t="s">
        <v>75</v>
      </c>
      <c r="G21" s="50" t="s">
        <v>75</v>
      </c>
      <c r="H21" s="50" t="s">
        <v>75</v>
      </c>
      <c r="I21" s="50" t="s">
        <v>75</v>
      </c>
      <c r="J21" s="50" t="s">
        <v>75</v>
      </c>
      <c r="K21" s="122" t="s">
        <v>75</v>
      </c>
      <c r="L21" s="239">
        <v>71393</v>
      </c>
      <c r="M21" s="240">
        <v>60904</v>
      </c>
      <c r="N21" s="214" t="s">
        <v>173</v>
      </c>
      <c r="O21" s="80" t="s">
        <v>226</v>
      </c>
      <c r="P21" s="214" t="s">
        <v>226</v>
      </c>
      <c r="Q21" s="342" t="s">
        <v>226</v>
      </c>
      <c r="R21" s="242" t="s">
        <v>389</v>
      </c>
      <c r="S21" s="153" t="s">
        <v>173</v>
      </c>
      <c r="T21" s="239">
        <v>868</v>
      </c>
      <c r="U21" s="240">
        <v>879</v>
      </c>
      <c r="V21" s="80" t="s">
        <v>223</v>
      </c>
      <c r="W21" s="200" t="s">
        <v>259</v>
      </c>
      <c r="X21" s="80" t="s">
        <v>75</v>
      </c>
      <c r="Y21" s="342" t="s">
        <v>75</v>
      </c>
      <c r="Z21" s="242" t="s">
        <v>75</v>
      </c>
      <c r="AA21" s="243" t="s">
        <v>54</v>
      </c>
      <c r="AB21" s="79" t="s">
        <v>54</v>
      </c>
      <c r="AC21" s="79" t="s">
        <v>54</v>
      </c>
      <c r="AD21" s="79" t="s">
        <v>54</v>
      </c>
      <c r="AE21" s="79" t="s">
        <v>54</v>
      </c>
      <c r="AF21" s="79" t="s">
        <v>54</v>
      </c>
      <c r="AG21" s="79" t="s">
        <v>54</v>
      </c>
      <c r="AH21" s="79">
        <f t="shared" ref="AH21:AH52" si="6">M21/L21</f>
        <v>0.85308083425545922</v>
      </c>
      <c r="AI21" s="79" t="s">
        <v>226</v>
      </c>
      <c r="AJ21" s="79" t="s">
        <v>226</v>
      </c>
      <c r="AK21" s="79" t="s">
        <v>226</v>
      </c>
      <c r="AL21" s="212" t="s">
        <v>226</v>
      </c>
      <c r="AM21" s="244" t="s">
        <v>392</v>
      </c>
      <c r="AN21" s="243" t="s">
        <v>54</v>
      </c>
      <c r="AO21" s="79" t="s">
        <v>54</v>
      </c>
      <c r="AP21" s="79" t="s">
        <v>54</v>
      </c>
      <c r="AQ21" s="79" t="s">
        <v>54</v>
      </c>
      <c r="AR21" s="79" t="s">
        <v>54</v>
      </c>
      <c r="AS21" s="79" t="s">
        <v>54</v>
      </c>
      <c r="AT21" s="79" t="s">
        <v>234</v>
      </c>
      <c r="AU21" s="80">
        <v>12</v>
      </c>
      <c r="AV21" s="214">
        <v>12</v>
      </c>
      <c r="AW21" s="214" t="s">
        <v>75</v>
      </c>
      <c r="AX21" s="214" t="s">
        <v>230</v>
      </c>
      <c r="AY21" s="214" t="s">
        <v>230</v>
      </c>
      <c r="AZ21" s="240" t="s">
        <v>55</v>
      </c>
      <c r="BA21" s="241" t="s">
        <v>392</v>
      </c>
      <c r="BB21" s="243" t="s">
        <v>54</v>
      </c>
      <c r="BC21" s="79" t="s">
        <v>54</v>
      </c>
      <c r="BD21" s="79" t="s">
        <v>54</v>
      </c>
      <c r="BE21" s="79" t="s">
        <v>54</v>
      </c>
      <c r="BF21" s="79" t="s">
        <v>54</v>
      </c>
      <c r="BG21" s="79" t="s">
        <v>54</v>
      </c>
      <c r="BH21" s="79" t="s">
        <v>54</v>
      </c>
      <c r="BI21" s="239">
        <v>4</v>
      </c>
      <c r="BJ21" s="267">
        <v>164</v>
      </c>
      <c r="BK21" s="200" t="s">
        <v>226</v>
      </c>
      <c r="BL21" s="214" t="s">
        <v>259</v>
      </c>
      <c r="BM21" s="214" t="s">
        <v>274</v>
      </c>
      <c r="BN21" s="342" t="s">
        <v>55</v>
      </c>
      <c r="BO21" s="242" t="s">
        <v>392</v>
      </c>
      <c r="BP21" s="243" t="s">
        <v>54</v>
      </c>
      <c r="BQ21" s="79" t="s">
        <v>54</v>
      </c>
      <c r="BR21" s="79" t="s">
        <v>54</v>
      </c>
      <c r="BS21" s="79" t="s">
        <v>54</v>
      </c>
      <c r="BT21" s="79" t="s">
        <v>54</v>
      </c>
      <c r="BU21" s="79" t="s">
        <v>54</v>
      </c>
      <c r="BV21" s="79" t="s">
        <v>55</v>
      </c>
      <c r="BW21" s="80">
        <v>285572</v>
      </c>
      <c r="BX21" s="80">
        <v>9988317</v>
      </c>
      <c r="BY21" s="200" t="s">
        <v>75</v>
      </c>
      <c r="BZ21" s="214" t="s">
        <v>273</v>
      </c>
      <c r="CA21" s="214" t="s">
        <v>259</v>
      </c>
      <c r="CB21" s="80" t="s">
        <v>282</v>
      </c>
      <c r="CC21" s="96" t="s">
        <v>392</v>
      </c>
      <c r="CD21" s="243" t="s">
        <v>280</v>
      </c>
      <c r="CE21" s="79" t="s">
        <v>286</v>
      </c>
      <c r="CF21" s="79" t="s">
        <v>280</v>
      </c>
      <c r="CG21" s="79" t="s">
        <v>280</v>
      </c>
      <c r="CH21" s="79" t="s">
        <v>281</v>
      </c>
      <c r="CI21" s="244" t="s">
        <v>280</v>
      </c>
      <c r="CJ21" s="243" t="s">
        <v>281</v>
      </c>
      <c r="CK21" s="79" t="s">
        <v>288</v>
      </c>
      <c r="CL21" s="79" t="s">
        <v>280</v>
      </c>
      <c r="CM21" s="79" t="s">
        <v>281</v>
      </c>
      <c r="CN21" s="79" t="s">
        <v>281</v>
      </c>
      <c r="CO21" s="244" t="s">
        <v>281</v>
      </c>
    </row>
    <row r="22" spans="1:93" s="142" customFormat="1" ht="23.25" customHeight="1" thickTop="1" thickBot="1">
      <c r="A22" s="4" t="s">
        <v>74</v>
      </c>
      <c r="B22" s="5"/>
      <c r="C22" s="53" t="s">
        <v>87</v>
      </c>
      <c r="D22" s="298"/>
      <c r="E22" s="319" t="s">
        <v>75</v>
      </c>
      <c r="F22" s="54" t="s">
        <v>75</v>
      </c>
      <c r="G22" s="54" t="s">
        <v>75</v>
      </c>
      <c r="H22" s="54" t="s">
        <v>75</v>
      </c>
      <c r="I22" s="55">
        <v>47038</v>
      </c>
      <c r="J22" s="55">
        <v>52166</v>
      </c>
      <c r="K22" s="123">
        <v>56897</v>
      </c>
      <c r="L22" s="55">
        <v>72369</v>
      </c>
      <c r="M22" s="189">
        <v>74257</v>
      </c>
      <c r="N22" s="55">
        <v>83186</v>
      </c>
      <c r="O22" s="55">
        <v>83900</v>
      </c>
      <c r="P22" s="55">
        <v>79620</v>
      </c>
      <c r="Q22" s="189">
        <v>83588</v>
      </c>
      <c r="R22" s="343">
        <v>85459</v>
      </c>
      <c r="S22" s="236">
        <v>597</v>
      </c>
      <c r="T22" s="93">
        <v>744</v>
      </c>
      <c r="U22" s="197">
        <v>824</v>
      </c>
      <c r="V22" s="93">
        <v>869</v>
      </c>
      <c r="W22" s="197">
        <v>881</v>
      </c>
      <c r="X22" s="93">
        <v>933</v>
      </c>
      <c r="Y22" s="93">
        <v>966.2</v>
      </c>
      <c r="Z22" s="127">
        <v>998</v>
      </c>
      <c r="AA22" s="86" t="s">
        <v>84</v>
      </c>
      <c r="AB22" s="87" t="s">
        <v>84</v>
      </c>
      <c r="AC22" s="87" t="s">
        <v>84</v>
      </c>
      <c r="AD22" s="87" t="s">
        <v>84</v>
      </c>
      <c r="AE22" s="87">
        <f t="shared" ref="AE22:AE43" si="7">J22/I22</f>
        <v>1.1090182405714528</v>
      </c>
      <c r="AF22" s="87">
        <f t="shared" ref="AF22:AF43" si="8">K22/J22</f>
        <v>1.0906912548403174</v>
      </c>
      <c r="AG22" s="168">
        <f t="shared" ref="AG22:AG43" si="9">L22/K22</f>
        <v>1.2719299787335008</v>
      </c>
      <c r="AH22" s="168">
        <f t="shared" si="6"/>
        <v>1.0260885185645787</v>
      </c>
      <c r="AI22" s="168">
        <f t="shared" ref="AI22:AI56" si="10">N22/M22</f>
        <v>1.1202445560687881</v>
      </c>
      <c r="AJ22" s="168">
        <f t="shared" ref="AJ22:AJ56" si="11">O22/N22</f>
        <v>1.0085831750534946</v>
      </c>
      <c r="AK22" s="168">
        <f t="shared" ref="AK22:AK56" si="12">P22/O22</f>
        <v>0.94898688915375451</v>
      </c>
      <c r="AL22" s="349">
        <f>Q22/P22</f>
        <v>1.0498367244410951</v>
      </c>
      <c r="AM22" s="481">
        <f>R22/Q22</f>
        <v>1.0223835957314447</v>
      </c>
      <c r="AN22" s="86" t="s">
        <v>84</v>
      </c>
      <c r="AO22" s="87" t="s">
        <v>84</v>
      </c>
      <c r="AP22" s="87" t="s">
        <v>84</v>
      </c>
      <c r="AQ22" s="87" t="s">
        <v>84</v>
      </c>
      <c r="AR22" s="93">
        <f>SUM(AR5:AR7)</f>
        <v>14</v>
      </c>
      <c r="AS22" s="93">
        <f>SUM(AS5:AS7)</f>
        <v>16</v>
      </c>
      <c r="AT22" s="93">
        <f>SUM(AT5:AT7)</f>
        <v>34</v>
      </c>
      <c r="AU22" s="93">
        <f t="shared" ref="AU22:BA22" si="13">SUM(AU5:AU21)</f>
        <v>136</v>
      </c>
      <c r="AV22" s="93">
        <f t="shared" si="13"/>
        <v>162</v>
      </c>
      <c r="AW22" s="93">
        <f t="shared" si="13"/>
        <v>209</v>
      </c>
      <c r="AX22" s="93">
        <f t="shared" si="13"/>
        <v>200</v>
      </c>
      <c r="AY22" s="93">
        <f t="shared" si="13"/>
        <v>215</v>
      </c>
      <c r="AZ22" s="362">
        <f t="shared" si="13"/>
        <v>220</v>
      </c>
      <c r="BA22" s="56">
        <f t="shared" si="13"/>
        <v>232</v>
      </c>
      <c r="BB22" s="86" t="s">
        <v>84</v>
      </c>
      <c r="BC22" s="87" t="s">
        <v>84</v>
      </c>
      <c r="BD22" s="87" t="s">
        <v>84</v>
      </c>
      <c r="BE22" s="87" t="s">
        <v>84</v>
      </c>
      <c r="BF22" s="93">
        <f>SUM(BF5:BF7)</f>
        <v>49</v>
      </c>
      <c r="BG22" s="93">
        <f>SUM(BG5:BG7)</f>
        <v>169</v>
      </c>
      <c r="BH22" s="93">
        <f>SUM(BH5:BH7)</f>
        <v>266</v>
      </c>
      <c r="BI22" s="93">
        <f t="shared" ref="BI22:BO22" si="14">SUM(BI5:BI21)</f>
        <v>1008</v>
      </c>
      <c r="BJ22" s="93">
        <f t="shared" si="14"/>
        <v>1901</v>
      </c>
      <c r="BK22" s="93">
        <f t="shared" si="14"/>
        <v>2459</v>
      </c>
      <c r="BL22" s="93">
        <f t="shared" si="14"/>
        <v>3457</v>
      </c>
      <c r="BM22" s="93">
        <f t="shared" si="14"/>
        <v>3638</v>
      </c>
      <c r="BN22" s="93">
        <f t="shared" si="14"/>
        <v>4311</v>
      </c>
      <c r="BO22" s="56">
        <f t="shared" si="14"/>
        <v>4632</v>
      </c>
      <c r="BP22" s="86" t="s">
        <v>84</v>
      </c>
      <c r="BQ22" s="87" t="s">
        <v>84</v>
      </c>
      <c r="BR22" s="87" t="s">
        <v>84</v>
      </c>
      <c r="BS22" s="87" t="s">
        <v>84</v>
      </c>
      <c r="BT22" s="93">
        <f>SUM(BT5:BT7)</f>
        <v>2304876</v>
      </c>
      <c r="BU22" s="93">
        <f>SUM(BU5:BU7)</f>
        <v>8816042</v>
      </c>
      <c r="BV22" s="93">
        <f>SUM(BV5:BV7)</f>
        <v>15074148</v>
      </c>
      <c r="BW22" s="93">
        <f t="shared" ref="BW22:CC22" si="15">SUM(BW5:BW21)</f>
        <v>72948301</v>
      </c>
      <c r="BX22" s="93">
        <f t="shared" si="15"/>
        <v>141162022</v>
      </c>
      <c r="BY22" s="93">
        <f t="shared" si="15"/>
        <v>204554060</v>
      </c>
      <c r="BZ22" s="93">
        <f t="shared" si="15"/>
        <v>290041725</v>
      </c>
      <c r="CA22" s="93">
        <f t="shared" si="15"/>
        <v>289656083</v>
      </c>
      <c r="CB22" s="93">
        <f t="shared" si="15"/>
        <v>360347704</v>
      </c>
      <c r="CC22" s="56">
        <f t="shared" si="15"/>
        <v>395844043</v>
      </c>
      <c r="CD22" s="86" t="s">
        <v>84</v>
      </c>
      <c r="CE22" s="87" t="s">
        <v>84</v>
      </c>
      <c r="CF22" s="87" t="s">
        <v>84</v>
      </c>
      <c r="CG22" s="87" t="s">
        <v>84</v>
      </c>
      <c r="CH22" s="93">
        <f>SUM(CH5:CH7)</f>
        <v>50929</v>
      </c>
      <c r="CI22" s="56">
        <f>SUM(CI5:CI7)</f>
        <v>80364</v>
      </c>
      <c r="CJ22" s="86" t="s">
        <v>84</v>
      </c>
      <c r="CK22" s="87" t="s">
        <v>84</v>
      </c>
      <c r="CL22" s="87" t="s">
        <v>84</v>
      </c>
      <c r="CM22" s="87" t="s">
        <v>84</v>
      </c>
      <c r="CN22" s="93">
        <f>SUM(CN5:CN7)</f>
        <v>17084</v>
      </c>
      <c r="CO22" s="56">
        <f>SUM(CO5:CO7)</f>
        <v>42402</v>
      </c>
    </row>
    <row r="23" spans="1:93" s="142" customFormat="1" ht="23.25" customHeight="1">
      <c r="A23" s="7" t="s">
        <v>35</v>
      </c>
      <c r="B23" s="8" t="s">
        <v>92</v>
      </c>
      <c r="C23" s="37" t="s">
        <v>87</v>
      </c>
      <c r="D23" s="294" t="s">
        <v>77</v>
      </c>
      <c r="E23" s="320">
        <v>1686</v>
      </c>
      <c r="F23" s="246">
        <v>1814</v>
      </c>
      <c r="G23" s="246">
        <v>1815</v>
      </c>
      <c r="H23" s="246">
        <v>1730</v>
      </c>
      <c r="I23" s="246">
        <v>3488</v>
      </c>
      <c r="J23" s="246">
        <v>3430</v>
      </c>
      <c r="K23" s="248">
        <v>3250</v>
      </c>
      <c r="L23" s="249">
        <v>3227</v>
      </c>
      <c r="M23" s="250">
        <v>3007</v>
      </c>
      <c r="N23" s="141">
        <v>7974</v>
      </c>
      <c r="O23" s="141">
        <v>8377</v>
      </c>
      <c r="P23" s="141">
        <v>9862</v>
      </c>
      <c r="Q23" s="346">
        <v>23607</v>
      </c>
      <c r="R23" s="206" t="s">
        <v>398</v>
      </c>
      <c r="S23" s="151">
        <v>43</v>
      </c>
      <c r="T23" s="141">
        <v>49</v>
      </c>
      <c r="U23" s="202">
        <v>46</v>
      </c>
      <c r="V23" s="141">
        <v>108</v>
      </c>
      <c r="W23" s="198">
        <v>89</v>
      </c>
      <c r="X23" s="141">
        <v>123</v>
      </c>
      <c r="Y23" s="346">
        <v>236</v>
      </c>
      <c r="Z23" s="206" t="s">
        <v>398</v>
      </c>
      <c r="AA23" s="111">
        <f t="shared" ref="AA23:AA32" si="16">F23/E23</f>
        <v>1.0759193357058126</v>
      </c>
      <c r="AB23" s="110">
        <f t="shared" ref="AB23:AB32" si="17">G23/F23</f>
        <v>1.0005512679162072</v>
      </c>
      <c r="AC23" s="42">
        <f t="shared" ref="AC23:AC32" si="18">H23/G23</f>
        <v>0.95316804407713496</v>
      </c>
      <c r="AD23" s="110">
        <f t="shared" ref="AD23:AD32" si="19">I23/H23</f>
        <v>2.0161849710982658</v>
      </c>
      <c r="AE23" s="42">
        <f t="shared" si="7"/>
        <v>0.98337155963302747</v>
      </c>
      <c r="AF23" s="29">
        <f t="shared" si="8"/>
        <v>0.94752186588921283</v>
      </c>
      <c r="AG23" s="29">
        <f t="shared" si="9"/>
        <v>0.99292307692307691</v>
      </c>
      <c r="AH23" s="215">
        <f t="shared" si="6"/>
        <v>0.93182522466687323</v>
      </c>
      <c r="AI23" s="109">
        <f t="shared" si="10"/>
        <v>2.6518124376454937</v>
      </c>
      <c r="AJ23" s="279">
        <f t="shared" si="11"/>
        <v>1.0505392525708552</v>
      </c>
      <c r="AK23" s="109">
        <f t="shared" si="12"/>
        <v>1.1772710994389399</v>
      </c>
      <c r="AL23" s="211">
        <f>Q23/P23</f>
        <v>2.3937335226120462</v>
      </c>
      <c r="AM23" s="314" t="s">
        <v>391</v>
      </c>
      <c r="AN23" s="95">
        <v>10</v>
      </c>
      <c r="AO23" s="43">
        <v>10</v>
      </c>
      <c r="AP23" s="44">
        <v>10</v>
      </c>
      <c r="AQ23" s="45">
        <v>10</v>
      </c>
      <c r="AR23" s="45">
        <v>10</v>
      </c>
      <c r="AS23" s="45">
        <v>10</v>
      </c>
      <c r="AT23" s="43">
        <v>10</v>
      </c>
      <c r="AU23" s="43">
        <v>10</v>
      </c>
      <c r="AV23" s="199">
        <v>10</v>
      </c>
      <c r="AW23" s="199">
        <v>20</v>
      </c>
      <c r="AX23" s="199">
        <v>20</v>
      </c>
      <c r="AY23" s="199">
        <v>20</v>
      </c>
      <c r="AZ23" s="195">
        <v>10</v>
      </c>
      <c r="BA23" s="159" t="s">
        <v>392</v>
      </c>
      <c r="BB23" s="95">
        <v>36</v>
      </c>
      <c r="BC23" s="43">
        <v>24</v>
      </c>
      <c r="BD23" s="46">
        <v>24</v>
      </c>
      <c r="BE23" s="47">
        <v>23</v>
      </c>
      <c r="BF23" s="47">
        <v>12</v>
      </c>
      <c r="BG23" s="47">
        <v>12</v>
      </c>
      <c r="BH23" s="43">
        <v>12</v>
      </c>
      <c r="BI23" s="141">
        <v>12</v>
      </c>
      <c r="BJ23" s="160">
        <v>12</v>
      </c>
      <c r="BK23" s="198">
        <v>38</v>
      </c>
      <c r="BL23" s="188">
        <v>54</v>
      </c>
      <c r="BM23" s="188">
        <v>50</v>
      </c>
      <c r="BN23" s="160">
        <v>25</v>
      </c>
      <c r="BO23" s="206" t="s">
        <v>391</v>
      </c>
      <c r="BP23" s="95">
        <v>60700</v>
      </c>
      <c r="BQ23" s="43">
        <v>43550</v>
      </c>
      <c r="BR23" s="46">
        <v>43550</v>
      </c>
      <c r="BS23" s="47">
        <v>39800</v>
      </c>
      <c r="BT23" s="47">
        <v>41860</v>
      </c>
      <c r="BU23" s="47">
        <v>41160</v>
      </c>
      <c r="BV23" s="43">
        <v>39000</v>
      </c>
      <c r="BW23" s="43">
        <v>38720</v>
      </c>
      <c r="BX23" s="160">
        <v>36080</v>
      </c>
      <c r="BY23" s="40">
        <v>303030</v>
      </c>
      <c r="BZ23" s="43">
        <v>452350</v>
      </c>
      <c r="CA23" s="43">
        <v>493112</v>
      </c>
      <c r="CB23" s="160">
        <v>590173</v>
      </c>
      <c r="CC23" s="206" t="s">
        <v>392</v>
      </c>
      <c r="CD23" s="95">
        <v>1900</v>
      </c>
      <c r="CE23" s="43">
        <v>1981</v>
      </c>
      <c r="CF23" s="46">
        <v>1982</v>
      </c>
      <c r="CG23" s="47">
        <v>1873</v>
      </c>
      <c r="CH23" s="47">
        <v>7770</v>
      </c>
      <c r="CI23" s="100">
        <v>7580</v>
      </c>
      <c r="CJ23" s="95">
        <v>1425</v>
      </c>
      <c r="CK23" s="43">
        <v>1647</v>
      </c>
      <c r="CL23" s="46">
        <v>1642</v>
      </c>
      <c r="CM23" s="48">
        <v>1444</v>
      </c>
      <c r="CN23" s="48">
        <v>1380</v>
      </c>
      <c r="CO23" s="108">
        <v>2210</v>
      </c>
    </row>
    <row r="24" spans="1:93" s="142" customFormat="1" ht="23.25" customHeight="1">
      <c r="A24" s="7" t="s">
        <v>37</v>
      </c>
      <c r="B24" s="8" t="s">
        <v>376</v>
      </c>
      <c r="C24" s="37" t="s">
        <v>87</v>
      </c>
      <c r="D24" s="294" t="s">
        <v>77</v>
      </c>
      <c r="E24" s="320">
        <v>2522</v>
      </c>
      <c r="F24" s="246">
        <v>1394</v>
      </c>
      <c r="G24" s="246">
        <v>2043</v>
      </c>
      <c r="H24" s="246">
        <v>1664</v>
      </c>
      <c r="I24" s="246">
        <v>1011</v>
      </c>
      <c r="J24" s="246">
        <v>1252</v>
      </c>
      <c r="K24" s="248">
        <v>1437</v>
      </c>
      <c r="L24" s="249">
        <v>1665</v>
      </c>
      <c r="M24" s="250">
        <v>1957</v>
      </c>
      <c r="N24" s="141">
        <v>2268</v>
      </c>
      <c r="O24" s="141">
        <v>3839</v>
      </c>
      <c r="P24" s="141">
        <v>4018</v>
      </c>
      <c r="Q24" s="160">
        <v>5740</v>
      </c>
      <c r="R24" s="207">
        <v>3854.2666666666669</v>
      </c>
      <c r="S24" s="151">
        <v>55</v>
      </c>
      <c r="T24" s="141">
        <v>101</v>
      </c>
      <c r="U24" s="202">
        <v>100</v>
      </c>
      <c r="V24" s="141">
        <v>118</v>
      </c>
      <c r="W24" s="198">
        <v>177</v>
      </c>
      <c r="X24" s="141">
        <v>177</v>
      </c>
      <c r="Y24" s="160">
        <v>265</v>
      </c>
      <c r="Z24" s="207">
        <v>197.3174061433447</v>
      </c>
      <c r="AA24" s="84">
        <f t="shared" si="16"/>
        <v>0.55273592386994452</v>
      </c>
      <c r="AB24" s="110">
        <f t="shared" si="17"/>
        <v>1.4655667144906743</v>
      </c>
      <c r="AC24" s="42">
        <f t="shared" si="18"/>
        <v>0.81448849730788053</v>
      </c>
      <c r="AD24" s="42">
        <f t="shared" si="19"/>
        <v>0.60757211538461542</v>
      </c>
      <c r="AE24" s="110">
        <f t="shared" si="7"/>
        <v>1.23837784371909</v>
      </c>
      <c r="AF24" s="109">
        <f t="shared" si="8"/>
        <v>1.1477635782747604</v>
      </c>
      <c r="AG24" s="109">
        <f t="shared" si="9"/>
        <v>1.1586638830897704</v>
      </c>
      <c r="AH24" s="211">
        <f t="shared" si="6"/>
        <v>1.1753753753753753</v>
      </c>
      <c r="AI24" s="109">
        <f t="shared" si="10"/>
        <v>1.1589167092488504</v>
      </c>
      <c r="AJ24" s="279">
        <f t="shared" si="11"/>
        <v>1.6926807760141094</v>
      </c>
      <c r="AK24" s="109">
        <f t="shared" si="12"/>
        <v>1.0466267257098203</v>
      </c>
      <c r="AL24" s="211">
        <f>Q24/P24</f>
        <v>1.4285714285714286</v>
      </c>
      <c r="AM24" s="314">
        <f t="shared" ref="AM24:AM68" si="20">R24/Q24</f>
        <v>0.67147502903600464</v>
      </c>
      <c r="AN24" s="95">
        <v>10</v>
      </c>
      <c r="AO24" s="43">
        <v>10</v>
      </c>
      <c r="AP24" s="44">
        <v>10</v>
      </c>
      <c r="AQ24" s="45">
        <v>10</v>
      </c>
      <c r="AR24" s="45">
        <v>10</v>
      </c>
      <c r="AS24" s="45">
        <v>10</v>
      </c>
      <c r="AT24" s="43">
        <v>10</v>
      </c>
      <c r="AU24" s="43">
        <v>10</v>
      </c>
      <c r="AV24" s="199">
        <v>10</v>
      </c>
      <c r="AW24" s="199">
        <v>10</v>
      </c>
      <c r="AX24" s="199">
        <v>10</v>
      </c>
      <c r="AY24" s="199">
        <v>10</v>
      </c>
      <c r="AZ24" s="195">
        <v>10</v>
      </c>
      <c r="BA24" s="159">
        <v>10</v>
      </c>
      <c r="BB24" s="95">
        <v>30</v>
      </c>
      <c r="BC24" s="43">
        <v>102</v>
      </c>
      <c r="BD24" s="46">
        <v>97</v>
      </c>
      <c r="BE24" s="47">
        <v>125</v>
      </c>
      <c r="BF24" s="47">
        <v>142</v>
      </c>
      <c r="BG24" s="47">
        <v>132</v>
      </c>
      <c r="BH24" s="43">
        <v>129</v>
      </c>
      <c r="BI24" s="141">
        <v>108</v>
      </c>
      <c r="BJ24" s="160">
        <v>108</v>
      </c>
      <c r="BK24" s="198">
        <v>103</v>
      </c>
      <c r="BL24" s="188">
        <v>74</v>
      </c>
      <c r="BM24" s="188">
        <v>63</v>
      </c>
      <c r="BN24" s="160">
        <v>60</v>
      </c>
      <c r="BO24" s="207">
        <v>60</v>
      </c>
      <c r="BP24" s="95">
        <v>75650</v>
      </c>
      <c r="BQ24" s="43">
        <v>142200</v>
      </c>
      <c r="BR24" s="46">
        <v>198180</v>
      </c>
      <c r="BS24" s="47">
        <v>207990</v>
      </c>
      <c r="BT24" s="47">
        <v>143552</v>
      </c>
      <c r="BU24" s="47">
        <v>165289</v>
      </c>
      <c r="BV24" s="43">
        <v>185391</v>
      </c>
      <c r="BW24" s="43">
        <v>179798</v>
      </c>
      <c r="BX24" s="160">
        <v>211340</v>
      </c>
      <c r="BY24" s="40">
        <v>233626</v>
      </c>
      <c r="BZ24" s="43">
        <v>284061</v>
      </c>
      <c r="CA24" s="43">
        <v>253111</v>
      </c>
      <c r="CB24" s="160">
        <v>344419</v>
      </c>
      <c r="CC24" s="207">
        <v>231256</v>
      </c>
      <c r="CD24" s="95">
        <v>4550</v>
      </c>
      <c r="CE24" s="43">
        <v>4400</v>
      </c>
      <c r="CF24" s="46">
        <v>2742</v>
      </c>
      <c r="CG24" s="47">
        <v>2659</v>
      </c>
      <c r="CH24" s="47">
        <v>1672</v>
      </c>
      <c r="CI24" s="100">
        <v>2547</v>
      </c>
      <c r="CJ24" s="95">
        <v>2796</v>
      </c>
      <c r="CK24" s="43">
        <v>140</v>
      </c>
      <c r="CL24" s="46">
        <v>1017</v>
      </c>
      <c r="CM24" s="48">
        <v>173</v>
      </c>
      <c r="CN24" s="48">
        <v>217</v>
      </c>
      <c r="CO24" s="108">
        <v>440</v>
      </c>
    </row>
    <row r="25" spans="1:93" s="142" customFormat="1" ht="23.25" customHeight="1">
      <c r="A25" s="7" t="s">
        <v>52</v>
      </c>
      <c r="B25" s="9" t="s">
        <v>401</v>
      </c>
      <c r="C25" s="37" t="s">
        <v>87</v>
      </c>
      <c r="D25" s="294" t="s">
        <v>77</v>
      </c>
      <c r="E25" s="320">
        <v>8594</v>
      </c>
      <c r="F25" s="246">
        <v>4970</v>
      </c>
      <c r="G25" s="246">
        <v>5599</v>
      </c>
      <c r="H25" s="246">
        <v>4249</v>
      </c>
      <c r="I25" s="246">
        <v>3582</v>
      </c>
      <c r="J25" s="246">
        <v>3435</v>
      </c>
      <c r="K25" s="248">
        <v>3930</v>
      </c>
      <c r="L25" s="249">
        <v>3297</v>
      </c>
      <c r="M25" s="250">
        <v>4534</v>
      </c>
      <c r="N25" s="141">
        <v>5254</v>
      </c>
      <c r="O25" s="141">
        <v>6356</v>
      </c>
      <c r="P25" s="141">
        <v>6295</v>
      </c>
      <c r="Q25" s="160">
        <v>6328</v>
      </c>
      <c r="R25" s="207">
        <v>6443.5668789808915</v>
      </c>
      <c r="S25" s="151">
        <v>38</v>
      </c>
      <c r="T25" s="141">
        <v>31</v>
      </c>
      <c r="U25" s="202">
        <v>45</v>
      </c>
      <c r="V25" s="141">
        <v>52</v>
      </c>
      <c r="W25" s="198">
        <v>58</v>
      </c>
      <c r="X25" s="141">
        <v>57</v>
      </c>
      <c r="Y25" s="160">
        <v>57</v>
      </c>
      <c r="Z25" s="207">
        <v>57.85759222190449</v>
      </c>
      <c r="AA25" s="84">
        <f t="shared" si="16"/>
        <v>0.57831044915057017</v>
      </c>
      <c r="AB25" s="110">
        <f t="shared" si="17"/>
        <v>1.126559356136821</v>
      </c>
      <c r="AC25" s="42">
        <f t="shared" si="18"/>
        <v>0.75888551527058401</v>
      </c>
      <c r="AD25" s="42">
        <f t="shared" si="19"/>
        <v>0.84302188750294182</v>
      </c>
      <c r="AE25" s="42">
        <f t="shared" si="7"/>
        <v>0.95896147403685095</v>
      </c>
      <c r="AF25" s="109">
        <f t="shared" si="8"/>
        <v>1.1441048034934498</v>
      </c>
      <c r="AG25" s="29">
        <f t="shared" si="9"/>
        <v>0.8389312977099237</v>
      </c>
      <c r="AH25" s="109">
        <f t="shared" si="6"/>
        <v>1.3751895662723688</v>
      </c>
      <c r="AI25" s="109">
        <f t="shared" si="10"/>
        <v>1.1588001764446405</v>
      </c>
      <c r="AJ25" s="109">
        <f t="shared" si="11"/>
        <v>1.2097449562238294</v>
      </c>
      <c r="AK25" s="29">
        <f t="shared" si="12"/>
        <v>0.99040276903713031</v>
      </c>
      <c r="AL25" s="211">
        <f>Q25/P25</f>
        <v>1.0052422557585385</v>
      </c>
      <c r="AM25" s="479">
        <f t="shared" si="20"/>
        <v>1.0182627811284595</v>
      </c>
      <c r="AN25" s="95">
        <v>10</v>
      </c>
      <c r="AO25" s="43">
        <v>10</v>
      </c>
      <c r="AP25" s="44">
        <v>10</v>
      </c>
      <c r="AQ25" s="45">
        <v>10</v>
      </c>
      <c r="AR25" s="45">
        <v>10</v>
      </c>
      <c r="AS25" s="45">
        <v>10</v>
      </c>
      <c r="AT25" s="43">
        <v>10</v>
      </c>
      <c r="AU25" s="43">
        <v>10</v>
      </c>
      <c r="AV25" s="199">
        <v>10</v>
      </c>
      <c r="AW25" s="199">
        <v>10</v>
      </c>
      <c r="AX25" s="199">
        <v>10</v>
      </c>
      <c r="AY25" s="199">
        <v>10</v>
      </c>
      <c r="AZ25" s="195">
        <v>10</v>
      </c>
      <c r="BA25" s="159">
        <v>12</v>
      </c>
      <c r="BB25" s="95">
        <v>130</v>
      </c>
      <c r="BC25" s="43">
        <v>134</v>
      </c>
      <c r="BD25" s="46">
        <v>124</v>
      </c>
      <c r="BE25" s="47">
        <v>129</v>
      </c>
      <c r="BF25" s="47">
        <v>143</v>
      </c>
      <c r="BG25" s="47">
        <v>133</v>
      </c>
      <c r="BH25" s="43">
        <v>119</v>
      </c>
      <c r="BI25" s="141">
        <v>119</v>
      </c>
      <c r="BJ25" s="160">
        <v>141</v>
      </c>
      <c r="BK25" s="198">
        <v>151</v>
      </c>
      <c r="BL25" s="188">
        <v>148</v>
      </c>
      <c r="BM25" s="188">
        <v>156</v>
      </c>
      <c r="BN25" s="160">
        <v>158</v>
      </c>
      <c r="BO25" s="207">
        <v>157</v>
      </c>
      <c r="BP25" s="95">
        <v>1117250</v>
      </c>
      <c r="BQ25" s="43">
        <v>666103</v>
      </c>
      <c r="BR25" s="46">
        <v>694281</v>
      </c>
      <c r="BS25" s="47">
        <v>548180</v>
      </c>
      <c r="BT25" s="47">
        <v>512214</v>
      </c>
      <c r="BU25" s="47">
        <v>456908</v>
      </c>
      <c r="BV25" s="43">
        <v>467654</v>
      </c>
      <c r="BW25" s="43">
        <v>392310</v>
      </c>
      <c r="BX25" s="160">
        <v>639291</v>
      </c>
      <c r="BY25" s="40">
        <v>793365</v>
      </c>
      <c r="BZ25" s="43">
        <v>940666</v>
      </c>
      <c r="CA25" s="43">
        <v>982046</v>
      </c>
      <c r="CB25" s="160">
        <v>999825</v>
      </c>
      <c r="CC25" s="207">
        <v>1011640</v>
      </c>
      <c r="CD25" s="95">
        <v>11820</v>
      </c>
      <c r="CE25" s="43">
        <v>5443</v>
      </c>
      <c r="CF25" s="46">
        <v>6417</v>
      </c>
      <c r="CG25" s="47">
        <v>4775</v>
      </c>
      <c r="CH25" s="47">
        <v>4150</v>
      </c>
      <c r="CI25" s="100">
        <v>4110</v>
      </c>
      <c r="CJ25" s="95">
        <v>640</v>
      </c>
      <c r="CK25" s="43">
        <v>2173</v>
      </c>
      <c r="CL25" s="46">
        <v>2599</v>
      </c>
      <c r="CM25" s="48">
        <v>279</v>
      </c>
      <c r="CN25" s="48">
        <v>118</v>
      </c>
      <c r="CO25" s="108">
        <v>30</v>
      </c>
    </row>
    <row r="26" spans="1:93" s="142" customFormat="1" ht="23.25" customHeight="1">
      <c r="A26" s="7" t="s">
        <v>39</v>
      </c>
      <c r="B26" s="9" t="s">
        <v>95</v>
      </c>
      <c r="C26" s="37" t="s">
        <v>87</v>
      </c>
      <c r="D26" s="294" t="s">
        <v>77</v>
      </c>
      <c r="E26" s="321">
        <v>11789</v>
      </c>
      <c r="F26" s="39">
        <v>14301</v>
      </c>
      <c r="G26" s="39">
        <v>17154</v>
      </c>
      <c r="H26" s="39">
        <v>20410</v>
      </c>
      <c r="I26" s="39">
        <v>23442</v>
      </c>
      <c r="J26" s="39">
        <v>19263</v>
      </c>
      <c r="K26" s="90">
        <v>22084</v>
      </c>
      <c r="L26" s="141">
        <v>12302</v>
      </c>
      <c r="M26" s="160">
        <v>16201</v>
      </c>
      <c r="N26" s="141">
        <v>20229</v>
      </c>
      <c r="O26" s="141">
        <v>26636</v>
      </c>
      <c r="P26" s="141">
        <v>27013</v>
      </c>
      <c r="Q26" s="160">
        <v>26260</v>
      </c>
      <c r="R26" s="207">
        <v>18611.704918032789</v>
      </c>
      <c r="S26" s="151">
        <v>187</v>
      </c>
      <c r="T26" s="141">
        <v>108</v>
      </c>
      <c r="U26" s="202">
        <v>146</v>
      </c>
      <c r="V26" s="141">
        <v>191</v>
      </c>
      <c r="W26" s="198">
        <v>262</v>
      </c>
      <c r="X26" s="141">
        <v>265</v>
      </c>
      <c r="Y26" s="160">
        <v>240</v>
      </c>
      <c r="Z26" s="207">
        <v>175.29746004786537</v>
      </c>
      <c r="AA26" s="111">
        <f t="shared" si="16"/>
        <v>1.2130799898210196</v>
      </c>
      <c r="AB26" s="110">
        <f t="shared" si="17"/>
        <v>1.1994965387035872</v>
      </c>
      <c r="AC26" s="110">
        <f t="shared" si="18"/>
        <v>1.1898099568613734</v>
      </c>
      <c r="AD26" s="110">
        <f t="shared" si="19"/>
        <v>1.1485546300832925</v>
      </c>
      <c r="AE26" s="42">
        <f t="shared" si="7"/>
        <v>0.82173022779626315</v>
      </c>
      <c r="AF26" s="109">
        <f t="shared" si="8"/>
        <v>1.1464465555728598</v>
      </c>
      <c r="AG26" s="29">
        <f t="shared" si="9"/>
        <v>0.55705488136207204</v>
      </c>
      <c r="AH26" s="109">
        <f t="shared" si="6"/>
        <v>1.3169403349048936</v>
      </c>
      <c r="AI26" s="109">
        <f t="shared" si="10"/>
        <v>1.2486266279859268</v>
      </c>
      <c r="AJ26" s="109">
        <f t="shared" si="11"/>
        <v>1.316723515744723</v>
      </c>
      <c r="AK26" s="109">
        <f t="shared" si="12"/>
        <v>1.0141537768433699</v>
      </c>
      <c r="AL26" s="215">
        <f t="shared" ref="AL26:AL61" si="21">Q26/P26</f>
        <v>0.97212453263243626</v>
      </c>
      <c r="AM26" s="314">
        <f t="shared" si="20"/>
        <v>0.70874733122744815</v>
      </c>
      <c r="AN26" s="95">
        <v>15</v>
      </c>
      <c r="AO26" s="43">
        <v>15</v>
      </c>
      <c r="AP26" s="44">
        <v>15</v>
      </c>
      <c r="AQ26" s="45">
        <v>15</v>
      </c>
      <c r="AR26" s="45">
        <v>15</v>
      </c>
      <c r="AS26" s="45">
        <v>15</v>
      </c>
      <c r="AT26" s="43">
        <v>15</v>
      </c>
      <c r="AU26" s="43">
        <v>15</v>
      </c>
      <c r="AV26" s="199">
        <v>10</v>
      </c>
      <c r="AW26" s="199">
        <v>15</v>
      </c>
      <c r="AX26" s="199">
        <v>15</v>
      </c>
      <c r="AY26" s="199">
        <v>15</v>
      </c>
      <c r="AZ26" s="202">
        <v>15</v>
      </c>
      <c r="BA26" s="161">
        <v>15</v>
      </c>
      <c r="BB26" s="95">
        <v>175</v>
      </c>
      <c r="BC26" s="43">
        <v>197</v>
      </c>
      <c r="BD26" s="46">
        <v>213</v>
      </c>
      <c r="BE26" s="47">
        <v>219</v>
      </c>
      <c r="BF26" s="47">
        <v>205</v>
      </c>
      <c r="BG26" s="47">
        <v>215</v>
      </c>
      <c r="BH26" s="43">
        <v>204</v>
      </c>
      <c r="BI26" s="141">
        <v>174</v>
      </c>
      <c r="BJ26" s="160">
        <v>171</v>
      </c>
      <c r="BK26" s="198">
        <v>151</v>
      </c>
      <c r="BL26" s="188">
        <v>162</v>
      </c>
      <c r="BM26" s="188">
        <v>185</v>
      </c>
      <c r="BN26" s="160">
        <v>180</v>
      </c>
      <c r="BO26" s="207">
        <v>183</v>
      </c>
      <c r="BP26" s="95">
        <v>2063080</v>
      </c>
      <c r="BQ26" s="43">
        <v>2817340</v>
      </c>
      <c r="BR26" s="46">
        <v>3653711</v>
      </c>
      <c r="BS26" s="47">
        <v>4469685</v>
      </c>
      <c r="BT26" s="47">
        <v>4805540</v>
      </c>
      <c r="BU26" s="47">
        <v>4141457</v>
      </c>
      <c r="BV26" s="43">
        <v>4505146</v>
      </c>
      <c r="BW26" s="43">
        <v>2140595</v>
      </c>
      <c r="BX26" s="160">
        <v>2770329</v>
      </c>
      <c r="BY26" s="40">
        <v>3054647</v>
      </c>
      <c r="BZ26" s="43">
        <v>4315022</v>
      </c>
      <c r="CA26" s="43">
        <v>4997339</v>
      </c>
      <c r="CB26" s="160">
        <v>4726835</v>
      </c>
      <c r="CC26" s="207">
        <v>3405942</v>
      </c>
      <c r="CD26" s="95">
        <v>17800</v>
      </c>
      <c r="CE26" s="43">
        <v>18179</v>
      </c>
      <c r="CF26" s="46">
        <v>21910</v>
      </c>
      <c r="CG26" s="47">
        <v>26442</v>
      </c>
      <c r="CH26" s="47">
        <v>30150</v>
      </c>
      <c r="CI26" s="100">
        <v>18780</v>
      </c>
      <c r="CJ26" s="95">
        <v>1440</v>
      </c>
      <c r="CK26" s="43">
        <v>1125</v>
      </c>
      <c r="CL26" s="46">
        <v>1386</v>
      </c>
      <c r="CM26" s="48">
        <v>8156</v>
      </c>
      <c r="CN26" s="48">
        <v>3191</v>
      </c>
      <c r="CO26" s="108">
        <v>4340</v>
      </c>
    </row>
    <row r="27" spans="1:93" s="142" customFormat="1" ht="23.25" customHeight="1">
      <c r="A27" s="7" t="s">
        <v>40</v>
      </c>
      <c r="B27" s="9" t="s">
        <v>401</v>
      </c>
      <c r="C27" s="63" t="s">
        <v>87</v>
      </c>
      <c r="D27" s="294" t="s">
        <v>77</v>
      </c>
      <c r="E27" s="321">
        <v>8135</v>
      </c>
      <c r="F27" s="39">
        <v>6636</v>
      </c>
      <c r="G27" s="39">
        <v>6973</v>
      </c>
      <c r="H27" s="39">
        <v>5849</v>
      </c>
      <c r="I27" s="39">
        <v>7370</v>
      </c>
      <c r="J27" s="39">
        <v>8447</v>
      </c>
      <c r="K27" s="90">
        <v>10385</v>
      </c>
      <c r="L27" s="141">
        <v>11764</v>
      </c>
      <c r="M27" s="160">
        <v>23243</v>
      </c>
      <c r="N27" s="141">
        <v>29679</v>
      </c>
      <c r="O27" s="141">
        <v>37286</v>
      </c>
      <c r="P27" s="141">
        <v>43465</v>
      </c>
      <c r="Q27" s="160">
        <v>46755</v>
      </c>
      <c r="R27" s="207">
        <v>52102.946969696968</v>
      </c>
      <c r="S27" s="151">
        <v>83</v>
      </c>
      <c r="T27" s="141">
        <v>96</v>
      </c>
      <c r="U27" s="202">
        <v>215</v>
      </c>
      <c r="V27" s="141">
        <v>265</v>
      </c>
      <c r="W27" s="198">
        <v>325</v>
      </c>
      <c r="X27" s="141">
        <v>373</v>
      </c>
      <c r="Y27" s="160">
        <v>408</v>
      </c>
      <c r="Z27" s="207">
        <v>460.25490196078431</v>
      </c>
      <c r="AA27" s="84">
        <f t="shared" si="16"/>
        <v>0.81573448063921328</v>
      </c>
      <c r="AB27" s="110">
        <f t="shared" si="17"/>
        <v>1.050783604581073</v>
      </c>
      <c r="AC27" s="42">
        <f t="shared" si="18"/>
        <v>0.83880682633013048</v>
      </c>
      <c r="AD27" s="110">
        <f t="shared" si="19"/>
        <v>1.2600444520430842</v>
      </c>
      <c r="AE27" s="110">
        <f t="shared" si="7"/>
        <v>1.1461329715061059</v>
      </c>
      <c r="AF27" s="109">
        <f t="shared" si="8"/>
        <v>1.2294305670652304</v>
      </c>
      <c r="AG27" s="109">
        <f t="shared" si="9"/>
        <v>1.1327876745305729</v>
      </c>
      <c r="AH27" s="109">
        <f t="shared" si="6"/>
        <v>1.9757735464127848</v>
      </c>
      <c r="AI27" s="109">
        <f t="shared" si="10"/>
        <v>1.2769005722152906</v>
      </c>
      <c r="AJ27" s="109">
        <f t="shared" si="11"/>
        <v>1.2563091748374271</v>
      </c>
      <c r="AK27" s="109">
        <f t="shared" si="12"/>
        <v>1.1657190366357346</v>
      </c>
      <c r="AL27" s="211">
        <f t="shared" si="21"/>
        <v>1.0756930863913494</v>
      </c>
      <c r="AM27" s="479">
        <f t="shared" si="20"/>
        <v>1.1143823541802367</v>
      </c>
      <c r="AN27" s="95">
        <v>10</v>
      </c>
      <c r="AO27" s="43">
        <v>10</v>
      </c>
      <c r="AP27" s="44">
        <v>10</v>
      </c>
      <c r="AQ27" s="45">
        <v>10</v>
      </c>
      <c r="AR27" s="45">
        <v>10</v>
      </c>
      <c r="AS27" s="45">
        <v>10</v>
      </c>
      <c r="AT27" s="43">
        <v>10</v>
      </c>
      <c r="AU27" s="43">
        <v>10</v>
      </c>
      <c r="AV27" s="199">
        <v>10</v>
      </c>
      <c r="AW27" s="199">
        <v>10</v>
      </c>
      <c r="AX27" s="199">
        <v>10</v>
      </c>
      <c r="AY27" s="199">
        <v>10</v>
      </c>
      <c r="AZ27" s="202">
        <v>10</v>
      </c>
      <c r="BA27" s="161">
        <v>10</v>
      </c>
      <c r="BB27" s="95">
        <v>136</v>
      </c>
      <c r="BC27" s="43">
        <v>140</v>
      </c>
      <c r="BD27" s="46">
        <v>138</v>
      </c>
      <c r="BE27" s="47">
        <v>129</v>
      </c>
      <c r="BF27" s="47">
        <v>132</v>
      </c>
      <c r="BG27" s="47">
        <v>132</v>
      </c>
      <c r="BH27" s="43">
        <v>133</v>
      </c>
      <c r="BI27" s="141">
        <v>138</v>
      </c>
      <c r="BJ27" s="160">
        <v>132</v>
      </c>
      <c r="BK27" s="198">
        <v>125</v>
      </c>
      <c r="BL27" s="188">
        <v>132</v>
      </c>
      <c r="BM27" s="188">
        <v>130</v>
      </c>
      <c r="BN27" s="160">
        <v>131</v>
      </c>
      <c r="BO27" s="207">
        <v>132</v>
      </c>
      <c r="BP27" s="95">
        <v>1106305</v>
      </c>
      <c r="BQ27" s="43">
        <v>929174</v>
      </c>
      <c r="BR27" s="46">
        <v>962300</v>
      </c>
      <c r="BS27" s="47">
        <v>754562</v>
      </c>
      <c r="BT27" s="47">
        <v>972839</v>
      </c>
      <c r="BU27" s="47">
        <v>1115050</v>
      </c>
      <c r="BV27" s="43">
        <v>1381223</v>
      </c>
      <c r="BW27" s="43">
        <v>1623446</v>
      </c>
      <c r="BX27" s="160">
        <v>3068105</v>
      </c>
      <c r="BY27" s="40">
        <v>3709935</v>
      </c>
      <c r="BZ27" s="43">
        <v>4921708</v>
      </c>
      <c r="CA27" s="43">
        <v>5650408</v>
      </c>
      <c r="CB27" s="160">
        <v>6124862</v>
      </c>
      <c r="CC27" s="207">
        <v>6877589</v>
      </c>
      <c r="CD27" s="95">
        <v>8430</v>
      </c>
      <c r="CE27" s="43">
        <v>7143</v>
      </c>
      <c r="CF27" s="46">
        <v>7451</v>
      </c>
      <c r="CG27" s="47">
        <v>6413</v>
      </c>
      <c r="CH27" s="47">
        <v>7689</v>
      </c>
      <c r="CI27" s="100">
        <v>5620</v>
      </c>
      <c r="CJ27" s="95">
        <v>1080</v>
      </c>
      <c r="CK27" s="43">
        <v>4729</v>
      </c>
      <c r="CL27" s="46">
        <v>6320</v>
      </c>
      <c r="CM27" s="48">
        <v>4833</v>
      </c>
      <c r="CN27" s="48">
        <v>6721</v>
      </c>
      <c r="CO27" s="108">
        <v>2760</v>
      </c>
    </row>
    <row r="28" spans="1:93" s="142" customFormat="1" ht="23.25" customHeight="1">
      <c r="A28" s="7" t="s">
        <v>30</v>
      </c>
      <c r="B28" s="8" t="s">
        <v>61</v>
      </c>
      <c r="C28" s="63" t="s">
        <v>87</v>
      </c>
      <c r="D28" s="294" t="s">
        <v>77</v>
      </c>
      <c r="E28" s="321">
        <v>12800</v>
      </c>
      <c r="F28" s="39">
        <v>14995</v>
      </c>
      <c r="G28" s="39">
        <v>11985</v>
      </c>
      <c r="H28" s="39">
        <v>11940</v>
      </c>
      <c r="I28" s="39">
        <v>14513</v>
      </c>
      <c r="J28" s="39">
        <v>16413</v>
      </c>
      <c r="K28" s="90">
        <v>16428</v>
      </c>
      <c r="L28" s="141">
        <v>17942</v>
      </c>
      <c r="M28" s="160">
        <v>18206</v>
      </c>
      <c r="N28" s="141">
        <v>15795</v>
      </c>
      <c r="O28" s="141">
        <v>18839</v>
      </c>
      <c r="P28" s="141">
        <v>19224</v>
      </c>
      <c r="Q28" s="160">
        <v>19781</v>
      </c>
      <c r="R28" s="207">
        <v>20313.281553398057</v>
      </c>
      <c r="S28" s="151">
        <v>161</v>
      </c>
      <c r="T28" s="141">
        <v>154</v>
      </c>
      <c r="U28" s="202">
        <v>210</v>
      </c>
      <c r="V28" s="141">
        <v>180</v>
      </c>
      <c r="W28" s="198">
        <v>206</v>
      </c>
      <c r="X28" s="141">
        <v>217</v>
      </c>
      <c r="Y28" s="160">
        <v>227</v>
      </c>
      <c r="Z28" s="207">
        <v>193.47592494983405</v>
      </c>
      <c r="AA28" s="111">
        <f t="shared" si="16"/>
        <v>1.1714843749999999</v>
      </c>
      <c r="AB28" s="42">
        <f t="shared" si="17"/>
        <v>0.79926642214071353</v>
      </c>
      <c r="AC28" s="110">
        <f t="shared" si="18"/>
        <v>0.99624530663329158</v>
      </c>
      <c r="AD28" s="110">
        <f t="shared" si="19"/>
        <v>1.2154941373534338</v>
      </c>
      <c r="AE28" s="110">
        <f t="shared" si="7"/>
        <v>1.1309171087990078</v>
      </c>
      <c r="AF28" s="109">
        <f t="shared" si="8"/>
        <v>1.0009139097057211</v>
      </c>
      <c r="AG28" s="109">
        <f t="shared" si="9"/>
        <v>1.0921597272948624</v>
      </c>
      <c r="AH28" s="109">
        <f t="shared" si="6"/>
        <v>1.0147140786980269</v>
      </c>
      <c r="AI28" s="259">
        <f t="shared" si="10"/>
        <v>0.86757113039657252</v>
      </c>
      <c r="AJ28" s="109">
        <f t="shared" si="11"/>
        <v>1.1927192149414372</v>
      </c>
      <c r="AK28" s="109">
        <f t="shared" si="12"/>
        <v>1.0204363288921918</v>
      </c>
      <c r="AL28" s="211">
        <f t="shared" si="21"/>
        <v>1.0289741989180192</v>
      </c>
      <c r="AM28" s="479">
        <f t="shared" si="20"/>
        <v>1.0269087282441767</v>
      </c>
      <c r="AN28" s="95">
        <v>20</v>
      </c>
      <c r="AO28" s="43">
        <v>20</v>
      </c>
      <c r="AP28" s="44">
        <v>20</v>
      </c>
      <c r="AQ28" s="45">
        <v>20</v>
      </c>
      <c r="AR28" s="45">
        <v>20</v>
      </c>
      <c r="AS28" s="45">
        <v>20</v>
      </c>
      <c r="AT28" s="43">
        <v>20</v>
      </c>
      <c r="AU28" s="43">
        <v>20</v>
      </c>
      <c r="AV28" s="199">
        <v>20</v>
      </c>
      <c r="AW28" s="199">
        <v>20</v>
      </c>
      <c r="AX28" s="199">
        <v>20</v>
      </c>
      <c r="AY28" s="199">
        <v>20</v>
      </c>
      <c r="AZ28" s="202">
        <v>20</v>
      </c>
      <c r="BA28" s="161">
        <v>20</v>
      </c>
      <c r="BB28" s="95">
        <v>223</v>
      </c>
      <c r="BC28" s="43">
        <v>212</v>
      </c>
      <c r="BD28" s="46">
        <v>214</v>
      </c>
      <c r="BE28" s="47">
        <v>220</v>
      </c>
      <c r="BF28" s="47">
        <v>204</v>
      </c>
      <c r="BG28" s="47">
        <v>207</v>
      </c>
      <c r="BH28" s="43">
        <v>240</v>
      </c>
      <c r="BI28" s="141">
        <v>209</v>
      </c>
      <c r="BJ28" s="160">
        <v>204</v>
      </c>
      <c r="BK28" s="198">
        <v>198</v>
      </c>
      <c r="BL28" s="188">
        <v>192</v>
      </c>
      <c r="BM28" s="188">
        <v>206</v>
      </c>
      <c r="BN28" s="160">
        <v>205</v>
      </c>
      <c r="BO28" s="207">
        <v>206</v>
      </c>
      <c r="BP28" s="95">
        <v>2854291</v>
      </c>
      <c r="BQ28" s="43">
        <v>3179145</v>
      </c>
      <c r="BR28" s="46">
        <v>2564720</v>
      </c>
      <c r="BS28" s="47">
        <v>2626763</v>
      </c>
      <c r="BT28" s="47">
        <v>2960687</v>
      </c>
      <c r="BU28" s="47">
        <v>3397477</v>
      </c>
      <c r="BV28" s="43">
        <v>3942700</v>
      </c>
      <c r="BW28" s="43">
        <v>3749846</v>
      </c>
      <c r="BX28" s="160">
        <v>3713983</v>
      </c>
      <c r="BY28" s="40">
        <v>3127346</v>
      </c>
      <c r="BZ28" s="43">
        <v>3617130</v>
      </c>
      <c r="CA28" s="43">
        <v>3960161</v>
      </c>
      <c r="CB28" s="160">
        <v>4055073</v>
      </c>
      <c r="CC28" s="207">
        <v>4184536</v>
      </c>
      <c r="CD28" s="95">
        <v>21082</v>
      </c>
      <c r="CE28" s="43">
        <v>23365</v>
      </c>
      <c r="CF28" s="46">
        <v>18235</v>
      </c>
      <c r="CG28" s="47">
        <v>21778</v>
      </c>
      <c r="CH28" s="47">
        <v>22538</v>
      </c>
      <c r="CI28" s="100">
        <v>28123</v>
      </c>
      <c r="CJ28" s="95">
        <v>2856</v>
      </c>
      <c r="CK28" s="43">
        <v>6455.7</v>
      </c>
      <c r="CL28" s="46">
        <v>3279</v>
      </c>
      <c r="CM28" s="48">
        <v>1360</v>
      </c>
      <c r="CN28" s="48">
        <v>1284</v>
      </c>
      <c r="CO28" s="108">
        <v>6662</v>
      </c>
    </row>
    <row r="29" spans="1:93" s="142" customFormat="1" ht="23.25" customHeight="1">
      <c r="A29" s="7" t="s">
        <v>32</v>
      </c>
      <c r="B29" s="8" t="s">
        <v>118</v>
      </c>
      <c r="C29" s="63" t="s">
        <v>87</v>
      </c>
      <c r="D29" s="294" t="s">
        <v>77</v>
      </c>
      <c r="E29" s="321">
        <v>18225</v>
      </c>
      <c r="F29" s="39">
        <v>15717</v>
      </c>
      <c r="G29" s="39">
        <v>15774</v>
      </c>
      <c r="H29" s="39">
        <v>17093</v>
      </c>
      <c r="I29" s="39">
        <v>17039</v>
      </c>
      <c r="J29" s="39">
        <v>19521</v>
      </c>
      <c r="K29" s="90">
        <v>14626</v>
      </c>
      <c r="L29" s="141">
        <v>14976</v>
      </c>
      <c r="M29" s="160">
        <v>14793</v>
      </c>
      <c r="N29" s="141">
        <v>17760</v>
      </c>
      <c r="O29" s="141">
        <v>19171</v>
      </c>
      <c r="P29" s="141">
        <v>20114</v>
      </c>
      <c r="Q29" s="160">
        <v>26583</v>
      </c>
      <c r="R29" s="207">
        <v>31555.072202166066</v>
      </c>
      <c r="S29" s="151">
        <v>137</v>
      </c>
      <c r="T29" s="141">
        <v>146</v>
      </c>
      <c r="U29" s="202">
        <v>152</v>
      </c>
      <c r="V29" s="141">
        <v>176</v>
      </c>
      <c r="W29" s="198">
        <v>180</v>
      </c>
      <c r="X29" s="141">
        <v>198</v>
      </c>
      <c r="Y29" s="160">
        <v>268</v>
      </c>
      <c r="Z29" s="207">
        <v>307.0163329820864</v>
      </c>
      <c r="AA29" s="84">
        <f t="shared" si="16"/>
        <v>0.86238683127572013</v>
      </c>
      <c r="AB29" s="110">
        <f t="shared" si="17"/>
        <v>1.0036266463065471</v>
      </c>
      <c r="AC29" s="110">
        <f t="shared" si="18"/>
        <v>1.0836186129073158</v>
      </c>
      <c r="AD29" s="110">
        <f t="shared" si="19"/>
        <v>0.99684081202831565</v>
      </c>
      <c r="AE29" s="110">
        <f t="shared" si="7"/>
        <v>1.1456658254592407</v>
      </c>
      <c r="AF29" s="29">
        <f t="shared" si="8"/>
        <v>0.7492444034629373</v>
      </c>
      <c r="AG29" s="109">
        <f t="shared" si="9"/>
        <v>1.0239299876931491</v>
      </c>
      <c r="AH29" s="259">
        <f t="shared" si="6"/>
        <v>0.98778044871794868</v>
      </c>
      <c r="AI29" s="109">
        <f t="shared" si="10"/>
        <v>1.2005678361387142</v>
      </c>
      <c r="AJ29" s="109">
        <f t="shared" si="11"/>
        <v>1.0794481981981983</v>
      </c>
      <c r="AK29" s="109">
        <f t="shared" si="12"/>
        <v>1.049188879036044</v>
      </c>
      <c r="AL29" s="211">
        <f t="shared" si="21"/>
        <v>1.3216167843293229</v>
      </c>
      <c r="AM29" s="479">
        <f t="shared" si="20"/>
        <v>1.1870395441510013</v>
      </c>
      <c r="AN29" s="95">
        <v>20</v>
      </c>
      <c r="AO29" s="43">
        <v>20</v>
      </c>
      <c r="AP29" s="44">
        <v>20</v>
      </c>
      <c r="AQ29" s="45">
        <v>30</v>
      </c>
      <c r="AR29" s="45">
        <v>20</v>
      </c>
      <c r="AS29" s="45">
        <v>20</v>
      </c>
      <c r="AT29" s="43">
        <v>20</v>
      </c>
      <c r="AU29" s="43">
        <v>20</v>
      </c>
      <c r="AV29" s="199">
        <v>20</v>
      </c>
      <c r="AW29" s="199">
        <v>20</v>
      </c>
      <c r="AX29" s="199">
        <v>20</v>
      </c>
      <c r="AY29" s="199">
        <v>20</v>
      </c>
      <c r="AZ29" s="202">
        <v>20</v>
      </c>
      <c r="BA29" s="161">
        <v>20</v>
      </c>
      <c r="BB29" s="95">
        <v>404</v>
      </c>
      <c r="BC29" s="43">
        <v>242</v>
      </c>
      <c r="BD29" s="46">
        <v>255</v>
      </c>
      <c r="BE29" s="47">
        <v>318</v>
      </c>
      <c r="BF29" s="47">
        <v>319</v>
      </c>
      <c r="BG29" s="47">
        <v>323</v>
      </c>
      <c r="BH29" s="43">
        <v>265</v>
      </c>
      <c r="BI29" s="141">
        <v>255</v>
      </c>
      <c r="BJ29" s="160">
        <v>266</v>
      </c>
      <c r="BK29" s="198">
        <v>268</v>
      </c>
      <c r="BL29" s="188">
        <v>259</v>
      </c>
      <c r="BM29" s="188">
        <v>275</v>
      </c>
      <c r="BN29" s="160">
        <v>293</v>
      </c>
      <c r="BO29" s="207">
        <v>277</v>
      </c>
      <c r="BP29" s="95">
        <v>7362718</v>
      </c>
      <c r="BQ29" s="43">
        <v>3803745</v>
      </c>
      <c r="BR29" s="46">
        <v>4022365</v>
      </c>
      <c r="BS29" s="47">
        <v>5435595</v>
      </c>
      <c r="BT29" s="47">
        <v>5435555</v>
      </c>
      <c r="BU29" s="47">
        <v>6305220</v>
      </c>
      <c r="BV29" s="43">
        <v>3875795</v>
      </c>
      <c r="BW29" s="43">
        <v>3818775</v>
      </c>
      <c r="BX29" s="160">
        <v>3934926</v>
      </c>
      <c r="BY29" s="40">
        <v>4759620</v>
      </c>
      <c r="BZ29" s="43">
        <v>4965265</v>
      </c>
      <c r="CA29" s="43">
        <v>5531395</v>
      </c>
      <c r="CB29" s="160">
        <v>7788900</v>
      </c>
      <c r="CC29" s="207">
        <v>8740755</v>
      </c>
      <c r="CD29" s="95">
        <v>27196</v>
      </c>
      <c r="CE29" s="43">
        <v>31156</v>
      </c>
      <c r="CF29" s="46">
        <v>47950</v>
      </c>
      <c r="CG29" s="47">
        <v>40088</v>
      </c>
      <c r="CH29" s="47">
        <v>35072</v>
      </c>
      <c r="CI29" s="100">
        <v>25472</v>
      </c>
      <c r="CJ29" s="95">
        <v>852</v>
      </c>
      <c r="CK29" s="43">
        <v>229</v>
      </c>
      <c r="CL29" s="46">
        <v>1800</v>
      </c>
      <c r="CM29" s="48">
        <v>3408</v>
      </c>
      <c r="CN29" s="48">
        <v>2716</v>
      </c>
      <c r="CO29" s="108">
        <v>3584</v>
      </c>
    </row>
    <row r="30" spans="1:93" s="142" customFormat="1" ht="23.25" customHeight="1">
      <c r="A30" s="7" t="s">
        <v>42</v>
      </c>
      <c r="B30" s="9" t="s">
        <v>402</v>
      </c>
      <c r="C30" s="63" t="s">
        <v>87</v>
      </c>
      <c r="D30" s="294" t="s">
        <v>77</v>
      </c>
      <c r="E30" s="321">
        <v>8337</v>
      </c>
      <c r="F30" s="39">
        <v>8947</v>
      </c>
      <c r="G30" s="39">
        <v>6564</v>
      </c>
      <c r="H30" s="39">
        <v>5177</v>
      </c>
      <c r="I30" s="39">
        <v>4505</v>
      </c>
      <c r="J30" s="39">
        <v>6289</v>
      </c>
      <c r="K30" s="90">
        <v>8552</v>
      </c>
      <c r="L30" s="141">
        <v>9058</v>
      </c>
      <c r="M30" s="160">
        <v>8809</v>
      </c>
      <c r="N30" s="141">
        <v>8653</v>
      </c>
      <c r="O30" s="141">
        <v>9550</v>
      </c>
      <c r="P30" s="141">
        <v>9714</v>
      </c>
      <c r="Q30" s="160">
        <v>10974</v>
      </c>
      <c r="R30" s="207">
        <v>11054.253481894151</v>
      </c>
      <c r="S30" s="151">
        <v>85</v>
      </c>
      <c r="T30" s="141">
        <v>95</v>
      </c>
      <c r="U30" s="202">
        <v>88</v>
      </c>
      <c r="V30" s="141">
        <v>88</v>
      </c>
      <c r="W30" s="198">
        <v>104</v>
      </c>
      <c r="X30" s="141">
        <v>105</v>
      </c>
      <c r="Y30" s="160">
        <v>121</v>
      </c>
      <c r="Z30" s="207">
        <v>125.57080703086683</v>
      </c>
      <c r="AA30" s="111">
        <f t="shared" si="16"/>
        <v>1.0731678061652872</v>
      </c>
      <c r="AB30" s="42">
        <f t="shared" si="17"/>
        <v>0.73365373868335759</v>
      </c>
      <c r="AC30" s="42">
        <f t="shared" si="18"/>
        <v>0.78869591712370501</v>
      </c>
      <c r="AD30" s="42">
        <f t="shared" si="19"/>
        <v>0.8701950936836006</v>
      </c>
      <c r="AE30" s="110">
        <f t="shared" si="7"/>
        <v>1.3960044395116538</v>
      </c>
      <c r="AF30" s="109">
        <f t="shared" si="8"/>
        <v>1.359834631896963</v>
      </c>
      <c r="AG30" s="109">
        <f t="shared" si="9"/>
        <v>1.0591674462114125</v>
      </c>
      <c r="AH30" s="259">
        <f t="shared" si="6"/>
        <v>0.97251048796643846</v>
      </c>
      <c r="AI30" s="29">
        <f t="shared" si="10"/>
        <v>0.98229083891474633</v>
      </c>
      <c r="AJ30" s="109">
        <f t="shared" si="11"/>
        <v>1.103663469317</v>
      </c>
      <c r="AK30" s="109">
        <f t="shared" si="12"/>
        <v>1.01717277486911</v>
      </c>
      <c r="AL30" s="211">
        <f t="shared" si="21"/>
        <v>1.1297096973440395</v>
      </c>
      <c r="AM30" s="479">
        <f t="shared" si="20"/>
        <v>1.0073130564875297</v>
      </c>
      <c r="AN30" s="95">
        <v>30</v>
      </c>
      <c r="AO30" s="43">
        <v>30</v>
      </c>
      <c r="AP30" s="44">
        <v>30</v>
      </c>
      <c r="AQ30" s="45">
        <v>30</v>
      </c>
      <c r="AR30" s="45">
        <v>30</v>
      </c>
      <c r="AS30" s="45">
        <v>30</v>
      </c>
      <c r="AT30" s="43">
        <v>30</v>
      </c>
      <c r="AU30" s="43">
        <v>30</v>
      </c>
      <c r="AV30" s="199">
        <v>30</v>
      </c>
      <c r="AW30" s="199">
        <v>30</v>
      </c>
      <c r="AX30" s="199">
        <v>30</v>
      </c>
      <c r="AY30" s="199">
        <v>30</v>
      </c>
      <c r="AZ30" s="202">
        <v>30</v>
      </c>
      <c r="BA30" s="161">
        <v>30</v>
      </c>
      <c r="BB30" s="95">
        <v>353</v>
      </c>
      <c r="BC30" s="43">
        <v>358</v>
      </c>
      <c r="BD30" s="46">
        <v>375</v>
      </c>
      <c r="BE30" s="47">
        <v>384</v>
      </c>
      <c r="BF30" s="47">
        <v>393</v>
      </c>
      <c r="BG30" s="47">
        <v>389</v>
      </c>
      <c r="BH30" s="43">
        <v>380</v>
      </c>
      <c r="BI30" s="141">
        <v>368</v>
      </c>
      <c r="BJ30" s="160">
        <v>389</v>
      </c>
      <c r="BK30" s="198">
        <v>396</v>
      </c>
      <c r="BL30" s="188">
        <v>373</v>
      </c>
      <c r="BM30" s="188">
        <v>390</v>
      </c>
      <c r="BN30" s="160">
        <v>366</v>
      </c>
      <c r="BO30" s="207">
        <v>359</v>
      </c>
      <c r="BP30" s="95">
        <v>2942978</v>
      </c>
      <c r="BQ30" s="43">
        <v>3203164</v>
      </c>
      <c r="BR30" s="46">
        <v>2461597</v>
      </c>
      <c r="BS30" s="47">
        <v>1988053</v>
      </c>
      <c r="BT30" s="47">
        <v>1770475</v>
      </c>
      <c r="BU30" s="47">
        <v>2446448</v>
      </c>
      <c r="BV30" s="43">
        <v>3249835</v>
      </c>
      <c r="BW30" s="43">
        <v>3333328</v>
      </c>
      <c r="BX30" s="160">
        <v>3426748</v>
      </c>
      <c r="BY30" s="40">
        <v>3426748</v>
      </c>
      <c r="BZ30" s="43">
        <v>3562061</v>
      </c>
      <c r="CA30" s="43">
        <v>3788479</v>
      </c>
      <c r="CB30" s="160">
        <v>4016379</v>
      </c>
      <c r="CC30" s="207">
        <v>3968477</v>
      </c>
      <c r="CD30" s="95">
        <v>12939</v>
      </c>
      <c r="CE30" s="43">
        <v>13424</v>
      </c>
      <c r="CF30" s="46">
        <v>9300</v>
      </c>
      <c r="CG30" s="47">
        <v>7101</v>
      </c>
      <c r="CH30" s="47">
        <v>6374</v>
      </c>
      <c r="CI30" s="100">
        <v>14592</v>
      </c>
      <c r="CJ30" s="95">
        <v>1227</v>
      </c>
      <c r="CK30" s="43">
        <v>2568</v>
      </c>
      <c r="CL30" s="46">
        <v>1452</v>
      </c>
      <c r="CM30" s="48">
        <v>1203</v>
      </c>
      <c r="CN30" s="48">
        <v>257</v>
      </c>
      <c r="CO30" s="108">
        <v>62</v>
      </c>
    </row>
    <row r="31" spans="1:93" s="142" customFormat="1" ht="23.25" customHeight="1">
      <c r="A31" s="7" t="s">
        <v>49</v>
      </c>
      <c r="B31" s="9" t="s">
        <v>142</v>
      </c>
      <c r="C31" s="63" t="s">
        <v>87</v>
      </c>
      <c r="D31" s="294" t="s">
        <v>77</v>
      </c>
      <c r="E31" s="321">
        <v>20567</v>
      </c>
      <c r="F31" s="39">
        <v>30628</v>
      </c>
      <c r="G31" s="39">
        <v>27648</v>
      </c>
      <c r="H31" s="39">
        <v>32319</v>
      </c>
      <c r="I31" s="39">
        <v>36577</v>
      </c>
      <c r="J31" s="39">
        <v>40457</v>
      </c>
      <c r="K31" s="90">
        <v>37994</v>
      </c>
      <c r="L31" s="141">
        <v>46232</v>
      </c>
      <c r="M31" s="160">
        <v>46599</v>
      </c>
      <c r="N31" s="141">
        <v>50340</v>
      </c>
      <c r="O31" s="141">
        <v>50315</v>
      </c>
      <c r="P31" s="141">
        <v>49604</v>
      </c>
      <c r="Q31" s="160">
        <v>49660</v>
      </c>
      <c r="R31" s="207">
        <v>51518.146435452793</v>
      </c>
      <c r="S31" s="151">
        <v>325</v>
      </c>
      <c r="T31" s="141">
        <v>408</v>
      </c>
      <c r="U31" s="202">
        <v>402</v>
      </c>
      <c r="V31" s="141">
        <v>431</v>
      </c>
      <c r="W31" s="198">
        <v>440</v>
      </c>
      <c r="X31" s="141">
        <v>433</v>
      </c>
      <c r="Y31" s="160">
        <v>438</v>
      </c>
      <c r="Z31" s="207">
        <v>451.04450067476381</v>
      </c>
      <c r="AA31" s="111">
        <f t="shared" si="16"/>
        <v>1.4891816988379443</v>
      </c>
      <c r="AB31" s="42">
        <f t="shared" si="17"/>
        <v>0.90270340864568366</v>
      </c>
      <c r="AC31" s="110">
        <f t="shared" si="18"/>
        <v>1.1689453125</v>
      </c>
      <c r="AD31" s="110">
        <f t="shared" si="19"/>
        <v>1.1317491259011727</v>
      </c>
      <c r="AE31" s="110">
        <f t="shared" si="7"/>
        <v>1.1060775897421877</v>
      </c>
      <c r="AF31" s="29">
        <f t="shared" si="8"/>
        <v>0.93912054774204712</v>
      </c>
      <c r="AG31" s="109">
        <f t="shared" si="9"/>
        <v>1.2168237090066854</v>
      </c>
      <c r="AH31" s="109">
        <f t="shared" si="6"/>
        <v>1.0079382246063333</v>
      </c>
      <c r="AI31" s="109">
        <f t="shared" si="10"/>
        <v>1.0802806927187278</v>
      </c>
      <c r="AJ31" s="109">
        <f t="shared" si="11"/>
        <v>0.99950337703615411</v>
      </c>
      <c r="AK31" s="259">
        <f t="shared" si="12"/>
        <v>0.9858690251416079</v>
      </c>
      <c r="AL31" s="211">
        <f t="shared" si="21"/>
        <v>1.0011289412144182</v>
      </c>
      <c r="AM31" s="479">
        <f t="shared" si="20"/>
        <v>1.0374173668033184</v>
      </c>
      <c r="AN31" s="95">
        <v>25</v>
      </c>
      <c r="AO31" s="43">
        <v>30</v>
      </c>
      <c r="AP31" s="58">
        <v>30</v>
      </c>
      <c r="AQ31" s="45">
        <v>35</v>
      </c>
      <c r="AR31" s="45">
        <v>30</v>
      </c>
      <c r="AS31" s="45">
        <v>30</v>
      </c>
      <c r="AT31" s="43">
        <v>30</v>
      </c>
      <c r="AU31" s="43">
        <v>40</v>
      </c>
      <c r="AV31" s="199">
        <v>40</v>
      </c>
      <c r="AW31" s="199">
        <v>40</v>
      </c>
      <c r="AX31" s="199">
        <v>48</v>
      </c>
      <c r="AY31" s="199">
        <v>47</v>
      </c>
      <c r="AZ31" s="202">
        <v>45</v>
      </c>
      <c r="BA31" s="161">
        <v>48</v>
      </c>
      <c r="BB31" s="95">
        <v>309</v>
      </c>
      <c r="BC31" s="43">
        <v>287</v>
      </c>
      <c r="BD31" s="59">
        <v>290</v>
      </c>
      <c r="BE31" s="47">
        <v>342</v>
      </c>
      <c r="BF31" s="47">
        <v>341</v>
      </c>
      <c r="BG31" s="47">
        <v>342</v>
      </c>
      <c r="BH31" s="43">
        <v>409</v>
      </c>
      <c r="BI31" s="141">
        <v>442</v>
      </c>
      <c r="BJ31" s="160">
        <v>474</v>
      </c>
      <c r="BK31" s="198">
        <v>495</v>
      </c>
      <c r="BL31" s="188">
        <v>541</v>
      </c>
      <c r="BM31" s="188">
        <v>551</v>
      </c>
      <c r="BN31" s="160">
        <v>543</v>
      </c>
      <c r="BO31" s="207">
        <v>519</v>
      </c>
      <c r="BP31" s="95">
        <v>6355280</v>
      </c>
      <c r="BQ31" s="43">
        <v>8790517</v>
      </c>
      <c r="BR31" s="59">
        <v>8017850</v>
      </c>
      <c r="BS31" s="47">
        <v>11053030</v>
      </c>
      <c r="BT31" s="47">
        <v>12472725</v>
      </c>
      <c r="BU31" s="47">
        <v>13836358</v>
      </c>
      <c r="BV31" s="43">
        <v>15539619</v>
      </c>
      <c r="BW31" s="43">
        <v>20434730</v>
      </c>
      <c r="BX31" s="160">
        <v>22087798</v>
      </c>
      <c r="BY31" s="40">
        <v>24918218</v>
      </c>
      <c r="BZ31" s="43">
        <v>27220547</v>
      </c>
      <c r="CA31" s="43">
        <v>27331885</v>
      </c>
      <c r="CB31" s="160">
        <v>26965294</v>
      </c>
      <c r="CC31" s="207">
        <v>26737918</v>
      </c>
      <c r="CD31" s="95">
        <v>37119</v>
      </c>
      <c r="CE31" s="43">
        <v>53035</v>
      </c>
      <c r="CF31" s="59">
        <v>39350</v>
      </c>
      <c r="CG31" s="47">
        <v>105840</v>
      </c>
      <c r="CH31" s="47">
        <v>115740</v>
      </c>
      <c r="CI31" s="100">
        <v>131090</v>
      </c>
      <c r="CJ31" s="95">
        <v>3799</v>
      </c>
      <c r="CK31" s="43">
        <v>6719</v>
      </c>
      <c r="CL31" s="59">
        <v>2689</v>
      </c>
      <c r="CM31" s="48">
        <v>1200</v>
      </c>
      <c r="CN31" s="48">
        <v>4230</v>
      </c>
      <c r="CO31" s="108">
        <v>11400</v>
      </c>
    </row>
    <row r="32" spans="1:93" s="142" customFormat="1" ht="23.25" customHeight="1">
      <c r="A32" s="7" t="s">
        <v>47</v>
      </c>
      <c r="B32" s="9" t="s">
        <v>97</v>
      </c>
      <c r="C32" s="63" t="s">
        <v>87</v>
      </c>
      <c r="D32" s="294" t="s">
        <v>77</v>
      </c>
      <c r="E32" s="321">
        <v>11488</v>
      </c>
      <c r="F32" s="39">
        <v>14271</v>
      </c>
      <c r="G32" s="39">
        <v>18585</v>
      </c>
      <c r="H32" s="39">
        <v>19799</v>
      </c>
      <c r="I32" s="39">
        <v>21147</v>
      </c>
      <c r="J32" s="39">
        <v>18116</v>
      </c>
      <c r="K32" s="90">
        <v>18116</v>
      </c>
      <c r="L32" s="141">
        <v>23897</v>
      </c>
      <c r="M32" s="160">
        <v>26097</v>
      </c>
      <c r="N32" s="141">
        <v>27313</v>
      </c>
      <c r="O32" s="141">
        <v>27804</v>
      </c>
      <c r="P32" s="141">
        <v>27818</v>
      </c>
      <c r="Q32" s="160">
        <v>15979</v>
      </c>
      <c r="R32" s="207">
        <v>13439.902723735409</v>
      </c>
      <c r="S32" s="151">
        <v>269</v>
      </c>
      <c r="T32" s="141">
        <v>289</v>
      </c>
      <c r="U32" s="202">
        <v>354</v>
      </c>
      <c r="V32" s="141">
        <v>385</v>
      </c>
      <c r="W32" s="198">
        <v>388</v>
      </c>
      <c r="X32" s="141">
        <v>374</v>
      </c>
      <c r="Y32" s="160">
        <v>142</v>
      </c>
      <c r="Z32" s="207">
        <v>149.06158294493355</v>
      </c>
      <c r="AA32" s="111">
        <f t="shared" si="16"/>
        <v>1.2422527855153203</v>
      </c>
      <c r="AB32" s="110">
        <f t="shared" si="17"/>
        <v>1.3022913601009038</v>
      </c>
      <c r="AC32" s="110">
        <f t="shared" si="18"/>
        <v>1.0653214958299704</v>
      </c>
      <c r="AD32" s="110">
        <f t="shared" si="19"/>
        <v>1.0680842466791252</v>
      </c>
      <c r="AE32" s="42">
        <f t="shared" si="7"/>
        <v>0.85666997682886459</v>
      </c>
      <c r="AF32" s="109">
        <f t="shared" si="8"/>
        <v>1</v>
      </c>
      <c r="AG32" s="109">
        <f t="shared" si="9"/>
        <v>1.3191101788474278</v>
      </c>
      <c r="AH32" s="109">
        <f t="shared" si="6"/>
        <v>1.0920617650751141</v>
      </c>
      <c r="AI32" s="109">
        <f t="shared" si="10"/>
        <v>1.0465953941066022</v>
      </c>
      <c r="AJ32" s="109">
        <f t="shared" si="11"/>
        <v>1.0179767876102954</v>
      </c>
      <c r="AK32" s="109">
        <f t="shared" si="12"/>
        <v>1.000503524672709</v>
      </c>
      <c r="AL32" s="215">
        <f t="shared" si="21"/>
        <v>0.57441225106046445</v>
      </c>
      <c r="AM32" s="314">
        <f t="shared" si="20"/>
        <v>0.84109786117625696</v>
      </c>
      <c r="AN32" s="95">
        <v>78</v>
      </c>
      <c r="AO32" s="43">
        <v>20</v>
      </c>
      <c r="AP32" s="44">
        <v>20</v>
      </c>
      <c r="AQ32" s="45">
        <v>20</v>
      </c>
      <c r="AR32" s="45">
        <v>20</v>
      </c>
      <c r="AS32" s="45">
        <v>15</v>
      </c>
      <c r="AT32" s="43">
        <v>15</v>
      </c>
      <c r="AU32" s="43">
        <v>22</v>
      </c>
      <c r="AV32" s="199">
        <v>22</v>
      </c>
      <c r="AW32" s="199">
        <v>22</v>
      </c>
      <c r="AX32" s="199">
        <v>34</v>
      </c>
      <c r="AY32" s="199">
        <v>34</v>
      </c>
      <c r="AZ32" s="202">
        <v>22</v>
      </c>
      <c r="BA32" s="161">
        <v>22</v>
      </c>
      <c r="BB32" s="95">
        <v>1057</v>
      </c>
      <c r="BC32" s="43">
        <v>200</v>
      </c>
      <c r="BD32" s="46">
        <v>216</v>
      </c>
      <c r="BE32" s="47">
        <v>267</v>
      </c>
      <c r="BF32" s="47">
        <v>254</v>
      </c>
      <c r="BG32" s="47">
        <v>148</v>
      </c>
      <c r="BH32" s="43">
        <v>148</v>
      </c>
      <c r="BI32" s="141">
        <v>300</v>
      </c>
      <c r="BJ32" s="160">
        <v>299</v>
      </c>
      <c r="BK32" s="198">
        <v>327</v>
      </c>
      <c r="BL32" s="188">
        <v>377</v>
      </c>
      <c r="BM32" s="188">
        <v>401</v>
      </c>
      <c r="BN32" s="160">
        <v>227</v>
      </c>
      <c r="BO32" s="207">
        <v>257</v>
      </c>
      <c r="BP32" s="95">
        <v>12142636</v>
      </c>
      <c r="BQ32" s="43">
        <v>2854253</v>
      </c>
      <c r="BR32" s="46">
        <v>4014435</v>
      </c>
      <c r="BS32" s="47">
        <v>5286302</v>
      </c>
      <c r="BT32" s="47">
        <v>5371405</v>
      </c>
      <c r="BU32" s="47">
        <v>2681210</v>
      </c>
      <c r="BV32" s="43">
        <v>2681210</v>
      </c>
      <c r="BW32" s="43">
        <v>7169200</v>
      </c>
      <c r="BX32" s="160">
        <v>7802875</v>
      </c>
      <c r="BY32" s="40">
        <v>8931215</v>
      </c>
      <c r="BZ32" s="43">
        <v>10481930</v>
      </c>
      <c r="CA32" s="43">
        <v>11155075</v>
      </c>
      <c r="CB32" s="160">
        <v>3627250</v>
      </c>
      <c r="CC32" s="207">
        <v>3454055</v>
      </c>
      <c r="CD32" s="95">
        <v>55054</v>
      </c>
      <c r="CE32" s="43">
        <v>40367</v>
      </c>
      <c r="CF32" s="46">
        <v>48393</v>
      </c>
      <c r="CG32" s="47">
        <v>61088</v>
      </c>
      <c r="CH32" s="47">
        <v>59584</v>
      </c>
      <c r="CI32" s="100">
        <v>65450</v>
      </c>
      <c r="CJ32" s="95">
        <v>0</v>
      </c>
      <c r="CK32" s="43">
        <v>2355</v>
      </c>
      <c r="CL32" s="46">
        <v>4794</v>
      </c>
      <c r="CM32" s="48">
        <v>2067</v>
      </c>
      <c r="CN32" s="48">
        <v>10601</v>
      </c>
      <c r="CO32" s="108">
        <v>1100</v>
      </c>
    </row>
    <row r="33" spans="1:93" s="142" customFormat="1" ht="23.25" customHeight="1">
      <c r="A33" s="7" t="s">
        <v>53</v>
      </c>
      <c r="B33" s="9" t="s">
        <v>99</v>
      </c>
      <c r="C33" s="63" t="s">
        <v>87</v>
      </c>
      <c r="D33" s="294" t="s">
        <v>78</v>
      </c>
      <c r="E33" s="316" t="s">
        <v>75</v>
      </c>
      <c r="F33" s="246">
        <v>2690</v>
      </c>
      <c r="G33" s="39">
        <v>4584</v>
      </c>
      <c r="H33" s="39">
        <v>6141</v>
      </c>
      <c r="I33" s="39">
        <v>9068</v>
      </c>
      <c r="J33" s="39">
        <v>10458</v>
      </c>
      <c r="K33" s="90">
        <v>10225</v>
      </c>
      <c r="L33" s="141">
        <v>11630</v>
      </c>
      <c r="M33" s="160">
        <v>13999</v>
      </c>
      <c r="N33" s="141">
        <v>12643</v>
      </c>
      <c r="O33" s="141">
        <v>12820</v>
      </c>
      <c r="P33" s="141">
        <v>14344</v>
      </c>
      <c r="Q33" s="160">
        <v>14634</v>
      </c>
      <c r="R33" s="207">
        <v>14168.821192052979</v>
      </c>
      <c r="S33" s="151">
        <v>130</v>
      </c>
      <c r="T33" s="141">
        <v>149</v>
      </c>
      <c r="U33" s="202">
        <v>184</v>
      </c>
      <c r="V33" s="141">
        <v>139</v>
      </c>
      <c r="W33" s="198">
        <v>149</v>
      </c>
      <c r="X33" s="141">
        <v>156</v>
      </c>
      <c r="Y33" s="160">
        <v>179</v>
      </c>
      <c r="Z33" s="207">
        <v>161.05781391147244</v>
      </c>
      <c r="AA33" s="84" t="s">
        <v>76</v>
      </c>
      <c r="AB33" s="110">
        <f t="shared" ref="AB33:AD35" si="22">G33/F33</f>
        <v>1.704089219330855</v>
      </c>
      <c r="AC33" s="110">
        <f t="shared" si="22"/>
        <v>1.3396596858638743</v>
      </c>
      <c r="AD33" s="110">
        <f t="shared" si="22"/>
        <v>1.4766324702817131</v>
      </c>
      <c r="AE33" s="110">
        <f t="shared" si="7"/>
        <v>1.1532862814292015</v>
      </c>
      <c r="AF33" s="29">
        <f t="shared" si="8"/>
        <v>0.97772040543124883</v>
      </c>
      <c r="AG33" s="109">
        <f t="shared" si="9"/>
        <v>1.1374083129584351</v>
      </c>
      <c r="AH33" s="109">
        <f t="shared" si="6"/>
        <v>1.2036973344797937</v>
      </c>
      <c r="AI33" s="259">
        <f t="shared" si="10"/>
        <v>0.90313593828130578</v>
      </c>
      <c r="AJ33" s="109">
        <f t="shared" si="11"/>
        <v>1.0139998418096972</v>
      </c>
      <c r="AK33" s="109">
        <f t="shared" si="12"/>
        <v>1.1188767550702028</v>
      </c>
      <c r="AL33" s="211">
        <f t="shared" si="21"/>
        <v>1.0202175125488009</v>
      </c>
      <c r="AM33" s="314">
        <f t="shared" si="20"/>
        <v>0.96821246358158941</v>
      </c>
      <c r="AN33" s="95" t="s">
        <v>55</v>
      </c>
      <c r="AO33" s="43">
        <v>20</v>
      </c>
      <c r="AP33" s="44">
        <v>22</v>
      </c>
      <c r="AQ33" s="45">
        <v>22</v>
      </c>
      <c r="AR33" s="45">
        <v>29</v>
      </c>
      <c r="AS33" s="45">
        <v>29</v>
      </c>
      <c r="AT33" s="43">
        <v>29</v>
      </c>
      <c r="AU33" s="43">
        <v>31</v>
      </c>
      <c r="AV33" s="199">
        <v>31</v>
      </c>
      <c r="AW33" s="199">
        <v>31</v>
      </c>
      <c r="AX33" s="199">
        <v>31</v>
      </c>
      <c r="AY33" s="199">
        <v>31</v>
      </c>
      <c r="AZ33" s="202">
        <v>31</v>
      </c>
      <c r="BA33" s="161">
        <v>31</v>
      </c>
      <c r="BB33" s="95" t="s">
        <v>54</v>
      </c>
      <c r="BC33" s="43">
        <v>178</v>
      </c>
      <c r="BD33" s="46">
        <v>308</v>
      </c>
      <c r="BE33" s="47">
        <v>418</v>
      </c>
      <c r="BF33" s="47">
        <v>498</v>
      </c>
      <c r="BG33" s="47">
        <v>458</v>
      </c>
      <c r="BH33" s="43">
        <v>441</v>
      </c>
      <c r="BI33" s="141">
        <v>414</v>
      </c>
      <c r="BJ33" s="160">
        <v>477</v>
      </c>
      <c r="BK33" s="198">
        <v>375</v>
      </c>
      <c r="BL33" s="188">
        <v>439</v>
      </c>
      <c r="BM33" s="188">
        <v>475</v>
      </c>
      <c r="BN33" s="160">
        <v>507</v>
      </c>
      <c r="BO33" s="207">
        <v>453</v>
      </c>
      <c r="BP33" s="95" t="s">
        <v>54</v>
      </c>
      <c r="BQ33" s="43">
        <v>478878.6</v>
      </c>
      <c r="BR33" s="46">
        <v>1411822</v>
      </c>
      <c r="BS33" s="47">
        <v>2567106</v>
      </c>
      <c r="BT33" s="47">
        <v>4515834</v>
      </c>
      <c r="BU33" s="47">
        <v>4789829</v>
      </c>
      <c r="BV33" s="43">
        <v>4509326</v>
      </c>
      <c r="BW33" s="43">
        <v>4814951</v>
      </c>
      <c r="BX33" s="160">
        <v>6677500</v>
      </c>
      <c r="BY33" s="40">
        <v>4741259</v>
      </c>
      <c r="BZ33" s="43">
        <v>5627978</v>
      </c>
      <c r="CA33" s="43">
        <v>6813435</v>
      </c>
      <c r="CB33" s="160">
        <v>7419199</v>
      </c>
      <c r="CC33" s="207">
        <v>6418476</v>
      </c>
      <c r="CD33" s="95" t="s">
        <v>54</v>
      </c>
      <c r="CE33" s="43">
        <v>7139.0588235294117</v>
      </c>
      <c r="CF33" s="46">
        <v>5926</v>
      </c>
      <c r="CG33" s="47">
        <v>8885</v>
      </c>
      <c r="CH33" s="47">
        <v>29659</v>
      </c>
      <c r="CI33" s="100">
        <v>42424</v>
      </c>
      <c r="CJ33" s="95" t="s">
        <v>54</v>
      </c>
      <c r="CK33" s="43">
        <v>450</v>
      </c>
      <c r="CL33" s="46">
        <v>1003</v>
      </c>
      <c r="CM33" s="48">
        <v>819</v>
      </c>
      <c r="CN33" s="48">
        <v>1393</v>
      </c>
      <c r="CO33" s="108">
        <v>394</v>
      </c>
    </row>
    <row r="34" spans="1:93" s="143" customFormat="1" ht="23.25" customHeight="1">
      <c r="A34" s="10" t="s">
        <v>28</v>
      </c>
      <c r="B34" s="9" t="s">
        <v>100</v>
      </c>
      <c r="C34" s="63" t="s">
        <v>25</v>
      </c>
      <c r="D34" s="294" t="s">
        <v>78</v>
      </c>
      <c r="E34" s="321">
        <v>6665</v>
      </c>
      <c r="F34" s="39">
        <v>8089</v>
      </c>
      <c r="G34" s="39">
        <v>8845</v>
      </c>
      <c r="H34" s="39">
        <v>8842</v>
      </c>
      <c r="I34" s="39">
        <v>11107</v>
      </c>
      <c r="J34" s="39">
        <v>9896</v>
      </c>
      <c r="K34" s="90">
        <v>10110</v>
      </c>
      <c r="L34" s="141">
        <v>11036</v>
      </c>
      <c r="M34" s="160">
        <v>12835</v>
      </c>
      <c r="N34" s="141">
        <v>12210</v>
      </c>
      <c r="O34" s="141">
        <v>13853</v>
      </c>
      <c r="P34" s="141">
        <v>15864</v>
      </c>
      <c r="Q34" s="160">
        <v>16012</v>
      </c>
      <c r="R34" s="207">
        <v>13901.150442477876</v>
      </c>
      <c r="S34" s="151">
        <v>291</v>
      </c>
      <c r="T34" s="141">
        <v>343</v>
      </c>
      <c r="U34" s="202">
        <v>345</v>
      </c>
      <c r="V34" s="141">
        <v>352</v>
      </c>
      <c r="W34" s="198">
        <v>388</v>
      </c>
      <c r="X34" s="141">
        <v>415</v>
      </c>
      <c r="Y34" s="160">
        <v>435</v>
      </c>
      <c r="Z34" s="207">
        <v>428.31083844580775</v>
      </c>
      <c r="AA34" s="111">
        <f>F34/E34</f>
        <v>1.2136534133533383</v>
      </c>
      <c r="AB34" s="110">
        <f t="shared" si="22"/>
        <v>1.0934602546668315</v>
      </c>
      <c r="AC34" s="110">
        <f t="shared" si="22"/>
        <v>0.99966082532504241</v>
      </c>
      <c r="AD34" s="110">
        <f t="shared" si="22"/>
        <v>1.2561637638543317</v>
      </c>
      <c r="AE34" s="42">
        <f t="shared" si="7"/>
        <v>0.89096965877374623</v>
      </c>
      <c r="AF34" s="109">
        <f t="shared" si="8"/>
        <v>1.0216248989490704</v>
      </c>
      <c r="AG34" s="109">
        <f t="shared" si="9"/>
        <v>1.0915924826904055</v>
      </c>
      <c r="AH34" s="109">
        <f t="shared" si="6"/>
        <v>1.1630119608553824</v>
      </c>
      <c r="AI34" s="259">
        <f t="shared" si="10"/>
        <v>0.95130502532138683</v>
      </c>
      <c r="AJ34" s="109">
        <f t="shared" si="11"/>
        <v>1.1345618345618345</v>
      </c>
      <c r="AK34" s="109">
        <f t="shared" si="12"/>
        <v>1.1451671118169349</v>
      </c>
      <c r="AL34" s="211">
        <f t="shared" si="21"/>
        <v>1.0093292990418559</v>
      </c>
      <c r="AM34" s="314">
        <f t="shared" si="20"/>
        <v>0.86817077457393677</v>
      </c>
      <c r="AN34" s="95">
        <v>19</v>
      </c>
      <c r="AO34" s="43">
        <v>19</v>
      </c>
      <c r="AP34" s="44">
        <v>20</v>
      </c>
      <c r="AQ34" s="45">
        <v>20</v>
      </c>
      <c r="AR34" s="45">
        <v>20</v>
      </c>
      <c r="AS34" s="45">
        <v>20</v>
      </c>
      <c r="AT34" s="43">
        <v>20</v>
      </c>
      <c r="AU34" s="43">
        <v>20</v>
      </c>
      <c r="AV34" s="199">
        <v>20</v>
      </c>
      <c r="AW34" s="199">
        <v>20</v>
      </c>
      <c r="AX34" s="199">
        <v>20</v>
      </c>
      <c r="AY34" s="199">
        <v>20</v>
      </c>
      <c r="AZ34" s="202">
        <v>20</v>
      </c>
      <c r="BA34" s="161">
        <v>20</v>
      </c>
      <c r="BB34" s="95">
        <v>302</v>
      </c>
      <c r="BC34" s="43">
        <v>356</v>
      </c>
      <c r="BD34" s="46">
        <v>370</v>
      </c>
      <c r="BE34" s="47">
        <v>324</v>
      </c>
      <c r="BF34" s="47">
        <v>345</v>
      </c>
      <c r="BG34" s="47">
        <v>327</v>
      </c>
      <c r="BH34" s="43">
        <v>309</v>
      </c>
      <c r="BI34" s="141">
        <v>262</v>
      </c>
      <c r="BJ34" s="160">
        <v>206</v>
      </c>
      <c r="BK34" s="198">
        <v>248</v>
      </c>
      <c r="BL34" s="188">
        <v>235</v>
      </c>
      <c r="BM34" s="188">
        <v>215</v>
      </c>
      <c r="BN34" s="160">
        <v>218</v>
      </c>
      <c r="BO34" s="207">
        <v>226</v>
      </c>
      <c r="BP34" s="95">
        <v>2012800</v>
      </c>
      <c r="BQ34" s="43">
        <v>2879786</v>
      </c>
      <c r="BR34" s="46">
        <v>3272539</v>
      </c>
      <c r="BS34" s="47">
        <v>2864915</v>
      </c>
      <c r="BT34" s="47">
        <v>3832085</v>
      </c>
      <c r="BU34" s="47">
        <v>3236005</v>
      </c>
      <c r="BV34" s="43">
        <v>3124031</v>
      </c>
      <c r="BW34" s="43">
        <v>2891486</v>
      </c>
      <c r="BX34" s="160">
        <v>2643960</v>
      </c>
      <c r="BY34" s="40">
        <v>3028042</v>
      </c>
      <c r="BZ34" s="43">
        <v>3255391</v>
      </c>
      <c r="CA34" s="43">
        <v>3410854</v>
      </c>
      <c r="CB34" s="160">
        <v>3490550</v>
      </c>
      <c r="CC34" s="207">
        <v>3141660</v>
      </c>
      <c r="CD34" s="95">
        <v>18078</v>
      </c>
      <c r="CE34" s="43">
        <v>26857</v>
      </c>
      <c r="CF34" s="46">
        <v>23516</v>
      </c>
      <c r="CG34" s="47">
        <v>35173</v>
      </c>
      <c r="CH34" s="47">
        <v>20997</v>
      </c>
      <c r="CI34" s="100">
        <v>22980</v>
      </c>
      <c r="CJ34" s="95">
        <v>776</v>
      </c>
      <c r="CK34" s="43">
        <v>250</v>
      </c>
      <c r="CL34" s="46">
        <v>1128</v>
      </c>
      <c r="CM34" s="48">
        <v>1334</v>
      </c>
      <c r="CN34" s="48">
        <v>1410</v>
      </c>
      <c r="CO34" s="108">
        <v>152</v>
      </c>
    </row>
    <row r="35" spans="1:93" s="142" customFormat="1" ht="23.25" customHeight="1">
      <c r="A35" s="7" t="s">
        <v>154</v>
      </c>
      <c r="B35" s="9" t="s">
        <v>101</v>
      </c>
      <c r="C35" s="63" t="s">
        <v>25</v>
      </c>
      <c r="D35" s="294" t="s">
        <v>78</v>
      </c>
      <c r="E35" s="321">
        <v>5780</v>
      </c>
      <c r="F35" s="39">
        <v>7389</v>
      </c>
      <c r="G35" s="39">
        <v>5179</v>
      </c>
      <c r="H35" s="39">
        <v>3908</v>
      </c>
      <c r="I35" s="39">
        <v>4021</v>
      </c>
      <c r="J35" s="39">
        <v>2858</v>
      </c>
      <c r="K35" s="90">
        <v>3023</v>
      </c>
      <c r="L35" s="141">
        <v>2753</v>
      </c>
      <c r="M35" s="160">
        <v>4072</v>
      </c>
      <c r="N35" s="141">
        <v>5179</v>
      </c>
      <c r="O35" s="141">
        <v>5191</v>
      </c>
      <c r="P35" s="141">
        <v>5229</v>
      </c>
      <c r="Q35" s="160">
        <v>5262</v>
      </c>
      <c r="R35" s="207">
        <v>6046.8963414634145</v>
      </c>
      <c r="S35" s="151">
        <v>169</v>
      </c>
      <c r="T35" s="141">
        <v>134</v>
      </c>
      <c r="U35" s="202">
        <v>120</v>
      </c>
      <c r="V35" s="141">
        <v>129</v>
      </c>
      <c r="W35" s="198">
        <v>120</v>
      </c>
      <c r="X35" s="141">
        <v>116</v>
      </c>
      <c r="Y35" s="160">
        <v>121</v>
      </c>
      <c r="Z35" s="207">
        <v>146.4561196234078</v>
      </c>
      <c r="AA35" s="111">
        <f>F35/E35</f>
        <v>1.2783737024221453</v>
      </c>
      <c r="AB35" s="42">
        <f t="shared" si="22"/>
        <v>0.70090675328190555</v>
      </c>
      <c r="AC35" s="42">
        <f t="shared" si="22"/>
        <v>0.75458582737980306</v>
      </c>
      <c r="AD35" s="110">
        <f t="shared" si="22"/>
        <v>1.0289150460593655</v>
      </c>
      <c r="AE35" s="42">
        <f t="shared" si="7"/>
        <v>0.71076846555583184</v>
      </c>
      <c r="AF35" s="109">
        <f t="shared" si="8"/>
        <v>1.0577326801959412</v>
      </c>
      <c r="AG35" s="29">
        <f t="shared" si="9"/>
        <v>0.91068475024809792</v>
      </c>
      <c r="AH35" s="109">
        <f t="shared" si="6"/>
        <v>1.4791136941518344</v>
      </c>
      <c r="AI35" s="109">
        <f t="shared" si="10"/>
        <v>1.2718565815324165</v>
      </c>
      <c r="AJ35" s="109">
        <f t="shared" si="11"/>
        <v>1.0023170496234795</v>
      </c>
      <c r="AK35" s="109">
        <f t="shared" si="12"/>
        <v>1.007320362165286</v>
      </c>
      <c r="AL35" s="211">
        <f t="shared" si="21"/>
        <v>1.006310958118187</v>
      </c>
      <c r="AM35" s="479">
        <f t="shared" si="20"/>
        <v>1.1491631207646169</v>
      </c>
      <c r="AN35" s="95">
        <v>19</v>
      </c>
      <c r="AO35" s="43">
        <v>19</v>
      </c>
      <c r="AP35" s="58">
        <v>20</v>
      </c>
      <c r="AQ35" s="45">
        <v>20</v>
      </c>
      <c r="AR35" s="45">
        <v>20</v>
      </c>
      <c r="AS35" s="45">
        <v>20</v>
      </c>
      <c r="AT35" s="43">
        <v>20</v>
      </c>
      <c r="AU35" s="43">
        <v>20</v>
      </c>
      <c r="AV35" s="199">
        <v>20</v>
      </c>
      <c r="AW35" s="199">
        <v>20</v>
      </c>
      <c r="AX35" s="199">
        <v>20</v>
      </c>
      <c r="AY35" s="199">
        <v>20</v>
      </c>
      <c r="AZ35" s="202">
        <v>20</v>
      </c>
      <c r="BA35" s="161">
        <v>20</v>
      </c>
      <c r="BB35" s="95">
        <v>282</v>
      </c>
      <c r="BC35" s="43">
        <v>245</v>
      </c>
      <c r="BD35" s="59">
        <v>329</v>
      </c>
      <c r="BE35" s="47">
        <v>310</v>
      </c>
      <c r="BF35" s="47">
        <v>313</v>
      </c>
      <c r="BG35" s="47">
        <v>275</v>
      </c>
      <c r="BH35" s="43">
        <v>282</v>
      </c>
      <c r="BI35" s="141">
        <v>261</v>
      </c>
      <c r="BJ35" s="160">
        <v>202</v>
      </c>
      <c r="BK35" s="198">
        <v>200</v>
      </c>
      <c r="BL35" s="188">
        <v>182</v>
      </c>
      <c r="BM35" s="188">
        <v>169</v>
      </c>
      <c r="BN35" s="160">
        <v>150</v>
      </c>
      <c r="BO35" s="207">
        <v>164</v>
      </c>
      <c r="BP35" s="95">
        <v>1629982</v>
      </c>
      <c r="BQ35" s="43">
        <v>1810537</v>
      </c>
      <c r="BR35" s="59">
        <v>1704030</v>
      </c>
      <c r="BS35" s="47">
        <v>1211426</v>
      </c>
      <c r="BT35" s="47">
        <v>1258655</v>
      </c>
      <c r="BU35" s="47">
        <v>786060</v>
      </c>
      <c r="BV35" s="43">
        <v>852351</v>
      </c>
      <c r="BW35" s="43">
        <v>718540</v>
      </c>
      <c r="BX35" s="160">
        <v>822450</v>
      </c>
      <c r="BY35" s="40">
        <v>1035870</v>
      </c>
      <c r="BZ35" s="43">
        <v>944720</v>
      </c>
      <c r="CA35" s="43">
        <v>883680</v>
      </c>
      <c r="CB35" s="160">
        <v>789240</v>
      </c>
      <c r="CC35" s="207">
        <v>991691</v>
      </c>
      <c r="CD35" s="95">
        <v>22790</v>
      </c>
      <c r="CE35" s="43">
        <v>17782</v>
      </c>
      <c r="CF35" s="59">
        <v>14249</v>
      </c>
      <c r="CG35" s="47">
        <v>13539</v>
      </c>
      <c r="CH35" s="47">
        <v>14762</v>
      </c>
      <c r="CI35" s="100">
        <v>8899</v>
      </c>
      <c r="CJ35" s="95">
        <v>582</v>
      </c>
      <c r="CK35" s="43">
        <v>2497</v>
      </c>
      <c r="CL35" s="59">
        <v>1035</v>
      </c>
      <c r="CM35" s="48">
        <v>1240</v>
      </c>
      <c r="CN35" s="48">
        <v>813</v>
      </c>
      <c r="CO35" s="108">
        <v>597</v>
      </c>
    </row>
    <row r="36" spans="1:93" s="142" customFormat="1" ht="23.25" customHeight="1">
      <c r="A36" s="7" t="s">
        <v>57</v>
      </c>
      <c r="B36" s="9" t="s">
        <v>102</v>
      </c>
      <c r="C36" s="63" t="s">
        <v>86</v>
      </c>
      <c r="D36" s="294" t="s">
        <v>79</v>
      </c>
      <c r="E36" s="316" t="s">
        <v>75</v>
      </c>
      <c r="F36" s="38" t="s">
        <v>75</v>
      </c>
      <c r="G36" s="39">
        <v>7995</v>
      </c>
      <c r="H36" s="39">
        <v>6714</v>
      </c>
      <c r="I36" s="39">
        <v>5698</v>
      </c>
      <c r="J36" s="39">
        <v>7969</v>
      </c>
      <c r="K36" s="90">
        <v>8866</v>
      </c>
      <c r="L36" s="141">
        <v>11178</v>
      </c>
      <c r="M36" s="160">
        <v>8933</v>
      </c>
      <c r="N36" s="141">
        <v>8195</v>
      </c>
      <c r="O36" s="141">
        <v>8012</v>
      </c>
      <c r="P36" s="141">
        <v>8433</v>
      </c>
      <c r="Q36" s="160">
        <v>7794</v>
      </c>
      <c r="R36" s="207">
        <v>7659.7400468384076</v>
      </c>
      <c r="S36" s="151">
        <v>318</v>
      </c>
      <c r="T36" s="141">
        <v>320</v>
      </c>
      <c r="U36" s="202">
        <v>289</v>
      </c>
      <c r="V36" s="141">
        <v>319</v>
      </c>
      <c r="W36" s="198">
        <v>320</v>
      </c>
      <c r="X36" s="141">
        <v>355</v>
      </c>
      <c r="Y36" s="160">
        <v>334</v>
      </c>
      <c r="Z36" s="207">
        <v>342.48261780104713</v>
      </c>
      <c r="AA36" s="84" t="s">
        <v>84</v>
      </c>
      <c r="AB36" s="42" t="s">
        <v>84</v>
      </c>
      <c r="AC36" s="42">
        <f t="shared" ref="AC36:AD38" si="23">H36/G36</f>
        <v>0.83977485928705442</v>
      </c>
      <c r="AD36" s="42">
        <f t="shared" si="23"/>
        <v>0.84867441167709268</v>
      </c>
      <c r="AE36" s="110">
        <f t="shared" si="7"/>
        <v>1.3985608985608986</v>
      </c>
      <c r="AF36" s="109">
        <f t="shared" si="8"/>
        <v>1.1125611745513866</v>
      </c>
      <c r="AG36" s="109">
        <f t="shared" si="9"/>
        <v>1.2607714865779382</v>
      </c>
      <c r="AH36" s="259">
        <f t="shared" si="6"/>
        <v>0.79915906244408663</v>
      </c>
      <c r="AI36" s="259">
        <f t="shared" si="10"/>
        <v>0.91738497705138256</v>
      </c>
      <c r="AJ36" s="259">
        <f t="shared" si="11"/>
        <v>0.97766931055521655</v>
      </c>
      <c r="AK36" s="109">
        <f t="shared" si="12"/>
        <v>1.0525461807289067</v>
      </c>
      <c r="AL36" s="215">
        <f t="shared" si="21"/>
        <v>0.92422625400213443</v>
      </c>
      <c r="AM36" s="314">
        <f t="shared" si="20"/>
        <v>0.98277393467262097</v>
      </c>
      <c r="AN36" s="95" t="s">
        <v>55</v>
      </c>
      <c r="AO36" s="40" t="s">
        <v>55</v>
      </c>
      <c r="AP36" s="44">
        <v>20</v>
      </c>
      <c r="AQ36" s="45">
        <v>20</v>
      </c>
      <c r="AR36" s="45">
        <v>20</v>
      </c>
      <c r="AS36" s="45">
        <v>20</v>
      </c>
      <c r="AT36" s="43">
        <v>20</v>
      </c>
      <c r="AU36" s="43">
        <v>20</v>
      </c>
      <c r="AV36" s="199">
        <v>20</v>
      </c>
      <c r="AW36" s="199">
        <v>31</v>
      </c>
      <c r="AX36" s="199">
        <v>20</v>
      </c>
      <c r="AY36" s="199">
        <v>20</v>
      </c>
      <c r="AZ36" s="202">
        <v>20</v>
      </c>
      <c r="BA36" s="161">
        <v>20</v>
      </c>
      <c r="BB36" s="95" t="s">
        <v>55</v>
      </c>
      <c r="BC36" s="40" t="s">
        <v>55</v>
      </c>
      <c r="BD36" s="46">
        <v>259</v>
      </c>
      <c r="BE36" s="47">
        <v>316</v>
      </c>
      <c r="BF36" s="47">
        <v>282</v>
      </c>
      <c r="BG36" s="47">
        <v>207</v>
      </c>
      <c r="BH36" s="43">
        <v>223</v>
      </c>
      <c r="BI36" s="141">
        <v>232</v>
      </c>
      <c r="BJ36" s="160">
        <v>270</v>
      </c>
      <c r="BK36" s="198">
        <v>412</v>
      </c>
      <c r="BL36" s="188">
        <v>365</v>
      </c>
      <c r="BM36" s="188">
        <v>415</v>
      </c>
      <c r="BN36" s="160">
        <v>392</v>
      </c>
      <c r="BO36" s="207">
        <v>427</v>
      </c>
      <c r="BP36" s="95" t="s">
        <v>54</v>
      </c>
      <c r="BQ36" s="40" t="s">
        <v>54</v>
      </c>
      <c r="BR36" s="46">
        <v>2070830</v>
      </c>
      <c r="BS36" s="47">
        <v>2121698</v>
      </c>
      <c r="BT36" s="47">
        <v>1606948</v>
      </c>
      <c r="BU36" s="47">
        <v>1649485</v>
      </c>
      <c r="BV36" s="43">
        <v>1977149</v>
      </c>
      <c r="BW36" s="43">
        <v>2593228</v>
      </c>
      <c r="BX36" s="160">
        <v>2411957</v>
      </c>
      <c r="BY36" s="40">
        <v>3376287</v>
      </c>
      <c r="BZ36" s="43">
        <v>2924562</v>
      </c>
      <c r="CA36" s="43">
        <v>3499706</v>
      </c>
      <c r="CB36" s="160">
        <v>3055294</v>
      </c>
      <c r="CC36" s="207">
        <v>3270709</v>
      </c>
      <c r="CD36" s="95" t="s">
        <v>280</v>
      </c>
      <c r="CE36" s="43" t="s">
        <v>280</v>
      </c>
      <c r="CF36" s="46">
        <v>15074</v>
      </c>
      <c r="CG36" s="47">
        <v>13558</v>
      </c>
      <c r="CH36" s="47">
        <v>16004</v>
      </c>
      <c r="CI36" s="100">
        <v>16388</v>
      </c>
      <c r="CJ36" s="95" t="s">
        <v>281</v>
      </c>
      <c r="CK36" s="43" t="s">
        <v>281</v>
      </c>
      <c r="CL36" s="46">
        <v>1930</v>
      </c>
      <c r="CM36" s="48">
        <v>2480</v>
      </c>
      <c r="CN36" s="48">
        <v>436</v>
      </c>
      <c r="CO36" s="108">
        <v>603</v>
      </c>
    </row>
    <row r="37" spans="1:93" s="142" customFormat="1" ht="23.25" customHeight="1">
      <c r="A37" s="7" t="s">
        <v>59</v>
      </c>
      <c r="B37" s="9" t="s">
        <v>403</v>
      </c>
      <c r="C37" s="63" t="s">
        <v>76</v>
      </c>
      <c r="D37" s="294" t="s">
        <v>79</v>
      </c>
      <c r="E37" s="316" t="s">
        <v>75</v>
      </c>
      <c r="F37" s="38" t="s">
        <v>75</v>
      </c>
      <c r="G37" s="246">
        <v>1218</v>
      </c>
      <c r="H37" s="246">
        <v>1254</v>
      </c>
      <c r="I37" s="246">
        <v>2381</v>
      </c>
      <c r="J37" s="39">
        <v>3069</v>
      </c>
      <c r="K37" s="90">
        <v>3405</v>
      </c>
      <c r="L37" s="141">
        <v>3580</v>
      </c>
      <c r="M37" s="160">
        <v>3885</v>
      </c>
      <c r="N37" s="141">
        <v>5075</v>
      </c>
      <c r="O37" s="141">
        <v>5335</v>
      </c>
      <c r="P37" s="141">
        <v>5075</v>
      </c>
      <c r="Q37" s="160">
        <v>7753</v>
      </c>
      <c r="R37" s="207">
        <v>9262.4169611307425</v>
      </c>
      <c r="S37" s="151">
        <v>54</v>
      </c>
      <c r="T37" s="141">
        <v>51</v>
      </c>
      <c r="U37" s="202">
        <v>57</v>
      </c>
      <c r="V37" s="141">
        <v>60</v>
      </c>
      <c r="W37" s="198">
        <v>96</v>
      </c>
      <c r="X37" s="141">
        <v>60</v>
      </c>
      <c r="Y37" s="160">
        <v>123</v>
      </c>
      <c r="Z37" s="207">
        <v>143.57583392671305</v>
      </c>
      <c r="AA37" s="84" t="s">
        <v>54</v>
      </c>
      <c r="AB37" s="42" t="s">
        <v>54</v>
      </c>
      <c r="AC37" s="110">
        <f t="shared" si="23"/>
        <v>1.0295566502463054</v>
      </c>
      <c r="AD37" s="110">
        <f t="shared" si="23"/>
        <v>1.8987240829346093</v>
      </c>
      <c r="AE37" s="110">
        <f t="shared" si="7"/>
        <v>1.2889542209155818</v>
      </c>
      <c r="AF37" s="109">
        <f t="shared" si="8"/>
        <v>1.1094819159335287</v>
      </c>
      <c r="AG37" s="109">
        <f t="shared" si="9"/>
        <v>1.0513950073421439</v>
      </c>
      <c r="AH37" s="109">
        <f t="shared" si="6"/>
        <v>1.0851955307262571</v>
      </c>
      <c r="AI37" s="109">
        <f t="shared" si="10"/>
        <v>1.3063063063063063</v>
      </c>
      <c r="AJ37" s="109">
        <f t="shared" si="11"/>
        <v>1.0512315270935961</v>
      </c>
      <c r="AK37" s="259">
        <f t="shared" si="12"/>
        <v>0.95126522961574511</v>
      </c>
      <c r="AL37" s="211">
        <f t="shared" si="21"/>
        <v>1.5276847290640394</v>
      </c>
      <c r="AM37" s="479">
        <f t="shared" si="20"/>
        <v>1.194688115714013</v>
      </c>
      <c r="AN37" s="95" t="s">
        <v>55</v>
      </c>
      <c r="AO37" s="40" t="s">
        <v>55</v>
      </c>
      <c r="AP37" s="44">
        <v>20</v>
      </c>
      <c r="AQ37" s="45">
        <v>20</v>
      </c>
      <c r="AR37" s="45">
        <v>20</v>
      </c>
      <c r="AS37" s="45">
        <v>20</v>
      </c>
      <c r="AT37" s="43">
        <v>20</v>
      </c>
      <c r="AU37" s="43">
        <v>20</v>
      </c>
      <c r="AV37" s="199">
        <v>20</v>
      </c>
      <c r="AW37" s="199">
        <v>20</v>
      </c>
      <c r="AX37" s="199">
        <v>20</v>
      </c>
      <c r="AY37" s="199">
        <v>20</v>
      </c>
      <c r="AZ37" s="202">
        <v>20</v>
      </c>
      <c r="BA37" s="161">
        <v>20</v>
      </c>
      <c r="BB37" s="95" t="s">
        <v>55</v>
      </c>
      <c r="BC37" s="40" t="s">
        <v>55</v>
      </c>
      <c r="BD37" s="46">
        <v>92</v>
      </c>
      <c r="BE37" s="47">
        <v>282</v>
      </c>
      <c r="BF37" s="47">
        <v>303</v>
      </c>
      <c r="BG37" s="47">
        <v>307</v>
      </c>
      <c r="BH37" s="43">
        <v>324</v>
      </c>
      <c r="BI37" s="141">
        <v>292</v>
      </c>
      <c r="BJ37" s="160">
        <v>303</v>
      </c>
      <c r="BK37" s="198">
        <v>293</v>
      </c>
      <c r="BL37" s="188">
        <v>295</v>
      </c>
      <c r="BM37" s="188">
        <v>293</v>
      </c>
      <c r="BN37" s="160">
        <v>291</v>
      </c>
      <c r="BO37" s="207">
        <v>283</v>
      </c>
      <c r="BP37" s="95" t="s">
        <v>54</v>
      </c>
      <c r="BQ37" s="40" t="s">
        <v>54</v>
      </c>
      <c r="BR37" s="46">
        <v>112072</v>
      </c>
      <c r="BS37" s="47">
        <v>353691</v>
      </c>
      <c r="BT37" s="47">
        <v>721487</v>
      </c>
      <c r="BU37" s="47">
        <v>942168</v>
      </c>
      <c r="BV37" s="43">
        <v>1103178</v>
      </c>
      <c r="BW37" s="43">
        <v>1045453</v>
      </c>
      <c r="BX37" s="160">
        <v>1177226</v>
      </c>
      <c r="BY37" s="40">
        <v>1486886</v>
      </c>
      <c r="BZ37" s="43">
        <v>1573855</v>
      </c>
      <c r="CA37" s="43">
        <v>1486886</v>
      </c>
      <c r="CB37" s="160">
        <v>2256031</v>
      </c>
      <c r="CC37" s="207">
        <v>2621264</v>
      </c>
      <c r="CD37" s="95" t="s">
        <v>280</v>
      </c>
      <c r="CE37" s="43" t="s">
        <v>290</v>
      </c>
      <c r="CF37" s="46">
        <v>2436</v>
      </c>
      <c r="CG37" s="47">
        <v>3341</v>
      </c>
      <c r="CH37" s="47">
        <v>6285</v>
      </c>
      <c r="CI37" s="100">
        <v>9906</v>
      </c>
      <c r="CJ37" s="95" t="s">
        <v>281</v>
      </c>
      <c r="CK37" s="43" t="s">
        <v>280</v>
      </c>
      <c r="CL37" s="46">
        <v>96</v>
      </c>
      <c r="CM37" s="48">
        <v>148</v>
      </c>
      <c r="CN37" s="48">
        <v>15</v>
      </c>
      <c r="CO37" s="108">
        <v>87</v>
      </c>
    </row>
    <row r="38" spans="1:93" s="142" customFormat="1" ht="23.25" customHeight="1">
      <c r="A38" s="10" t="s">
        <v>17</v>
      </c>
      <c r="B38" s="11" t="s">
        <v>103</v>
      </c>
      <c r="C38" s="63" t="s">
        <v>18</v>
      </c>
      <c r="D38" s="294" t="s">
        <v>80</v>
      </c>
      <c r="E38" s="321">
        <v>9039</v>
      </c>
      <c r="F38" s="39">
        <v>5668</v>
      </c>
      <c r="G38" s="39">
        <v>5669</v>
      </c>
      <c r="H38" s="39">
        <v>7038</v>
      </c>
      <c r="I38" s="39">
        <v>9053</v>
      </c>
      <c r="J38" s="39">
        <v>9810</v>
      </c>
      <c r="K38" s="90">
        <v>9869</v>
      </c>
      <c r="L38" s="141">
        <v>14744</v>
      </c>
      <c r="M38" s="160">
        <v>13744</v>
      </c>
      <c r="N38" s="141">
        <v>14004</v>
      </c>
      <c r="O38" s="141">
        <v>15368</v>
      </c>
      <c r="P38" s="141">
        <v>14391</v>
      </c>
      <c r="Q38" s="160">
        <v>12239</v>
      </c>
      <c r="R38" s="207">
        <v>8867.0833333333339</v>
      </c>
      <c r="S38" s="151">
        <v>89</v>
      </c>
      <c r="T38" s="141">
        <v>147</v>
      </c>
      <c r="U38" s="202">
        <v>144</v>
      </c>
      <c r="V38" s="141">
        <v>140</v>
      </c>
      <c r="W38" s="198">
        <v>153</v>
      </c>
      <c r="X38" s="141">
        <v>142</v>
      </c>
      <c r="Y38" s="160">
        <v>103</v>
      </c>
      <c r="Z38" s="207">
        <v>79.614665170220732</v>
      </c>
      <c r="AA38" s="84">
        <f>F38/E38</f>
        <v>0.62706051554375486</v>
      </c>
      <c r="AB38" s="110">
        <f>G38/F38</f>
        <v>1.0001764290755117</v>
      </c>
      <c r="AC38" s="110">
        <f t="shared" si="23"/>
        <v>1.2414887987299348</v>
      </c>
      <c r="AD38" s="110">
        <f t="shared" si="23"/>
        <v>1.2863029269678885</v>
      </c>
      <c r="AE38" s="110">
        <f t="shared" si="7"/>
        <v>1.0836186899370375</v>
      </c>
      <c r="AF38" s="109">
        <f t="shared" si="8"/>
        <v>1.0060142711518858</v>
      </c>
      <c r="AG38" s="109">
        <f t="shared" si="9"/>
        <v>1.4939710203668051</v>
      </c>
      <c r="AH38" s="259">
        <f t="shared" si="6"/>
        <v>0.93217580032555614</v>
      </c>
      <c r="AI38" s="109">
        <f t="shared" si="10"/>
        <v>1.0189173457508731</v>
      </c>
      <c r="AJ38" s="109">
        <f t="shared" si="11"/>
        <v>1.0974007426449586</v>
      </c>
      <c r="AK38" s="259">
        <f t="shared" si="12"/>
        <v>0.93642634044768347</v>
      </c>
      <c r="AL38" s="215">
        <f t="shared" si="21"/>
        <v>0.85046209436453335</v>
      </c>
      <c r="AM38" s="314">
        <f t="shared" si="20"/>
        <v>0.72449410354876498</v>
      </c>
      <c r="AN38" s="95">
        <v>55</v>
      </c>
      <c r="AO38" s="43">
        <v>50</v>
      </c>
      <c r="AP38" s="60">
        <v>50</v>
      </c>
      <c r="AQ38" s="45">
        <v>10</v>
      </c>
      <c r="AR38" s="45">
        <v>10</v>
      </c>
      <c r="AS38" s="45">
        <v>10</v>
      </c>
      <c r="AT38" s="43">
        <v>10</v>
      </c>
      <c r="AU38" s="43">
        <v>10</v>
      </c>
      <c r="AV38" s="199">
        <v>10</v>
      </c>
      <c r="AW38" s="199">
        <v>10</v>
      </c>
      <c r="AX38" s="199">
        <v>10</v>
      </c>
      <c r="AY38" s="199">
        <v>10</v>
      </c>
      <c r="AZ38" s="202">
        <v>10</v>
      </c>
      <c r="BA38" s="161">
        <v>10</v>
      </c>
      <c r="BB38" s="95">
        <v>637</v>
      </c>
      <c r="BC38" s="43">
        <v>652</v>
      </c>
      <c r="BD38" s="46">
        <v>652</v>
      </c>
      <c r="BE38" s="47">
        <v>127</v>
      </c>
      <c r="BF38" s="47">
        <v>102</v>
      </c>
      <c r="BG38" s="47">
        <v>122</v>
      </c>
      <c r="BH38" s="43">
        <v>132</v>
      </c>
      <c r="BI38" s="141">
        <v>107</v>
      </c>
      <c r="BJ38" s="160">
        <v>102</v>
      </c>
      <c r="BK38" s="198">
        <v>111</v>
      </c>
      <c r="BL38" s="188">
        <v>110</v>
      </c>
      <c r="BM38" s="188">
        <v>120</v>
      </c>
      <c r="BN38" s="160">
        <v>120</v>
      </c>
      <c r="BO38" s="207">
        <v>120</v>
      </c>
      <c r="BP38" s="95">
        <v>5757830</v>
      </c>
      <c r="BQ38" s="43">
        <v>3695700</v>
      </c>
      <c r="BR38" s="46">
        <v>3695940</v>
      </c>
      <c r="BS38" s="47">
        <v>893870</v>
      </c>
      <c r="BT38" s="47">
        <v>923380</v>
      </c>
      <c r="BU38" s="47">
        <v>1196820</v>
      </c>
      <c r="BV38" s="43">
        <v>1302670</v>
      </c>
      <c r="BW38" s="43">
        <v>1577560</v>
      </c>
      <c r="BX38" s="160">
        <v>1401930</v>
      </c>
      <c r="BY38" s="40">
        <v>1554490</v>
      </c>
      <c r="BZ38" s="43">
        <v>1690430</v>
      </c>
      <c r="CA38" s="43">
        <v>1726870</v>
      </c>
      <c r="CB38" s="160">
        <v>1468620</v>
      </c>
      <c r="CC38" s="207">
        <v>1064050</v>
      </c>
      <c r="CD38" s="95">
        <v>48940</v>
      </c>
      <c r="CE38" s="43">
        <v>17640</v>
      </c>
      <c r="CF38" s="46">
        <v>14014</v>
      </c>
      <c r="CG38" s="47">
        <v>16832</v>
      </c>
      <c r="CH38" s="47">
        <v>25980</v>
      </c>
      <c r="CI38" s="100">
        <v>15298</v>
      </c>
      <c r="CJ38" s="95">
        <v>0</v>
      </c>
      <c r="CK38" s="43">
        <v>300</v>
      </c>
      <c r="CL38" s="46">
        <v>430</v>
      </c>
      <c r="CM38" s="48">
        <v>538</v>
      </c>
      <c r="CN38" s="48">
        <v>2260</v>
      </c>
      <c r="CO38" s="108">
        <v>3470</v>
      </c>
    </row>
    <row r="39" spans="1:93" s="142" customFormat="1" ht="23.25" customHeight="1">
      <c r="A39" s="10" t="s">
        <v>21</v>
      </c>
      <c r="B39" s="12" t="s">
        <v>141</v>
      </c>
      <c r="C39" s="63" t="s">
        <v>22</v>
      </c>
      <c r="D39" s="294" t="s">
        <v>80</v>
      </c>
      <c r="E39" s="321">
        <v>14698</v>
      </c>
      <c r="F39" s="38" t="s">
        <v>75</v>
      </c>
      <c r="G39" s="38" t="s">
        <v>75</v>
      </c>
      <c r="H39" s="39">
        <v>15410</v>
      </c>
      <c r="I39" s="39">
        <v>16846</v>
      </c>
      <c r="J39" s="39">
        <v>23198</v>
      </c>
      <c r="K39" s="90">
        <v>23819</v>
      </c>
      <c r="L39" s="141">
        <v>42802</v>
      </c>
      <c r="M39" s="160">
        <v>36494</v>
      </c>
      <c r="N39" s="141">
        <v>30624</v>
      </c>
      <c r="O39" s="141">
        <v>32586</v>
      </c>
      <c r="P39" s="141">
        <v>31312</v>
      </c>
      <c r="Q39" s="160">
        <v>25719</v>
      </c>
      <c r="R39" s="207">
        <v>24429.529411764706</v>
      </c>
      <c r="S39" s="151">
        <v>221</v>
      </c>
      <c r="T39" s="141">
        <v>390</v>
      </c>
      <c r="U39" s="202">
        <v>340</v>
      </c>
      <c r="V39" s="141">
        <v>355</v>
      </c>
      <c r="W39" s="198">
        <v>317</v>
      </c>
      <c r="X39" s="141">
        <v>321</v>
      </c>
      <c r="Y39" s="160">
        <v>268</v>
      </c>
      <c r="Z39" s="207">
        <v>258.33665090818613</v>
      </c>
      <c r="AA39" s="84" t="s">
        <v>86</v>
      </c>
      <c r="AB39" s="42" t="s">
        <v>86</v>
      </c>
      <c r="AC39" s="42" t="s">
        <v>86</v>
      </c>
      <c r="AD39" s="110">
        <f>I39/H39</f>
        <v>1.0931862426995458</v>
      </c>
      <c r="AE39" s="110">
        <f t="shared" si="7"/>
        <v>1.3770628042265227</v>
      </c>
      <c r="AF39" s="109">
        <f t="shared" si="8"/>
        <v>1.0267695490990603</v>
      </c>
      <c r="AG39" s="109">
        <f t="shared" si="9"/>
        <v>1.7969688064150469</v>
      </c>
      <c r="AH39" s="259">
        <f t="shared" si="6"/>
        <v>0.85262370917246855</v>
      </c>
      <c r="AI39" s="259">
        <f t="shared" si="10"/>
        <v>0.83915164136570397</v>
      </c>
      <c r="AJ39" s="109">
        <f t="shared" si="11"/>
        <v>1.0640673981191222</v>
      </c>
      <c r="AK39" s="259">
        <f t="shared" si="12"/>
        <v>0.96090345547167499</v>
      </c>
      <c r="AL39" s="215">
        <f t="shared" si="21"/>
        <v>0.8213783852835973</v>
      </c>
      <c r="AM39" s="314">
        <f t="shared" si="20"/>
        <v>0.94986311333118345</v>
      </c>
      <c r="AN39" s="95">
        <v>14</v>
      </c>
      <c r="AO39" s="40" t="s">
        <v>55</v>
      </c>
      <c r="AP39" s="40" t="s">
        <v>55</v>
      </c>
      <c r="AQ39" s="45">
        <v>22</v>
      </c>
      <c r="AR39" s="45">
        <v>23</v>
      </c>
      <c r="AS39" s="45">
        <v>20</v>
      </c>
      <c r="AT39" s="43">
        <v>20</v>
      </c>
      <c r="AU39" s="43">
        <v>20</v>
      </c>
      <c r="AV39" s="199">
        <v>20</v>
      </c>
      <c r="AW39" s="199">
        <v>20</v>
      </c>
      <c r="AX39" s="199">
        <v>20</v>
      </c>
      <c r="AY39" s="199">
        <v>20</v>
      </c>
      <c r="AZ39" s="202">
        <v>20</v>
      </c>
      <c r="BA39" s="161">
        <v>20</v>
      </c>
      <c r="BB39" s="95">
        <v>164</v>
      </c>
      <c r="BC39" s="40" t="s">
        <v>55</v>
      </c>
      <c r="BD39" s="40" t="s">
        <v>55</v>
      </c>
      <c r="BE39" s="47">
        <v>245</v>
      </c>
      <c r="BF39" s="47">
        <v>256</v>
      </c>
      <c r="BG39" s="47">
        <v>273</v>
      </c>
      <c r="BH39" s="43">
        <v>271</v>
      </c>
      <c r="BI39" s="141">
        <v>231</v>
      </c>
      <c r="BJ39" s="160">
        <v>215</v>
      </c>
      <c r="BK39" s="198">
        <v>248</v>
      </c>
      <c r="BL39" s="188">
        <v>230</v>
      </c>
      <c r="BM39" s="188">
        <v>250</v>
      </c>
      <c r="BN39" s="160">
        <v>250</v>
      </c>
      <c r="BO39" s="207">
        <v>255</v>
      </c>
      <c r="BP39" s="95">
        <v>2410550</v>
      </c>
      <c r="BQ39" s="40" t="s">
        <v>54</v>
      </c>
      <c r="BR39" s="40" t="s">
        <v>54</v>
      </c>
      <c r="BS39" s="47">
        <v>3775425</v>
      </c>
      <c r="BT39" s="47">
        <v>4312462</v>
      </c>
      <c r="BU39" s="47">
        <v>6333047</v>
      </c>
      <c r="BV39" s="43">
        <v>6455046</v>
      </c>
      <c r="BW39" s="43">
        <v>9887305</v>
      </c>
      <c r="BX39" s="160">
        <v>7846165</v>
      </c>
      <c r="BY39" s="40">
        <v>7594831</v>
      </c>
      <c r="BZ39" s="43">
        <v>7494750</v>
      </c>
      <c r="CA39" s="43">
        <v>7827979</v>
      </c>
      <c r="CB39" s="160">
        <v>6429800</v>
      </c>
      <c r="CC39" s="207">
        <v>6229530</v>
      </c>
      <c r="CD39" s="101">
        <v>178000</v>
      </c>
      <c r="CE39" s="43" t="s">
        <v>280</v>
      </c>
      <c r="CF39" s="62" t="s">
        <v>280</v>
      </c>
      <c r="CG39" s="47">
        <v>21722</v>
      </c>
      <c r="CH39" s="47">
        <v>24694</v>
      </c>
      <c r="CI39" s="100">
        <v>37604</v>
      </c>
      <c r="CJ39" s="101">
        <v>300</v>
      </c>
      <c r="CK39" s="43" t="s">
        <v>280</v>
      </c>
      <c r="CL39" s="62" t="s">
        <v>280</v>
      </c>
      <c r="CM39" s="48">
        <v>4909</v>
      </c>
      <c r="CN39" s="48">
        <v>3575</v>
      </c>
      <c r="CO39" s="108">
        <v>4776</v>
      </c>
    </row>
    <row r="40" spans="1:93" s="142" customFormat="1" ht="23.25" customHeight="1">
      <c r="A40" s="10" t="s">
        <v>62</v>
      </c>
      <c r="B40" s="11" t="s">
        <v>116</v>
      </c>
      <c r="C40" s="63" t="s">
        <v>88</v>
      </c>
      <c r="D40" s="294" t="s">
        <v>80</v>
      </c>
      <c r="E40" s="316" t="s">
        <v>75</v>
      </c>
      <c r="F40" s="38" t="s">
        <v>75</v>
      </c>
      <c r="G40" s="38" t="s">
        <v>75</v>
      </c>
      <c r="H40" s="39">
        <v>8545</v>
      </c>
      <c r="I40" s="39">
        <v>9240</v>
      </c>
      <c r="J40" s="39">
        <v>8006</v>
      </c>
      <c r="K40" s="90">
        <v>9543</v>
      </c>
      <c r="L40" s="141">
        <v>9662</v>
      </c>
      <c r="M40" s="160">
        <v>9997</v>
      </c>
      <c r="N40" s="141">
        <v>9102</v>
      </c>
      <c r="O40" s="141">
        <v>10374</v>
      </c>
      <c r="P40" s="141">
        <v>11102</v>
      </c>
      <c r="Q40" s="160">
        <v>11861</v>
      </c>
      <c r="R40" s="207">
        <v>11099.76923076923</v>
      </c>
      <c r="S40" s="151">
        <v>285</v>
      </c>
      <c r="T40" s="141">
        <v>295</v>
      </c>
      <c r="U40" s="202">
        <v>316</v>
      </c>
      <c r="V40" s="141">
        <v>305</v>
      </c>
      <c r="W40" s="198">
        <v>312</v>
      </c>
      <c r="X40" s="141">
        <v>343</v>
      </c>
      <c r="Y40" s="160">
        <v>351</v>
      </c>
      <c r="Z40" s="207">
        <v>323.93265293396246</v>
      </c>
      <c r="AA40" s="84" t="s">
        <v>86</v>
      </c>
      <c r="AB40" s="42" t="s">
        <v>86</v>
      </c>
      <c r="AC40" s="42" t="s">
        <v>86</v>
      </c>
      <c r="AD40" s="110">
        <f>I40/H40</f>
        <v>1.0813341135166765</v>
      </c>
      <c r="AE40" s="42">
        <f t="shared" si="7"/>
        <v>0.86645021645021647</v>
      </c>
      <c r="AF40" s="109">
        <f t="shared" si="8"/>
        <v>1.1919810142393206</v>
      </c>
      <c r="AG40" s="109">
        <f t="shared" si="9"/>
        <v>1.0124698732054909</v>
      </c>
      <c r="AH40" s="109">
        <f t="shared" si="6"/>
        <v>1.0346719105775202</v>
      </c>
      <c r="AI40" s="259">
        <f t="shared" si="10"/>
        <v>0.91047314194258278</v>
      </c>
      <c r="AJ40" s="109">
        <f t="shared" si="11"/>
        <v>1.1397495056031641</v>
      </c>
      <c r="AK40" s="109">
        <f t="shared" si="12"/>
        <v>1.0701754385964912</v>
      </c>
      <c r="AL40" s="211">
        <f t="shared" si="21"/>
        <v>1.0683660601693388</v>
      </c>
      <c r="AM40" s="314">
        <f t="shared" si="20"/>
        <v>0.93582069224932385</v>
      </c>
      <c r="AN40" s="95" t="s">
        <v>55</v>
      </c>
      <c r="AO40" s="40" t="s">
        <v>55</v>
      </c>
      <c r="AP40" s="40" t="s">
        <v>55</v>
      </c>
      <c r="AQ40" s="45">
        <v>20</v>
      </c>
      <c r="AR40" s="45">
        <v>20</v>
      </c>
      <c r="AS40" s="45">
        <v>20</v>
      </c>
      <c r="AT40" s="43">
        <v>20</v>
      </c>
      <c r="AU40" s="43">
        <v>20</v>
      </c>
      <c r="AV40" s="199">
        <v>20</v>
      </c>
      <c r="AW40" s="199">
        <v>20</v>
      </c>
      <c r="AX40" s="199">
        <v>20</v>
      </c>
      <c r="AY40" s="199">
        <v>20</v>
      </c>
      <c r="AZ40" s="202">
        <v>20</v>
      </c>
      <c r="BA40" s="161">
        <v>20</v>
      </c>
      <c r="BB40" s="95" t="s">
        <v>55</v>
      </c>
      <c r="BC40" s="40" t="s">
        <v>55</v>
      </c>
      <c r="BD40" s="40" t="s">
        <v>55</v>
      </c>
      <c r="BE40" s="47">
        <v>139</v>
      </c>
      <c r="BF40" s="47">
        <v>313</v>
      </c>
      <c r="BG40" s="47">
        <v>371</v>
      </c>
      <c r="BH40" s="43">
        <v>329</v>
      </c>
      <c r="BI40" s="141">
        <v>297</v>
      </c>
      <c r="BJ40" s="160">
        <v>315</v>
      </c>
      <c r="BK40" s="198">
        <v>362</v>
      </c>
      <c r="BL40" s="188">
        <v>345</v>
      </c>
      <c r="BM40" s="188">
        <v>366</v>
      </c>
      <c r="BN40" s="160">
        <v>362</v>
      </c>
      <c r="BO40" s="207">
        <v>351</v>
      </c>
      <c r="BP40" s="95" t="s">
        <v>54</v>
      </c>
      <c r="BQ40" s="40" t="s">
        <v>54</v>
      </c>
      <c r="BR40" s="40" t="s">
        <v>54</v>
      </c>
      <c r="BS40" s="47">
        <v>1187740</v>
      </c>
      <c r="BT40" s="47">
        <v>2892270</v>
      </c>
      <c r="BU40" s="47">
        <v>2970090</v>
      </c>
      <c r="BV40" s="43">
        <v>3139570</v>
      </c>
      <c r="BW40" s="43">
        <v>2869711</v>
      </c>
      <c r="BX40" s="160">
        <v>3149147</v>
      </c>
      <c r="BY40" s="40">
        <v>3294943</v>
      </c>
      <c r="BZ40" s="43">
        <v>3578859</v>
      </c>
      <c r="CA40" s="43">
        <v>4063330</v>
      </c>
      <c r="CB40" s="160">
        <v>4293609</v>
      </c>
      <c r="CC40" s="207">
        <v>3896019</v>
      </c>
      <c r="CD40" s="95" t="s">
        <v>280</v>
      </c>
      <c r="CE40" s="43" t="s">
        <v>281</v>
      </c>
      <c r="CF40" s="46" t="s">
        <v>280</v>
      </c>
      <c r="CG40" s="47">
        <v>11154</v>
      </c>
      <c r="CH40" s="47">
        <v>16673</v>
      </c>
      <c r="CI40" s="100">
        <v>18669</v>
      </c>
      <c r="CJ40" s="95" t="s">
        <v>281</v>
      </c>
      <c r="CK40" s="43" t="s">
        <v>280</v>
      </c>
      <c r="CL40" s="46" t="s">
        <v>280</v>
      </c>
      <c r="CM40" s="48">
        <v>1225</v>
      </c>
      <c r="CN40" s="48">
        <v>2352</v>
      </c>
      <c r="CO40" s="108">
        <v>1207</v>
      </c>
    </row>
    <row r="41" spans="1:93" s="142" customFormat="1" ht="23.25" customHeight="1">
      <c r="A41" s="10" t="s">
        <v>241</v>
      </c>
      <c r="B41" s="11" t="s">
        <v>116</v>
      </c>
      <c r="C41" s="63" t="s">
        <v>86</v>
      </c>
      <c r="D41" s="294" t="s">
        <v>80</v>
      </c>
      <c r="E41" s="316" t="s">
        <v>75</v>
      </c>
      <c r="F41" s="38" t="s">
        <v>75</v>
      </c>
      <c r="G41" s="38" t="s">
        <v>75</v>
      </c>
      <c r="H41" s="39">
        <v>4027</v>
      </c>
      <c r="I41" s="39">
        <v>4698</v>
      </c>
      <c r="J41" s="39">
        <v>6431</v>
      </c>
      <c r="K41" s="90">
        <v>6434</v>
      </c>
      <c r="L41" s="141">
        <v>6434</v>
      </c>
      <c r="M41" s="160">
        <v>5809</v>
      </c>
      <c r="N41" s="141">
        <v>5318</v>
      </c>
      <c r="O41" s="141">
        <v>4402</v>
      </c>
      <c r="P41" s="141">
        <v>3789</v>
      </c>
      <c r="Q41" s="160">
        <v>4415</v>
      </c>
      <c r="R41" s="207">
        <v>5176.7163742690054</v>
      </c>
      <c r="S41" s="151">
        <v>232</v>
      </c>
      <c r="T41" s="141">
        <v>232</v>
      </c>
      <c r="U41" s="202">
        <v>235</v>
      </c>
      <c r="V41" s="141">
        <v>221</v>
      </c>
      <c r="W41" s="198">
        <v>216</v>
      </c>
      <c r="X41" s="141">
        <v>171</v>
      </c>
      <c r="Y41" s="160">
        <v>175</v>
      </c>
      <c r="Z41" s="207">
        <v>211.31976605395081</v>
      </c>
      <c r="AA41" s="84" t="s">
        <v>86</v>
      </c>
      <c r="AB41" s="42" t="s">
        <v>86</v>
      </c>
      <c r="AC41" s="42" t="s">
        <v>86</v>
      </c>
      <c r="AD41" s="110">
        <f>I41/H41</f>
        <v>1.1666252793642911</v>
      </c>
      <c r="AE41" s="110">
        <f t="shared" si="7"/>
        <v>1.3688803746275011</v>
      </c>
      <c r="AF41" s="109">
        <f t="shared" si="8"/>
        <v>1.000466490436946</v>
      </c>
      <c r="AG41" s="109">
        <f t="shared" si="9"/>
        <v>1</v>
      </c>
      <c r="AH41" s="259">
        <f t="shared" si="6"/>
        <v>0.90285980727385762</v>
      </c>
      <c r="AI41" s="259">
        <f t="shared" si="10"/>
        <v>0.91547598553967979</v>
      </c>
      <c r="AJ41" s="259">
        <f t="shared" si="11"/>
        <v>0.82775479503572769</v>
      </c>
      <c r="AK41" s="259">
        <f t="shared" si="12"/>
        <v>0.86074511585642888</v>
      </c>
      <c r="AL41" s="211">
        <f t="shared" si="21"/>
        <v>1.1652150963314858</v>
      </c>
      <c r="AM41" s="479">
        <f t="shared" si="20"/>
        <v>1.1725291900949049</v>
      </c>
      <c r="AN41" s="95" t="s">
        <v>55</v>
      </c>
      <c r="AO41" s="40" t="s">
        <v>55</v>
      </c>
      <c r="AP41" s="40" t="s">
        <v>55</v>
      </c>
      <c r="AQ41" s="45">
        <v>20</v>
      </c>
      <c r="AR41" s="45">
        <v>20</v>
      </c>
      <c r="AS41" s="45">
        <v>20</v>
      </c>
      <c r="AT41" s="43">
        <v>20</v>
      </c>
      <c r="AU41" s="43">
        <v>20</v>
      </c>
      <c r="AV41" s="199">
        <v>20</v>
      </c>
      <c r="AW41" s="199">
        <v>20</v>
      </c>
      <c r="AX41" s="199">
        <v>20</v>
      </c>
      <c r="AY41" s="199">
        <v>20</v>
      </c>
      <c r="AZ41" s="202">
        <v>20</v>
      </c>
      <c r="BA41" s="161">
        <v>20</v>
      </c>
      <c r="BB41" s="95" t="s">
        <v>55</v>
      </c>
      <c r="BC41" s="40" t="s">
        <v>55</v>
      </c>
      <c r="BD41" s="40" t="s">
        <v>55</v>
      </c>
      <c r="BE41" s="47">
        <v>75</v>
      </c>
      <c r="BF41" s="47">
        <v>233</v>
      </c>
      <c r="BG41" s="47">
        <v>247</v>
      </c>
      <c r="BH41" s="43">
        <v>231</v>
      </c>
      <c r="BI41" s="141">
        <v>231</v>
      </c>
      <c r="BJ41" s="160">
        <v>241</v>
      </c>
      <c r="BK41" s="198">
        <v>239</v>
      </c>
      <c r="BL41" s="188">
        <v>355</v>
      </c>
      <c r="BM41" s="188">
        <v>441</v>
      </c>
      <c r="BN41" s="160">
        <v>399</v>
      </c>
      <c r="BO41" s="207">
        <v>342</v>
      </c>
      <c r="BP41" s="95" t="s">
        <v>54</v>
      </c>
      <c r="BQ41" s="40" t="s">
        <v>54</v>
      </c>
      <c r="BR41" s="40" t="s">
        <v>54</v>
      </c>
      <c r="BS41" s="47">
        <v>302050</v>
      </c>
      <c r="BT41" s="47">
        <v>1094750</v>
      </c>
      <c r="BU41" s="47">
        <v>1588350</v>
      </c>
      <c r="BV41" s="43">
        <v>1486220</v>
      </c>
      <c r="BW41" s="43">
        <v>1486220</v>
      </c>
      <c r="BX41" s="160">
        <v>1399870</v>
      </c>
      <c r="BY41" s="40">
        <v>1271070</v>
      </c>
      <c r="BZ41" s="43">
        <v>1562700</v>
      </c>
      <c r="CA41" s="43">
        <v>1671030</v>
      </c>
      <c r="CB41" s="160">
        <v>1761442</v>
      </c>
      <c r="CC41" s="207">
        <v>1770437</v>
      </c>
      <c r="CD41" s="95" t="s">
        <v>280</v>
      </c>
      <c r="CE41" s="43" t="s">
        <v>291</v>
      </c>
      <c r="CF41" s="46" t="s">
        <v>280</v>
      </c>
      <c r="CG41" s="47">
        <v>9505</v>
      </c>
      <c r="CH41" s="47">
        <v>13800</v>
      </c>
      <c r="CI41" s="100">
        <v>16830</v>
      </c>
      <c r="CJ41" s="95" t="s">
        <v>281</v>
      </c>
      <c r="CK41" s="43" t="s">
        <v>280</v>
      </c>
      <c r="CL41" s="46" t="s">
        <v>281</v>
      </c>
      <c r="CM41" s="48">
        <v>877</v>
      </c>
      <c r="CN41" s="48">
        <v>200</v>
      </c>
      <c r="CO41" s="108">
        <v>550</v>
      </c>
    </row>
    <row r="42" spans="1:93" s="142" customFormat="1" ht="23.25" customHeight="1">
      <c r="A42" s="10" t="s">
        <v>299</v>
      </c>
      <c r="B42" s="11" t="s">
        <v>105</v>
      </c>
      <c r="C42" s="63" t="s">
        <v>76</v>
      </c>
      <c r="D42" s="294" t="s">
        <v>80</v>
      </c>
      <c r="E42" s="316" t="s">
        <v>75</v>
      </c>
      <c r="F42" s="38" t="s">
        <v>75</v>
      </c>
      <c r="G42" s="38" t="s">
        <v>75</v>
      </c>
      <c r="H42" s="39">
        <v>14437</v>
      </c>
      <c r="I42" s="39">
        <v>10537</v>
      </c>
      <c r="J42" s="39">
        <v>13955</v>
      </c>
      <c r="K42" s="90">
        <v>15717</v>
      </c>
      <c r="L42" s="141">
        <v>12586</v>
      </c>
      <c r="M42" s="160">
        <v>5182</v>
      </c>
      <c r="N42" s="141">
        <v>8614</v>
      </c>
      <c r="O42" s="141">
        <v>5155</v>
      </c>
      <c r="P42" s="141">
        <v>9186</v>
      </c>
      <c r="Q42" s="160">
        <v>10245</v>
      </c>
      <c r="R42" s="207">
        <v>9642</v>
      </c>
      <c r="S42" s="151">
        <v>179</v>
      </c>
      <c r="T42" s="141">
        <v>183</v>
      </c>
      <c r="U42" s="202">
        <v>64</v>
      </c>
      <c r="V42" s="141">
        <v>321</v>
      </c>
      <c r="W42" s="198">
        <v>90</v>
      </c>
      <c r="X42" s="141">
        <v>110</v>
      </c>
      <c r="Y42" s="160">
        <v>117</v>
      </c>
      <c r="Z42" s="207">
        <v>104.4171232004077</v>
      </c>
      <c r="AA42" s="84" t="s">
        <v>86</v>
      </c>
      <c r="AB42" s="42" t="s">
        <v>86</v>
      </c>
      <c r="AC42" s="42" t="s">
        <v>86</v>
      </c>
      <c r="AD42" s="42">
        <f>I42/H42</f>
        <v>0.72986077439911334</v>
      </c>
      <c r="AE42" s="110">
        <f t="shared" si="7"/>
        <v>1.3243807535351617</v>
      </c>
      <c r="AF42" s="109">
        <f t="shared" si="8"/>
        <v>1.1262629881762809</v>
      </c>
      <c r="AG42" s="29">
        <f t="shared" si="9"/>
        <v>0.80078895463510846</v>
      </c>
      <c r="AH42" s="259">
        <f t="shared" si="6"/>
        <v>0.41172731606546958</v>
      </c>
      <c r="AI42" s="109">
        <f t="shared" si="10"/>
        <v>1.6622925511385565</v>
      </c>
      <c r="AJ42" s="259">
        <f t="shared" si="11"/>
        <v>0.59844439284885076</v>
      </c>
      <c r="AK42" s="109">
        <f t="shared" si="12"/>
        <v>1.7819592628516003</v>
      </c>
      <c r="AL42" s="211">
        <f t="shared" si="21"/>
        <v>1.1152841280209014</v>
      </c>
      <c r="AM42" s="314">
        <f t="shared" si="20"/>
        <v>0.94114202049780382</v>
      </c>
      <c r="AN42" s="95" t="s">
        <v>55</v>
      </c>
      <c r="AO42" s="40" t="s">
        <v>55</v>
      </c>
      <c r="AP42" s="40" t="s">
        <v>55</v>
      </c>
      <c r="AQ42" s="45">
        <v>14</v>
      </c>
      <c r="AR42" s="45">
        <v>14</v>
      </c>
      <c r="AS42" s="45">
        <v>10</v>
      </c>
      <c r="AT42" s="43">
        <v>10</v>
      </c>
      <c r="AU42" s="43">
        <v>10</v>
      </c>
      <c r="AV42" s="199">
        <v>10</v>
      </c>
      <c r="AW42" s="199">
        <v>10</v>
      </c>
      <c r="AX42" s="199">
        <v>10</v>
      </c>
      <c r="AY42" s="199">
        <v>10</v>
      </c>
      <c r="AZ42" s="202">
        <v>10</v>
      </c>
      <c r="BA42" s="161">
        <v>10</v>
      </c>
      <c r="BB42" s="95" t="s">
        <v>55</v>
      </c>
      <c r="BC42" s="40" t="s">
        <v>55</v>
      </c>
      <c r="BD42" s="40" t="s">
        <v>55</v>
      </c>
      <c r="BE42" s="47">
        <v>68</v>
      </c>
      <c r="BF42" s="47">
        <v>94</v>
      </c>
      <c r="BG42" s="47">
        <v>101</v>
      </c>
      <c r="BH42" s="43">
        <v>75</v>
      </c>
      <c r="BI42" s="141">
        <v>99</v>
      </c>
      <c r="BJ42" s="160">
        <v>100</v>
      </c>
      <c r="BK42" s="198">
        <v>101</v>
      </c>
      <c r="BL42" s="188">
        <v>92</v>
      </c>
      <c r="BM42" s="188">
        <v>63</v>
      </c>
      <c r="BN42" s="160">
        <v>80</v>
      </c>
      <c r="BO42" s="207">
        <v>85</v>
      </c>
      <c r="BP42" s="95" t="s">
        <v>54</v>
      </c>
      <c r="BQ42" s="40" t="s">
        <v>54</v>
      </c>
      <c r="BR42" s="40" t="s">
        <v>54</v>
      </c>
      <c r="BS42" s="47">
        <v>981700</v>
      </c>
      <c r="BT42" s="47">
        <v>990500</v>
      </c>
      <c r="BU42" s="47">
        <v>1409500</v>
      </c>
      <c r="BV42" s="43">
        <v>1178800</v>
      </c>
      <c r="BW42" s="43">
        <v>1246000</v>
      </c>
      <c r="BX42" s="160">
        <v>518234</v>
      </c>
      <c r="BY42" s="40">
        <v>870000</v>
      </c>
      <c r="BZ42" s="43">
        <v>474300</v>
      </c>
      <c r="CA42" s="43">
        <v>578730</v>
      </c>
      <c r="CB42" s="160">
        <v>819580</v>
      </c>
      <c r="CC42" s="207">
        <v>819570</v>
      </c>
      <c r="CD42" s="95" t="s">
        <v>281</v>
      </c>
      <c r="CE42" s="43" t="s">
        <v>281</v>
      </c>
      <c r="CF42" s="46" t="s">
        <v>280</v>
      </c>
      <c r="CG42" s="47">
        <v>17433</v>
      </c>
      <c r="CH42" s="47">
        <v>16812</v>
      </c>
      <c r="CI42" s="100" t="s">
        <v>280</v>
      </c>
      <c r="CJ42" s="95" t="s">
        <v>280</v>
      </c>
      <c r="CK42" s="43" t="s">
        <v>287</v>
      </c>
      <c r="CL42" s="46" t="s">
        <v>280</v>
      </c>
      <c r="CM42" s="48">
        <v>6630</v>
      </c>
      <c r="CN42" s="48">
        <v>8237</v>
      </c>
      <c r="CO42" s="108" t="s">
        <v>280</v>
      </c>
    </row>
    <row r="43" spans="1:93" s="142" customFormat="1" ht="23.25" customHeight="1">
      <c r="A43" s="10" t="s">
        <v>20</v>
      </c>
      <c r="B43" s="13" t="s">
        <v>103</v>
      </c>
      <c r="C43" s="63" t="s">
        <v>18</v>
      </c>
      <c r="D43" s="294" t="s">
        <v>81</v>
      </c>
      <c r="E43" s="321">
        <v>4734</v>
      </c>
      <c r="F43" s="39">
        <v>7500</v>
      </c>
      <c r="G43" s="39">
        <v>6428</v>
      </c>
      <c r="H43" s="39">
        <v>8085</v>
      </c>
      <c r="I43" s="39">
        <v>11854</v>
      </c>
      <c r="J43" s="39">
        <v>13969</v>
      </c>
      <c r="K43" s="90">
        <v>15097</v>
      </c>
      <c r="L43" s="141">
        <v>15904</v>
      </c>
      <c r="M43" s="160">
        <v>15547</v>
      </c>
      <c r="N43" s="141">
        <v>16266</v>
      </c>
      <c r="O43" s="141">
        <v>16843</v>
      </c>
      <c r="P43" s="141">
        <v>17402</v>
      </c>
      <c r="Q43" s="160">
        <v>16953</v>
      </c>
      <c r="R43" s="207">
        <v>16925.365853658535</v>
      </c>
      <c r="S43" s="151">
        <v>137</v>
      </c>
      <c r="T43" s="141">
        <v>130</v>
      </c>
      <c r="U43" s="202">
        <v>129</v>
      </c>
      <c r="V43" s="141">
        <v>134</v>
      </c>
      <c r="W43" s="198">
        <v>139</v>
      </c>
      <c r="X43" s="141">
        <v>144</v>
      </c>
      <c r="Y43" s="160">
        <v>139</v>
      </c>
      <c r="Z43" s="207">
        <v>142.3591817595686</v>
      </c>
      <c r="AA43" s="111">
        <f>F43/E43</f>
        <v>1.5842839036755387</v>
      </c>
      <c r="AB43" s="42">
        <f>G43/F43</f>
        <v>0.85706666666666664</v>
      </c>
      <c r="AC43" s="110">
        <f>H43/G43</f>
        <v>1.257778469197262</v>
      </c>
      <c r="AD43" s="110">
        <f>I43/H43</f>
        <v>1.4661719233147805</v>
      </c>
      <c r="AE43" s="110">
        <f t="shared" si="7"/>
        <v>1.1784207862324954</v>
      </c>
      <c r="AF43" s="109">
        <f t="shared" si="8"/>
        <v>1.0807502326580285</v>
      </c>
      <c r="AG43" s="109">
        <f t="shared" si="9"/>
        <v>1.053454328674571</v>
      </c>
      <c r="AH43" s="259">
        <f t="shared" si="6"/>
        <v>0.97755281690140849</v>
      </c>
      <c r="AI43" s="109">
        <f t="shared" si="10"/>
        <v>1.0462468643468192</v>
      </c>
      <c r="AJ43" s="109">
        <f t="shared" si="11"/>
        <v>1.0354727652772655</v>
      </c>
      <c r="AK43" s="109">
        <f t="shared" si="12"/>
        <v>1.0331888618417147</v>
      </c>
      <c r="AL43" s="215">
        <f t="shared" si="21"/>
        <v>0.97419836800367776</v>
      </c>
      <c r="AM43" s="479">
        <f t="shared" si="20"/>
        <v>0.99836995538598095</v>
      </c>
      <c r="AN43" s="95">
        <v>40</v>
      </c>
      <c r="AO43" s="43">
        <v>40</v>
      </c>
      <c r="AP43" s="60">
        <v>40</v>
      </c>
      <c r="AQ43" s="64">
        <v>40</v>
      </c>
      <c r="AR43" s="45">
        <v>40</v>
      </c>
      <c r="AS43" s="45">
        <v>40</v>
      </c>
      <c r="AT43" s="43">
        <v>40</v>
      </c>
      <c r="AU43" s="43">
        <v>40</v>
      </c>
      <c r="AV43" s="199">
        <v>40</v>
      </c>
      <c r="AW43" s="199">
        <v>40</v>
      </c>
      <c r="AX43" s="199">
        <v>40</v>
      </c>
      <c r="AY43" s="199">
        <v>40</v>
      </c>
      <c r="AZ43" s="202">
        <v>40</v>
      </c>
      <c r="BA43" s="161">
        <v>40</v>
      </c>
      <c r="BB43" s="95">
        <v>574</v>
      </c>
      <c r="BC43" s="43">
        <v>579</v>
      </c>
      <c r="BD43" s="46">
        <v>590</v>
      </c>
      <c r="BE43" s="65">
        <v>591</v>
      </c>
      <c r="BF43" s="47">
        <v>522</v>
      </c>
      <c r="BG43" s="47">
        <v>559</v>
      </c>
      <c r="BH43" s="43">
        <v>537</v>
      </c>
      <c r="BI43" s="141">
        <v>575</v>
      </c>
      <c r="BJ43" s="160">
        <v>585</v>
      </c>
      <c r="BK43" s="198">
        <v>569</v>
      </c>
      <c r="BL43" s="188">
        <v>582</v>
      </c>
      <c r="BM43" s="188">
        <v>597</v>
      </c>
      <c r="BN43" s="160">
        <v>592</v>
      </c>
      <c r="BO43" s="207">
        <v>574</v>
      </c>
      <c r="BP43" s="95">
        <v>2717200</v>
      </c>
      <c r="BQ43" s="43">
        <v>4342990</v>
      </c>
      <c r="BR43" s="46">
        <v>3792690</v>
      </c>
      <c r="BS43" s="65">
        <v>4778205</v>
      </c>
      <c r="BT43" s="47">
        <v>6187530</v>
      </c>
      <c r="BU43" s="47">
        <v>7808780</v>
      </c>
      <c r="BV43" s="43">
        <v>8107320</v>
      </c>
      <c r="BW43" s="43">
        <v>9144764</v>
      </c>
      <c r="BX43" s="160">
        <v>9094960</v>
      </c>
      <c r="BY43" s="40">
        <v>9255300</v>
      </c>
      <c r="BZ43" s="43">
        <v>9802510</v>
      </c>
      <c r="CA43" s="43">
        <v>10389290</v>
      </c>
      <c r="CB43" s="160">
        <v>10036330</v>
      </c>
      <c r="CC43" s="207">
        <v>9715160</v>
      </c>
      <c r="CD43" s="101">
        <v>8520</v>
      </c>
      <c r="CE43" s="43">
        <v>15209</v>
      </c>
      <c r="CF43" s="46">
        <v>12021</v>
      </c>
      <c r="CG43" s="65">
        <v>13311</v>
      </c>
      <c r="CH43" s="47">
        <v>13565</v>
      </c>
      <c r="CI43" s="100">
        <v>32244</v>
      </c>
      <c r="CJ43" s="101">
        <v>3710</v>
      </c>
      <c r="CK43" s="43">
        <v>3760</v>
      </c>
      <c r="CL43" s="46">
        <v>3219</v>
      </c>
      <c r="CM43" s="66">
        <v>4218</v>
      </c>
      <c r="CN43" s="48">
        <v>7061</v>
      </c>
      <c r="CO43" s="108">
        <v>9942</v>
      </c>
    </row>
    <row r="44" spans="1:93" s="142" customFormat="1" ht="23.25" customHeight="1">
      <c r="A44" s="10" t="s">
        <v>66</v>
      </c>
      <c r="B44" s="13" t="s">
        <v>105</v>
      </c>
      <c r="C44" s="63" t="s">
        <v>84</v>
      </c>
      <c r="D44" s="294" t="s">
        <v>82</v>
      </c>
      <c r="E44" s="316" t="s">
        <v>75</v>
      </c>
      <c r="F44" s="38" t="s">
        <v>75</v>
      </c>
      <c r="G44" s="38" t="s">
        <v>75</v>
      </c>
      <c r="H44" s="38" t="s">
        <v>75</v>
      </c>
      <c r="I44" s="38" t="s">
        <v>75</v>
      </c>
      <c r="J44" s="39">
        <v>9544</v>
      </c>
      <c r="K44" s="90">
        <v>9860</v>
      </c>
      <c r="L44" s="141">
        <v>8087</v>
      </c>
      <c r="M44" s="160">
        <v>9093</v>
      </c>
      <c r="N44" s="141">
        <v>22990</v>
      </c>
      <c r="O44" s="141">
        <v>33004</v>
      </c>
      <c r="P44" s="141">
        <v>27837</v>
      </c>
      <c r="Q44" s="160">
        <v>14150</v>
      </c>
      <c r="R44" s="207">
        <v>18155.629629629631</v>
      </c>
      <c r="S44" s="151">
        <v>231</v>
      </c>
      <c r="T44" s="141">
        <v>198</v>
      </c>
      <c r="U44" s="202">
        <v>175</v>
      </c>
      <c r="V44" s="141">
        <v>475</v>
      </c>
      <c r="W44" s="198">
        <v>436</v>
      </c>
      <c r="X44" s="141">
        <v>362</v>
      </c>
      <c r="Y44" s="160">
        <v>187</v>
      </c>
      <c r="Z44" s="207">
        <v>254.386092371562</v>
      </c>
      <c r="AA44" s="84" t="s">
        <v>86</v>
      </c>
      <c r="AB44" s="42" t="s">
        <v>86</v>
      </c>
      <c r="AC44" s="42" t="s">
        <v>86</v>
      </c>
      <c r="AD44" s="42" t="s">
        <v>86</v>
      </c>
      <c r="AE44" s="42" t="s">
        <v>86</v>
      </c>
      <c r="AF44" s="109">
        <f>K44/J44</f>
        <v>1.0331098072087175</v>
      </c>
      <c r="AG44" s="29">
        <f>L44/K44</f>
        <v>0.82018255578093302</v>
      </c>
      <c r="AH44" s="109">
        <f t="shared" si="6"/>
        <v>1.124397180660319</v>
      </c>
      <c r="AI44" s="109">
        <f t="shared" si="10"/>
        <v>2.5283184867480482</v>
      </c>
      <c r="AJ44" s="109">
        <f t="shared" si="11"/>
        <v>1.4355806872553285</v>
      </c>
      <c r="AK44" s="259">
        <f t="shared" si="12"/>
        <v>0.84344321900375707</v>
      </c>
      <c r="AL44" s="215">
        <f t="shared" si="21"/>
        <v>0.50831626971297195</v>
      </c>
      <c r="AM44" s="479">
        <f t="shared" si="20"/>
        <v>1.2830833660515641</v>
      </c>
      <c r="AN44" s="95" t="s">
        <v>55</v>
      </c>
      <c r="AO44" s="40" t="s">
        <v>55</v>
      </c>
      <c r="AP44" s="40" t="s">
        <v>55</v>
      </c>
      <c r="AQ44" s="40" t="s">
        <v>55</v>
      </c>
      <c r="AR44" s="40" t="s">
        <v>55</v>
      </c>
      <c r="AS44" s="45">
        <v>20</v>
      </c>
      <c r="AT44" s="43">
        <v>20</v>
      </c>
      <c r="AU44" s="43">
        <v>20</v>
      </c>
      <c r="AV44" s="199">
        <v>10</v>
      </c>
      <c r="AW44" s="199">
        <v>10</v>
      </c>
      <c r="AX44" s="199">
        <v>10</v>
      </c>
      <c r="AY44" s="199">
        <v>10</v>
      </c>
      <c r="AZ44" s="202">
        <v>10</v>
      </c>
      <c r="BA44" s="161">
        <v>10</v>
      </c>
      <c r="BB44" s="95" t="s">
        <v>55</v>
      </c>
      <c r="BC44" s="40" t="s">
        <v>55</v>
      </c>
      <c r="BD44" s="40" t="s">
        <v>55</v>
      </c>
      <c r="BE44" s="40" t="s">
        <v>55</v>
      </c>
      <c r="BF44" s="40" t="s">
        <v>55</v>
      </c>
      <c r="BG44" s="47">
        <v>207</v>
      </c>
      <c r="BH44" s="43">
        <v>209</v>
      </c>
      <c r="BI44" s="141">
        <v>195</v>
      </c>
      <c r="BJ44" s="160">
        <v>149</v>
      </c>
      <c r="BK44" s="198">
        <v>50</v>
      </c>
      <c r="BL44" s="188">
        <v>41</v>
      </c>
      <c r="BM44" s="188">
        <v>44</v>
      </c>
      <c r="BN44" s="160">
        <v>50</v>
      </c>
      <c r="BO44" s="207">
        <v>27</v>
      </c>
      <c r="BP44" s="95" t="s">
        <v>54</v>
      </c>
      <c r="BQ44" s="40" t="s">
        <v>54</v>
      </c>
      <c r="BR44" s="40" t="s">
        <v>54</v>
      </c>
      <c r="BS44" s="40" t="s">
        <v>54</v>
      </c>
      <c r="BT44" s="40" t="s">
        <v>54</v>
      </c>
      <c r="BU44" s="47">
        <v>1975544</v>
      </c>
      <c r="BV44" s="43">
        <v>2060702</v>
      </c>
      <c r="BW44" s="43">
        <v>1577060</v>
      </c>
      <c r="BX44" s="160">
        <v>1354817</v>
      </c>
      <c r="BY44" s="40">
        <v>1149520</v>
      </c>
      <c r="BZ44" s="43">
        <v>1353170</v>
      </c>
      <c r="CA44" s="43">
        <v>1224841</v>
      </c>
      <c r="CB44" s="160">
        <v>707487</v>
      </c>
      <c r="CC44" s="207">
        <v>490202</v>
      </c>
      <c r="CD44" s="101" t="s">
        <v>281</v>
      </c>
      <c r="CE44" s="43" t="s">
        <v>281</v>
      </c>
      <c r="CF44" s="46" t="s">
        <v>280</v>
      </c>
      <c r="CG44" s="65" t="s">
        <v>281</v>
      </c>
      <c r="CH44" s="65" t="s">
        <v>281</v>
      </c>
      <c r="CI44" s="100">
        <v>74493</v>
      </c>
      <c r="CJ44" s="311" t="s">
        <v>281</v>
      </c>
      <c r="CK44" s="65" t="s">
        <v>281</v>
      </c>
      <c r="CL44" s="65" t="s">
        <v>281</v>
      </c>
      <c r="CM44" s="65" t="s">
        <v>281</v>
      </c>
      <c r="CN44" s="65" t="s">
        <v>281</v>
      </c>
      <c r="CO44" s="108">
        <v>964</v>
      </c>
    </row>
    <row r="45" spans="1:93" s="142" customFormat="1" ht="23.25" customHeight="1">
      <c r="A45" s="10" t="s">
        <v>70</v>
      </c>
      <c r="B45" s="3" t="s">
        <v>104</v>
      </c>
      <c r="C45" s="63" t="s">
        <v>84</v>
      </c>
      <c r="D45" s="294" t="s">
        <v>83</v>
      </c>
      <c r="E45" s="316" t="s">
        <v>75</v>
      </c>
      <c r="F45" s="38" t="s">
        <v>75</v>
      </c>
      <c r="G45" s="38" t="s">
        <v>75</v>
      </c>
      <c r="H45" s="38" t="s">
        <v>75</v>
      </c>
      <c r="I45" s="38" t="s">
        <v>75</v>
      </c>
      <c r="J45" s="38" t="s">
        <v>75</v>
      </c>
      <c r="K45" s="90">
        <v>3012</v>
      </c>
      <c r="L45" s="141">
        <v>4515</v>
      </c>
      <c r="M45" s="160">
        <v>7015</v>
      </c>
      <c r="N45" s="141">
        <v>8634</v>
      </c>
      <c r="O45" s="141">
        <v>8937</v>
      </c>
      <c r="P45" s="141">
        <v>3646</v>
      </c>
      <c r="Q45" s="160">
        <v>3674</v>
      </c>
      <c r="R45" s="207">
        <v>5289.1025641025644</v>
      </c>
      <c r="S45" s="151">
        <v>35</v>
      </c>
      <c r="T45" s="141">
        <v>84</v>
      </c>
      <c r="U45" s="202">
        <v>156</v>
      </c>
      <c r="V45" s="141">
        <v>189</v>
      </c>
      <c r="W45" s="198">
        <v>125</v>
      </c>
      <c r="X45" s="141">
        <v>65</v>
      </c>
      <c r="Y45" s="160">
        <v>81</v>
      </c>
      <c r="Z45" s="207">
        <v>95.255137381667055</v>
      </c>
      <c r="AA45" s="84" t="s">
        <v>54</v>
      </c>
      <c r="AB45" s="42" t="s">
        <v>54</v>
      </c>
      <c r="AC45" s="42" t="s">
        <v>54</v>
      </c>
      <c r="AD45" s="42" t="s">
        <v>54</v>
      </c>
      <c r="AE45" s="42" t="s">
        <v>54</v>
      </c>
      <c r="AF45" s="42" t="s">
        <v>54</v>
      </c>
      <c r="AG45" s="109">
        <f>L45/K45</f>
        <v>1.499003984063745</v>
      </c>
      <c r="AH45" s="109">
        <f t="shared" si="6"/>
        <v>1.5537098560354374</v>
      </c>
      <c r="AI45" s="109">
        <f t="shared" si="10"/>
        <v>1.2307911617961511</v>
      </c>
      <c r="AJ45" s="109">
        <f t="shared" si="11"/>
        <v>1.0350938151494093</v>
      </c>
      <c r="AK45" s="259">
        <f t="shared" si="12"/>
        <v>0.40796687926597291</v>
      </c>
      <c r="AL45" s="211">
        <f t="shared" si="21"/>
        <v>1.0076796489303346</v>
      </c>
      <c r="AM45" s="479">
        <f t="shared" si="20"/>
        <v>1.439603310860796</v>
      </c>
      <c r="AN45" s="95" t="s">
        <v>55</v>
      </c>
      <c r="AO45" s="40" t="s">
        <v>55</v>
      </c>
      <c r="AP45" s="40" t="s">
        <v>55</v>
      </c>
      <c r="AQ45" s="40" t="s">
        <v>55</v>
      </c>
      <c r="AR45" s="40" t="s">
        <v>55</v>
      </c>
      <c r="AS45" s="40" t="s">
        <v>55</v>
      </c>
      <c r="AT45" s="43">
        <v>10</v>
      </c>
      <c r="AU45" s="43">
        <v>10</v>
      </c>
      <c r="AV45" s="199">
        <v>10</v>
      </c>
      <c r="AW45" s="199">
        <v>10</v>
      </c>
      <c r="AX45" s="199">
        <v>10</v>
      </c>
      <c r="AY45" s="199">
        <v>10</v>
      </c>
      <c r="AZ45" s="202">
        <v>10</v>
      </c>
      <c r="BA45" s="161">
        <v>10</v>
      </c>
      <c r="BB45" s="95" t="s">
        <v>55</v>
      </c>
      <c r="BC45" s="40" t="s">
        <v>55</v>
      </c>
      <c r="BD45" s="40" t="s">
        <v>55</v>
      </c>
      <c r="BE45" s="40" t="s">
        <v>55</v>
      </c>
      <c r="BF45" s="40" t="s">
        <v>55</v>
      </c>
      <c r="BG45" s="40" t="s">
        <v>55</v>
      </c>
      <c r="BH45" s="43">
        <v>82</v>
      </c>
      <c r="BI45" s="141">
        <v>58</v>
      </c>
      <c r="BJ45" s="160">
        <v>76</v>
      </c>
      <c r="BK45" s="198">
        <v>90</v>
      </c>
      <c r="BL45" s="188">
        <v>75</v>
      </c>
      <c r="BM45" s="188">
        <v>96</v>
      </c>
      <c r="BN45" s="160">
        <v>78</v>
      </c>
      <c r="BO45" s="207">
        <v>78</v>
      </c>
      <c r="BP45" s="95" t="s">
        <v>54</v>
      </c>
      <c r="BQ45" s="40" t="s">
        <v>54</v>
      </c>
      <c r="BR45" s="40" t="s">
        <v>54</v>
      </c>
      <c r="BS45" s="40" t="s">
        <v>54</v>
      </c>
      <c r="BT45" s="40" t="s">
        <v>54</v>
      </c>
      <c r="BU45" s="40" t="s">
        <v>54</v>
      </c>
      <c r="BV45" s="43">
        <v>247016</v>
      </c>
      <c r="BW45" s="43">
        <v>261864</v>
      </c>
      <c r="BX45" s="160">
        <v>533175</v>
      </c>
      <c r="BY45" s="40">
        <v>777060</v>
      </c>
      <c r="BZ45" s="43">
        <v>670300</v>
      </c>
      <c r="CA45" s="43">
        <v>350020</v>
      </c>
      <c r="CB45" s="160">
        <v>286550</v>
      </c>
      <c r="CC45" s="207">
        <v>412550</v>
      </c>
      <c r="CD45" s="101" t="s">
        <v>280</v>
      </c>
      <c r="CE45" s="43" t="s">
        <v>294</v>
      </c>
      <c r="CF45" s="46" t="s">
        <v>280</v>
      </c>
      <c r="CG45" s="65" t="s">
        <v>281</v>
      </c>
      <c r="CH45" s="65" t="s">
        <v>281</v>
      </c>
      <c r="CI45" s="100" t="s">
        <v>281</v>
      </c>
      <c r="CJ45" s="311" t="s">
        <v>280</v>
      </c>
      <c r="CK45" s="65" t="s">
        <v>281</v>
      </c>
      <c r="CL45" s="65" t="s">
        <v>281</v>
      </c>
      <c r="CM45" s="65" t="s">
        <v>281</v>
      </c>
      <c r="CN45" s="65" t="s">
        <v>281</v>
      </c>
      <c r="CO45" s="108" t="s">
        <v>281</v>
      </c>
    </row>
    <row r="46" spans="1:93" s="142" customFormat="1" ht="23.25" customHeight="1">
      <c r="A46" s="133" t="s">
        <v>400</v>
      </c>
      <c r="B46" s="3" t="s">
        <v>108</v>
      </c>
      <c r="C46" s="63" t="s">
        <v>84</v>
      </c>
      <c r="D46" s="294" t="s">
        <v>83</v>
      </c>
      <c r="E46" s="316" t="s">
        <v>75</v>
      </c>
      <c r="F46" s="38" t="s">
        <v>75</v>
      </c>
      <c r="G46" s="38" t="s">
        <v>75</v>
      </c>
      <c r="H46" s="38" t="s">
        <v>75</v>
      </c>
      <c r="I46" s="38" t="s">
        <v>75</v>
      </c>
      <c r="J46" s="38" t="s">
        <v>75</v>
      </c>
      <c r="K46" s="90">
        <v>10194</v>
      </c>
      <c r="L46" s="141">
        <v>11030</v>
      </c>
      <c r="M46" s="160">
        <v>11605</v>
      </c>
      <c r="N46" s="141">
        <v>11796</v>
      </c>
      <c r="O46" s="141">
        <v>12055</v>
      </c>
      <c r="P46" s="141">
        <v>14402</v>
      </c>
      <c r="Q46" s="160">
        <v>13452</v>
      </c>
      <c r="R46" s="207">
        <v>17414.973154362415</v>
      </c>
      <c r="S46" s="151">
        <v>101</v>
      </c>
      <c r="T46" s="141">
        <v>100</v>
      </c>
      <c r="U46" s="202">
        <v>107</v>
      </c>
      <c r="V46" s="141">
        <v>114</v>
      </c>
      <c r="W46" s="198">
        <v>113</v>
      </c>
      <c r="X46" s="141">
        <v>130</v>
      </c>
      <c r="Y46" s="160">
        <v>129</v>
      </c>
      <c r="Z46" s="207">
        <v>173.40490510558675</v>
      </c>
      <c r="AA46" s="84" t="s">
        <v>54</v>
      </c>
      <c r="AB46" s="42" t="s">
        <v>54</v>
      </c>
      <c r="AC46" s="42" t="s">
        <v>54</v>
      </c>
      <c r="AD46" s="42" t="s">
        <v>54</v>
      </c>
      <c r="AE46" s="42" t="s">
        <v>54</v>
      </c>
      <c r="AF46" s="42" t="s">
        <v>54</v>
      </c>
      <c r="AG46" s="109">
        <f>L46/K46</f>
        <v>1.0820090249166177</v>
      </c>
      <c r="AH46" s="109">
        <f t="shared" si="6"/>
        <v>1.0521305530371714</v>
      </c>
      <c r="AI46" s="109">
        <f t="shared" si="10"/>
        <v>1.0164584230934941</v>
      </c>
      <c r="AJ46" s="109">
        <f t="shared" si="11"/>
        <v>1.0219565954560867</v>
      </c>
      <c r="AK46" s="109">
        <f t="shared" si="12"/>
        <v>1.1946909995852344</v>
      </c>
      <c r="AL46" s="211">
        <f t="shared" si="21"/>
        <v>0.93403693931398413</v>
      </c>
      <c r="AM46" s="479">
        <f t="shared" si="20"/>
        <v>1.2946010373448122</v>
      </c>
      <c r="AN46" s="95" t="s">
        <v>55</v>
      </c>
      <c r="AO46" s="40" t="s">
        <v>55</v>
      </c>
      <c r="AP46" s="40" t="s">
        <v>55</v>
      </c>
      <c r="AQ46" s="40" t="s">
        <v>55</v>
      </c>
      <c r="AR46" s="40" t="s">
        <v>55</v>
      </c>
      <c r="AS46" s="40" t="s">
        <v>55</v>
      </c>
      <c r="AT46" s="43">
        <v>10</v>
      </c>
      <c r="AU46" s="43">
        <v>10</v>
      </c>
      <c r="AV46" s="199">
        <v>10</v>
      </c>
      <c r="AW46" s="199">
        <v>10</v>
      </c>
      <c r="AX46" s="199">
        <v>10</v>
      </c>
      <c r="AY46" s="199">
        <v>10</v>
      </c>
      <c r="AZ46" s="202">
        <v>10</v>
      </c>
      <c r="BA46" s="161">
        <v>10</v>
      </c>
      <c r="BB46" s="95" t="s">
        <v>55</v>
      </c>
      <c r="BC46" s="40" t="s">
        <v>55</v>
      </c>
      <c r="BD46" s="40" t="s">
        <v>55</v>
      </c>
      <c r="BE46" s="40" t="s">
        <v>55</v>
      </c>
      <c r="BF46" s="40" t="s">
        <v>55</v>
      </c>
      <c r="BG46" s="40" t="s">
        <v>55</v>
      </c>
      <c r="BH46" s="43">
        <v>60</v>
      </c>
      <c r="BI46" s="141">
        <v>101</v>
      </c>
      <c r="BJ46" s="160">
        <v>115</v>
      </c>
      <c r="BK46" s="198">
        <v>126</v>
      </c>
      <c r="BL46" s="188">
        <v>132</v>
      </c>
      <c r="BM46" s="188">
        <v>154</v>
      </c>
      <c r="BN46" s="160">
        <v>156</v>
      </c>
      <c r="BO46" s="207">
        <v>149</v>
      </c>
      <c r="BP46" s="95" t="s">
        <v>54</v>
      </c>
      <c r="BQ46" s="40" t="s">
        <v>54</v>
      </c>
      <c r="BR46" s="40" t="s">
        <v>54</v>
      </c>
      <c r="BS46" s="40" t="s">
        <v>54</v>
      </c>
      <c r="BT46" s="40" t="s">
        <v>54</v>
      </c>
      <c r="BU46" s="40" t="s">
        <v>54</v>
      </c>
      <c r="BV46" s="43">
        <v>611658</v>
      </c>
      <c r="BW46" s="43">
        <v>1114025</v>
      </c>
      <c r="BX46" s="160">
        <v>1334595</v>
      </c>
      <c r="BY46" s="40">
        <v>1486294</v>
      </c>
      <c r="BZ46" s="43">
        <v>1591272</v>
      </c>
      <c r="CA46" s="43">
        <v>2217931</v>
      </c>
      <c r="CB46" s="160">
        <v>2098454</v>
      </c>
      <c r="CC46" s="207">
        <v>2594831</v>
      </c>
      <c r="CD46" s="101" t="s">
        <v>281</v>
      </c>
      <c r="CE46" s="43" t="s">
        <v>280</v>
      </c>
      <c r="CF46" s="46" t="s">
        <v>288</v>
      </c>
      <c r="CG46" s="65" t="s">
        <v>291</v>
      </c>
      <c r="CH46" s="65" t="s">
        <v>291</v>
      </c>
      <c r="CI46" s="100" t="s">
        <v>280</v>
      </c>
      <c r="CJ46" s="311" t="s">
        <v>291</v>
      </c>
      <c r="CK46" s="65" t="s">
        <v>291</v>
      </c>
      <c r="CL46" s="65" t="s">
        <v>291</v>
      </c>
      <c r="CM46" s="65" t="s">
        <v>291</v>
      </c>
      <c r="CN46" s="65" t="s">
        <v>291</v>
      </c>
      <c r="CO46" s="108" t="s">
        <v>280</v>
      </c>
    </row>
    <row r="47" spans="1:93" s="142" customFormat="1" ht="23.25" customHeight="1">
      <c r="A47" s="14" t="s">
        <v>71</v>
      </c>
      <c r="B47" s="3" t="s">
        <v>117</v>
      </c>
      <c r="C47" s="63" t="s">
        <v>84</v>
      </c>
      <c r="D47" s="294" t="s">
        <v>83</v>
      </c>
      <c r="E47" s="316" t="s">
        <v>75</v>
      </c>
      <c r="F47" s="38" t="s">
        <v>75</v>
      </c>
      <c r="G47" s="38" t="s">
        <v>75</v>
      </c>
      <c r="H47" s="38" t="s">
        <v>75</v>
      </c>
      <c r="I47" s="38" t="s">
        <v>75</v>
      </c>
      <c r="J47" s="38" t="s">
        <v>75</v>
      </c>
      <c r="K47" s="90">
        <v>5469</v>
      </c>
      <c r="L47" s="141">
        <v>3497</v>
      </c>
      <c r="M47" s="160">
        <v>4217</v>
      </c>
      <c r="N47" s="141">
        <v>4217</v>
      </c>
      <c r="O47" s="141">
        <v>3719</v>
      </c>
      <c r="P47" s="141">
        <v>5699</v>
      </c>
      <c r="Q47" s="160">
        <v>10037</v>
      </c>
      <c r="R47" s="207">
        <v>10003.371900826447</v>
      </c>
      <c r="S47" s="151">
        <v>327</v>
      </c>
      <c r="T47" s="141">
        <v>173</v>
      </c>
      <c r="U47" s="202">
        <v>84</v>
      </c>
      <c r="V47" s="141">
        <v>186</v>
      </c>
      <c r="W47" s="198">
        <v>172</v>
      </c>
      <c r="X47" s="141">
        <v>211</v>
      </c>
      <c r="Y47" s="160">
        <v>298</v>
      </c>
      <c r="Z47" s="207">
        <v>272.24651372019792</v>
      </c>
      <c r="AA47" s="84" t="s">
        <v>54</v>
      </c>
      <c r="AB47" s="42" t="s">
        <v>54</v>
      </c>
      <c r="AC47" s="42" t="s">
        <v>54</v>
      </c>
      <c r="AD47" s="42" t="s">
        <v>54</v>
      </c>
      <c r="AE47" s="42" t="s">
        <v>54</v>
      </c>
      <c r="AF47" s="42" t="s">
        <v>54</v>
      </c>
      <c r="AG47" s="29">
        <f>L47/K47</f>
        <v>0.6394221978423843</v>
      </c>
      <c r="AH47" s="109">
        <f t="shared" si="6"/>
        <v>1.2058907635115814</v>
      </c>
      <c r="AI47" s="109">
        <f t="shared" si="10"/>
        <v>1</v>
      </c>
      <c r="AJ47" s="259">
        <f t="shared" si="11"/>
        <v>0.8819065686506995</v>
      </c>
      <c r="AK47" s="109">
        <f t="shared" si="12"/>
        <v>1.5324011831137403</v>
      </c>
      <c r="AL47" s="211">
        <f t="shared" si="21"/>
        <v>1.7611861730128093</v>
      </c>
      <c r="AM47" s="479">
        <f t="shared" si="20"/>
        <v>0.99664958661217962</v>
      </c>
      <c r="AN47" s="95" t="s">
        <v>55</v>
      </c>
      <c r="AO47" s="40" t="s">
        <v>55</v>
      </c>
      <c r="AP47" s="40" t="s">
        <v>55</v>
      </c>
      <c r="AQ47" s="40" t="s">
        <v>55</v>
      </c>
      <c r="AR47" s="40" t="s">
        <v>55</v>
      </c>
      <c r="AS47" s="40" t="s">
        <v>55</v>
      </c>
      <c r="AT47" s="43">
        <v>20</v>
      </c>
      <c r="AU47" s="43">
        <v>20</v>
      </c>
      <c r="AV47" s="199">
        <v>20</v>
      </c>
      <c r="AW47" s="199">
        <v>25</v>
      </c>
      <c r="AX47" s="199">
        <v>25</v>
      </c>
      <c r="AY47" s="199">
        <v>20</v>
      </c>
      <c r="AZ47" s="202">
        <v>20</v>
      </c>
      <c r="BA47" s="161">
        <v>20</v>
      </c>
      <c r="BB47" s="95" t="s">
        <v>55</v>
      </c>
      <c r="BC47" s="40" t="s">
        <v>55</v>
      </c>
      <c r="BD47" s="40" t="s">
        <v>55</v>
      </c>
      <c r="BE47" s="40" t="s">
        <v>55</v>
      </c>
      <c r="BF47" s="40" t="s">
        <v>55</v>
      </c>
      <c r="BG47" s="40" t="s">
        <v>55</v>
      </c>
      <c r="BH47" s="43">
        <v>79</v>
      </c>
      <c r="BI47" s="141">
        <v>218</v>
      </c>
      <c r="BJ47" s="160">
        <v>170</v>
      </c>
      <c r="BK47" s="198">
        <v>170</v>
      </c>
      <c r="BL47" s="188">
        <v>267</v>
      </c>
      <c r="BM47" s="188">
        <v>237</v>
      </c>
      <c r="BN47" s="160">
        <v>242</v>
      </c>
      <c r="BO47" s="207">
        <v>242</v>
      </c>
      <c r="BP47" s="95" t="s">
        <v>54</v>
      </c>
      <c r="BQ47" s="40" t="s">
        <v>54</v>
      </c>
      <c r="BR47" s="40" t="s">
        <v>54</v>
      </c>
      <c r="BS47" s="40" t="s">
        <v>54</v>
      </c>
      <c r="BT47" s="40" t="s">
        <v>54</v>
      </c>
      <c r="BU47" s="40" t="s">
        <v>54</v>
      </c>
      <c r="BV47" s="43">
        <v>432030</v>
      </c>
      <c r="BW47" s="43">
        <v>762285</v>
      </c>
      <c r="BX47" s="160">
        <v>716898</v>
      </c>
      <c r="BY47" s="40">
        <v>716898</v>
      </c>
      <c r="BZ47" s="43">
        <v>993025</v>
      </c>
      <c r="CA47" s="43">
        <v>1350657</v>
      </c>
      <c r="CB47" s="160">
        <v>2429025</v>
      </c>
      <c r="CC47" s="207">
        <v>2420816</v>
      </c>
      <c r="CD47" s="101" t="s">
        <v>280</v>
      </c>
      <c r="CE47" s="43" t="s">
        <v>280</v>
      </c>
      <c r="CF47" s="46" t="s">
        <v>280</v>
      </c>
      <c r="CG47" s="65" t="s">
        <v>281</v>
      </c>
      <c r="CH47" s="65" t="s">
        <v>281</v>
      </c>
      <c r="CI47" s="100" t="s">
        <v>281</v>
      </c>
      <c r="CJ47" s="311" t="s">
        <v>281</v>
      </c>
      <c r="CK47" s="65" t="s">
        <v>281</v>
      </c>
      <c r="CL47" s="65" t="s">
        <v>281</v>
      </c>
      <c r="CM47" s="65" t="s">
        <v>281</v>
      </c>
      <c r="CN47" s="65" t="s">
        <v>281</v>
      </c>
      <c r="CO47" s="108" t="s">
        <v>291</v>
      </c>
    </row>
    <row r="48" spans="1:93" s="142" customFormat="1" ht="23.25" customHeight="1">
      <c r="A48" s="133" t="s">
        <v>216</v>
      </c>
      <c r="B48" s="3" t="s">
        <v>375</v>
      </c>
      <c r="C48" s="63" t="s">
        <v>84</v>
      </c>
      <c r="D48" s="294" t="s">
        <v>83</v>
      </c>
      <c r="E48" s="316" t="s">
        <v>75</v>
      </c>
      <c r="F48" s="38" t="s">
        <v>75</v>
      </c>
      <c r="G48" s="38" t="s">
        <v>75</v>
      </c>
      <c r="H48" s="38" t="s">
        <v>75</v>
      </c>
      <c r="I48" s="38" t="s">
        <v>75</v>
      </c>
      <c r="J48" s="38" t="s">
        <v>75</v>
      </c>
      <c r="K48" s="90">
        <v>3772</v>
      </c>
      <c r="L48" s="141">
        <v>3115</v>
      </c>
      <c r="M48" s="160">
        <v>3699</v>
      </c>
      <c r="N48" s="141">
        <v>7701</v>
      </c>
      <c r="O48" s="141">
        <v>9184</v>
      </c>
      <c r="P48" s="141">
        <v>14232</v>
      </c>
      <c r="Q48" s="160">
        <v>10248</v>
      </c>
      <c r="R48" s="207">
        <v>8559.5494505494498</v>
      </c>
      <c r="S48" s="151">
        <v>105</v>
      </c>
      <c r="T48" s="141">
        <v>101</v>
      </c>
      <c r="U48" s="202">
        <v>100</v>
      </c>
      <c r="V48" s="141">
        <v>216</v>
      </c>
      <c r="W48" s="198">
        <v>255</v>
      </c>
      <c r="X48" s="141">
        <v>442</v>
      </c>
      <c r="Y48" s="160">
        <v>290</v>
      </c>
      <c r="Z48" s="207">
        <v>224.10098539883481</v>
      </c>
      <c r="AA48" s="84" t="s">
        <v>54</v>
      </c>
      <c r="AB48" s="42" t="s">
        <v>54</v>
      </c>
      <c r="AC48" s="42" t="s">
        <v>54</v>
      </c>
      <c r="AD48" s="42" t="s">
        <v>54</v>
      </c>
      <c r="AE48" s="42" t="s">
        <v>54</v>
      </c>
      <c r="AF48" s="42" t="s">
        <v>54</v>
      </c>
      <c r="AG48" s="29">
        <f>L48/K48</f>
        <v>0.82582184517497348</v>
      </c>
      <c r="AH48" s="109">
        <f t="shared" si="6"/>
        <v>1.1874799357945425</v>
      </c>
      <c r="AI48" s="109">
        <f t="shared" si="10"/>
        <v>2.0819140308191404</v>
      </c>
      <c r="AJ48" s="109">
        <f t="shared" si="11"/>
        <v>1.1925723931956889</v>
      </c>
      <c r="AK48" s="109">
        <f t="shared" si="12"/>
        <v>1.5496515679442509</v>
      </c>
      <c r="AL48" s="215">
        <f t="shared" si="21"/>
        <v>0.7200674536256324</v>
      </c>
      <c r="AM48" s="314">
        <f t="shared" si="20"/>
        <v>0.83524096902317035</v>
      </c>
      <c r="AN48" s="95" t="s">
        <v>55</v>
      </c>
      <c r="AO48" s="40" t="s">
        <v>55</v>
      </c>
      <c r="AP48" s="40" t="s">
        <v>55</v>
      </c>
      <c r="AQ48" s="40" t="s">
        <v>55</v>
      </c>
      <c r="AR48" s="40" t="s">
        <v>55</v>
      </c>
      <c r="AS48" s="40" t="s">
        <v>55</v>
      </c>
      <c r="AT48" s="43">
        <v>10</v>
      </c>
      <c r="AU48" s="43">
        <v>20</v>
      </c>
      <c r="AV48" s="199">
        <v>20</v>
      </c>
      <c r="AW48" s="199">
        <v>20</v>
      </c>
      <c r="AX48" s="199">
        <v>20</v>
      </c>
      <c r="AY48" s="199">
        <v>20</v>
      </c>
      <c r="AZ48" s="202">
        <v>20</v>
      </c>
      <c r="BA48" s="161">
        <v>20</v>
      </c>
      <c r="BB48" s="95" t="s">
        <v>54</v>
      </c>
      <c r="BC48" s="40" t="s">
        <v>54</v>
      </c>
      <c r="BD48" s="40" t="s">
        <v>54</v>
      </c>
      <c r="BE48" s="40" t="s">
        <v>54</v>
      </c>
      <c r="BF48" s="40" t="s">
        <v>54</v>
      </c>
      <c r="BG48" s="40" t="s">
        <v>54</v>
      </c>
      <c r="BH48" s="43">
        <v>18</v>
      </c>
      <c r="BI48" s="141">
        <v>231</v>
      </c>
      <c r="BJ48" s="160">
        <v>341</v>
      </c>
      <c r="BK48" s="198">
        <v>331</v>
      </c>
      <c r="BL48" s="188">
        <v>309</v>
      </c>
      <c r="BM48" s="188">
        <v>368</v>
      </c>
      <c r="BN48" s="160">
        <v>372</v>
      </c>
      <c r="BO48" s="207">
        <v>364</v>
      </c>
      <c r="BP48" s="95" t="s">
        <v>54</v>
      </c>
      <c r="BQ48" s="40" t="s">
        <v>54</v>
      </c>
      <c r="BR48" s="40" t="s">
        <v>54</v>
      </c>
      <c r="BS48" s="40" t="s">
        <v>54</v>
      </c>
      <c r="BT48" s="40" t="s">
        <v>54</v>
      </c>
      <c r="BU48" s="40" t="s">
        <v>54</v>
      </c>
      <c r="BV48" s="43">
        <v>67900</v>
      </c>
      <c r="BW48" s="43">
        <v>719460</v>
      </c>
      <c r="BX48" s="160">
        <v>1261430</v>
      </c>
      <c r="BY48" s="40">
        <v>2549170</v>
      </c>
      <c r="BZ48" s="43">
        <v>2837965</v>
      </c>
      <c r="CA48" s="43">
        <v>5237360</v>
      </c>
      <c r="CB48" s="160">
        <v>3812230</v>
      </c>
      <c r="CC48" s="207">
        <v>3115676</v>
      </c>
      <c r="CD48" s="101" t="s">
        <v>281</v>
      </c>
      <c r="CE48" s="43" t="s">
        <v>281</v>
      </c>
      <c r="CF48" s="46" t="s">
        <v>280</v>
      </c>
      <c r="CG48" s="65" t="s">
        <v>281</v>
      </c>
      <c r="CH48" s="65" t="s">
        <v>281</v>
      </c>
      <c r="CI48" s="100" t="s">
        <v>281</v>
      </c>
      <c r="CJ48" s="311" t="s">
        <v>281</v>
      </c>
      <c r="CK48" s="65" t="s">
        <v>281</v>
      </c>
      <c r="CL48" s="65" t="s">
        <v>281</v>
      </c>
      <c r="CM48" s="65" t="s">
        <v>281</v>
      </c>
      <c r="CN48" s="65" t="s">
        <v>281</v>
      </c>
      <c r="CO48" s="108" t="s">
        <v>280</v>
      </c>
    </row>
    <row r="49" spans="1:93" s="142" customFormat="1" ht="23.25" customHeight="1">
      <c r="A49" s="10" t="s">
        <v>155</v>
      </c>
      <c r="B49" s="3" t="s">
        <v>176</v>
      </c>
      <c r="C49" s="63" t="s">
        <v>54</v>
      </c>
      <c r="D49" s="294" t="s">
        <v>175</v>
      </c>
      <c r="E49" s="316" t="s">
        <v>226</v>
      </c>
      <c r="F49" s="38" t="s">
        <v>226</v>
      </c>
      <c r="G49" s="38" t="s">
        <v>75</v>
      </c>
      <c r="H49" s="38" t="s">
        <v>75</v>
      </c>
      <c r="I49" s="38" t="s">
        <v>75</v>
      </c>
      <c r="J49" s="38" t="s">
        <v>75</v>
      </c>
      <c r="K49" s="38" t="s">
        <v>75</v>
      </c>
      <c r="L49" s="141">
        <v>7799</v>
      </c>
      <c r="M49" s="160">
        <v>8317</v>
      </c>
      <c r="N49" s="141">
        <v>9745</v>
      </c>
      <c r="O49" s="141">
        <v>10288</v>
      </c>
      <c r="P49" s="141">
        <v>10068</v>
      </c>
      <c r="Q49" s="160">
        <v>9005</v>
      </c>
      <c r="R49" s="207">
        <v>9331.7251655629134</v>
      </c>
      <c r="S49" s="151" t="s">
        <v>54</v>
      </c>
      <c r="T49" s="141">
        <v>228</v>
      </c>
      <c r="U49" s="202">
        <v>170</v>
      </c>
      <c r="V49" s="141">
        <v>158</v>
      </c>
      <c r="W49" s="198">
        <v>166</v>
      </c>
      <c r="X49" s="141">
        <v>184</v>
      </c>
      <c r="Y49" s="160">
        <v>155</v>
      </c>
      <c r="Z49" s="207">
        <v>160.55266905942005</v>
      </c>
      <c r="AA49" s="84" t="s">
        <v>54</v>
      </c>
      <c r="AB49" s="42" t="s">
        <v>54</v>
      </c>
      <c r="AC49" s="42" t="s">
        <v>54</v>
      </c>
      <c r="AD49" s="42" t="s">
        <v>54</v>
      </c>
      <c r="AE49" s="42" t="s">
        <v>54</v>
      </c>
      <c r="AF49" s="42" t="s">
        <v>54</v>
      </c>
      <c r="AG49" s="42" t="s">
        <v>54</v>
      </c>
      <c r="AH49" s="109">
        <f t="shared" si="6"/>
        <v>1.0664187716373894</v>
      </c>
      <c r="AI49" s="109">
        <f t="shared" si="10"/>
        <v>1.1716965251893712</v>
      </c>
      <c r="AJ49" s="279">
        <f t="shared" si="11"/>
        <v>1.0557208825038482</v>
      </c>
      <c r="AK49" s="259">
        <f t="shared" si="12"/>
        <v>0.97861586314152416</v>
      </c>
      <c r="AL49" s="215">
        <f t="shared" si="21"/>
        <v>0.89441795788637268</v>
      </c>
      <c r="AM49" s="479">
        <f t="shared" si="20"/>
        <v>1.036282639151906</v>
      </c>
      <c r="AN49" s="95" t="s">
        <v>55</v>
      </c>
      <c r="AO49" s="40" t="s">
        <v>226</v>
      </c>
      <c r="AP49" s="40" t="s">
        <v>226</v>
      </c>
      <c r="AQ49" s="40" t="s">
        <v>226</v>
      </c>
      <c r="AR49" s="40" t="s">
        <v>226</v>
      </c>
      <c r="AS49" s="40" t="s">
        <v>226</v>
      </c>
      <c r="AT49" s="43" t="s">
        <v>226</v>
      </c>
      <c r="AU49" s="43">
        <v>14</v>
      </c>
      <c r="AV49" s="199">
        <v>14</v>
      </c>
      <c r="AW49" s="199">
        <v>34</v>
      </c>
      <c r="AX49" s="199">
        <v>34</v>
      </c>
      <c r="AY49" s="199">
        <v>34</v>
      </c>
      <c r="AZ49" s="202">
        <v>40</v>
      </c>
      <c r="BA49" s="161">
        <v>40</v>
      </c>
      <c r="BB49" s="95" t="s">
        <v>54</v>
      </c>
      <c r="BC49" s="40" t="s">
        <v>54</v>
      </c>
      <c r="BD49" s="40" t="s">
        <v>54</v>
      </c>
      <c r="BE49" s="40" t="s">
        <v>54</v>
      </c>
      <c r="BF49" s="40" t="s">
        <v>54</v>
      </c>
      <c r="BG49" s="40" t="s">
        <v>54</v>
      </c>
      <c r="BH49" s="40" t="s">
        <v>54</v>
      </c>
      <c r="BI49" s="141">
        <v>113</v>
      </c>
      <c r="BJ49" s="160">
        <v>173</v>
      </c>
      <c r="BK49" s="198">
        <v>277</v>
      </c>
      <c r="BL49" s="188">
        <v>283</v>
      </c>
      <c r="BM49" s="188">
        <v>338</v>
      </c>
      <c r="BN49" s="160">
        <v>321</v>
      </c>
      <c r="BO49" s="207">
        <v>302</v>
      </c>
      <c r="BP49" s="95" t="s">
        <v>54</v>
      </c>
      <c r="BQ49" s="40" t="s">
        <v>54</v>
      </c>
      <c r="BR49" s="40" t="s">
        <v>54</v>
      </c>
      <c r="BS49" s="40" t="s">
        <v>54</v>
      </c>
      <c r="BT49" s="40" t="s">
        <v>54</v>
      </c>
      <c r="BU49" s="40" t="s">
        <v>54</v>
      </c>
      <c r="BV49" s="40" t="s">
        <v>54</v>
      </c>
      <c r="BW49" s="43">
        <v>881277</v>
      </c>
      <c r="BX49" s="160">
        <v>1438879</v>
      </c>
      <c r="BY49" s="40">
        <v>2699432</v>
      </c>
      <c r="BZ49" s="43">
        <v>2911615</v>
      </c>
      <c r="CA49" s="43">
        <v>3403076</v>
      </c>
      <c r="CB49" s="160">
        <v>2890725</v>
      </c>
      <c r="CC49" s="207">
        <v>2818181</v>
      </c>
      <c r="CD49" s="101" t="s">
        <v>280</v>
      </c>
      <c r="CE49" s="43" t="s">
        <v>281</v>
      </c>
      <c r="CF49" s="46" t="s">
        <v>281</v>
      </c>
      <c r="CG49" s="65" t="s">
        <v>280</v>
      </c>
      <c r="CH49" s="65" t="s">
        <v>280</v>
      </c>
      <c r="CI49" s="100" t="s">
        <v>280</v>
      </c>
      <c r="CJ49" s="311" t="s">
        <v>280</v>
      </c>
      <c r="CK49" s="65" t="s">
        <v>280</v>
      </c>
      <c r="CL49" s="65" t="s">
        <v>280</v>
      </c>
      <c r="CM49" s="65" t="s">
        <v>280</v>
      </c>
      <c r="CN49" s="65" t="s">
        <v>280</v>
      </c>
      <c r="CO49" s="108" t="s">
        <v>281</v>
      </c>
    </row>
    <row r="50" spans="1:93" s="142" customFormat="1" ht="23.25" customHeight="1">
      <c r="A50" s="10" t="s">
        <v>405</v>
      </c>
      <c r="B50" s="3" t="s">
        <v>177</v>
      </c>
      <c r="C50" s="63" t="s">
        <v>54</v>
      </c>
      <c r="D50" s="294" t="s">
        <v>175</v>
      </c>
      <c r="E50" s="316" t="s">
        <v>226</v>
      </c>
      <c r="F50" s="38" t="s">
        <v>226</v>
      </c>
      <c r="G50" s="38" t="s">
        <v>75</v>
      </c>
      <c r="H50" s="38" t="s">
        <v>75</v>
      </c>
      <c r="I50" s="38" t="s">
        <v>75</v>
      </c>
      <c r="J50" s="38" t="s">
        <v>75</v>
      </c>
      <c r="K50" s="38" t="s">
        <v>75</v>
      </c>
      <c r="L50" s="141">
        <v>10625</v>
      </c>
      <c r="M50" s="160">
        <v>12019</v>
      </c>
      <c r="N50" s="141">
        <v>11159</v>
      </c>
      <c r="O50" s="141">
        <v>12217</v>
      </c>
      <c r="P50" s="141">
        <v>11957</v>
      </c>
      <c r="Q50" s="160">
        <v>11985</v>
      </c>
      <c r="R50" s="207">
        <v>12026.960784313726</v>
      </c>
      <c r="S50" s="151" t="s">
        <v>54</v>
      </c>
      <c r="T50" s="141">
        <v>212</v>
      </c>
      <c r="U50" s="202">
        <v>203</v>
      </c>
      <c r="V50" s="141">
        <v>203</v>
      </c>
      <c r="W50" s="198">
        <v>217</v>
      </c>
      <c r="X50" s="141">
        <v>242</v>
      </c>
      <c r="Y50" s="160">
        <v>250</v>
      </c>
      <c r="Z50" s="207">
        <v>266.90236605928749</v>
      </c>
      <c r="AA50" s="84" t="s">
        <v>54</v>
      </c>
      <c r="AB50" s="42" t="s">
        <v>54</v>
      </c>
      <c r="AC50" s="42" t="s">
        <v>54</v>
      </c>
      <c r="AD50" s="42" t="s">
        <v>54</v>
      </c>
      <c r="AE50" s="42" t="s">
        <v>54</v>
      </c>
      <c r="AF50" s="42" t="s">
        <v>54</v>
      </c>
      <c r="AG50" s="42" t="s">
        <v>54</v>
      </c>
      <c r="AH50" s="109">
        <f t="shared" si="6"/>
        <v>1.1312</v>
      </c>
      <c r="AI50" s="259">
        <f t="shared" si="10"/>
        <v>0.92844662617522256</v>
      </c>
      <c r="AJ50" s="279">
        <f t="shared" si="11"/>
        <v>1.0948113630253606</v>
      </c>
      <c r="AK50" s="259">
        <f t="shared" si="12"/>
        <v>0.97871817958582308</v>
      </c>
      <c r="AL50" s="211">
        <f t="shared" si="21"/>
        <v>1.0023417245128377</v>
      </c>
      <c r="AM50" s="479">
        <f t="shared" si="20"/>
        <v>1.0035011084116583</v>
      </c>
      <c r="AN50" s="95" t="s">
        <v>55</v>
      </c>
      <c r="AO50" s="40" t="s">
        <v>226</v>
      </c>
      <c r="AP50" s="40" t="s">
        <v>226</v>
      </c>
      <c r="AQ50" s="40" t="s">
        <v>226</v>
      </c>
      <c r="AR50" s="40" t="s">
        <v>226</v>
      </c>
      <c r="AS50" s="40" t="s">
        <v>226</v>
      </c>
      <c r="AT50" s="43" t="s">
        <v>226</v>
      </c>
      <c r="AU50" s="43">
        <v>10</v>
      </c>
      <c r="AV50" s="199">
        <v>20</v>
      </c>
      <c r="AW50" s="199">
        <v>40</v>
      </c>
      <c r="AX50" s="199">
        <v>40</v>
      </c>
      <c r="AY50" s="199">
        <v>30</v>
      </c>
      <c r="AZ50" s="202">
        <v>40</v>
      </c>
      <c r="BA50" s="161">
        <v>20</v>
      </c>
      <c r="BB50" s="95" t="s">
        <v>54</v>
      </c>
      <c r="BC50" s="40" t="s">
        <v>54</v>
      </c>
      <c r="BD50" s="40" t="s">
        <v>54</v>
      </c>
      <c r="BE50" s="40" t="s">
        <v>54</v>
      </c>
      <c r="BF50" s="40" t="s">
        <v>54</v>
      </c>
      <c r="BG50" s="40" t="s">
        <v>54</v>
      </c>
      <c r="BH50" s="40" t="s">
        <v>54</v>
      </c>
      <c r="BI50" s="141">
        <v>20</v>
      </c>
      <c r="BJ50" s="160">
        <v>243</v>
      </c>
      <c r="BK50" s="198">
        <v>395</v>
      </c>
      <c r="BL50" s="188">
        <v>415</v>
      </c>
      <c r="BM50" s="188">
        <v>529</v>
      </c>
      <c r="BN50" s="160">
        <v>572</v>
      </c>
      <c r="BO50" s="207">
        <v>408</v>
      </c>
      <c r="BP50" s="95" t="s">
        <v>54</v>
      </c>
      <c r="BQ50" s="40" t="s">
        <v>54</v>
      </c>
      <c r="BR50" s="40" t="s">
        <v>54</v>
      </c>
      <c r="BS50" s="40" t="s">
        <v>54</v>
      </c>
      <c r="BT50" s="40" t="s">
        <v>54</v>
      </c>
      <c r="BU50" s="40" t="s">
        <v>54</v>
      </c>
      <c r="BV50" s="40" t="s">
        <v>54</v>
      </c>
      <c r="BW50" s="43">
        <v>212500</v>
      </c>
      <c r="BX50" s="160">
        <v>2920500</v>
      </c>
      <c r="BY50" s="40">
        <v>4408000</v>
      </c>
      <c r="BZ50" s="43">
        <v>5070000</v>
      </c>
      <c r="CA50" s="43">
        <v>6325000</v>
      </c>
      <c r="CB50" s="160">
        <v>6855500</v>
      </c>
      <c r="CC50" s="207">
        <v>4907000</v>
      </c>
      <c r="CD50" s="101" t="s">
        <v>280</v>
      </c>
      <c r="CE50" s="43" t="s">
        <v>281</v>
      </c>
      <c r="CF50" s="46" t="s">
        <v>281</v>
      </c>
      <c r="CG50" s="65" t="s">
        <v>281</v>
      </c>
      <c r="CH50" s="65" t="s">
        <v>281</v>
      </c>
      <c r="CI50" s="100" t="s">
        <v>281</v>
      </c>
      <c r="CJ50" s="311" t="s">
        <v>281</v>
      </c>
      <c r="CK50" s="65" t="s">
        <v>281</v>
      </c>
      <c r="CL50" s="65" t="s">
        <v>281</v>
      </c>
      <c r="CM50" s="65" t="s">
        <v>281</v>
      </c>
      <c r="CN50" s="65" t="s">
        <v>281</v>
      </c>
      <c r="CO50" s="108" t="s">
        <v>281</v>
      </c>
    </row>
    <row r="51" spans="1:93" s="142" customFormat="1" ht="23.25" customHeight="1">
      <c r="A51" s="10" t="s">
        <v>149</v>
      </c>
      <c r="B51" s="3" t="s">
        <v>178</v>
      </c>
      <c r="C51" s="63" t="s">
        <v>54</v>
      </c>
      <c r="D51" s="294" t="s">
        <v>175</v>
      </c>
      <c r="E51" s="316" t="s">
        <v>226</v>
      </c>
      <c r="F51" s="38" t="s">
        <v>226</v>
      </c>
      <c r="G51" s="38" t="s">
        <v>75</v>
      </c>
      <c r="H51" s="38" t="s">
        <v>75</v>
      </c>
      <c r="I51" s="38" t="s">
        <v>75</v>
      </c>
      <c r="J51" s="38" t="s">
        <v>75</v>
      </c>
      <c r="K51" s="38" t="s">
        <v>75</v>
      </c>
      <c r="L51" s="144">
        <v>25404</v>
      </c>
      <c r="M51" s="160">
        <v>26057</v>
      </c>
      <c r="N51" s="144">
        <v>27982</v>
      </c>
      <c r="O51" s="144">
        <v>29396</v>
      </c>
      <c r="P51" s="144">
        <v>26434</v>
      </c>
      <c r="Q51" s="160">
        <v>28366</v>
      </c>
      <c r="R51" s="207">
        <v>23547.483870967742</v>
      </c>
      <c r="S51" s="151" t="s">
        <v>54</v>
      </c>
      <c r="T51" s="144">
        <v>231</v>
      </c>
      <c r="U51" s="202">
        <v>230</v>
      </c>
      <c r="V51" s="144">
        <v>230</v>
      </c>
      <c r="W51" s="204">
        <v>214</v>
      </c>
      <c r="X51" s="144">
        <v>212</v>
      </c>
      <c r="Y51" s="160">
        <v>207</v>
      </c>
      <c r="Z51" s="207">
        <v>177.634691195795</v>
      </c>
      <c r="AA51" s="84" t="s">
        <v>54</v>
      </c>
      <c r="AB51" s="42" t="s">
        <v>54</v>
      </c>
      <c r="AC51" s="42" t="s">
        <v>54</v>
      </c>
      <c r="AD51" s="42" t="s">
        <v>54</v>
      </c>
      <c r="AE51" s="42" t="s">
        <v>54</v>
      </c>
      <c r="AF51" s="42" t="s">
        <v>54</v>
      </c>
      <c r="AG51" s="42" t="s">
        <v>54</v>
      </c>
      <c r="AH51" s="109">
        <f t="shared" si="6"/>
        <v>1.0257046134467014</v>
      </c>
      <c r="AI51" s="109">
        <f t="shared" si="10"/>
        <v>1.0738765015159075</v>
      </c>
      <c r="AJ51" s="279">
        <f t="shared" si="11"/>
        <v>1.0505324851690372</v>
      </c>
      <c r="AK51" s="259">
        <f t="shared" si="12"/>
        <v>0.89923799156347806</v>
      </c>
      <c r="AL51" s="211">
        <f t="shared" si="21"/>
        <v>1.0730876900960884</v>
      </c>
      <c r="AM51" s="314">
        <f t="shared" si="20"/>
        <v>0.83013057431318282</v>
      </c>
      <c r="AN51" s="95" t="s">
        <v>267</v>
      </c>
      <c r="AO51" s="40" t="s">
        <v>226</v>
      </c>
      <c r="AP51" s="40" t="s">
        <v>226</v>
      </c>
      <c r="AQ51" s="40" t="s">
        <v>226</v>
      </c>
      <c r="AR51" s="40" t="s">
        <v>226</v>
      </c>
      <c r="AS51" s="40" t="s">
        <v>226</v>
      </c>
      <c r="AT51" s="43" t="s">
        <v>226</v>
      </c>
      <c r="AU51" s="145">
        <v>20</v>
      </c>
      <c r="AV51" s="213">
        <v>20</v>
      </c>
      <c r="AW51" s="213">
        <v>20</v>
      </c>
      <c r="AX51" s="213">
        <v>20</v>
      </c>
      <c r="AY51" s="213">
        <v>20</v>
      </c>
      <c r="AZ51" s="202">
        <v>20</v>
      </c>
      <c r="BA51" s="161">
        <v>20</v>
      </c>
      <c r="BB51" s="95" t="s">
        <v>54</v>
      </c>
      <c r="BC51" s="40" t="s">
        <v>54</v>
      </c>
      <c r="BD51" s="40" t="s">
        <v>54</v>
      </c>
      <c r="BE51" s="40" t="s">
        <v>54</v>
      </c>
      <c r="BF51" s="40" t="s">
        <v>54</v>
      </c>
      <c r="BG51" s="40" t="s">
        <v>54</v>
      </c>
      <c r="BH51" s="40" t="s">
        <v>54</v>
      </c>
      <c r="BI51" s="144">
        <v>83</v>
      </c>
      <c r="BJ51" s="160">
        <v>181</v>
      </c>
      <c r="BK51" s="204">
        <v>177</v>
      </c>
      <c r="BL51" s="264">
        <v>147</v>
      </c>
      <c r="BM51" s="264">
        <v>158</v>
      </c>
      <c r="BN51" s="160">
        <v>147</v>
      </c>
      <c r="BO51" s="207">
        <v>155</v>
      </c>
      <c r="BP51" s="95" t="s">
        <v>54</v>
      </c>
      <c r="BQ51" s="40" t="s">
        <v>54</v>
      </c>
      <c r="BR51" s="40" t="s">
        <v>54</v>
      </c>
      <c r="BS51" s="40" t="s">
        <v>54</v>
      </c>
      <c r="BT51" s="40" t="s">
        <v>54</v>
      </c>
      <c r="BU51" s="40" t="s">
        <v>54</v>
      </c>
      <c r="BV51" s="40" t="s">
        <v>54</v>
      </c>
      <c r="BW51" s="145">
        <v>2108562</v>
      </c>
      <c r="BX51" s="160">
        <v>4716239</v>
      </c>
      <c r="BY51" s="268">
        <v>4952746</v>
      </c>
      <c r="BZ51" s="145">
        <v>4321166</v>
      </c>
      <c r="CA51" s="145">
        <v>4176535</v>
      </c>
      <c r="CB51" s="160">
        <v>4169750</v>
      </c>
      <c r="CC51" s="207">
        <v>3649860</v>
      </c>
      <c r="CD51" s="101" t="s">
        <v>280</v>
      </c>
      <c r="CE51" s="43" t="s">
        <v>281</v>
      </c>
      <c r="CF51" s="46" t="s">
        <v>280</v>
      </c>
      <c r="CG51" s="65" t="s">
        <v>280</v>
      </c>
      <c r="CH51" s="65" t="s">
        <v>280</v>
      </c>
      <c r="CI51" s="100" t="s">
        <v>280</v>
      </c>
      <c r="CJ51" s="311" t="s">
        <v>280</v>
      </c>
      <c r="CK51" s="65" t="s">
        <v>280</v>
      </c>
      <c r="CL51" s="65" t="s">
        <v>280</v>
      </c>
      <c r="CM51" s="65" t="s">
        <v>280</v>
      </c>
      <c r="CN51" s="65" t="s">
        <v>280</v>
      </c>
      <c r="CO51" s="108" t="s">
        <v>281</v>
      </c>
    </row>
    <row r="52" spans="1:93" s="142" customFormat="1" ht="23.25" customHeight="1">
      <c r="A52" s="10" t="s">
        <v>156</v>
      </c>
      <c r="B52" s="3" t="s">
        <v>374</v>
      </c>
      <c r="C52" s="63" t="s">
        <v>54</v>
      </c>
      <c r="D52" s="294" t="s">
        <v>175</v>
      </c>
      <c r="E52" s="316" t="s">
        <v>226</v>
      </c>
      <c r="F52" s="38" t="s">
        <v>226</v>
      </c>
      <c r="G52" s="38" t="s">
        <v>75</v>
      </c>
      <c r="H52" s="38" t="s">
        <v>75</v>
      </c>
      <c r="I52" s="38" t="s">
        <v>75</v>
      </c>
      <c r="J52" s="38" t="s">
        <v>75</v>
      </c>
      <c r="K52" s="38" t="s">
        <v>75</v>
      </c>
      <c r="L52" s="144">
        <v>6609</v>
      </c>
      <c r="M52" s="160">
        <v>7000</v>
      </c>
      <c r="N52" s="144">
        <v>8973</v>
      </c>
      <c r="O52" s="144">
        <v>7727</v>
      </c>
      <c r="P52" s="144">
        <v>8778</v>
      </c>
      <c r="Q52" s="160">
        <v>11522</v>
      </c>
      <c r="R52" s="207">
        <v>12440.451388888889</v>
      </c>
      <c r="S52" s="151" t="s">
        <v>54</v>
      </c>
      <c r="T52" s="144">
        <v>65</v>
      </c>
      <c r="U52" s="202">
        <v>72</v>
      </c>
      <c r="V52" s="144">
        <v>99</v>
      </c>
      <c r="W52" s="204">
        <v>87</v>
      </c>
      <c r="X52" s="144">
        <v>104</v>
      </c>
      <c r="Y52" s="160">
        <v>127</v>
      </c>
      <c r="Z52" s="207">
        <v>140.43783317654436</v>
      </c>
      <c r="AA52" s="84" t="s">
        <v>54</v>
      </c>
      <c r="AB52" s="42" t="s">
        <v>54</v>
      </c>
      <c r="AC52" s="42" t="s">
        <v>54</v>
      </c>
      <c r="AD52" s="42" t="s">
        <v>54</v>
      </c>
      <c r="AE52" s="42" t="s">
        <v>54</v>
      </c>
      <c r="AF52" s="42" t="s">
        <v>54</v>
      </c>
      <c r="AG52" s="42" t="s">
        <v>54</v>
      </c>
      <c r="AH52" s="109">
        <f t="shared" si="6"/>
        <v>1.0591617491299743</v>
      </c>
      <c r="AI52" s="109">
        <f t="shared" si="10"/>
        <v>1.2818571428571428</v>
      </c>
      <c r="AJ52" s="260">
        <f t="shared" si="11"/>
        <v>0.86113897247297444</v>
      </c>
      <c r="AK52" s="109">
        <f t="shared" si="12"/>
        <v>1.1360165652905396</v>
      </c>
      <c r="AL52" s="211">
        <f t="shared" si="21"/>
        <v>1.3125996810207337</v>
      </c>
      <c r="AM52" s="479">
        <f t="shared" si="20"/>
        <v>1.0797128440278501</v>
      </c>
      <c r="AN52" s="95" t="s">
        <v>260</v>
      </c>
      <c r="AO52" s="40" t="s">
        <v>226</v>
      </c>
      <c r="AP52" s="40" t="s">
        <v>226</v>
      </c>
      <c r="AQ52" s="40" t="s">
        <v>226</v>
      </c>
      <c r="AR52" s="40" t="s">
        <v>226</v>
      </c>
      <c r="AS52" s="40" t="s">
        <v>226</v>
      </c>
      <c r="AT52" s="43" t="s">
        <v>226</v>
      </c>
      <c r="AU52" s="145">
        <v>20</v>
      </c>
      <c r="AV52" s="213">
        <v>20</v>
      </c>
      <c r="AW52" s="213">
        <v>20</v>
      </c>
      <c r="AX52" s="213">
        <v>20</v>
      </c>
      <c r="AY52" s="213">
        <v>20</v>
      </c>
      <c r="AZ52" s="202">
        <v>20</v>
      </c>
      <c r="BA52" s="161">
        <v>20</v>
      </c>
      <c r="BB52" s="95" t="s">
        <v>54</v>
      </c>
      <c r="BC52" s="40" t="s">
        <v>54</v>
      </c>
      <c r="BD52" s="40" t="s">
        <v>54</v>
      </c>
      <c r="BE52" s="40" t="s">
        <v>54</v>
      </c>
      <c r="BF52" s="40" t="s">
        <v>54</v>
      </c>
      <c r="BG52" s="40" t="s">
        <v>54</v>
      </c>
      <c r="BH52" s="40" t="s">
        <v>54</v>
      </c>
      <c r="BI52" s="144">
        <v>246</v>
      </c>
      <c r="BJ52" s="160">
        <v>226</v>
      </c>
      <c r="BK52" s="204">
        <v>82</v>
      </c>
      <c r="BL52" s="264">
        <v>273</v>
      </c>
      <c r="BM52" s="264">
        <v>285</v>
      </c>
      <c r="BN52" s="160">
        <v>297</v>
      </c>
      <c r="BO52" s="207">
        <v>288</v>
      </c>
      <c r="BP52" s="95" t="s">
        <v>54</v>
      </c>
      <c r="BQ52" s="40" t="s">
        <v>54</v>
      </c>
      <c r="BR52" s="40" t="s">
        <v>54</v>
      </c>
      <c r="BS52" s="40" t="s">
        <v>54</v>
      </c>
      <c r="BT52" s="40" t="s">
        <v>54</v>
      </c>
      <c r="BU52" s="40" t="s">
        <v>54</v>
      </c>
      <c r="BV52" s="40" t="s">
        <v>54</v>
      </c>
      <c r="BW52" s="145">
        <v>1625930</v>
      </c>
      <c r="BX52" s="160">
        <v>1582062</v>
      </c>
      <c r="BY52" s="268">
        <v>735780</v>
      </c>
      <c r="BZ52" s="145">
        <v>2109465</v>
      </c>
      <c r="CA52" s="145">
        <v>2501810</v>
      </c>
      <c r="CB52" s="160">
        <v>3422000</v>
      </c>
      <c r="CC52" s="207">
        <v>3582850</v>
      </c>
      <c r="CD52" s="101" t="s">
        <v>280</v>
      </c>
      <c r="CE52" s="43" t="s">
        <v>280</v>
      </c>
      <c r="CF52" s="46" t="s">
        <v>280</v>
      </c>
      <c r="CG52" s="65" t="s">
        <v>281</v>
      </c>
      <c r="CH52" s="65" t="s">
        <v>281</v>
      </c>
      <c r="CI52" s="100" t="s">
        <v>280</v>
      </c>
      <c r="CJ52" s="311" t="s">
        <v>281</v>
      </c>
      <c r="CK52" s="65" t="s">
        <v>281</v>
      </c>
      <c r="CL52" s="65" t="s">
        <v>281</v>
      </c>
      <c r="CM52" s="65" t="s">
        <v>281</v>
      </c>
      <c r="CN52" s="65" t="s">
        <v>281</v>
      </c>
      <c r="CO52" s="108" t="s">
        <v>280</v>
      </c>
    </row>
    <row r="53" spans="1:93" s="142" customFormat="1" ht="23.25" customHeight="1">
      <c r="A53" s="7" t="s">
        <v>192</v>
      </c>
      <c r="B53" s="8" t="s">
        <v>191</v>
      </c>
      <c r="C53" s="63" t="s">
        <v>54</v>
      </c>
      <c r="D53" s="294" t="s">
        <v>189</v>
      </c>
      <c r="E53" s="316" t="s">
        <v>75</v>
      </c>
      <c r="F53" s="38" t="s">
        <v>75</v>
      </c>
      <c r="G53" s="38" t="s">
        <v>75</v>
      </c>
      <c r="H53" s="38" t="s">
        <v>75</v>
      </c>
      <c r="I53" s="38" t="s">
        <v>75</v>
      </c>
      <c r="J53" s="38" t="s">
        <v>75</v>
      </c>
      <c r="K53" s="38" t="s">
        <v>75</v>
      </c>
      <c r="L53" s="38" t="s">
        <v>75</v>
      </c>
      <c r="M53" s="160">
        <v>13976</v>
      </c>
      <c r="N53" s="162">
        <v>13487</v>
      </c>
      <c r="O53" s="144">
        <v>14241</v>
      </c>
      <c r="P53" s="144">
        <v>14050</v>
      </c>
      <c r="Q53" s="160">
        <v>16506</v>
      </c>
      <c r="R53" s="207">
        <v>15958.393162393162</v>
      </c>
      <c r="S53" s="151" t="s">
        <v>54</v>
      </c>
      <c r="T53" s="43" t="s">
        <v>54</v>
      </c>
      <c r="U53" s="202">
        <v>132</v>
      </c>
      <c r="V53" s="43">
        <v>131</v>
      </c>
      <c r="W53" s="150">
        <v>134</v>
      </c>
      <c r="X53" s="43">
        <v>135</v>
      </c>
      <c r="Y53" s="160">
        <v>159</v>
      </c>
      <c r="Z53" s="207">
        <v>160.28947933210284</v>
      </c>
      <c r="AA53" s="84" t="s">
        <v>54</v>
      </c>
      <c r="AB53" s="42" t="s">
        <v>54</v>
      </c>
      <c r="AC53" s="42" t="s">
        <v>54</v>
      </c>
      <c r="AD53" s="42" t="s">
        <v>54</v>
      </c>
      <c r="AE53" s="42" t="s">
        <v>54</v>
      </c>
      <c r="AF53" s="42" t="s">
        <v>54</v>
      </c>
      <c r="AG53" s="42" t="s">
        <v>54</v>
      </c>
      <c r="AH53" s="259" t="s">
        <v>226</v>
      </c>
      <c r="AI53" s="259">
        <f t="shared" si="10"/>
        <v>0.96501144819690898</v>
      </c>
      <c r="AJ53" s="280">
        <f t="shared" si="11"/>
        <v>1.0559056869578112</v>
      </c>
      <c r="AK53" s="261">
        <f t="shared" si="12"/>
        <v>0.98658802050417804</v>
      </c>
      <c r="AL53" s="211">
        <f t="shared" si="21"/>
        <v>1.1748042704626334</v>
      </c>
      <c r="AM53" s="314">
        <f t="shared" si="20"/>
        <v>0.9668237708950177</v>
      </c>
      <c r="AN53" s="95" t="s">
        <v>54</v>
      </c>
      <c r="AO53" s="43" t="s">
        <v>54</v>
      </c>
      <c r="AP53" s="43" t="s">
        <v>54</v>
      </c>
      <c r="AQ53" s="43" t="s">
        <v>54</v>
      </c>
      <c r="AR53" s="43" t="s">
        <v>54</v>
      </c>
      <c r="AS53" s="43" t="s">
        <v>54</v>
      </c>
      <c r="AT53" s="43" t="s">
        <v>54</v>
      </c>
      <c r="AU53" s="43" t="s">
        <v>54</v>
      </c>
      <c r="AV53" s="199">
        <v>34</v>
      </c>
      <c r="AW53" s="199">
        <v>34</v>
      </c>
      <c r="AX53" s="199">
        <v>34</v>
      </c>
      <c r="AY53" s="199">
        <v>34</v>
      </c>
      <c r="AZ53" s="202">
        <v>34</v>
      </c>
      <c r="BA53" s="161">
        <v>34</v>
      </c>
      <c r="BB53" s="95" t="s">
        <v>54</v>
      </c>
      <c r="BC53" s="43" t="s">
        <v>54</v>
      </c>
      <c r="BD53" s="43" t="s">
        <v>54</v>
      </c>
      <c r="BE53" s="43" t="s">
        <v>54</v>
      </c>
      <c r="BF53" s="43" t="s">
        <v>54</v>
      </c>
      <c r="BG53" s="43" t="s">
        <v>54</v>
      </c>
      <c r="BH53" s="43" t="s">
        <v>54</v>
      </c>
      <c r="BI53" s="43" t="s">
        <v>54</v>
      </c>
      <c r="BJ53" s="160">
        <v>435</v>
      </c>
      <c r="BK53" s="150">
        <v>448</v>
      </c>
      <c r="BL53" s="199">
        <v>436</v>
      </c>
      <c r="BM53" s="199">
        <v>424</v>
      </c>
      <c r="BN53" s="160">
        <v>434</v>
      </c>
      <c r="BO53" s="207">
        <v>468</v>
      </c>
      <c r="BP53" s="95" t="s">
        <v>54</v>
      </c>
      <c r="BQ53" s="43" t="s">
        <v>54</v>
      </c>
      <c r="BR53" s="43" t="s">
        <v>54</v>
      </c>
      <c r="BS53" s="43" t="s">
        <v>54</v>
      </c>
      <c r="BT53" s="43" t="s">
        <v>54</v>
      </c>
      <c r="BU53" s="43" t="s">
        <v>54</v>
      </c>
      <c r="BV53" s="43" t="s">
        <v>54</v>
      </c>
      <c r="BW53" s="43" t="s">
        <v>54</v>
      </c>
      <c r="BX53" s="160">
        <v>6079758</v>
      </c>
      <c r="BY53" s="40">
        <v>6042345</v>
      </c>
      <c r="BZ53" s="43">
        <v>6209090</v>
      </c>
      <c r="CA53" s="43">
        <v>5957229</v>
      </c>
      <c r="CB53" s="160">
        <v>7163411</v>
      </c>
      <c r="CC53" s="207">
        <v>7468528</v>
      </c>
      <c r="CD53" s="95" t="s">
        <v>280</v>
      </c>
      <c r="CE53" s="43" t="s">
        <v>280</v>
      </c>
      <c r="CF53" s="46" t="s">
        <v>281</v>
      </c>
      <c r="CG53" s="47" t="s">
        <v>280</v>
      </c>
      <c r="CH53" s="47" t="s">
        <v>280</v>
      </c>
      <c r="CI53" s="100" t="s">
        <v>281</v>
      </c>
      <c r="CJ53" s="312" t="s">
        <v>280</v>
      </c>
      <c r="CK53" s="47" t="s">
        <v>280</v>
      </c>
      <c r="CL53" s="47" t="s">
        <v>280</v>
      </c>
      <c r="CM53" s="47" t="s">
        <v>280</v>
      </c>
      <c r="CN53" s="47" t="s">
        <v>280</v>
      </c>
      <c r="CO53" s="108" t="s">
        <v>280</v>
      </c>
    </row>
    <row r="54" spans="1:93" s="142" customFormat="1" ht="23.25" customHeight="1">
      <c r="A54" s="7" t="s">
        <v>193</v>
      </c>
      <c r="B54" s="8" t="s">
        <v>197</v>
      </c>
      <c r="C54" s="63" t="s">
        <v>54</v>
      </c>
      <c r="D54" s="294" t="s">
        <v>189</v>
      </c>
      <c r="E54" s="316" t="s">
        <v>75</v>
      </c>
      <c r="F54" s="38" t="s">
        <v>75</v>
      </c>
      <c r="G54" s="38" t="s">
        <v>75</v>
      </c>
      <c r="H54" s="38" t="s">
        <v>75</v>
      </c>
      <c r="I54" s="38" t="s">
        <v>75</v>
      </c>
      <c r="J54" s="38" t="s">
        <v>75</v>
      </c>
      <c r="K54" s="38" t="s">
        <v>75</v>
      </c>
      <c r="L54" s="38" t="s">
        <v>75</v>
      </c>
      <c r="M54" s="160">
        <v>9407</v>
      </c>
      <c r="N54" s="162">
        <v>11778</v>
      </c>
      <c r="O54" s="144">
        <v>10425</v>
      </c>
      <c r="P54" s="144">
        <v>11022</v>
      </c>
      <c r="Q54" s="160">
        <v>10751</v>
      </c>
      <c r="R54" s="207">
        <v>10123.934673366834</v>
      </c>
      <c r="S54" s="151" t="s">
        <v>54</v>
      </c>
      <c r="T54" s="43" t="s">
        <v>54</v>
      </c>
      <c r="U54" s="202">
        <v>172</v>
      </c>
      <c r="V54" s="43">
        <v>158</v>
      </c>
      <c r="W54" s="150">
        <v>153</v>
      </c>
      <c r="X54" s="43">
        <v>211</v>
      </c>
      <c r="Y54" s="160">
        <v>203</v>
      </c>
      <c r="Z54" s="207">
        <v>128.03705115983476</v>
      </c>
      <c r="AA54" s="84" t="s">
        <v>54</v>
      </c>
      <c r="AB54" s="42" t="s">
        <v>54</v>
      </c>
      <c r="AC54" s="42" t="s">
        <v>54</v>
      </c>
      <c r="AD54" s="42" t="s">
        <v>54</v>
      </c>
      <c r="AE54" s="42" t="s">
        <v>54</v>
      </c>
      <c r="AF54" s="42" t="s">
        <v>54</v>
      </c>
      <c r="AG54" s="42" t="s">
        <v>54</v>
      </c>
      <c r="AH54" s="259" t="s">
        <v>226</v>
      </c>
      <c r="AI54" s="109">
        <f t="shared" si="10"/>
        <v>1.2520463484639099</v>
      </c>
      <c r="AJ54" s="262">
        <f t="shared" si="11"/>
        <v>0.88512480896586854</v>
      </c>
      <c r="AK54" s="110">
        <f t="shared" si="12"/>
        <v>1.0572661870503597</v>
      </c>
      <c r="AL54" s="215">
        <f t="shared" si="21"/>
        <v>0.97541281074215203</v>
      </c>
      <c r="AM54" s="314">
        <f t="shared" si="20"/>
        <v>0.94167376740459807</v>
      </c>
      <c r="AN54" s="95" t="s">
        <v>54</v>
      </c>
      <c r="AO54" s="43" t="s">
        <v>54</v>
      </c>
      <c r="AP54" s="43" t="s">
        <v>54</v>
      </c>
      <c r="AQ54" s="43" t="s">
        <v>54</v>
      </c>
      <c r="AR54" s="43" t="s">
        <v>54</v>
      </c>
      <c r="AS54" s="43" t="s">
        <v>54</v>
      </c>
      <c r="AT54" s="43" t="s">
        <v>54</v>
      </c>
      <c r="AU54" s="43" t="s">
        <v>54</v>
      </c>
      <c r="AV54" s="199">
        <v>17</v>
      </c>
      <c r="AW54" s="199">
        <v>14</v>
      </c>
      <c r="AX54" s="199">
        <v>14</v>
      </c>
      <c r="AY54" s="199">
        <v>14</v>
      </c>
      <c r="AZ54" s="202">
        <v>14</v>
      </c>
      <c r="BA54" s="161">
        <v>14</v>
      </c>
      <c r="BB54" s="95" t="s">
        <v>54</v>
      </c>
      <c r="BC54" s="43" t="s">
        <v>54</v>
      </c>
      <c r="BD54" s="43" t="s">
        <v>54</v>
      </c>
      <c r="BE54" s="43" t="s">
        <v>54</v>
      </c>
      <c r="BF54" s="43" t="s">
        <v>54</v>
      </c>
      <c r="BG54" s="43" t="s">
        <v>54</v>
      </c>
      <c r="BH54" s="43" t="s">
        <v>54</v>
      </c>
      <c r="BI54" s="43" t="s">
        <v>54</v>
      </c>
      <c r="BJ54" s="160">
        <v>95</v>
      </c>
      <c r="BK54" s="150">
        <v>229</v>
      </c>
      <c r="BL54" s="199">
        <v>174</v>
      </c>
      <c r="BM54" s="199">
        <v>153</v>
      </c>
      <c r="BN54" s="160">
        <v>181</v>
      </c>
      <c r="BO54" s="207">
        <v>199</v>
      </c>
      <c r="BP54" s="95" t="s">
        <v>54</v>
      </c>
      <c r="BQ54" s="43" t="s">
        <v>54</v>
      </c>
      <c r="BR54" s="43" t="s">
        <v>54</v>
      </c>
      <c r="BS54" s="43" t="s">
        <v>54</v>
      </c>
      <c r="BT54" s="43" t="s">
        <v>54</v>
      </c>
      <c r="BU54" s="43" t="s">
        <v>54</v>
      </c>
      <c r="BV54" s="43" t="s">
        <v>54</v>
      </c>
      <c r="BW54" s="43" t="s">
        <v>54</v>
      </c>
      <c r="BX54" s="160">
        <v>893659</v>
      </c>
      <c r="BY54" s="40">
        <v>2697058</v>
      </c>
      <c r="BZ54" s="43">
        <v>1813922</v>
      </c>
      <c r="CA54" s="43">
        <v>1686313</v>
      </c>
      <c r="CB54" s="160">
        <v>1945873</v>
      </c>
      <c r="CC54" s="207">
        <v>2014663</v>
      </c>
      <c r="CD54" s="95" t="s">
        <v>280</v>
      </c>
      <c r="CE54" s="43" t="s">
        <v>281</v>
      </c>
      <c r="CF54" s="46" t="s">
        <v>280</v>
      </c>
      <c r="CG54" s="47" t="s">
        <v>281</v>
      </c>
      <c r="CH54" s="47" t="s">
        <v>281</v>
      </c>
      <c r="CI54" s="100" t="s">
        <v>280</v>
      </c>
      <c r="CJ54" s="312" t="s">
        <v>281</v>
      </c>
      <c r="CK54" s="47" t="s">
        <v>281</v>
      </c>
      <c r="CL54" s="47" t="s">
        <v>281</v>
      </c>
      <c r="CM54" s="47" t="s">
        <v>281</v>
      </c>
      <c r="CN54" s="47" t="s">
        <v>281</v>
      </c>
      <c r="CO54" s="108" t="s">
        <v>280</v>
      </c>
    </row>
    <row r="55" spans="1:93" s="142" customFormat="1" ht="23.25" customHeight="1">
      <c r="A55" s="7" t="s">
        <v>194</v>
      </c>
      <c r="B55" s="8" t="s">
        <v>196</v>
      </c>
      <c r="C55" s="63" t="s">
        <v>54</v>
      </c>
      <c r="D55" s="294" t="s">
        <v>189</v>
      </c>
      <c r="E55" s="316" t="s">
        <v>75</v>
      </c>
      <c r="F55" s="38" t="s">
        <v>75</v>
      </c>
      <c r="G55" s="38" t="s">
        <v>75</v>
      </c>
      <c r="H55" s="38" t="s">
        <v>75</v>
      </c>
      <c r="I55" s="38" t="s">
        <v>75</v>
      </c>
      <c r="J55" s="38" t="s">
        <v>75</v>
      </c>
      <c r="K55" s="38" t="s">
        <v>75</v>
      </c>
      <c r="L55" s="38" t="s">
        <v>75</v>
      </c>
      <c r="M55" s="160">
        <v>7058</v>
      </c>
      <c r="N55" s="162">
        <v>6913</v>
      </c>
      <c r="O55" s="144">
        <v>8348</v>
      </c>
      <c r="P55" s="144">
        <v>10200</v>
      </c>
      <c r="Q55" s="160">
        <v>11402</v>
      </c>
      <c r="R55" s="207">
        <v>8727.3297872340427</v>
      </c>
      <c r="S55" s="151" t="s">
        <v>54</v>
      </c>
      <c r="T55" s="43" t="s">
        <v>54</v>
      </c>
      <c r="U55" s="202">
        <v>348</v>
      </c>
      <c r="V55" s="43">
        <v>312</v>
      </c>
      <c r="W55" s="150">
        <v>313</v>
      </c>
      <c r="X55" s="43">
        <v>319</v>
      </c>
      <c r="Y55" s="160">
        <v>343</v>
      </c>
      <c r="Z55" s="207">
        <v>309.61215247200909</v>
      </c>
      <c r="AA55" s="84" t="s">
        <v>54</v>
      </c>
      <c r="AB55" s="42" t="s">
        <v>54</v>
      </c>
      <c r="AC55" s="42" t="s">
        <v>54</v>
      </c>
      <c r="AD55" s="42" t="s">
        <v>54</v>
      </c>
      <c r="AE55" s="42" t="s">
        <v>54</v>
      </c>
      <c r="AF55" s="42" t="s">
        <v>54</v>
      </c>
      <c r="AG55" s="42" t="s">
        <v>54</v>
      </c>
      <c r="AH55" s="259" t="s">
        <v>226</v>
      </c>
      <c r="AI55" s="259">
        <f t="shared" si="10"/>
        <v>0.97945593652592799</v>
      </c>
      <c r="AJ55" s="280">
        <f t="shared" si="11"/>
        <v>1.2075799218863013</v>
      </c>
      <c r="AK55" s="110">
        <f t="shared" si="12"/>
        <v>1.2218495448011499</v>
      </c>
      <c r="AL55" s="211">
        <f t="shared" si="21"/>
        <v>1.117843137254902</v>
      </c>
      <c r="AM55" s="314">
        <f t="shared" si="20"/>
        <v>0.76542096011524663</v>
      </c>
      <c r="AN55" s="95" t="s">
        <v>54</v>
      </c>
      <c r="AO55" s="43" t="s">
        <v>54</v>
      </c>
      <c r="AP55" s="43" t="s">
        <v>54</v>
      </c>
      <c r="AQ55" s="43" t="s">
        <v>54</v>
      </c>
      <c r="AR55" s="43" t="s">
        <v>54</v>
      </c>
      <c r="AS55" s="43" t="s">
        <v>54</v>
      </c>
      <c r="AT55" s="43" t="s">
        <v>54</v>
      </c>
      <c r="AU55" s="43" t="s">
        <v>54</v>
      </c>
      <c r="AV55" s="199">
        <v>20</v>
      </c>
      <c r="AW55" s="199">
        <v>20</v>
      </c>
      <c r="AX55" s="199">
        <v>20</v>
      </c>
      <c r="AY55" s="199">
        <v>20</v>
      </c>
      <c r="AZ55" s="202">
        <v>20</v>
      </c>
      <c r="BA55" s="161">
        <v>20</v>
      </c>
      <c r="BB55" s="95" t="s">
        <v>54</v>
      </c>
      <c r="BC55" s="43" t="s">
        <v>54</v>
      </c>
      <c r="BD55" s="43" t="s">
        <v>54</v>
      </c>
      <c r="BE55" s="43" t="s">
        <v>54</v>
      </c>
      <c r="BF55" s="43" t="s">
        <v>54</v>
      </c>
      <c r="BG55" s="43" t="s">
        <v>54</v>
      </c>
      <c r="BH55" s="43" t="s">
        <v>54</v>
      </c>
      <c r="BI55" s="43" t="s">
        <v>54</v>
      </c>
      <c r="BJ55" s="160">
        <v>100</v>
      </c>
      <c r="BK55" s="150">
        <v>316</v>
      </c>
      <c r="BL55" s="199">
        <v>303</v>
      </c>
      <c r="BM55" s="199">
        <v>278</v>
      </c>
      <c r="BN55" s="160">
        <v>284</v>
      </c>
      <c r="BO55" s="207">
        <v>282</v>
      </c>
      <c r="BP55" s="95" t="s">
        <v>54</v>
      </c>
      <c r="BQ55" s="43" t="s">
        <v>54</v>
      </c>
      <c r="BR55" s="43" t="s">
        <v>54</v>
      </c>
      <c r="BS55" s="43" t="s">
        <v>54</v>
      </c>
      <c r="BT55" s="43" t="str">
        <f>BB47</f>
        <v>－</v>
      </c>
      <c r="BU55" s="43" t="s">
        <v>54</v>
      </c>
      <c r="BV55" s="43" t="s">
        <v>54</v>
      </c>
      <c r="BW55" s="43" t="s">
        <v>54</v>
      </c>
      <c r="BX55" s="160">
        <v>705758</v>
      </c>
      <c r="BY55" s="40">
        <v>2184592</v>
      </c>
      <c r="BZ55" s="43">
        <v>2529514</v>
      </c>
      <c r="CA55" s="43">
        <v>2835608</v>
      </c>
      <c r="CB55" s="160">
        <v>3238244</v>
      </c>
      <c r="CC55" s="207">
        <v>2461107</v>
      </c>
      <c r="CD55" s="95" t="s">
        <v>280</v>
      </c>
      <c r="CE55" s="43" t="s">
        <v>280</v>
      </c>
      <c r="CF55" s="46" t="s">
        <v>280</v>
      </c>
      <c r="CG55" s="47" t="s">
        <v>281</v>
      </c>
      <c r="CH55" s="47" t="s">
        <v>281</v>
      </c>
      <c r="CI55" s="100" t="s">
        <v>281</v>
      </c>
      <c r="CJ55" s="312" t="s">
        <v>281</v>
      </c>
      <c r="CK55" s="47" t="s">
        <v>281</v>
      </c>
      <c r="CL55" s="47" t="s">
        <v>281</v>
      </c>
      <c r="CM55" s="47" t="s">
        <v>281</v>
      </c>
      <c r="CN55" s="47" t="s">
        <v>281</v>
      </c>
      <c r="CO55" s="108" t="s">
        <v>280</v>
      </c>
    </row>
    <row r="56" spans="1:93" s="142" customFormat="1" ht="23.25" customHeight="1">
      <c r="A56" s="7" t="s">
        <v>195</v>
      </c>
      <c r="B56" s="8" t="s">
        <v>178</v>
      </c>
      <c r="C56" s="63" t="s">
        <v>54</v>
      </c>
      <c r="D56" s="294" t="s">
        <v>189</v>
      </c>
      <c r="E56" s="316" t="s">
        <v>228</v>
      </c>
      <c r="F56" s="38" t="s">
        <v>75</v>
      </c>
      <c r="G56" s="38" t="s">
        <v>75</v>
      </c>
      <c r="H56" s="38" t="s">
        <v>75</v>
      </c>
      <c r="I56" s="38" t="s">
        <v>75</v>
      </c>
      <c r="J56" s="38" t="s">
        <v>75</v>
      </c>
      <c r="K56" s="38" t="s">
        <v>75</v>
      </c>
      <c r="L56" s="38" t="s">
        <v>75</v>
      </c>
      <c r="M56" s="160">
        <v>31861</v>
      </c>
      <c r="N56" s="162">
        <v>30876</v>
      </c>
      <c r="O56" s="144">
        <v>27062</v>
      </c>
      <c r="P56" s="144">
        <v>23097</v>
      </c>
      <c r="Q56" s="160">
        <v>27774</v>
      </c>
      <c r="R56" s="207">
        <v>25812.516129032258</v>
      </c>
      <c r="S56" s="151" t="s">
        <v>54</v>
      </c>
      <c r="T56" s="43" t="s">
        <v>54</v>
      </c>
      <c r="U56" s="202">
        <v>273</v>
      </c>
      <c r="V56" s="43">
        <v>209</v>
      </c>
      <c r="W56" s="150">
        <v>197</v>
      </c>
      <c r="X56" s="43">
        <v>192</v>
      </c>
      <c r="Y56" s="160">
        <v>236</v>
      </c>
      <c r="Z56" s="207">
        <v>224.32429672333197</v>
      </c>
      <c r="AA56" s="84" t="s">
        <v>54</v>
      </c>
      <c r="AB56" s="42" t="s">
        <v>54</v>
      </c>
      <c r="AC56" s="42" t="s">
        <v>54</v>
      </c>
      <c r="AD56" s="42" t="s">
        <v>54</v>
      </c>
      <c r="AE56" s="42" t="s">
        <v>54</v>
      </c>
      <c r="AF56" s="42" t="s">
        <v>54</v>
      </c>
      <c r="AG56" s="42" t="s">
        <v>54</v>
      </c>
      <c r="AH56" s="259" t="s">
        <v>226</v>
      </c>
      <c r="AI56" s="259">
        <f t="shared" si="10"/>
        <v>0.96908446062584352</v>
      </c>
      <c r="AJ56" s="262">
        <f t="shared" si="11"/>
        <v>0.87647363648140952</v>
      </c>
      <c r="AK56" s="261">
        <f t="shared" si="12"/>
        <v>0.85348459093932449</v>
      </c>
      <c r="AL56" s="211">
        <f t="shared" si="21"/>
        <v>1.2024938303675803</v>
      </c>
      <c r="AM56" s="314">
        <f t="shared" si="20"/>
        <v>0.92937697591388557</v>
      </c>
      <c r="AN56" s="95" t="s">
        <v>54</v>
      </c>
      <c r="AO56" s="43" t="s">
        <v>54</v>
      </c>
      <c r="AP56" s="43" t="s">
        <v>54</v>
      </c>
      <c r="AQ56" s="43" t="s">
        <v>54</v>
      </c>
      <c r="AR56" s="43" t="s">
        <v>54</v>
      </c>
      <c r="AS56" s="43" t="s">
        <v>54</v>
      </c>
      <c r="AT56" s="43" t="s">
        <v>54</v>
      </c>
      <c r="AU56" s="43" t="s">
        <v>54</v>
      </c>
      <c r="AV56" s="199">
        <v>20</v>
      </c>
      <c r="AW56" s="199">
        <v>20</v>
      </c>
      <c r="AX56" s="199">
        <v>20</v>
      </c>
      <c r="AY56" s="199">
        <v>20</v>
      </c>
      <c r="AZ56" s="202">
        <v>20</v>
      </c>
      <c r="BA56" s="161">
        <v>20</v>
      </c>
      <c r="BB56" s="95" t="s">
        <v>54</v>
      </c>
      <c r="BC56" s="43" t="s">
        <v>54</v>
      </c>
      <c r="BD56" s="43" t="s">
        <v>54</v>
      </c>
      <c r="BE56" s="43" t="s">
        <v>54</v>
      </c>
      <c r="BF56" s="43" t="s">
        <v>54</v>
      </c>
      <c r="BG56" s="43" t="s">
        <v>54</v>
      </c>
      <c r="BH56" s="43" t="s">
        <v>54</v>
      </c>
      <c r="BI56" s="43" t="s">
        <v>54</v>
      </c>
      <c r="BJ56" s="160">
        <v>18</v>
      </c>
      <c r="BK56" s="150">
        <v>203</v>
      </c>
      <c r="BL56" s="199">
        <v>211</v>
      </c>
      <c r="BM56" s="199">
        <v>259</v>
      </c>
      <c r="BN56" s="160">
        <v>239</v>
      </c>
      <c r="BO56" s="207">
        <v>217</v>
      </c>
      <c r="BP56" s="95" t="s">
        <v>54</v>
      </c>
      <c r="BQ56" s="43" t="s">
        <v>54</v>
      </c>
      <c r="BR56" s="43" t="s">
        <v>54</v>
      </c>
      <c r="BS56" s="43" t="s">
        <v>54</v>
      </c>
      <c r="BT56" s="43" t="s">
        <v>54</v>
      </c>
      <c r="BU56" s="43" t="s">
        <v>54</v>
      </c>
      <c r="BV56" s="43" t="s">
        <v>54</v>
      </c>
      <c r="BW56" s="43" t="s">
        <v>54</v>
      </c>
      <c r="BX56" s="160">
        <v>573500</v>
      </c>
      <c r="BY56" s="40">
        <v>6267830</v>
      </c>
      <c r="BZ56" s="43">
        <v>5710057</v>
      </c>
      <c r="CA56" s="43">
        <v>5982030</v>
      </c>
      <c r="CB56" s="160">
        <v>6637942</v>
      </c>
      <c r="CC56" s="207">
        <v>5601316</v>
      </c>
      <c r="CD56" s="95" t="s">
        <v>280</v>
      </c>
      <c r="CE56" s="43" t="s">
        <v>280</v>
      </c>
      <c r="CF56" s="46" t="s">
        <v>280</v>
      </c>
      <c r="CG56" s="47" t="s">
        <v>280</v>
      </c>
      <c r="CH56" s="47" t="s">
        <v>280</v>
      </c>
      <c r="CI56" s="100" t="s">
        <v>280</v>
      </c>
      <c r="CJ56" s="312" t="s">
        <v>280</v>
      </c>
      <c r="CK56" s="47" t="s">
        <v>280</v>
      </c>
      <c r="CL56" s="47" t="s">
        <v>280</v>
      </c>
      <c r="CM56" s="47" t="s">
        <v>280</v>
      </c>
      <c r="CN56" s="47" t="s">
        <v>280</v>
      </c>
      <c r="CO56" s="108" t="s">
        <v>280</v>
      </c>
    </row>
    <row r="57" spans="1:93" s="142" customFormat="1" ht="23.25" customHeight="1">
      <c r="A57" s="7" t="s">
        <v>217</v>
      </c>
      <c r="B57" s="8" t="s">
        <v>218</v>
      </c>
      <c r="C57" s="63" t="s">
        <v>220</v>
      </c>
      <c r="D57" s="294" t="s">
        <v>257</v>
      </c>
      <c r="E57" s="316" t="s">
        <v>238</v>
      </c>
      <c r="F57" s="38" t="s">
        <v>226</v>
      </c>
      <c r="G57" s="38" t="s">
        <v>226</v>
      </c>
      <c r="H57" s="38" t="s">
        <v>226</v>
      </c>
      <c r="I57" s="38" t="s">
        <v>226</v>
      </c>
      <c r="J57" s="38" t="s">
        <v>226</v>
      </c>
      <c r="K57" s="121" t="s">
        <v>226</v>
      </c>
      <c r="L57" s="38" t="s">
        <v>226</v>
      </c>
      <c r="M57" s="271" t="s">
        <v>226</v>
      </c>
      <c r="N57" s="232">
        <v>29780</v>
      </c>
      <c r="O57" s="144">
        <v>20857</v>
      </c>
      <c r="P57" s="144">
        <v>18920</v>
      </c>
      <c r="Q57" s="160">
        <v>21437</v>
      </c>
      <c r="R57" s="207">
        <v>18102.645833333332</v>
      </c>
      <c r="S57" s="151" t="s">
        <v>75</v>
      </c>
      <c r="T57" s="43" t="s">
        <v>75</v>
      </c>
      <c r="U57" s="271" t="s">
        <v>75</v>
      </c>
      <c r="V57" s="43">
        <v>220</v>
      </c>
      <c r="W57" s="150">
        <v>218</v>
      </c>
      <c r="X57" s="43">
        <v>206</v>
      </c>
      <c r="Y57" s="160">
        <v>215</v>
      </c>
      <c r="Z57" s="207">
        <v>190.39758970145166</v>
      </c>
      <c r="AA57" s="84" t="s">
        <v>226</v>
      </c>
      <c r="AB57" s="42" t="s">
        <v>226</v>
      </c>
      <c r="AC57" s="42" t="s">
        <v>226</v>
      </c>
      <c r="AD57" s="42" t="s">
        <v>226</v>
      </c>
      <c r="AE57" s="42" t="s">
        <v>226</v>
      </c>
      <c r="AF57" s="42" t="s">
        <v>226</v>
      </c>
      <c r="AG57" s="42" t="s">
        <v>226</v>
      </c>
      <c r="AH57" s="259" t="s">
        <v>228</v>
      </c>
      <c r="AI57" s="259" t="s">
        <v>226</v>
      </c>
      <c r="AJ57" s="262">
        <f>O57/N57</f>
        <v>0.70036937541974476</v>
      </c>
      <c r="AK57" s="261">
        <f>P57/O57</f>
        <v>0.9071295008869924</v>
      </c>
      <c r="AL57" s="211">
        <f t="shared" si="21"/>
        <v>1.1330338266384778</v>
      </c>
      <c r="AM57" s="314">
        <f t="shared" si="20"/>
        <v>0.8444579854146258</v>
      </c>
      <c r="AN57" s="95" t="s">
        <v>55</v>
      </c>
      <c r="AO57" s="43" t="s">
        <v>226</v>
      </c>
      <c r="AP57" s="43" t="s">
        <v>226</v>
      </c>
      <c r="AQ57" s="43" t="s">
        <v>226</v>
      </c>
      <c r="AR57" s="43" t="s">
        <v>226</v>
      </c>
      <c r="AS57" s="43" t="s">
        <v>226</v>
      </c>
      <c r="AT57" s="43" t="s">
        <v>226</v>
      </c>
      <c r="AU57" s="43" t="s">
        <v>226</v>
      </c>
      <c r="AV57" s="199" t="s">
        <v>226</v>
      </c>
      <c r="AW57" s="199">
        <v>10</v>
      </c>
      <c r="AX57" s="199">
        <v>10</v>
      </c>
      <c r="AY57" s="199">
        <v>10</v>
      </c>
      <c r="AZ57" s="202">
        <v>20</v>
      </c>
      <c r="BA57" s="161">
        <v>20</v>
      </c>
      <c r="BB57" s="95" t="s">
        <v>54</v>
      </c>
      <c r="BC57" s="43" t="s">
        <v>54</v>
      </c>
      <c r="BD57" s="43" t="s">
        <v>54</v>
      </c>
      <c r="BE57" s="43" t="s">
        <v>54</v>
      </c>
      <c r="BF57" s="43" t="s">
        <v>54</v>
      </c>
      <c r="BG57" s="43" t="s">
        <v>54</v>
      </c>
      <c r="BH57" s="43" t="s">
        <v>54</v>
      </c>
      <c r="BI57" s="43" t="s">
        <v>54</v>
      </c>
      <c r="BJ57" s="272" t="s">
        <v>271</v>
      </c>
      <c r="BK57" s="150">
        <v>66</v>
      </c>
      <c r="BL57" s="199">
        <v>78</v>
      </c>
      <c r="BM57" s="199">
        <v>84</v>
      </c>
      <c r="BN57" s="160">
        <v>163</v>
      </c>
      <c r="BO57" s="207">
        <v>192</v>
      </c>
      <c r="BP57" s="95" t="s">
        <v>54</v>
      </c>
      <c r="BQ57" s="43" t="s">
        <v>54</v>
      </c>
      <c r="BR57" s="43" t="s">
        <v>54</v>
      </c>
      <c r="BS57" s="43" t="s">
        <v>54</v>
      </c>
      <c r="BT57" s="43" t="s">
        <v>54</v>
      </c>
      <c r="BU57" s="43" t="s">
        <v>54</v>
      </c>
      <c r="BV57" s="43" t="s">
        <v>54</v>
      </c>
      <c r="BW57" s="43" t="s">
        <v>54</v>
      </c>
      <c r="BX57" s="272" t="s">
        <v>259</v>
      </c>
      <c r="BY57" s="40">
        <v>1371481</v>
      </c>
      <c r="BZ57" s="43">
        <v>1626832</v>
      </c>
      <c r="CA57" s="43">
        <v>1589239</v>
      </c>
      <c r="CB57" s="160">
        <v>3494287</v>
      </c>
      <c r="CC57" s="207">
        <v>3475708</v>
      </c>
      <c r="CD57" s="95" t="s">
        <v>292</v>
      </c>
      <c r="CE57" s="43" t="s">
        <v>280</v>
      </c>
      <c r="CF57" s="46" t="s">
        <v>280</v>
      </c>
      <c r="CG57" s="47" t="s">
        <v>281</v>
      </c>
      <c r="CH57" s="47" t="s">
        <v>281</v>
      </c>
      <c r="CI57" s="100" t="s">
        <v>280</v>
      </c>
      <c r="CJ57" s="312" t="s">
        <v>281</v>
      </c>
      <c r="CK57" s="47" t="s">
        <v>281</v>
      </c>
      <c r="CL57" s="47" t="s">
        <v>281</v>
      </c>
      <c r="CM57" s="47" t="s">
        <v>281</v>
      </c>
      <c r="CN57" s="47" t="s">
        <v>281</v>
      </c>
      <c r="CO57" s="108" t="s">
        <v>281</v>
      </c>
    </row>
    <row r="58" spans="1:93" s="142" customFormat="1" ht="23.25" customHeight="1">
      <c r="A58" s="132" t="s">
        <v>243</v>
      </c>
      <c r="B58" s="274" t="s">
        <v>197</v>
      </c>
      <c r="C58" s="63" t="s">
        <v>173</v>
      </c>
      <c r="D58" s="299" t="s">
        <v>258</v>
      </c>
      <c r="E58" s="316" t="s">
        <v>238</v>
      </c>
      <c r="F58" s="38" t="s">
        <v>226</v>
      </c>
      <c r="G58" s="38" t="s">
        <v>226</v>
      </c>
      <c r="H58" s="38" t="s">
        <v>226</v>
      </c>
      <c r="I58" s="38" t="s">
        <v>226</v>
      </c>
      <c r="J58" s="38" t="s">
        <v>226</v>
      </c>
      <c r="K58" s="121" t="s">
        <v>226</v>
      </c>
      <c r="L58" s="38" t="s">
        <v>226</v>
      </c>
      <c r="M58" s="271" t="s">
        <v>226</v>
      </c>
      <c r="N58" s="232" t="s">
        <v>173</v>
      </c>
      <c r="O58" s="144">
        <v>11548</v>
      </c>
      <c r="P58" s="144">
        <v>10640</v>
      </c>
      <c r="Q58" s="160">
        <v>10175</v>
      </c>
      <c r="R58" s="207">
        <v>9638.2600896860986</v>
      </c>
      <c r="S58" s="152" t="s">
        <v>75</v>
      </c>
      <c r="T58" s="43" t="s">
        <v>75</v>
      </c>
      <c r="U58" s="271" t="s">
        <v>75</v>
      </c>
      <c r="V58" s="43" t="s">
        <v>75</v>
      </c>
      <c r="W58" s="150">
        <v>161</v>
      </c>
      <c r="X58" s="43">
        <v>218</v>
      </c>
      <c r="Y58" s="160">
        <v>212</v>
      </c>
      <c r="Z58" s="207">
        <v>138.36307454615681</v>
      </c>
      <c r="AA58" s="84" t="s">
        <v>226</v>
      </c>
      <c r="AB58" s="42" t="s">
        <v>226</v>
      </c>
      <c r="AC58" s="42" t="s">
        <v>226</v>
      </c>
      <c r="AD58" s="42" t="s">
        <v>226</v>
      </c>
      <c r="AE58" s="42" t="s">
        <v>226</v>
      </c>
      <c r="AF58" s="42" t="s">
        <v>226</v>
      </c>
      <c r="AG58" s="42" t="s">
        <v>226</v>
      </c>
      <c r="AH58" s="259" t="s">
        <v>228</v>
      </c>
      <c r="AI58" s="259" t="s">
        <v>226</v>
      </c>
      <c r="AJ58" s="260" t="s">
        <v>230</v>
      </c>
      <c r="AK58" s="259">
        <f>P58/O58</f>
        <v>0.92137166608936616</v>
      </c>
      <c r="AL58" s="215">
        <f t="shared" si="21"/>
        <v>0.95629699248120303</v>
      </c>
      <c r="AM58" s="314">
        <f t="shared" si="20"/>
        <v>0.94724914886349865</v>
      </c>
      <c r="AN58" s="95" t="s">
        <v>54</v>
      </c>
      <c r="AO58" s="43" t="s">
        <v>54</v>
      </c>
      <c r="AP58" s="43" t="s">
        <v>54</v>
      </c>
      <c r="AQ58" s="43" t="s">
        <v>54</v>
      </c>
      <c r="AR58" s="43" t="s">
        <v>54</v>
      </c>
      <c r="AS58" s="43" t="s">
        <v>54</v>
      </c>
      <c r="AT58" s="43" t="s">
        <v>54</v>
      </c>
      <c r="AU58" s="43" t="s">
        <v>54</v>
      </c>
      <c r="AV58" s="43" t="s">
        <v>54</v>
      </c>
      <c r="AW58" s="43" t="s">
        <v>54</v>
      </c>
      <c r="AX58" s="199">
        <v>14</v>
      </c>
      <c r="AY58" s="199">
        <v>14</v>
      </c>
      <c r="AZ58" s="202">
        <v>14</v>
      </c>
      <c r="BA58" s="161">
        <v>14</v>
      </c>
      <c r="BB58" s="95" t="s">
        <v>54</v>
      </c>
      <c r="BC58" s="43" t="s">
        <v>54</v>
      </c>
      <c r="BD58" s="43" t="s">
        <v>54</v>
      </c>
      <c r="BE58" s="43" t="s">
        <v>54</v>
      </c>
      <c r="BF58" s="43" t="s">
        <v>54</v>
      </c>
      <c r="BG58" s="43" t="s">
        <v>54</v>
      </c>
      <c r="BH58" s="43" t="s">
        <v>54</v>
      </c>
      <c r="BI58" s="43" t="s">
        <v>54</v>
      </c>
      <c r="BJ58" s="272" t="s">
        <v>230</v>
      </c>
      <c r="BK58" s="150" t="s">
        <v>230</v>
      </c>
      <c r="BL58" s="199">
        <v>87</v>
      </c>
      <c r="BM58" s="199">
        <v>185</v>
      </c>
      <c r="BN58" s="160">
        <v>199</v>
      </c>
      <c r="BO58" s="207">
        <v>223</v>
      </c>
      <c r="BP58" s="95" t="s">
        <v>54</v>
      </c>
      <c r="BQ58" s="43" t="s">
        <v>54</v>
      </c>
      <c r="BR58" s="43" t="s">
        <v>54</v>
      </c>
      <c r="BS58" s="43" t="s">
        <v>54</v>
      </c>
      <c r="BT58" s="43" t="s">
        <v>54</v>
      </c>
      <c r="BU58" s="43" t="s">
        <v>54</v>
      </c>
      <c r="BV58" s="43" t="s">
        <v>54</v>
      </c>
      <c r="BW58" s="43" t="s">
        <v>54</v>
      </c>
      <c r="BX58" s="272" t="s">
        <v>230</v>
      </c>
      <c r="BY58" s="40" t="s">
        <v>230</v>
      </c>
      <c r="BZ58" s="43">
        <v>1004711</v>
      </c>
      <c r="CA58" s="43">
        <v>1968359</v>
      </c>
      <c r="CB58" s="160">
        <v>2024737</v>
      </c>
      <c r="CC58" s="491">
        <v>2149332</v>
      </c>
      <c r="CD58" s="94" t="s">
        <v>280</v>
      </c>
      <c r="CE58" s="30" t="s">
        <v>281</v>
      </c>
      <c r="CF58" s="34" t="s">
        <v>280</v>
      </c>
      <c r="CG58" s="35" t="s">
        <v>281</v>
      </c>
      <c r="CH58" s="35" t="s">
        <v>281</v>
      </c>
      <c r="CI58" s="99" t="s">
        <v>280</v>
      </c>
      <c r="CJ58" s="313" t="s">
        <v>281</v>
      </c>
      <c r="CK58" s="35" t="s">
        <v>281</v>
      </c>
      <c r="CL58" s="35" t="s">
        <v>281</v>
      </c>
      <c r="CM58" s="35" t="s">
        <v>281</v>
      </c>
      <c r="CN58" s="35" t="s">
        <v>281</v>
      </c>
      <c r="CO58" s="107" t="s">
        <v>280</v>
      </c>
    </row>
    <row r="59" spans="1:93" s="142" customFormat="1" ht="23.25" customHeight="1">
      <c r="A59" s="132" t="s">
        <v>244</v>
      </c>
      <c r="B59" s="274" t="s">
        <v>245</v>
      </c>
      <c r="C59" s="63" t="s">
        <v>173</v>
      </c>
      <c r="D59" s="299" t="s">
        <v>258</v>
      </c>
      <c r="E59" s="316" t="s">
        <v>238</v>
      </c>
      <c r="F59" s="38" t="s">
        <v>226</v>
      </c>
      <c r="G59" s="38" t="s">
        <v>226</v>
      </c>
      <c r="H59" s="38" t="s">
        <v>226</v>
      </c>
      <c r="I59" s="38" t="s">
        <v>226</v>
      </c>
      <c r="J59" s="38" t="s">
        <v>226</v>
      </c>
      <c r="K59" s="121" t="s">
        <v>226</v>
      </c>
      <c r="L59" s="38" t="s">
        <v>226</v>
      </c>
      <c r="M59" s="271" t="s">
        <v>226</v>
      </c>
      <c r="N59" s="232" t="s">
        <v>173</v>
      </c>
      <c r="O59" s="144">
        <v>26746</v>
      </c>
      <c r="P59" s="144">
        <v>20221</v>
      </c>
      <c r="Q59" s="160">
        <v>14139</v>
      </c>
      <c r="R59" s="207">
        <v>11313.402234636871</v>
      </c>
      <c r="S59" s="152" t="s">
        <v>75</v>
      </c>
      <c r="T59" s="43" t="s">
        <v>75</v>
      </c>
      <c r="U59" s="271" t="s">
        <v>75</v>
      </c>
      <c r="V59" s="43" t="s">
        <v>75</v>
      </c>
      <c r="W59" s="150">
        <v>300</v>
      </c>
      <c r="X59" s="43">
        <v>299</v>
      </c>
      <c r="Y59" s="160">
        <v>249</v>
      </c>
      <c r="Z59" s="207">
        <v>206.51631654089334</v>
      </c>
      <c r="AA59" s="84" t="s">
        <v>226</v>
      </c>
      <c r="AB59" s="42" t="s">
        <v>226</v>
      </c>
      <c r="AC59" s="42" t="s">
        <v>226</v>
      </c>
      <c r="AD59" s="42" t="s">
        <v>226</v>
      </c>
      <c r="AE59" s="42" t="s">
        <v>226</v>
      </c>
      <c r="AF59" s="42" t="s">
        <v>226</v>
      </c>
      <c r="AG59" s="42" t="s">
        <v>226</v>
      </c>
      <c r="AH59" s="259" t="s">
        <v>228</v>
      </c>
      <c r="AI59" s="259" t="s">
        <v>226</v>
      </c>
      <c r="AJ59" s="260" t="s">
        <v>259</v>
      </c>
      <c r="AK59" s="259">
        <f>P59/O59</f>
        <v>0.75603828609885593</v>
      </c>
      <c r="AL59" s="215">
        <f t="shared" si="21"/>
        <v>0.69922357944710944</v>
      </c>
      <c r="AM59" s="314">
        <f t="shared" si="20"/>
        <v>0.80015575603910261</v>
      </c>
      <c r="AN59" s="95" t="s">
        <v>54</v>
      </c>
      <c r="AO59" s="43" t="s">
        <v>54</v>
      </c>
      <c r="AP59" s="43" t="s">
        <v>54</v>
      </c>
      <c r="AQ59" s="43" t="s">
        <v>54</v>
      </c>
      <c r="AR59" s="43" t="s">
        <v>54</v>
      </c>
      <c r="AS59" s="43" t="s">
        <v>54</v>
      </c>
      <c r="AT59" s="43" t="s">
        <v>54</v>
      </c>
      <c r="AU59" s="43" t="s">
        <v>54</v>
      </c>
      <c r="AV59" s="43" t="s">
        <v>54</v>
      </c>
      <c r="AW59" s="43" t="s">
        <v>54</v>
      </c>
      <c r="AX59" s="199">
        <v>10</v>
      </c>
      <c r="AY59" s="199">
        <v>10</v>
      </c>
      <c r="AZ59" s="202">
        <v>15</v>
      </c>
      <c r="BA59" s="161">
        <v>10</v>
      </c>
      <c r="BB59" s="95" t="s">
        <v>54</v>
      </c>
      <c r="BC59" s="43" t="s">
        <v>54</v>
      </c>
      <c r="BD59" s="43" t="s">
        <v>54</v>
      </c>
      <c r="BE59" s="43" t="s">
        <v>54</v>
      </c>
      <c r="BF59" s="43" t="s">
        <v>54</v>
      </c>
      <c r="BG59" s="43" t="s">
        <v>54</v>
      </c>
      <c r="BH59" s="43" t="s">
        <v>54</v>
      </c>
      <c r="BI59" s="43" t="s">
        <v>54</v>
      </c>
      <c r="BJ59" s="272" t="s">
        <v>230</v>
      </c>
      <c r="BK59" s="150" t="s">
        <v>272</v>
      </c>
      <c r="BL59" s="199">
        <v>51</v>
      </c>
      <c r="BM59" s="199">
        <v>79</v>
      </c>
      <c r="BN59" s="160">
        <v>143</v>
      </c>
      <c r="BO59" s="207">
        <v>179</v>
      </c>
      <c r="BP59" s="95" t="s">
        <v>54</v>
      </c>
      <c r="BQ59" s="43" t="s">
        <v>54</v>
      </c>
      <c r="BR59" s="43" t="s">
        <v>54</v>
      </c>
      <c r="BS59" s="43" t="s">
        <v>54</v>
      </c>
      <c r="BT59" s="43" t="s">
        <v>54</v>
      </c>
      <c r="BU59" s="43" t="s">
        <v>54</v>
      </c>
      <c r="BV59" s="43" t="s">
        <v>54</v>
      </c>
      <c r="BW59" s="43" t="s">
        <v>54</v>
      </c>
      <c r="BX59" s="272" t="s">
        <v>230</v>
      </c>
      <c r="BY59" s="40" t="s">
        <v>259</v>
      </c>
      <c r="BZ59" s="43">
        <v>1364044</v>
      </c>
      <c r="CA59" s="43">
        <v>1597448</v>
      </c>
      <c r="CB59" s="160">
        <v>2021878</v>
      </c>
      <c r="CC59" s="491">
        <v>2025099</v>
      </c>
      <c r="CD59" s="94" t="s">
        <v>281</v>
      </c>
      <c r="CE59" s="30" t="s">
        <v>281</v>
      </c>
      <c r="CF59" s="34" t="s">
        <v>280</v>
      </c>
      <c r="CG59" s="35" t="s">
        <v>280</v>
      </c>
      <c r="CH59" s="35" t="s">
        <v>280</v>
      </c>
      <c r="CI59" s="99" t="s">
        <v>280</v>
      </c>
      <c r="CJ59" s="313" t="s">
        <v>280</v>
      </c>
      <c r="CK59" s="35" t="s">
        <v>280</v>
      </c>
      <c r="CL59" s="35" t="s">
        <v>280</v>
      </c>
      <c r="CM59" s="35" t="s">
        <v>280</v>
      </c>
      <c r="CN59" s="35" t="s">
        <v>280</v>
      </c>
      <c r="CO59" s="107" t="s">
        <v>280</v>
      </c>
    </row>
    <row r="60" spans="1:93" s="142" customFormat="1" ht="23.25" customHeight="1">
      <c r="A60" s="132" t="s">
        <v>254</v>
      </c>
      <c r="B60" s="274" t="s">
        <v>255</v>
      </c>
      <c r="C60" s="37" t="s">
        <v>173</v>
      </c>
      <c r="D60" s="299" t="s">
        <v>256</v>
      </c>
      <c r="E60" s="316" t="s">
        <v>238</v>
      </c>
      <c r="F60" s="38" t="s">
        <v>226</v>
      </c>
      <c r="G60" s="38" t="s">
        <v>226</v>
      </c>
      <c r="H60" s="38" t="s">
        <v>226</v>
      </c>
      <c r="I60" s="38" t="s">
        <v>226</v>
      </c>
      <c r="J60" s="38" t="s">
        <v>226</v>
      </c>
      <c r="K60" s="121" t="s">
        <v>226</v>
      </c>
      <c r="L60" s="38" t="s">
        <v>226</v>
      </c>
      <c r="M60" s="271" t="s">
        <v>226</v>
      </c>
      <c r="N60" s="232" t="s">
        <v>173</v>
      </c>
      <c r="O60" s="145" t="s">
        <v>259</v>
      </c>
      <c r="P60" s="144">
        <v>12885</v>
      </c>
      <c r="Q60" s="160">
        <v>15518</v>
      </c>
      <c r="R60" s="207">
        <v>13175.521739130434</v>
      </c>
      <c r="S60" s="152" t="s">
        <v>75</v>
      </c>
      <c r="T60" s="43" t="s">
        <v>75</v>
      </c>
      <c r="U60" s="271" t="s">
        <v>75</v>
      </c>
      <c r="V60" s="43" t="s">
        <v>75</v>
      </c>
      <c r="W60" s="150" t="s">
        <v>230</v>
      </c>
      <c r="X60" s="43">
        <v>158</v>
      </c>
      <c r="Y60" s="160">
        <v>173</v>
      </c>
      <c r="Z60" s="207">
        <v>153.05736424972747</v>
      </c>
      <c r="AA60" s="84" t="s">
        <v>226</v>
      </c>
      <c r="AB60" s="42" t="s">
        <v>226</v>
      </c>
      <c r="AC60" s="42" t="s">
        <v>226</v>
      </c>
      <c r="AD60" s="42" t="s">
        <v>226</v>
      </c>
      <c r="AE60" s="42" t="s">
        <v>226</v>
      </c>
      <c r="AF60" s="42" t="s">
        <v>226</v>
      </c>
      <c r="AG60" s="42" t="s">
        <v>226</v>
      </c>
      <c r="AH60" s="259" t="s">
        <v>228</v>
      </c>
      <c r="AI60" s="259" t="s">
        <v>226</v>
      </c>
      <c r="AJ60" s="260" t="s">
        <v>263</v>
      </c>
      <c r="AK60" s="261" t="s">
        <v>259</v>
      </c>
      <c r="AL60" s="211">
        <f t="shared" si="21"/>
        <v>1.2043461389212262</v>
      </c>
      <c r="AM60" s="314">
        <f t="shared" si="20"/>
        <v>0.8490476697467737</v>
      </c>
      <c r="AN60" s="95" t="s">
        <v>54</v>
      </c>
      <c r="AO60" s="43" t="s">
        <v>54</v>
      </c>
      <c r="AP60" s="43" t="s">
        <v>54</v>
      </c>
      <c r="AQ60" s="43" t="s">
        <v>54</v>
      </c>
      <c r="AR60" s="43" t="s">
        <v>54</v>
      </c>
      <c r="AS60" s="43" t="s">
        <v>54</v>
      </c>
      <c r="AT60" s="43" t="s">
        <v>54</v>
      </c>
      <c r="AU60" s="43" t="s">
        <v>54</v>
      </c>
      <c r="AV60" s="43" t="s">
        <v>54</v>
      </c>
      <c r="AW60" s="43" t="s">
        <v>54</v>
      </c>
      <c r="AX60" s="199" t="s">
        <v>230</v>
      </c>
      <c r="AY60" s="199">
        <v>20</v>
      </c>
      <c r="AZ60" s="202">
        <v>20</v>
      </c>
      <c r="BA60" s="161">
        <v>20</v>
      </c>
      <c r="BB60" s="95" t="s">
        <v>54</v>
      </c>
      <c r="BC60" s="43" t="s">
        <v>54</v>
      </c>
      <c r="BD60" s="43" t="s">
        <v>54</v>
      </c>
      <c r="BE60" s="43" t="s">
        <v>54</v>
      </c>
      <c r="BF60" s="43" t="s">
        <v>54</v>
      </c>
      <c r="BG60" s="43" t="s">
        <v>54</v>
      </c>
      <c r="BH60" s="43" t="s">
        <v>54</v>
      </c>
      <c r="BI60" s="43" t="s">
        <v>54</v>
      </c>
      <c r="BJ60" s="272" t="s">
        <v>230</v>
      </c>
      <c r="BK60" s="150" t="s">
        <v>230</v>
      </c>
      <c r="BL60" s="199" t="s">
        <v>259</v>
      </c>
      <c r="BM60" s="199">
        <v>28</v>
      </c>
      <c r="BN60" s="160">
        <v>233</v>
      </c>
      <c r="BO60" s="207">
        <v>276</v>
      </c>
      <c r="BP60" s="95" t="s">
        <v>54</v>
      </c>
      <c r="BQ60" s="43" t="s">
        <v>54</v>
      </c>
      <c r="BR60" s="43" t="s">
        <v>54</v>
      </c>
      <c r="BS60" s="43" t="s">
        <v>54</v>
      </c>
      <c r="BT60" s="43" t="s">
        <v>54</v>
      </c>
      <c r="BU60" s="43" t="s">
        <v>54</v>
      </c>
      <c r="BV60" s="43" t="s">
        <v>54</v>
      </c>
      <c r="BW60" s="43" t="s">
        <v>54</v>
      </c>
      <c r="BX60" s="272" t="s">
        <v>277</v>
      </c>
      <c r="BY60" s="40" t="s">
        <v>230</v>
      </c>
      <c r="BZ60" s="43" t="s">
        <v>230</v>
      </c>
      <c r="CA60" s="43">
        <v>360774</v>
      </c>
      <c r="CB60" s="160">
        <v>3615709</v>
      </c>
      <c r="CC60" s="491">
        <v>3636444</v>
      </c>
      <c r="CD60" s="94" t="s">
        <v>281</v>
      </c>
      <c r="CE60" s="30" t="s">
        <v>280</v>
      </c>
      <c r="CF60" s="34" t="s">
        <v>281</v>
      </c>
      <c r="CG60" s="35" t="s">
        <v>281</v>
      </c>
      <c r="CH60" s="35" t="s">
        <v>281</v>
      </c>
      <c r="CI60" s="99" t="s">
        <v>281</v>
      </c>
      <c r="CJ60" s="313" t="s">
        <v>281</v>
      </c>
      <c r="CK60" s="35" t="s">
        <v>281</v>
      </c>
      <c r="CL60" s="35" t="s">
        <v>281</v>
      </c>
      <c r="CM60" s="35" t="s">
        <v>281</v>
      </c>
      <c r="CN60" s="35" t="s">
        <v>281</v>
      </c>
      <c r="CO60" s="107" t="s">
        <v>281</v>
      </c>
    </row>
    <row r="61" spans="1:93" s="142" customFormat="1" ht="23.25" customHeight="1">
      <c r="A61" s="132" t="s">
        <v>186</v>
      </c>
      <c r="B61" s="274" t="s">
        <v>187</v>
      </c>
      <c r="C61" s="37" t="s">
        <v>248</v>
      </c>
      <c r="D61" s="299" t="s">
        <v>256</v>
      </c>
      <c r="E61" s="316" t="s">
        <v>238</v>
      </c>
      <c r="F61" s="38" t="s">
        <v>226</v>
      </c>
      <c r="G61" s="38" t="s">
        <v>226</v>
      </c>
      <c r="H61" s="38" t="s">
        <v>226</v>
      </c>
      <c r="I61" s="38" t="s">
        <v>226</v>
      </c>
      <c r="J61" s="38" t="s">
        <v>226</v>
      </c>
      <c r="K61" s="121" t="s">
        <v>226</v>
      </c>
      <c r="L61" s="38" t="s">
        <v>226</v>
      </c>
      <c r="M61" s="271" t="s">
        <v>226</v>
      </c>
      <c r="N61" s="232" t="s">
        <v>173</v>
      </c>
      <c r="O61" s="145" t="s">
        <v>259</v>
      </c>
      <c r="P61" s="144">
        <v>25580</v>
      </c>
      <c r="Q61" s="160">
        <v>18674</v>
      </c>
      <c r="R61" s="207">
        <v>15752.356321839081</v>
      </c>
      <c r="S61" s="152" t="s">
        <v>75</v>
      </c>
      <c r="T61" s="43" t="s">
        <v>75</v>
      </c>
      <c r="U61" s="271" t="s">
        <v>75</v>
      </c>
      <c r="V61" s="43" t="s">
        <v>75</v>
      </c>
      <c r="W61" s="150" t="s">
        <v>230</v>
      </c>
      <c r="X61" s="43">
        <v>346</v>
      </c>
      <c r="Y61" s="160">
        <v>394</v>
      </c>
      <c r="Z61" s="207">
        <v>370.59356408869661</v>
      </c>
      <c r="AA61" s="84" t="s">
        <v>226</v>
      </c>
      <c r="AB61" s="42" t="s">
        <v>226</v>
      </c>
      <c r="AC61" s="42" t="s">
        <v>226</v>
      </c>
      <c r="AD61" s="42" t="s">
        <v>226</v>
      </c>
      <c r="AE61" s="42" t="s">
        <v>226</v>
      </c>
      <c r="AF61" s="42" t="s">
        <v>226</v>
      </c>
      <c r="AG61" s="42" t="s">
        <v>226</v>
      </c>
      <c r="AH61" s="259" t="s">
        <v>228</v>
      </c>
      <c r="AI61" s="259" t="s">
        <v>226</v>
      </c>
      <c r="AJ61" s="260" t="s">
        <v>259</v>
      </c>
      <c r="AK61" s="261" t="s">
        <v>230</v>
      </c>
      <c r="AL61" s="215">
        <f t="shared" si="21"/>
        <v>0.73002345582486317</v>
      </c>
      <c r="AM61" s="314">
        <f t="shared" si="20"/>
        <v>0.84354483891180687</v>
      </c>
      <c r="AN61" s="95" t="s">
        <v>55</v>
      </c>
      <c r="AO61" s="43" t="s">
        <v>226</v>
      </c>
      <c r="AP61" s="43" t="s">
        <v>226</v>
      </c>
      <c r="AQ61" s="43" t="s">
        <v>226</v>
      </c>
      <c r="AR61" s="43" t="s">
        <v>226</v>
      </c>
      <c r="AS61" s="43" t="s">
        <v>226</v>
      </c>
      <c r="AT61" s="43" t="s">
        <v>226</v>
      </c>
      <c r="AU61" s="43" t="s">
        <v>226</v>
      </c>
      <c r="AV61" s="43" t="s">
        <v>226</v>
      </c>
      <c r="AW61" s="43" t="s">
        <v>226</v>
      </c>
      <c r="AX61" s="199" t="s">
        <v>259</v>
      </c>
      <c r="AY61" s="199">
        <v>10</v>
      </c>
      <c r="AZ61" s="202">
        <v>10</v>
      </c>
      <c r="BA61" s="161">
        <v>10</v>
      </c>
      <c r="BB61" s="95" t="s">
        <v>54</v>
      </c>
      <c r="BC61" s="43" t="s">
        <v>54</v>
      </c>
      <c r="BD61" s="43" t="s">
        <v>54</v>
      </c>
      <c r="BE61" s="43" t="s">
        <v>54</v>
      </c>
      <c r="BF61" s="43" t="s">
        <v>54</v>
      </c>
      <c r="BG61" s="43" t="s">
        <v>54</v>
      </c>
      <c r="BH61" s="43" t="s">
        <v>54</v>
      </c>
      <c r="BI61" s="43" t="s">
        <v>54</v>
      </c>
      <c r="BJ61" s="272" t="s">
        <v>230</v>
      </c>
      <c r="BK61" s="150" t="s">
        <v>230</v>
      </c>
      <c r="BL61" s="199" t="s">
        <v>259</v>
      </c>
      <c r="BM61" s="199">
        <v>4</v>
      </c>
      <c r="BN61" s="160">
        <v>58</v>
      </c>
      <c r="BO61" s="207">
        <v>87</v>
      </c>
      <c r="BP61" s="95" t="s">
        <v>54</v>
      </c>
      <c r="BQ61" s="43" t="s">
        <v>54</v>
      </c>
      <c r="BR61" s="43" t="s">
        <v>54</v>
      </c>
      <c r="BS61" s="43" t="s">
        <v>54</v>
      </c>
      <c r="BT61" s="43" t="s">
        <v>54</v>
      </c>
      <c r="BU61" s="43" t="s">
        <v>54</v>
      </c>
      <c r="BV61" s="43" t="s">
        <v>54</v>
      </c>
      <c r="BW61" s="43" t="s">
        <v>54</v>
      </c>
      <c r="BX61" s="272" t="s">
        <v>259</v>
      </c>
      <c r="BY61" s="40" t="s">
        <v>230</v>
      </c>
      <c r="BZ61" s="43" t="s">
        <v>273</v>
      </c>
      <c r="CA61" s="43">
        <v>102320</v>
      </c>
      <c r="CB61" s="160">
        <v>1083063</v>
      </c>
      <c r="CC61" s="491">
        <v>1370455</v>
      </c>
      <c r="CD61" s="94" t="s">
        <v>280</v>
      </c>
      <c r="CE61" s="30" t="s">
        <v>280</v>
      </c>
      <c r="CF61" s="34" t="s">
        <v>295</v>
      </c>
      <c r="CG61" s="35" t="s">
        <v>280</v>
      </c>
      <c r="CH61" s="35" t="s">
        <v>280</v>
      </c>
      <c r="CI61" s="99" t="s">
        <v>281</v>
      </c>
      <c r="CJ61" s="313" t="s">
        <v>280</v>
      </c>
      <c r="CK61" s="35" t="s">
        <v>280</v>
      </c>
      <c r="CL61" s="35" t="s">
        <v>280</v>
      </c>
      <c r="CM61" s="35" t="s">
        <v>280</v>
      </c>
      <c r="CN61" s="35" t="s">
        <v>280</v>
      </c>
      <c r="CO61" s="107" t="s">
        <v>281</v>
      </c>
    </row>
    <row r="62" spans="1:93" s="142" customFormat="1" ht="23.25" customHeight="1">
      <c r="A62" s="132" t="s">
        <v>302</v>
      </c>
      <c r="B62" s="274" t="s">
        <v>97</v>
      </c>
      <c r="C62" s="37" t="s">
        <v>173</v>
      </c>
      <c r="D62" s="299" t="s">
        <v>322</v>
      </c>
      <c r="E62" s="316" t="s">
        <v>173</v>
      </c>
      <c r="F62" s="38" t="s">
        <v>226</v>
      </c>
      <c r="G62" s="38" t="s">
        <v>226</v>
      </c>
      <c r="H62" s="38" t="s">
        <v>226</v>
      </c>
      <c r="I62" s="38" t="s">
        <v>226</v>
      </c>
      <c r="J62" s="38" t="s">
        <v>226</v>
      </c>
      <c r="K62" s="121" t="s">
        <v>226</v>
      </c>
      <c r="L62" s="38" t="s">
        <v>226</v>
      </c>
      <c r="M62" s="271" t="s">
        <v>226</v>
      </c>
      <c r="N62" s="232" t="s">
        <v>173</v>
      </c>
      <c r="O62" s="145" t="s">
        <v>54</v>
      </c>
      <c r="P62" s="145" t="s">
        <v>173</v>
      </c>
      <c r="Q62" s="160">
        <v>42246</v>
      </c>
      <c r="R62" s="207">
        <v>45045.505952380954</v>
      </c>
      <c r="S62" s="152" t="s">
        <v>173</v>
      </c>
      <c r="T62" s="43" t="s">
        <v>173</v>
      </c>
      <c r="U62" s="271" t="s">
        <v>280</v>
      </c>
      <c r="V62" s="43" t="s">
        <v>282</v>
      </c>
      <c r="W62" s="150" t="s">
        <v>280</v>
      </c>
      <c r="X62" s="43" t="s">
        <v>281</v>
      </c>
      <c r="Y62" s="160">
        <v>411</v>
      </c>
      <c r="Z62" s="207">
        <v>425.57895624789114</v>
      </c>
      <c r="AA62" s="84" t="s">
        <v>226</v>
      </c>
      <c r="AB62" s="42" t="s">
        <v>226</v>
      </c>
      <c r="AC62" s="42" t="s">
        <v>226</v>
      </c>
      <c r="AD62" s="42" t="s">
        <v>226</v>
      </c>
      <c r="AE62" s="42" t="s">
        <v>226</v>
      </c>
      <c r="AF62" s="42" t="s">
        <v>226</v>
      </c>
      <c r="AG62" s="42" t="s">
        <v>226</v>
      </c>
      <c r="AH62" s="259" t="s">
        <v>173</v>
      </c>
      <c r="AI62" s="259" t="s">
        <v>226</v>
      </c>
      <c r="AJ62" s="260" t="s">
        <v>54</v>
      </c>
      <c r="AK62" s="261" t="s">
        <v>54</v>
      </c>
      <c r="AL62" s="350" t="s">
        <v>281</v>
      </c>
      <c r="AM62" s="479">
        <f t="shared" si="20"/>
        <v>1.0662667696913544</v>
      </c>
      <c r="AN62" s="95" t="s">
        <v>54</v>
      </c>
      <c r="AO62" s="43" t="s">
        <v>226</v>
      </c>
      <c r="AP62" s="43" t="s">
        <v>226</v>
      </c>
      <c r="AQ62" s="43" t="s">
        <v>226</v>
      </c>
      <c r="AR62" s="43" t="s">
        <v>226</v>
      </c>
      <c r="AS62" s="43" t="s">
        <v>226</v>
      </c>
      <c r="AT62" s="43" t="s">
        <v>226</v>
      </c>
      <c r="AU62" s="43" t="s">
        <v>226</v>
      </c>
      <c r="AV62" s="43" t="s">
        <v>226</v>
      </c>
      <c r="AW62" s="43" t="s">
        <v>226</v>
      </c>
      <c r="AX62" s="199" t="s">
        <v>54</v>
      </c>
      <c r="AY62" s="199" t="s">
        <v>280</v>
      </c>
      <c r="AZ62" s="202">
        <v>20</v>
      </c>
      <c r="BA62" s="161">
        <v>20</v>
      </c>
      <c r="BB62" s="95" t="s">
        <v>54</v>
      </c>
      <c r="BC62" s="43" t="s">
        <v>54</v>
      </c>
      <c r="BD62" s="43" t="s">
        <v>54</v>
      </c>
      <c r="BE62" s="43" t="s">
        <v>54</v>
      </c>
      <c r="BF62" s="43" t="s">
        <v>54</v>
      </c>
      <c r="BG62" s="43" t="s">
        <v>54</v>
      </c>
      <c r="BH62" s="43" t="s">
        <v>54</v>
      </c>
      <c r="BI62" s="43" t="s">
        <v>54</v>
      </c>
      <c r="BJ62" s="272" t="s">
        <v>54</v>
      </c>
      <c r="BK62" s="150" t="s">
        <v>54</v>
      </c>
      <c r="BL62" s="199" t="s">
        <v>54</v>
      </c>
      <c r="BM62" s="199" t="s">
        <v>280</v>
      </c>
      <c r="BN62" s="160">
        <v>180</v>
      </c>
      <c r="BO62" s="207">
        <v>168</v>
      </c>
      <c r="BP62" s="95" t="s">
        <v>54</v>
      </c>
      <c r="BQ62" s="43" t="s">
        <v>54</v>
      </c>
      <c r="BR62" s="43" t="s">
        <v>54</v>
      </c>
      <c r="BS62" s="43" t="s">
        <v>54</v>
      </c>
      <c r="BT62" s="43" t="s">
        <v>54</v>
      </c>
      <c r="BU62" s="43" t="s">
        <v>54</v>
      </c>
      <c r="BV62" s="43" t="s">
        <v>54</v>
      </c>
      <c r="BW62" s="43" t="s">
        <v>54</v>
      </c>
      <c r="BX62" s="272" t="s">
        <v>54</v>
      </c>
      <c r="BY62" s="40" t="s">
        <v>54</v>
      </c>
      <c r="BZ62" s="43" t="s">
        <v>54</v>
      </c>
      <c r="CA62" s="43" t="s">
        <v>280</v>
      </c>
      <c r="CB62" s="160">
        <v>7604195</v>
      </c>
      <c r="CC62" s="491">
        <v>7567645</v>
      </c>
      <c r="CD62" s="94" t="s">
        <v>280</v>
      </c>
      <c r="CE62" s="30" t="s">
        <v>280</v>
      </c>
      <c r="CF62" s="34" t="s">
        <v>295</v>
      </c>
      <c r="CG62" s="35" t="s">
        <v>280</v>
      </c>
      <c r="CH62" s="35" t="s">
        <v>280</v>
      </c>
      <c r="CI62" s="99" t="s">
        <v>281</v>
      </c>
      <c r="CJ62" s="94" t="s">
        <v>280</v>
      </c>
      <c r="CK62" s="30" t="s">
        <v>280</v>
      </c>
      <c r="CL62" s="34" t="s">
        <v>295</v>
      </c>
      <c r="CM62" s="35" t="s">
        <v>280</v>
      </c>
      <c r="CN62" s="35" t="s">
        <v>280</v>
      </c>
      <c r="CO62" s="99" t="s">
        <v>281</v>
      </c>
    </row>
    <row r="63" spans="1:93" s="142" customFormat="1" ht="23.25" customHeight="1">
      <c r="A63" s="132" t="s">
        <v>303</v>
      </c>
      <c r="B63" s="274" t="s">
        <v>313</v>
      </c>
      <c r="C63" s="37" t="s">
        <v>173</v>
      </c>
      <c r="D63" s="299" t="s">
        <v>321</v>
      </c>
      <c r="E63" s="316" t="s">
        <v>173</v>
      </c>
      <c r="F63" s="38" t="s">
        <v>226</v>
      </c>
      <c r="G63" s="38" t="s">
        <v>226</v>
      </c>
      <c r="H63" s="38" t="s">
        <v>226</v>
      </c>
      <c r="I63" s="38" t="s">
        <v>226</v>
      </c>
      <c r="J63" s="38" t="s">
        <v>226</v>
      </c>
      <c r="K63" s="121" t="s">
        <v>226</v>
      </c>
      <c r="L63" s="38" t="s">
        <v>226</v>
      </c>
      <c r="M63" s="271" t="s">
        <v>226</v>
      </c>
      <c r="N63" s="232" t="s">
        <v>173</v>
      </c>
      <c r="O63" s="145" t="s">
        <v>54</v>
      </c>
      <c r="P63" s="145" t="s">
        <v>173</v>
      </c>
      <c r="Q63" s="160">
        <v>5717</v>
      </c>
      <c r="R63" s="207">
        <v>6257.5290102389081</v>
      </c>
      <c r="S63" s="152" t="s">
        <v>173</v>
      </c>
      <c r="T63" s="43" t="s">
        <v>173</v>
      </c>
      <c r="U63" s="271" t="s">
        <v>280</v>
      </c>
      <c r="V63" s="43" t="s">
        <v>282</v>
      </c>
      <c r="W63" s="150" t="s">
        <v>280</v>
      </c>
      <c r="X63" s="43" t="s">
        <v>281</v>
      </c>
      <c r="Y63" s="160">
        <v>139</v>
      </c>
      <c r="Z63" s="207">
        <v>148.22992966286685</v>
      </c>
      <c r="AA63" s="84" t="s">
        <v>226</v>
      </c>
      <c r="AB63" s="42" t="s">
        <v>226</v>
      </c>
      <c r="AC63" s="42" t="s">
        <v>226</v>
      </c>
      <c r="AD63" s="42" t="s">
        <v>226</v>
      </c>
      <c r="AE63" s="42" t="s">
        <v>226</v>
      </c>
      <c r="AF63" s="42" t="s">
        <v>226</v>
      </c>
      <c r="AG63" s="42" t="s">
        <v>226</v>
      </c>
      <c r="AH63" s="259" t="s">
        <v>173</v>
      </c>
      <c r="AI63" s="259" t="s">
        <v>226</v>
      </c>
      <c r="AJ63" s="260" t="s">
        <v>54</v>
      </c>
      <c r="AK63" s="261" t="s">
        <v>54</v>
      </c>
      <c r="AL63" s="350" t="s">
        <v>281</v>
      </c>
      <c r="AM63" s="479">
        <f t="shared" si="20"/>
        <v>1.0945476666501501</v>
      </c>
      <c r="AN63" s="95" t="s">
        <v>54</v>
      </c>
      <c r="AO63" s="43" t="s">
        <v>226</v>
      </c>
      <c r="AP63" s="43" t="s">
        <v>226</v>
      </c>
      <c r="AQ63" s="43" t="s">
        <v>226</v>
      </c>
      <c r="AR63" s="43" t="s">
        <v>226</v>
      </c>
      <c r="AS63" s="43" t="s">
        <v>226</v>
      </c>
      <c r="AT63" s="43" t="s">
        <v>226</v>
      </c>
      <c r="AU63" s="43" t="s">
        <v>226</v>
      </c>
      <c r="AV63" s="43" t="s">
        <v>226</v>
      </c>
      <c r="AW63" s="43" t="s">
        <v>226</v>
      </c>
      <c r="AX63" s="199" t="s">
        <v>54</v>
      </c>
      <c r="AY63" s="199" t="s">
        <v>280</v>
      </c>
      <c r="AZ63" s="202">
        <v>20</v>
      </c>
      <c r="BA63" s="161">
        <v>20</v>
      </c>
      <c r="BB63" s="95" t="s">
        <v>54</v>
      </c>
      <c r="BC63" s="43" t="s">
        <v>54</v>
      </c>
      <c r="BD63" s="43" t="s">
        <v>54</v>
      </c>
      <c r="BE63" s="43" t="s">
        <v>54</v>
      </c>
      <c r="BF63" s="43" t="s">
        <v>54</v>
      </c>
      <c r="BG63" s="43" t="s">
        <v>54</v>
      </c>
      <c r="BH63" s="43" t="s">
        <v>54</v>
      </c>
      <c r="BI63" s="43" t="s">
        <v>54</v>
      </c>
      <c r="BJ63" s="272" t="s">
        <v>54</v>
      </c>
      <c r="BK63" s="150" t="s">
        <v>54</v>
      </c>
      <c r="BL63" s="199" t="s">
        <v>54</v>
      </c>
      <c r="BM63" s="199" t="s">
        <v>280</v>
      </c>
      <c r="BN63" s="160">
        <v>150</v>
      </c>
      <c r="BO63" s="207">
        <v>293</v>
      </c>
      <c r="BP63" s="95" t="s">
        <v>54</v>
      </c>
      <c r="BQ63" s="43" t="s">
        <v>54</v>
      </c>
      <c r="BR63" s="43" t="s">
        <v>54</v>
      </c>
      <c r="BS63" s="43" t="s">
        <v>54</v>
      </c>
      <c r="BT63" s="43" t="s">
        <v>54</v>
      </c>
      <c r="BU63" s="43" t="s">
        <v>54</v>
      </c>
      <c r="BV63" s="43" t="s">
        <v>54</v>
      </c>
      <c r="BW63" s="43" t="s">
        <v>54</v>
      </c>
      <c r="BX63" s="272" t="s">
        <v>54</v>
      </c>
      <c r="BY63" s="40" t="s">
        <v>54</v>
      </c>
      <c r="BZ63" s="43" t="s">
        <v>54</v>
      </c>
      <c r="CA63" s="43" t="s">
        <v>280</v>
      </c>
      <c r="CB63" s="160">
        <v>857606</v>
      </c>
      <c r="CC63" s="491">
        <v>1833456</v>
      </c>
      <c r="CD63" s="94" t="s">
        <v>280</v>
      </c>
      <c r="CE63" s="30" t="s">
        <v>280</v>
      </c>
      <c r="CF63" s="34" t="s">
        <v>295</v>
      </c>
      <c r="CG63" s="35" t="s">
        <v>280</v>
      </c>
      <c r="CH63" s="35" t="s">
        <v>280</v>
      </c>
      <c r="CI63" s="99" t="s">
        <v>281</v>
      </c>
      <c r="CJ63" s="94" t="s">
        <v>280</v>
      </c>
      <c r="CK63" s="30" t="s">
        <v>280</v>
      </c>
      <c r="CL63" s="34" t="s">
        <v>295</v>
      </c>
      <c r="CM63" s="35" t="s">
        <v>280</v>
      </c>
      <c r="CN63" s="35" t="s">
        <v>280</v>
      </c>
      <c r="CO63" s="99" t="s">
        <v>281</v>
      </c>
    </row>
    <row r="64" spans="1:93" s="142" customFormat="1" ht="23.25" customHeight="1">
      <c r="A64" s="132" t="s">
        <v>305</v>
      </c>
      <c r="B64" s="274" t="s">
        <v>314</v>
      </c>
      <c r="C64" s="37" t="s">
        <v>282</v>
      </c>
      <c r="D64" s="299" t="s">
        <v>321</v>
      </c>
      <c r="E64" s="316" t="s">
        <v>173</v>
      </c>
      <c r="F64" s="38" t="s">
        <v>226</v>
      </c>
      <c r="G64" s="38" t="s">
        <v>226</v>
      </c>
      <c r="H64" s="38" t="s">
        <v>226</v>
      </c>
      <c r="I64" s="38" t="s">
        <v>226</v>
      </c>
      <c r="J64" s="38" t="s">
        <v>226</v>
      </c>
      <c r="K64" s="121" t="s">
        <v>226</v>
      </c>
      <c r="L64" s="38" t="s">
        <v>226</v>
      </c>
      <c r="M64" s="271" t="s">
        <v>226</v>
      </c>
      <c r="N64" s="232" t="s">
        <v>173</v>
      </c>
      <c r="O64" s="145" t="s">
        <v>54</v>
      </c>
      <c r="P64" s="145" t="s">
        <v>173</v>
      </c>
      <c r="Q64" s="160">
        <v>9033</v>
      </c>
      <c r="R64" s="207">
        <v>9391.1145833333339</v>
      </c>
      <c r="S64" s="152" t="s">
        <v>173</v>
      </c>
      <c r="T64" s="43" t="s">
        <v>173</v>
      </c>
      <c r="U64" s="271" t="s">
        <v>280</v>
      </c>
      <c r="V64" s="43" t="s">
        <v>282</v>
      </c>
      <c r="W64" s="150" t="s">
        <v>280</v>
      </c>
      <c r="X64" s="43" t="s">
        <v>281</v>
      </c>
      <c r="Y64" s="160">
        <v>200</v>
      </c>
      <c r="Z64" s="207">
        <v>211.32484275501037</v>
      </c>
      <c r="AA64" s="84" t="s">
        <v>226</v>
      </c>
      <c r="AB64" s="42" t="s">
        <v>226</v>
      </c>
      <c r="AC64" s="42" t="s">
        <v>226</v>
      </c>
      <c r="AD64" s="42" t="s">
        <v>226</v>
      </c>
      <c r="AE64" s="42" t="s">
        <v>226</v>
      </c>
      <c r="AF64" s="42" t="s">
        <v>226</v>
      </c>
      <c r="AG64" s="42" t="s">
        <v>226</v>
      </c>
      <c r="AH64" s="259" t="s">
        <v>173</v>
      </c>
      <c r="AI64" s="259" t="s">
        <v>226</v>
      </c>
      <c r="AJ64" s="260" t="s">
        <v>54</v>
      </c>
      <c r="AK64" s="261" t="s">
        <v>54</v>
      </c>
      <c r="AL64" s="350" t="s">
        <v>281</v>
      </c>
      <c r="AM64" s="479">
        <f t="shared" si="20"/>
        <v>1.0396451437322412</v>
      </c>
      <c r="AN64" s="95" t="s">
        <v>54</v>
      </c>
      <c r="AO64" s="43" t="s">
        <v>226</v>
      </c>
      <c r="AP64" s="43" t="s">
        <v>226</v>
      </c>
      <c r="AQ64" s="43" t="s">
        <v>226</v>
      </c>
      <c r="AR64" s="43" t="s">
        <v>226</v>
      </c>
      <c r="AS64" s="43" t="s">
        <v>226</v>
      </c>
      <c r="AT64" s="43" t="s">
        <v>226</v>
      </c>
      <c r="AU64" s="43" t="s">
        <v>226</v>
      </c>
      <c r="AV64" s="43" t="s">
        <v>226</v>
      </c>
      <c r="AW64" s="43" t="s">
        <v>226</v>
      </c>
      <c r="AX64" s="199" t="s">
        <v>54</v>
      </c>
      <c r="AY64" s="199" t="s">
        <v>280</v>
      </c>
      <c r="AZ64" s="202">
        <v>20</v>
      </c>
      <c r="BA64" s="161">
        <v>20</v>
      </c>
      <c r="BB64" s="95" t="s">
        <v>54</v>
      </c>
      <c r="BC64" s="43" t="s">
        <v>54</v>
      </c>
      <c r="BD64" s="43" t="s">
        <v>54</v>
      </c>
      <c r="BE64" s="43" t="s">
        <v>54</v>
      </c>
      <c r="BF64" s="43" t="s">
        <v>54</v>
      </c>
      <c r="BG64" s="43" t="s">
        <v>54</v>
      </c>
      <c r="BH64" s="43" t="s">
        <v>54</v>
      </c>
      <c r="BI64" s="43" t="s">
        <v>54</v>
      </c>
      <c r="BJ64" s="272" t="s">
        <v>54</v>
      </c>
      <c r="BK64" s="150" t="s">
        <v>54</v>
      </c>
      <c r="BL64" s="199" t="s">
        <v>54</v>
      </c>
      <c r="BM64" s="199" t="s">
        <v>280</v>
      </c>
      <c r="BN64" s="160">
        <v>57</v>
      </c>
      <c r="BO64" s="207">
        <v>288</v>
      </c>
      <c r="BP64" s="95" t="s">
        <v>54</v>
      </c>
      <c r="BQ64" s="43" t="s">
        <v>54</v>
      </c>
      <c r="BR64" s="43" t="s">
        <v>54</v>
      </c>
      <c r="BS64" s="43" t="s">
        <v>54</v>
      </c>
      <c r="BT64" s="43" t="s">
        <v>54</v>
      </c>
      <c r="BU64" s="43" t="s">
        <v>54</v>
      </c>
      <c r="BV64" s="43" t="s">
        <v>54</v>
      </c>
      <c r="BW64" s="43" t="s">
        <v>54</v>
      </c>
      <c r="BX64" s="272" t="s">
        <v>54</v>
      </c>
      <c r="BY64" s="40" t="s">
        <v>54</v>
      </c>
      <c r="BZ64" s="43" t="s">
        <v>54</v>
      </c>
      <c r="CA64" s="43" t="s">
        <v>280</v>
      </c>
      <c r="CB64" s="160">
        <v>514900</v>
      </c>
      <c r="CC64" s="491">
        <v>2704641</v>
      </c>
      <c r="CD64" s="94" t="s">
        <v>280</v>
      </c>
      <c r="CE64" s="30" t="s">
        <v>280</v>
      </c>
      <c r="CF64" s="34" t="s">
        <v>295</v>
      </c>
      <c r="CG64" s="35" t="s">
        <v>280</v>
      </c>
      <c r="CH64" s="35" t="s">
        <v>280</v>
      </c>
      <c r="CI64" s="99" t="s">
        <v>281</v>
      </c>
      <c r="CJ64" s="94" t="s">
        <v>280</v>
      </c>
      <c r="CK64" s="30" t="s">
        <v>280</v>
      </c>
      <c r="CL64" s="34" t="s">
        <v>295</v>
      </c>
      <c r="CM64" s="35" t="s">
        <v>280</v>
      </c>
      <c r="CN64" s="35" t="s">
        <v>280</v>
      </c>
      <c r="CO64" s="99" t="s">
        <v>281</v>
      </c>
    </row>
    <row r="65" spans="1:93" s="142" customFormat="1" ht="23.25" customHeight="1">
      <c r="A65" s="132" t="s">
        <v>307</v>
      </c>
      <c r="B65" s="274" t="s">
        <v>404</v>
      </c>
      <c r="C65" s="37" t="s">
        <v>282</v>
      </c>
      <c r="D65" s="299" t="s">
        <v>321</v>
      </c>
      <c r="E65" s="316" t="s">
        <v>173</v>
      </c>
      <c r="F65" s="38" t="s">
        <v>226</v>
      </c>
      <c r="G65" s="38" t="s">
        <v>226</v>
      </c>
      <c r="H65" s="38" t="s">
        <v>226</v>
      </c>
      <c r="I65" s="38" t="s">
        <v>226</v>
      </c>
      <c r="J65" s="38" t="s">
        <v>226</v>
      </c>
      <c r="K65" s="121" t="s">
        <v>226</v>
      </c>
      <c r="L65" s="38" t="s">
        <v>226</v>
      </c>
      <c r="M65" s="271" t="s">
        <v>226</v>
      </c>
      <c r="N65" s="232" t="s">
        <v>173</v>
      </c>
      <c r="O65" s="145" t="s">
        <v>54</v>
      </c>
      <c r="P65" s="145" t="s">
        <v>173</v>
      </c>
      <c r="Q65" s="160">
        <v>3044</v>
      </c>
      <c r="R65" s="207">
        <v>7155.2769230769227</v>
      </c>
      <c r="S65" s="152" t="s">
        <v>173</v>
      </c>
      <c r="T65" s="43" t="s">
        <v>173</v>
      </c>
      <c r="U65" s="271" t="s">
        <v>280</v>
      </c>
      <c r="V65" s="43" t="s">
        <v>282</v>
      </c>
      <c r="W65" s="150" t="s">
        <v>280</v>
      </c>
      <c r="X65" s="43" t="s">
        <v>281</v>
      </c>
      <c r="Y65" s="160">
        <v>75</v>
      </c>
      <c r="Z65" s="207">
        <v>135.85307433912664</v>
      </c>
      <c r="AA65" s="84" t="s">
        <v>226</v>
      </c>
      <c r="AB65" s="42" t="s">
        <v>226</v>
      </c>
      <c r="AC65" s="42" t="s">
        <v>226</v>
      </c>
      <c r="AD65" s="42" t="s">
        <v>226</v>
      </c>
      <c r="AE65" s="42" t="s">
        <v>226</v>
      </c>
      <c r="AF65" s="42" t="s">
        <v>226</v>
      </c>
      <c r="AG65" s="42" t="s">
        <v>226</v>
      </c>
      <c r="AH65" s="259" t="s">
        <v>173</v>
      </c>
      <c r="AI65" s="259" t="s">
        <v>226</v>
      </c>
      <c r="AJ65" s="260" t="s">
        <v>54</v>
      </c>
      <c r="AK65" s="261" t="s">
        <v>54</v>
      </c>
      <c r="AL65" s="350" t="s">
        <v>281</v>
      </c>
      <c r="AM65" s="479">
        <f t="shared" si="20"/>
        <v>2.3506165975942586</v>
      </c>
      <c r="AN65" s="95" t="s">
        <v>54</v>
      </c>
      <c r="AO65" s="43" t="s">
        <v>226</v>
      </c>
      <c r="AP65" s="43" t="s">
        <v>226</v>
      </c>
      <c r="AQ65" s="43" t="s">
        <v>226</v>
      </c>
      <c r="AR65" s="43" t="s">
        <v>226</v>
      </c>
      <c r="AS65" s="43" t="s">
        <v>226</v>
      </c>
      <c r="AT65" s="43" t="s">
        <v>226</v>
      </c>
      <c r="AU65" s="43" t="s">
        <v>226</v>
      </c>
      <c r="AV65" s="43" t="s">
        <v>226</v>
      </c>
      <c r="AW65" s="43" t="s">
        <v>226</v>
      </c>
      <c r="AX65" s="199" t="s">
        <v>54</v>
      </c>
      <c r="AY65" s="199" t="s">
        <v>280</v>
      </c>
      <c r="AZ65" s="202">
        <v>14</v>
      </c>
      <c r="BA65" s="161">
        <v>14</v>
      </c>
      <c r="BB65" s="95" t="s">
        <v>54</v>
      </c>
      <c r="BC65" s="43" t="s">
        <v>54</v>
      </c>
      <c r="BD65" s="43" t="s">
        <v>54</v>
      </c>
      <c r="BE65" s="43" t="s">
        <v>54</v>
      </c>
      <c r="BF65" s="43" t="s">
        <v>54</v>
      </c>
      <c r="BG65" s="43" t="s">
        <v>54</v>
      </c>
      <c r="BH65" s="43" t="s">
        <v>54</v>
      </c>
      <c r="BI65" s="43" t="s">
        <v>54</v>
      </c>
      <c r="BJ65" s="272" t="s">
        <v>54</v>
      </c>
      <c r="BK65" s="150" t="s">
        <v>54</v>
      </c>
      <c r="BL65" s="199" t="s">
        <v>54</v>
      </c>
      <c r="BM65" s="199" t="s">
        <v>280</v>
      </c>
      <c r="BN65" s="160">
        <v>17</v>
      </c>
      <c r="BO65" s="207">
        <v>130</v>
      </c>
      <c r="BP65" s="95" t="s">
        <v>54</v>
      </c>
      <c r="BQ65" s="43" t="s">
        <v>54</v>
      </c>
      <c r="BR65" s="43" t="s">
        <v>54</v>
      </c>
      <c r="BS65" s="43" t="s">
        <v>54</v>
      </c>
      <c r="BT65" s="43" t="s">
        <v>54</v>
      </c>
      <c r="BU65" s="43" t="s">
        <v>54</v>
      </c>
      <c r="BV65" s="43" t="s">
        <v>54</v>
      </c>
      <c r="BW65" s="43" t="s">
        <v>54</v>
      </c>
      <c r="BX65" s="272" t="s">
        <v>54</v>
      </c>
      <c r="BY65" s="40" t="s">
        <v>54</v>
      </c>
      <c r="BZ65" s="43" t="s">
        <v>54</v>
      </c>
      <c r="CA65" s="43" t="s">
        <v>280</v>
      </c>
      <c r="CB65" s="160">
        <v>51750</v>
      </c>
      <c r="CC65" s="491">
        <v>930186</v>
      </c>
      <c r="CD65" s="94" t="s">
        <v>280</v>
      </c>
      <c r="CE65" s="30" t="s">
        <v>280</v>
      </c>
      <c r="CF65" s="34" t="s">
        <v>295</v>
      </c>
      <c r="CG65" s="35" t="s">
        <v>280</v>
      </c>
      <c r="CH65" s="35" t="s">
        <v>280</v>
      </c>
      <c r="CI65" s="99" t="s">
        <v>281</v>
      </c>
      <c r="CJ65" s="94" t="s">
        <v>280</v>
      </c>
      <c r="CK65" s="30" t="s">
        <v>280</v>
      </c>
      <c r="CL65" s="34" t="s">
        <v>295</v>
      </c>
      <c r="CM65" s="35" t="s">
        <v>280</v>
      </c>
      <c r="CN65" s="35" t="s">
        <v>280</v>
      </c>
      <c r="CO65" s="99" t="s">
        <v>281</v>
      </c>
    </row>
    <row r="66" spans="1:93" s="142" customFormat="1" ht="23.25" customHeight="1">
      <c r="A66" s="132" t="s">
        <v>308</v>
      </c>
      <c r="B66" s="274" t="s">
        <v>313</v>
      </c>
      <c r="C66" s="37" t="s">
        <v>173</v>
      </c>
      <c r="D66" s="299" t="s">
        <v>321</v>
      </c>
      <c r="E66" s="316" t="s">
        <v>173</v>
      </c>
      <c r="F66" s="38" t="s">
        <v>226</v>
      </c>
      <c r="G66" s="38" t="s">
        <v>226</v>
      </c>
      <c r="H66" s="38" t="s">
        <v>226</v>
      </c>
      <c r="I66" s="38" t="s">
        <v>226</v>
      </c>
      <c r="J66" s="38" t="s">
        <v>226</v>
      </c>
      <c r="K66" s="121" t="s">
        <v>226</v>
      </c>
      <c r="L66" s="38" t="s">
        <v>226</v>
      </c>
      <c r="M66" s="271" t="s">
        <v>226</v>
      </c>
      <c r="N66" s="232" t="s">
        <v>173</v>
      </c>
      <c r="O66" s="145" t="s">
        <v>54</v>
      </c>
      <c r="P66" s="145" t="s">
        <v>173</v>
      </c>
      <c r="Q66" s="160">
        <v>6341</v>
      </c>
      <c r="R66" s="207">
        <v>6269.0783582089553</v>
      </c>
      <c r="S66" s="152" t="s">
        <v>173</v>
      </c>
      <c r="T66" s="43" t="s">
        <v>173</v>
      </c>
      <c r="U66" s="271" t="s">
        <v>280</v>
      </c>
      <c r="V66" s="43" t="s">
        <v>282</v>
      </c>
      <c r="W66" s="150" t="s">
        <v>280</v>
      </c>
      <c r="X66" s="43" t="s">
        <v>281</v>
      </c>
      <c r="Y66" s="160">
        <v>132</v>
      </c>
      <c r="Z66" s="207">
        <v>146.67071147970319</v>
      </c>
      <c r="AA66" s="84" t="s">
        <v>226</v>
      </c>
      <c r="AB66" s="42" t="s">
        <v>226</v>
      </c>
      <c r="AC66" s="42" t="s">
        <v>226</v>
      </c>
      <c r="AD66" s="42" t="s">
        <v>226</v>
      </c>
      <c r="AE66" s="42" t="s">
        <v>226</v>
      </c>
      <c r="AF66" s="42" t="s">
        <v>226</v>
      </c>
      <c r="AG66" s="42" t="s">
        <v>226</v>
      </c>
      <c r="AH66" s="259" t="s">
        <v>173</v>
      </c>
      <c r="AI66" s="259" t="s">
        <v>226</v>
      </c>
      <c r="AJ66" s="260" t="s">
        <v>54</v>
      </c>
      <c r="AK66" s="261" t="s">
        <v>54</v>
      </c>
      <c r="AL66" s="350" t="s">
        <v>281</v>
      </c>
      <c r="AM66" s="314">
        <f t="shared" si="20"/>
        <v>0.98865768147121202</v>
      </c>
      <c r="AN66" s="95" t="s">
        <v>54</v>
      </c>
      <c r="AO66" s="43" t="s">
        <v>226</v>
      </c>
      <c r="AP66" s="43" t="s">
        <v>226</v>
      </c>
      <c r="AQ66" s="43" t="s">
        <v>226</v>
      </c>
      <c r="AR66" s="43" t="s">
        <v>226</v>
      </c>
      <c r="AS66" s="43" t="s">
        <v>226</v>
      </c>
      <c r="AT66" s="43" t="s">
        <v>226</v>
      </c>
      <c r="AU66" s="43" t="s">
        <v>226</v>
      </c>
      <c r="AV66" s="43" t="s">
        <v>226</v>
      </c>
      <c r="AW66" s="43" t="s">
        <v>226</v>
      </c>
      <c r="AX66" s="199" t="s">
        <v>54</v>
      </c>
      <c r="AY66" s="199" t="s">
        <v>280</v>
      </c>
      <c r="AZ66" s="202">
        <v>20</v>
      </c>
      <c r="BA66" s="161">
        <v>20</v>
      </c>
      <c r="BB66" s="95" t="s">
        <v>54</v>
      </c>
      <c r="BC66" s="43" t="s">
        <v>54</v>
      </c>
      <c r="BD66" s="43" t="s">
        <v>54</v>
      </c>
      <c r="BE66" s="43" t="s">
        <v>54</v>
      </c>
      <c r="BF66" s="43" t="s">
        <v>54</v>
      </c>
      <c r="BG66" s="43" t="s">
        <v>54</v>
      </c>
      <c r="BH66" s="43" t="s">
        <v>54</v>
      </c>
      <c r="BI66" s="43" t="s">
        <v>54</v>
      </c>
      <c r="BJ66" s="272" t="s">
        <v>54</v>
      </c>
      <c r="BK66" s="150" t="s">
        <v>54</v>
      </c>
      <c r="BL66" s="199" t="s">
        <v>54</v>
      </c>
      <c r="BM66" s="199" t="s">
        <v>280</v>
      </c>
      <c r="BN66" s="160">
        <v>1</v>
      </c>
      <c r="BO66" s="207">
        <v>268</v>
      </c>
      <c r="BP66" s="95" t="s">
        <v>54</v>
      </c>
      <c r="BQ66" s="43" t="s">
        <v>54</v>
      </c>
      <c r="BR66" s="43" t="s">
        <v>54</v>
      </c>
      <c r="BS66" s="43" t="s">
        <v>54</v>
      </c>
      <c r="BT66" s="43" t="s">
        <v>54</v>
      </c>
      <c r="BU66" s="43" t="s">
        <v>54</v>
      </c>
      <c r="BV66" s="43" t="s">
        <v>54</v>
      </c>
      <c r="BW66" s="43" t="s">
        <v>54</v>
      </c>
      <c r="BX66" s="272" t="s">
        <v>54</v>
      </c>
      <c r="BY66" s="40" t="s">
        <v>54</v>
      </c>
      <c r="BZ66" s="43" t="s">
        <v>54</v>
      </c>
      <c r="CA66" s="43" t="s">
        <v>280</v>
      </c>
      <c r="CB66" s="160">
        <v>6341</v>
      </c>
      <c r="CC66" s="491">
        <v>1680113</v>
      </c>
      <c r="CD66" s="94" t="s">
        <v>280</v>
      </c>
      <c r="CE66" s="30" t="s">
        <v>280</v>
      </c>
      <c r="CF66" s="34" t="s">
        <v>295</v>
      </c>
      <c r="CG66" s="35" t="s">
        <v>280</v>
      </c>
      <c r="CH66" s="35" t="s">
        <v>280</v>
      </c>
      <c r="CI66" s="99" t="s">
        <v>281</v>
      </c>
      <c r="CJ66" s="94" t="s">
        <v>280</v>
      </c>
      <c r="CK66" s="30" t="s">
        <v>280</v>
      </c>
      <c r="CL66" s="34" t="s">
        <v>295</v>
      </c>
      <c r="CM66" s="35" t="s">
        <v>280</v>
      </c>
      <c r="CN66" s="35" t="s">
        <v>280</v>
      </c>
      <c r="CO66" s="99" t="s">
        <v>281</v>
      </c>
    </row>
    <row r="67" spans="1:93" s="142" customFormat="1" ht="23.25" customHeight="1">
      <c r="A67" s="132" t="s">
        <v>310</v>
      </c>
      <c r="B67" s="274" t="s">
        <v>315</v>
      </c>
      <c r="C67" s="37" t="s">
        <v>173</v>
      </c>
      <c r="D67" s="299" t="s">
        <v>321</v>
      </c>
      <c r="E67" s="316" t="s">
        <v>173</v>
      </c>
      <c r="F67" s="38" t="s">
        <v>226</v>
      </c>
      <c r="G67" s="38" t="s">
        <v>226</v>
      </c>
      <c r="H67" s="38" t="s">
        <v>226</v>
      </c>
      <c r="I67" s="38" t="s">
        <v>226</v>
      </c>
      <c r="J67" s="38" t="s">
        <v>226</v>
      </c>
      <c r="K67" s="121" t="s">
        <v>226</v>
      </c>
      <c r="L67" s="38" t="s">
        <v>226</v>
      </c>
      <c r="M67" s="271" t="s">
        <v>226</v>
      </c>
      <c r="N67" s="232" t="s">
        <v>173</v>
      </c>
      <c r="O67" s="145" t="s">
        <v>54</v>
      </c>
      <c r="P67" s="145" t="s">
        <v>173</v>
      </c>
      <c r="Q67" s="160">
        <v>8280</v>
      </c>
      <c r="R67" s="207">
        <v>6598.6018518518522</v>
      </c>
      <c r="S67" s="152" t="s">
        <v>173</v>
      </c>
      <c r="T67" s="43" t="s">
        <v>173</v>
      </c>
      <c r="U67" s="271" t="s">
        <v>280</v>
      </c>
      <c r="V67" s="43" t="s">
        <v>282</v>
      </c>
      <c r="W67" s="150" t="s">
        <v>280</v>
      </c>
      <c r="X67" s="43" t="s">
        <v>281</v>
      </c>
      <c r="Y67" s="160">
        <v>130</v>
      </c>
      <c r="Z67" s="207">
        <v>111.8319340918007</v>
      </c>
      <c r="AA67" s="84" t="s">
        <v>226</v>
      </c>
      <c r="AB67" s="42" t="s">
        <v>226</v>
      </c>
      <c r="AC67" s="42" t="s">
        <v>226</v>
      </c>
      <c r="AD67" s="42" t="s">
        <v>226</v>
      </c>
      <c r="AE67" s="42" t="s">
        <v>226</v>
      </c>
      <c r="AF67" s="42" t="s">
        <v>226</v>
      </c>
      <c r="AG67" s="42" t="s">
        <v>226</v>
      </c>
      <c r="AH67" s="259" t="s">
        <v>173</v>
      </c>
      <c r="AI67" s="259" t="s">
        <v>226</v>
      </c>
      <c r="AJ67" s="260" t="s">
        <v>54</v>
      </c>
      <c r="AK67" s="261" t="s">
        <v>54</v>
      </c>
      <c r="AL67" s="350" t="s">
        <v>281</v>
      </c>
      <c r="AM67" s="314">
        <f t="shared" si="20"/>
        <v>0.79693259080336376</v>
      </c>
      <c r="AN67" s="95" t="s">
        <v>54</v>
      </c>
      <c r="AO67" s="43" t="s">
        <v>226</v>
      </c>
      <c r="AP67" s="43" t="s">
        <v>226</v>
      </c>
      <c r="AQ67" s="43" t="s">
        <v>226</v>
      </c>
      <c r="AR67" s="43" t="s">
        <v>226</v>
      </c>
      <c r="AS67" s="43" t="s">
        <v>226</v>
      </c>
      <c r="AT67" s="43" t="s">
        <v>226</v>
      </c>
      <c r="AU67" s="43" t="s">
        <v>226</v>
      </c>
      <c r="AV67" s="43" t="s">
        <v>226</v>
      </c>
      <c r="AW67" s="43" t="s">
        <v>226</v>
      </c>
      <c r="AX67" s="199" t="s">
        <v>54</v>
      </c>
      <c r="AY67" s="199" t="s">
        <v>280</v>
      </c>
      <c r="AZ67" s="202">
        <v>20</v>
      </c>
      <c r="BA67" s="161">
        <v>20</v>
      </c>
      <c r="BB67" s="95" t="s">
        <v>54</v>
      </c>
      <c r="BC67" s="43" t="s">
        <v>54</v>
      </c>
      <c r="BD67" s="43" t="s">
        <v>54</v>
      </c>
      <c r="BE67" s="43" t="s">
        <v>54</v>
      </c>
      <c r="BF67" s="43" t="s">
        <v>54</v>
      </c>
      <c r="BG67" s="43" t="s">
        <v>54</v>
      </c>
      <c r="BH67" s="43" t="s">
        <v>54</v>
      </c>
      <c r="BI67" s="43" t="s">
        <v>54</v>
      </c>
      <c r="BJ67" s="272" t="s">
        <v>54</v>
      </c>
      <c r="BK67" s="150" t="s">
        <v>54</v>
      </c>
      <c r="BL67" s="199" t="s">
        <v>54</v>
      </c>
      <c r="BM67" s="199" t="s">
        <v>280</v>
      </c>
      <c r="BN67" s="160">
        <v>47</v>
      </c>
      <c r="BO67" s="207">
        <v>216</v>
      </c>
      <c r="BP67" s="95" t="s">
        <v>54</v>
      </c>
      <c r="BQ67" s="43" t="s">
        <v>54</v>
      </c>
      <c r="BR67" s="43" t="s">
        <v>54</v>
      </c>
      <c r="BS67" s="43" t="s">
        <v>54</v>
      </c>
      <c r="BT67" s="43" t="s">
        <v>54</v>
      </c>
      <c r="BU67" s="43" t="s">
        <v>54</v>
      </c>
      <c r="BV67" s="43" t="s">
        <v>54</v>
      </c>
      <c r="BW67" s="43" t="s">
        <v>54</v>
      </c>
      <c r="BX67" s="272" t="s">
        <v>54</v>
      </c>
      <c r="BY67" s="40" t="s">
        <v>54</v>
      </c>
      <c r="BZ67" s="43" t="s">
        <v>54</v>
      </c>
      <c r="CA67" s="43" t="s">
        <v>280</v>
      </c>
      <c r="CB67" s="160">
        <v>389180</v>
      </c>
      <c r="CC67" s="491">
        <v>1425298</v>
      </c>
      <c r="CD67" s="94" t="s">
        <v>280</v>
      </c>
      <c r="CE67" s="30" t="s">
        <v>280</v>
      </c>
      <c r="CF67" s="34" t="s">
        <v>295</v>
      </c>
      <c r="CG67" s="35" t="s">
        <v>280</v>
      </c>
      <c r="CH67" s="35" t="s">
        <v>280</v>
      </c>
      <c r="CI67" s="99" t="s">
        <v>281</v>
      </c>
      <c r="CJ67" s="94" t="s">
        <v>280</v>
      </c>
      <c r="CK67" s="30" t="s">
        <v>280</v>
      </c>
      <c r="CL67" s="34" t="s">
        <v>295</v>
      </c>
      <c r="CM67" s="35" t="s">
        <v>280</v>
      </c>
      <c r="CN67" s="35" t="s">
        <v>280</v>
      </c>
      <c r="CO67" s="99" t="s">
        <v>281</v>
      </c>
    </row>
    <row r="68" spans="1:93" s="142" customFormat="1" ht="23.25" customHeight="1">
      <c r="A68" s="132" t="s">
        <v>312</v>
      </c>
      <c r="B68" s="274" t="s">
        <v>115</v>
      </c>
      <c r="C68" s="37" t="s">
        <v>173</v>
      </c>
      <c r="D68" s="299" t="s">
        <v>424</v>
      </c>
      <c r="E68" s="316" t="s">
        <v>173</v>
      </c>
      <c r="F68" s="38" t="s">
        <v>226</v>
      </c>
      <c r="G68" s="38" t="s">
        <v>226</v>
      </c>
      <c r="H68" s="38" t="s">
        <v>226</v>
      </c>
      <c r="I68" s="38" t="s">
        <v>226</v>
      </c>
      <c r="J68" s="38" t="s">
        <v>226</v>
      </c>
      <c r="K68" s="121" t="s">
        <v>226</v>
      </c>
      <c r="L68" s="38" t="s">
        <v>226</v>
      </c>
      <c r="M68" s="271" t="s">
        <v>226</v>
      </c>
      <c r="N68" s="232" t="s">
        <v>173</v>
      </c>
      <c r="O68" s="145" t="s">
        <v>54</v>
      </c>
      <c r="P68" s="145" t="s">
        <v>173</v>
      </c>
      <c r="Q68" s="160">
        <v>9112</v>
      </c>
      <c r="R68" s="207">
        <v>6066.6038647342993</v>
      </c>
      <c r="S68" s="152" t="s">
        <v>173</v>
      </c>
      <c r="T68" s="43" t="s">
        <v>173</v>
      </c>
      <c r="U68" s="271" t="s">
        <v>280</v>
      </c>
      <c r="V68" s="43" t="s">
        <v>282</v>
      </c>
      <c r="W68" s="150" t="s">
        <v>280</v>
      </c>
      <c r="X68" s="43" t="s">
        <v>281</v>
      </c>
      <c r="Y68" s="160">
        <v>145</v>
      </c>
      <c r="Z68" s="207">
        <v>112.08380935380221</v>
      </c>
      <c r="AA68" s="84" t="s">
        <v>226</v>
      </c>
      <c r="AB68" s="42" t="s">
        <v>226</v>
      </c>
      <c r="AC68" s="42" t="s">
        <v>226</v>
      </c>
      <c r="AD68" s="42" t="s">
        <v>226</v>
      </c>
      <c r="AE68" s="42" t="s">
        <v>226</v>
      </c>
      <c r="AF68" s="42" t="s">
        <v>226</v>
      </c>
      <c r="AG68" s="42" t="s">
        <v>226</v>
      </c>
      <c r="AH68" s="259" t="s">
        <v>173</v>
      </c>
      <c r="AI68" s="259" t="s">
        <v>226</v>
      </c>
      <c r="AJ68" s="260" t="s">
        <v>54</v>
      </c>
      <c r="AK68" s="261" t="s">
        <v>54</v>
      </c>
      <c r="AL68" s="350" t="s">
        <v>281</v>
      </c>
      <c r="AM68" s="314">
        <f t="shared" si="20"/>
        <v>0.66578181131851399</v>
      </c>
      <c r="AN68" s="95" t="s">
        <v>54</v>
      </c>
      <c r="AO68" s="43" t="s">
        <v>226</v>
      </c>
      <c r="AP68" s="43" t="s">
        <v>226</v>
      </c>
      <c r="AQ68" s="43" t="s">
        <v>226</v>
      </c>
      <c r="AR68" s="43" t="s">
        <v>226</v>
      </c>
      <c r="AS68" s="43" t="s">
        <v>226</v>
      </c>
      <c r="AT68" s="43" t="s">
        <v>226</v>
      </c>
      <c r="AU68" s="43" t="s">
        <v>226</v>
      </c>
      <c r="AV68" s="43" t="s">
        <v>226</v>
      </c>
      <c r="AW68" s="43" t="s">
        <v>226</v>
      </c>
      <c r="AX68" s="199" t="s">
        <v>54</v>
      </c>
      <c r="AY68" s="199" t="s">
        <v>280</v>
      </c>
      <c r="AZ68" s="202">
        <v>20</v>
      </c>
      <c r="BA68" s="161">
        <v>20</v>
      </c>
      <c r="BB68" s="95" t="s">
        <v>54</v>
      </c>
      <c r="BC68" s="43" t="s">
        <v>54</v>
      </c>
      <c r="BD68" s="43" t="s">
        <v>54</v>
      </c>
      <c r="BE68" s="43" t="s">
        <v>54</v>
      </c>
      <c r="BF68" s="43" t="s">
        <v>54</v>
      </c>
      <c r="BG68" s="43" t="s">
        <v>54</v>
      </c>
      <c r="BH68" s="43" t="s">
        <v>54</v>
      </c>
      <c r="BI68" s="43" t="s">
        <v>54</v>
      </c>
      <c r="BJ68" s="272" t="s">
        <v>54</v>
      </c>
      <c r="BK68" s="150" t="s">
        <v>54</v>
      </c>
      <c r="BL68" s="199" t="s">
        <v>54</v>
      </c>
      <c r="BM68" s="199" t="s">
        <v>280</v>
      </c>
      <c r="BN68" s="160">
        <v>128</v>
      </c>
      <c r="BO68" s="207">
        <v>207</v>
      </c>
      <c r="BP68" s="95" t="s">
        <v>54</v>
      </c>
      <c r="BQ68" s="43" t="s">
        <v>54</v>
      </c>
      <c r="BR68" s="43" t="s">
        <v>54</v>
      </c>
      <c r="BS68" s="43" t="s">
        <v>54</v>
      </c>
      <c r="BT68" s="43" t="s">
        <v>54</v>
      </c>
      <c r="BU68" s="43" t="s">
        <v>54</v>
      </c>
      <c r="BV68" s="43" t="s">
        <v>54</v>
      </c>
      <c r="BW68" s="43" t="s">
        <v>54</v>
      </c>
      <c r="BX68" s="272" t="s">
        <v>54</v>
      </c>
      <c r="BY68" s="40" t="s">
        <v>54</v>
      </c>
      <c r="BZ68" s="43" t="s">
        <v>54</v>
      </c>
      <c r="CA68" s="43" t="s">
        <v>280</v>
      </c>
      <c r="CB68" s="160">
        <v>1166322</v>
      </c>
      <c r="CC68" s="491">
        <v>1255787</v>
      </c>
      <c r="CD68" s="94" t="s">
        <v>280</v>
      </c>
      <c r="CE68" s="30" t="s">
        <v>280</v>
      </c>
      <c r="CF68" s="34" t="s">
        <v>295</v>
      </c>
      <c r="CG68" s="35" t="s">
        <v>280</v>
      </c>
      <c r="CH68" s="35" t="s">
        <v>280</v>
      </c>
      <c r="CI68" s="99" t="s">
        <v>281</v>
      </c>
      <c r="CJ68" s="94" t="s">
        <v>280</v>
      </c>
      <c r="CK68" s="30" t="s">
        <v>280</v>
      </c>
      <c r="CL68" s="34" t="s">
        <v>295</v>
      </c>
      <c r="CM68" s="35" t="s">
        <v>280</v>
      </c>
      <c r="CN68" s="35" t="s">
        <v>280</v>
      </c>
      <c r="CO68" s="99" t="s">
        <v>281</v>
      </c>
    </row>
    <row r="69" spans="1:93" s="142" customFormat="1" ht="23.25" customHeight="1">
      <c r="A69" s="132" t="s">
        <v>406</v>
      </c>
      <c r="B69" s="3" t="s">
        <v>177</v>
      </c>
      <c r="C69" s="37" t="s">
        <v>173</v>
      </c>
      <c r="D69" s="299" t="s">
        <v>425</v>
      </c>
      <c r="E69" s="316" t="s">
        <v>173</v>
      </c>
      <c r="F69" s="38" t="s">
        <v>226</v>
      </c>
      <c r="G69" s="38" t="s">
        <v>226</v>
      </c>
      <c r="H69" s="38" t="s">
        <v>226</v>
      </c>
      <c r="I69" s="38" t="s">
        <v>226</v>
      </c>
      <c r="J69" s="38" t="s">
        <v>226</v>
      </c>
      <c r="K69" s="38" t="s">
        <v>226</v>
      </c>
      <c r="L69" s="38" t="s">
        <v>226</v>
      </c>
      <c r="M69" s="38" t="s">
        <v>226</v>
      </c>
      <c r="N69" s="38" t="s">
        <v>226</v>
      </c>
      <c r="O69" s="38" t="s">
        <v>226</v>
      </c>
      <c r="P69" s="38" t="s">
        <v>226</v>
      </c>
      <c r="Q69" s="38" t="s">
        <v>226</v>
      </c>
      <c r="R69" s="207">
        <v>11921.052631578947</v>
      </c>
      <c r="S69" s="152" t="s">
        <v>173</v>
      </c>
      <c r="T69" s="43" t="s">
        <v>173</v>
      </c>
      <c r="U69" s="43" t="s">
        <v>173</v>
      </c>
      <c r="V69" s="43" t="s">
        <v>173</v>
      </c>
      <c r="W69" s="43" t="s">
        <v>173</v>
      </c>
      <c r="X69" s="43" t="s">
        <v>173</v>
      </c>
      <c r="Y69" s="43" t="s">
        <v>173</v>
      </c>
      <c r="Z69" s="207">
        <v>274.21307506053267</v>
      </c>
      <c r="AA69" s="84" t="s">
        <v>226</v>
      </c>
      <c r="AB69" s="42" t="s">
        <v>226</v>
      </c>
      <c r="AC69" s="42" t="s">
        <v>226</v>
      </c>
      <c r="AD69" s="42" t="s">
        <v>226</v>
      </c>
      <c r="AE69" s="42" t="s">
        <v>226</v>
      </c>
      <c r="AF69" s="42" t="s">
        <v>226</v>
      </c>
      <c r="AG69" s="42" t="s">
        <v>226</v>
      </c>
      <c r="AH69" s="42" t="s">
        <v>226</v>
      </c>
      <c r="AI69" s="42" t="s">
        <v>226</v>
      </c>
      <c r="AJ69" s="42" t="s">
        <v>226</v>
      </c>
      <c r="AK69" s="42" t="s">
        <v>226</v>
      </c>
      <c r="AL69" s="42" t="s">
        <v>226</v>
      </c>
      <c r="AM69" s="314" t="s">
        <v>392</v>
      </c>
      <c r="AN69" s="95" t="s">
        <v>54</v>
      </c>
      <c r="AO69" s="43" t="s">
        <v>226</v>
      </c>
      <c r="AP69" s="43" t="s">
        <v>226</v>
      </c>
      <c r="AQ69" s="43" t="s">
        <v>226</v>
      </c>
      <c r="AR69" s="43" t="s">
        <v>226</v>
      </c>
      <c r="AS69" s="43" t="s">
        <v>226</v>
      </c>
      <c r="AT69" s="43" t="s">
        <v>226</v>
      </c>
      <c r="AU69" s="43" t="s">
        <v>226</v>
      </c>
      <c r="AV69" s="43" t="s">
        <v>226</v>
      </c>
      <c r="AW69" s="43" t="s">
        <v>226</v>
      </c>
      <c r="AX69" s="43" t="s">
        <v>226</v>
      </c>
      <c r="AY69" s="43" t="s">
        <v>226</v>
      </c>
      <c r="AZ69" s="43" t="s">
        <v>226</v>
      </c>
      <c r="BA69" s="161">
        <v>20</v>
      </c>
      <c r="BB69" s="95" t="s">
        <v>54</v>
      </c>
      <c r="BC69" s="43" t="s">
        <v>54</v>
      </c>
      <c r="BD69" s="43" t="s">
        <v>54</v>
      </c>
      <c r="BE69" s="43" t="s">
        <v>54</v>
      </c>
      <c r="BF69" s="43" t="s">
        <v>54</v>
      </c>
      <c r="BG69" s="43" t="s">
        <v>54</v>
      </c>
      <c r="BH69" s="43" t="s">
        <v>54</v>
      </c>
      <c r="BI69" s="43" t="s">
        <v>54</v>
      </c>
      <c r="BJ69" s="43" t="s">
        <v>54</v>
      </c>
      <c r="BK69" s="43" t="s">
        <v>54</v>
      </c>
      <c r="BL69" s="43" t="s">
        <v>54</v>
      </c>
      <c r="BM69" s="43" t="s">
        <v>54</v>
      </c>
      <c r="BN69" s="43" t="s">
        <v>54</v>
      </c>
      <c r="BO69" s="207">
        <v>114</v>
      </c>
      <c r="BP69" s="95" t="s">
        <v>54</v>
      </c>
      <c r="BQ69" s="43" t="s">
        <v>54</v>
      </c>
      <c r="BR69" s="43" t="s">
        <v>54</v>
      </c>
      <c r="BS69" s="43" t="s">
        <v>54</v>
      </c>
      <c r="BT69" s="43" t="s">
        <v>54</v>
      </c>
      <c r="BU69" s="43" t="s">
        <v>54</v>
      </c>
      <c r="BV69" s="43" t="s">
        <v>54</v>
      </c>
      <c r="BW69" s="43" t="s">
        <v>54</v>
      </c>
      <c r="BX69" s="43" t="s">
        <v>54</v>
      </c>
      <c r="BY69" s="43" t="s">
        <v>54</v>
      </c>
      <c r="BZ69" s="43" t="s">
        <v>54</v>
      </c>
      <c r="CA69" s="43" t="s">
        <v>54</v>
      </c>
      <c r="CB69" s="43" t="s">
        <v>54</v>
      </c>
      <c r="CC69" s="491">
        <v>1359000</v>
      </c>
      <c r="CD69" s="94" t="s">
        <v>461</v>
      </c>
      <c r="CE69" s="30" t="s">
        <v>280</v>
      </c>
      <c r="CF69" s="30" t="s">
        <v>280</v>
      </c>
      <c r="CG69" s="30" t="s">
        <v>280</v>
      </c>
      <c r="CH69" s="30" t="s">
        <v>280</v>
      </c>
      <c r="CI69" s="99" t="s">
        <v>281</v>
      </c>
      <c r="CJ69" s="94" t="s">
        <v>280</v>
      </c>
      <c r="CK69" s="30" t="s">
        <v>280</v>
      </c>
      <c r="CL69" s="30" t="s">
        <v>280</v>
      </c>
      <c r="CM69" s="30" t="s">
        <v>280</v>
      </c>
      <c r="CN69" s="30" t="s">
        <v>280</v>
      </c>
      <c r="CO69" s="99" t="s">
        <v>281</v>
      </c>
    </row>
    <row r="70" spans="1:93" s="142" customFormat="1" ht="23.25" customHeight="1">
      <c r="A70" s="132" t="s">
        <v>408</v>
      </c>
      <c r="B70" s="274" t="s">
        <v>409</v>
      </c>
      <c r="C70" s="37" t="s">
        <v>173</v>
      </c>
      <c r="D70" s="299" t="s">
        <v>425</v>
      </c>
      <c r="E70" s="316" t="s">
        <v>173</v>
      </c>
      <c r="F70" s="38" t="s">
        <v>226</v>
      </c>
      <c r="G70" s="38" t="s">
        <v>226</v>
      </c>
      <c r="H70" s="38" t="s">
        <v>226</v>
      </c>
      <c r="I70" s="38" t="s">
        <v>226</v>
      </c>
      <c r="J70" s="38" t="s">
        <v>226</v>
      </c>
      <c r="K70" s="38" t="s">
        <v>226</v>
      </c>
      <c r="L70" s="38" t="s">
        <v>226</v>
      </c>
      <c r="M70" s="38" t="s">
        <v>226</v>
      </c>
      <c r="N70" s="38" t="s">
        <v>226</v>
      </c>
      <c r="O70" s="38" t="s">
        <v>226</v>
      </c>
      <c r="P70" s="38" t="s">
        <v>226</v>
      </c>
      <c r="Q70" s="38" t="s">
        <v>226</v>
      </c>
      <c r="R70" s="207">
        <v>5808</v>
      </c>
      <c r="S70" s="152" t="s">
        <v>173</v>
      </c>
      <c r="T70" s="43" t="s">
        <v>173</v>
      </c>
      <c r="U70" s="43" t="s">
        <v>173</v>
      </c>
      <c r="V70" s="43" t="s">
        <v>173</v>
      </c>
      <c r="W70" s="43" t="s">
        <v>173</v>
      </c>
      <c r="X70" s="43" t="s">
        <v>173</v>
      </c>
      <c r="Y70" s="43" t="s">
        <v>173</v>
      </c>
      <c r="Z70" s="207">
        <v>645.33333333333337</v>
      </c>
      <c r="AA70" s="84" t="s">
        <v>226</v>
      </c>
      <c r="AB70" s="42" t="s">
        <v>226</v>
      </c>
      <c r="AC70" s="42" t="s">
        <v>226</v>
      </c>
      <c r="AD70" s="42" t="s">
        <v>226</v>
      </c>
      <c r="AE70" s="42" t="s">
        <v>226</v>
      </c>
      <c r="AF70" s="42" t="s">
        <v>226</v>
      </c>
      <c r="AG70" s="42" t="s">
        <v>226</v>
      </c>
      <c r="AH70" s="42" t="s">
        <v>226</v>
      </c>
      <c r="AI70" s="42" t="s">
        <v>226</v>
      </c>
      <c r="AJ70" s="42" t="s">
        <v>226</v>
      </c>
      <c r="AK70" s="42" t="s">
        <v>226</v>
      </c>
      <c r="AL70" s="42" t="s">
        <v>226</v>
      </c>
      <c r="AM70" s="314" t="s">
        <v>392</v>
      </c>
      <c r="AN70" s="95" t="s">
        <v>54</v>
      </c>
      <c r="AO70" s="43" t="s">
        <v>226</v>
      </c>
      <c r="AP70" s="43" t="s">
        <v>226</v>
      </c>
      <c r="AQ70" s="43" t="s">
        <v>226</v>
      </c>
      <c r="AR70" s="43" t="s">
        <v>226</v>
      </c>
      <c r="AS70" s="43" t="s">
        <v>226</v>
      </c>
      <c r="AT70" s="43" t="s">
        <v>226</v>
      </c>
      <c r="AU70" s="43" t="s">
        <v>226</v>
      </c>
      <c r="AV70" s="43" t="s">
        <v>226</v>
      </c>
      <c r="AW70" s="43" t="s">
        <v>226</v>
      </c>
      <c r="AX70" s="43" t="s">
        <v>226</v>
      </c>
      <c r="AY70" s="43" t="s">
        <v>226</v>
      </c>
      <c r="AZ70" s="43" t="s">
        <v>226</v>
      </c>
      <c r="BA70" s="161">
        <v>20</v>
      </c>
      <c r="BB70" s="95" t="s">
        <v>54</v>
      </c>
      <c r="BC70" s="43" t="s">
        <v>54</v>
      </c>
      <c r="BD70" s="43" t="s">
        <v>54</v>
      </c>
      <c r="BE70" s="43" t="s">
        <v>54</v>
      </c>
      <c r="BF70" s="43" t="s">
        <v>54</v>
      </c>
      <c r="BG70" s="43" t="s">
        <v>54</v>
      </c>
      <c r="BH70" s="43" t="s">
        <v>54</v>
      </c>
      <c r="BI70" s="43" t="s">
        <v>54</v>
      </c>
      <c r="BJ70" s="43" t="s">
        <v>54</v>
      </c>
      <c r="BK70" s="43" t="s">
        <v>54</v>
      </c>
      <c r="BL70" s="43" t="s">
        <v>54</v>
      </c>
      <c r="BM70" s="43" t="s">
        <v>54</v>
      </c>
      <c r="BN70" s="43" t="s">
        <v>54</v>
      </c>
      <c r="BO70" s="207">
        <v>1</v>
      </c>
      <c r="BP70" s="95" t="s">
        <v>54</v>
      </c>
      <c r="BQ70" s="43" t="s">
        <v>54</v>
      </c>
      <c r="BR70" s="43" t="s">
        <v>54</v>
      </c>
      <c r="BS70" s="43" t="s">
        <v>54</v>
      </c>
      <c r="BT70" s="43" t="s">
        <v>54</v>
      </c>
      <c r="BU70" s="43" t="s">
        <v>54</v>
      </c>
      <c r="BV70" s="43" t="s">
        <v>54</v>
      </c>
      <c r="BW70" s="43" t="s">
        <v>54</v>
      </c>
      <c r="BX70" s="43" t="s">
        <v>54</v>
      </c>
      <c r="BY70" s="43" t="s">
        <v>54</v>
      </c>
      <c r="BZ70" s="43" t="s">
        <v>54</v>
      </c>
      <c r="CA70" s="43" t="s">
        <v>54</v>
      </c>
      <c r="CB70" s="43" t="s">
        <v>54</v>
      </c>
      <c r="CC70" s="491">
        <v>5808</v>
      </c>
      <c r="CD70" s="94" t="s">
        <v>461</v>
      </c>
      <c r="CE70" s="30" t="s">
        <v>280</v>
      </c>
      <c r="CF70" s="30" t="s">
        <v>280</v>
      </c>
      <c r="CG70" s="30" t="s">
        <v>280</v>
      </c>
      <c r="CH70" s="30" t="s">
        <v>280</v>
      </c>
      <c r="CI70" s="99" t="s">
        <v>281</v>
      </c>
      <c r="CJ70" s="94" t="s">
        <v>280</v>
      </c>
      <c r="CK70" s="30" t="s">
        <v>280</v>
      </c>
      <c r="CL70" s="30" t="s">
        <v>280</v>
      </c>
      <c r="CM70" s="30" t="s">
        <v>280</v>
      </c>
      <c r="CN70" s="30" t="s">
        <v>280</v>
      </c>
      <c r="CO70" s="99" t="s">
        <v>281</v>
      </c>
    </row>
    <row r="71" spans="1:93" s="142" customFormat="1" ht="23.25" customHeight="1">
      <c r="A71" s="132" t="s">
        <v>411</v>
      </c>
      <c r="B71" s="274" t="s">
        <v>412</v>
      </c>
      <c r="C71" s="37" t="s">
        <v>173</v>
      </c>
      <c r="D71" s="299" t="s">
        <v>425</v>
      </c>
      <c r="E71" s="316" t="s">
        <v>173</v>
      </c>
      <c r="F71" s="38" t="s">
        <v>226</v>
      </c>
      <c r="G71" s="38" t="s">
        <v>226</v>
      </c>
      <c r="H71" s="38" t="s">
        <v>226</v>
      </c>
      <c r="I71" s="38" t="s">
        <v>226</v>
      </c>
      <c r="J71" s="38" t="s">
        <v>226</v>
      </c>
      <c r="K71" s="38" t="s">
        <v>226</v>
      </c>
      <c r="L71" s="38" t="s">
        <v>226</v>
      </c>
      <c r="M71" s="38" t="s">
        <v>226</v>
      </c>
      <c r="N71" s="38" t="s">
        <v>226</v>
      </c>
      <c r="O71" s="38" t="s">
        <v>226</v>
      </c>
      <c r="P71" s="38" t="s">
        <v>226</v>
      </c>
      <c r="Q71" s="38" t="s">
        <v>226</v>
      </c>
      <c r="R71" s="207">
        <v>13200</v>
      </c>
      <c r="S71" s="152" t="s">
        <v>173</v>
      </c>
      <c r="T71" s="43" t="s">
        <v>173</v>
      </c>
      <c r="U71" s="43" t="s">
        <v>173</v>
      </c>
      <c r="V71" s="43" t="s">
        <v>173</v>
      </c>
      <c r="W71" s="43" t="s">
        <v>173</v>
      </c>
      <c r="X71" s="43" t="s">
        <v>173</v>
      </c>
      <c r="Y71" s="43" t="s">
        <v>173</v>
      </c>
      <c r="Z71" s="207">
        <v>120</v>
      </c>
      <c r="AA71" s="84" t="s">
        <v>226</v>
      </c>
      <c r="AB71" s="42" t="s">
        <v>226</v>
      </c>
      <c r="AC71" s="42" t="s">
        <v>226</v>
      </c>
      <c r="AD71" s="42" t="s">
        <v>226</v>
      </c>
      <c r="AE71" s="42" t="s">
        <v>226</v>
      </c>
      <c r="AF71" s="42" t="s">
        <v>226</v>
      </c>
      <c r="AG71" s="42" t="s">
        <v>226</v>
      </c>
      <c r="AH71" s="42" t="s">
        <v>226</v>
      </c>
      <c r="AI71" s="42" t="s">
        <v>226</v>
      </c>
      <c r="AJ71" s="42" t="s">
        <v>226</v>
      </c>
      <c r="AK71" s="42" t="s">
        <v>226</v>
      </c>
      <c r="AL71" s="42" t="s">
        <v>226</v>
      </c>
      <c r="AM71" s="314" t="s">
        <v>392</v>
      </c>
      <c r="AN71" s="95" t="s">
        <v>54</v>
      </c>
      <c r="AO71" s="43" t="s">
        <v>226</v>
      </c>
      <c r="AP71" s="43" t="s">
        <v>226</v>
      </c>
      <c r="AQ71" s="43" t="s">
        <v>226</v>
      </c>
      <c r="AR71" s="43" t="s">
        <v>226</v>
      </c>
      <c r="AS71" s="43" t="s">
        <v>226</v>
      </c>
      <c r="AT71" s="43" t="s">
        <v>226</v>
      </c>
      <c r="AU71" s="43" t="s">
        <v>226</v>
      </c>
      <c r="AV71" s="43" t="s">
        <v>226</v>
      </c>
      <c r="AW71" s="43" t="s">
        <v>226</v>
      </c>
      <c r="AX71" s="43" t="s">
        <v>226</v>
      </c>
      <c r="AY71" s="43" t="s">
        <v>226</v>
      </c>
      <c r="AZ71" s="43" t="s">
        <v>226</v>
      </c>
      <c r="BA71" s="161">
        <v>20</v>
      </c>
      <c r="BB71" s="95" t="s">
        <v>54</v>
      </c>
      <c r="BC71" s="43" t="s">
        <v>54</v>
      </c>
      <c r="BD71" s="43" t="s">
        <v>54</v>
      </c>
      <c r="BE71" s="43" t="s">
        <v>54</v>
      </c>
      <c r="BF71" s="43" t="s">
        <v>54</v>
      </c>
      <c r="BG71" s="43" t="s">
        <v>54</v>
      </c>
      <c r="BH71" s="43" t="s">
        <v>54</v>
      </c>
      <c r="BI71" s="43" t="s">
        <v>54</v>
      </c>
      <c r="BJ71" s="43" t="s">
        <v>54</v>
      </c>
      <c r="BK71" s="43" t="s">
        <v>54</v>
      </c>
      <c r="BL71" s="43" t="s">
        <v>54</v>
      </c>
      <c r="BM71" s="43" t="s">
        <v>54</v>
      </c>
      <c r="BN71" s="43" t="s">
        <v>54</v>
      </c>
      <c r="BO71" s="207">
        <v>2</v>
      </c>
      <c r="BP71" s="95" t="s">
        <v>54</v>
      </c>
      <c r="BQ71" s="43" t="s">
        <v>54</v>
      </c>
      <c r="BR71" s="43" t="s">
        <v>54</v>
      </c>
      <c r="BS71" s="43" t="s">
        <v>54</v>
      </c>
      <c r="BT71" s="43" t="s">
        <v>54</v>
      </c>
      <c r="BU71" s="43" t="s">
        <v>54</v>
      </c>
      <c r="BV71" s="43" t="s">
        <v>54</v>
      </c>
      <c r="BW71" s="43" t="s">
        <v>54</v>
      </c>
      <c r="BX71" s="43" t="s">
        <v>54</v>
      </c>
      <c r="BY71" s="43" t="s">
        <v>54</v>
      </c>
      <c r="BZ71" s="43" t="s">
        <v>54</v>
      </c>
      <c r="CA71" s="43" t="s">
        <v>54</v>
      </c>
      <c r="CB71" s="43" t="s">
        <v>54</v>
      </c>
      <c r="CC71" s="491">
        <v>26400</v>
      </c>
      <c r="CD71" s="94" t="s">
        <v>461</v>
      </c>
      <c r="CE71" s="30" t="s">
        <v>280</v>
      </c>
      <c r="CF71" s="30" t="s">
        <v>280</v>
      </c>
      <c r="CG71" s="30" t="s">
        <v>280</v>
      </c>
      <c r="CH71" s="30" t="s">
        <v>280</v>
      </c>
      <c r="CI71" s="99" t="s">
        <v>281</v>
      </c>
      <c r="CJ71" s="94" t="s">
        <v>280</v>
      </c>
      <c r="CK71" s="30" t="s">
        <v>280</v>
      </c>
      <c r="CL71" s="30" t="s">
        <v>280</v>
      </c>
      <c r="CM71" s="30" t="s">
        <v>280</v>
      </c>
      <c r="CN71" s="30" t="s">
        <v>280</v>
      </c>
      <c r="CO71" s="99" t="s">
        <v>281</v>
      </c>
    </row>
    <row r="72" spans="1:93" s="142" customFormat="1" ht="23.25" customHeight="1">
      <c r="A72" s="132" t="s">
        <v>414</v>
      </c>
      <c r="B72" s="274" t="s">
        <v>415</v>
      </c>
      <c r="C72" s="37" t="s">
        <v>173</v>
      </c>
      <c r="D72" s="299" t="s">
        <v>426</v>
      </c>
      <c r="E72" s="316" t="s">
        <v>173</v>
      </c>
      <c r="F72" s="38" t="s">
        <v>226</v>
      </c>
      <c r="G72" s="38" t="s">
        <v>226</v>
      </c>
      <c r="H72" s="38" t="s">
        <v>226</v>
      </c>
      <c r="I72" s="38" t="s">
        <v>226</v>
      </c>
      <c r="J72" s="38" t="s">
        <v>226</v>
      </c>
      <c r="K72" s="38" t="s">
        <v>226</v>
      </c>
      <c r="L72" s="38" t="s">
        <v>226</v>
      </c>
      <c r="M72" s="38" t="s">
        <v>226</v>
      </c>
      <c r="N72" s="38" t="s">
        <v>226</v>
      </c>
      <c r="O72" s="38" t="s">
        <v>226</v>
      </c>
      <c r="P72" s="38" t="s">
        <v>226</v>
      </c>
      <c r="Q72" s="38" t="s">
        <v>226</v>
      </c>
      <c r="R72" s="207">
        <v>0</v>
      </c>
      <c r="S72" s="152" t="s">
        <v>173</v>
      </c>
      <c r="T72" s="43" t="s">
        <v>173</v>
      </c>
      <c r="U72" s="43" t="s">
        <v>173</v>
      </c>
      <c r="V72" s="43" t="s">
        <v>173</v>
      </c>
      <c r="W72" s="43" t="s">
        <v>173</v>
      </c>
      <c r="X72" s="43" t="s">
        <v>173</v>
      </c>
      <c r="Y72" s="43" t="s">
        <v>173</v>
      </c>
      <c r="Z72" s="207">
        <v>0</v>
      </c>
      <c r="AA72" s="84" t="s">
        <v>226</v>
      </c>
      <c r="AB72" s="42" t="s">
        <v>226</v>
      </c>
      <c r="AC72" s="42" t="s">
        <v>226</v>
      </c>
      <c r="AD72" s="42" t="s">
        <v>226</v>
      </c>
      <c r="AE72" s="42" t="s">
        <v>226</v>
      </c>
      <c r="AF72" s="42" t="s">
        <v>226</v>
      </c>
      <c r="AG72" s="42" t="s">
        <v>226</v>
      </c>
      <c r="AH72" s="42" t="s">
        <v>226</v>
      </c>
      <c r="AI72" s="42" t="s">
        <v>226</v>
      </c>
      <c r="AJ72" s="42" t="s">
        <v>226</v>
      </c>
      <c r="AK72" s="42" t="s">
        <v>226</v>
      </c>
      <c r="AL72" s="42" t="s">
        <v>226</v>
      </c>
      <c r="AM72" s="314" t="s">
        <v>392</v>
      </c>
      <c r="AN72" s="95" t="s">
        <v>54</v>
      </c>
      <c r="AO72" s="43" t="s">
        <v>226</v>
      </c>
      <c r="AP72" s="43" t="s">
        <v>226</v>
      </c>
      <c r="AQ72" s="43" t="s">
        <v>226</v>
      </c>
      <c r="AR72" s="43" t="s">
        <v>226</v>
      </c>
      <c r="AS72" s="43" t="s">
        <v>226</v>
      </c>
      <c r="AT72" s="43" t="s">
        <v>226</v>
      </c>
      <c r="AU72" s="43" t="s">
        <v>226</v>
      </c>
      <c r="AV72" s="43" t="s">
        <v>226</v>
      </c>
      <c r="AW72" s="43" t="s">
        <v>226</v>
      </c>
      <c r="AX72" s="43" t="s">
        <v>226</v>
      </c>
      <c r="AY72" s="43" t="s">
        <v>226</v>
      </c>
      <c r="AZ72" s="43" t="s">
        <v>226</v>
      </c>
      <c r="BA72" s="161">
        <v>20</v>
      </c>
      <c r="BB72" s="95" t="s">
        <v>54</v>
      </c>
      <c r="BC72" s="43" t="s">
        <v>54</v>
      </c>
      <c r="BD72" s="43" t="s">
        <v>54</v>
      </c>
      <c r="BE72" s="43" t="s">
        <v>54</v>
      </c>
      <c r="BF72" s="43" t="s">
        <v>54</v>
      </c>
      <c r="BG72" s="43" t="s">
        <v>54</v>
      </c>
      <c r="BH72" s="43" t="s">
        <v>54</v>
      </c>
      <c r="BI72" s="43" t="s">
        <v>54</v>
      </c>
      <c r="BJ72" s="43" t="s">
        <v>54</v>
      </c>
      <c r="BK72" s="43" t="s">
        <v>54</v>
      </c>
      <c r="BL72" s="43" t="s">
        <v>54</v>
      </c>
      <c r="BM72" s="43" t="s">
        <v>54</v>
      </c>
      <c r="BN72" s="43" t="s">
        <v>54</v>
      </c>
      <c r="BO72" s="207">
        <v>0</v>
      </c>
      <c r="BP72" s="95" t="s">
        <v>54</v>
      </c>
      <c r="BQ72" s="43" t="s">
        <v>54</v>
      </c>
      <c r="BR72" s="43" t="s">
        <v>54</v>
      </c>
      <c r="BS72" s="43" t="s">
        <v>54</v>
      </c>
      <c r="BT72" s="43" t="s">
        <v>54</v>
      </c>
      <c r="BU72" s="43" t="s">
        <v>54</v>
      </c>
      <c r="BV72" s="43" t="s">
        <v>54</v>
      </c>
      <c r="BW72" s="43" t="s">
        <v>54</v>
      </c>
      <c r="BX72" s="43" t="s">
        <v>54</v>
      </c>
      <c r="BY72" s="43" t="s">
        <v>54</v>
      </c>
      <c r="BZ72" s="43" t="s">
        <v>54</v>
      </c>
      <c r="CA72" s="43" t="s">
        <v>54</v>
      </c>
      <c r="CB72" s="43" t="s">
        <v>54</v>
      </c>
      <c r="CC72" s="491">
        <v>0</v>
      </c>
      <c r="CD72" s="94" t="s">
        <v>461</v>
      </c>
      <c r="CE72" s="30" t="s">
        <v>280</v>
      </c>
      <c r="CF72" s="30" t="s">
        <v>280</v>
      </c>
      <c r="CG72" s="30" t="s">
        <v>280</v>
      </c>
      <c r="CH72" s="30" t="s">
        <v>280</v>
      </c>
      <c r="CI72" s="99" t="s">
        <v>281</v>
      </c>
      <c r="CJ72" s="94" t="s">
        <v>280</v>
      </c>
      <c r="CK72" s="30" t="s">
        <v>280</v>
      </c>
      <c r="CL72" s="30" t="s">
        <v>280</v>
      </c>
      <c r="CM72" s="30" t="s">
        <v>280</v>
      </c>
      <c r="CN72" s="30" t="s">
        <v>280</v>
      </c>
      <c r="CO72" s="99" t="s">
        <v>281</v>
      </c>
    </row>
    <row r="73" spans="1:93" s="142" customFormat="1" ht="23.25" customHeight="1">
      <c r="A73" s="132" t="s">
        <v>417</v>
      </c>
      <c r="B73" s="274" t="s">
        <v>421</v>
      </c>
      <c r="C73" s="37" t="s">
        <v>173</v>
      </c>
      <c r="D73" s="299" t="s">
        <v>426</v>
      </c>
      <c r="E73" s="316" t="s">
        <v>173</v>
      </c>
      <c r="F73" s="38" t="s">
        <v>226</v>
      </c>
      <c r="G73" s="38" t="s">
        <v>226</v>
      </c>
      <c r="H73" s="38" t="s">
        <v>226</v>
      </c>
      <c r="I73" s="38" t="s">
        <v>226</v>
      </c>
      <c r="J73" s="38" t="s">
        <v>226</v>
      </c>
      <c r="K73" s="38" t="s">
        <v>226</v>
      </c>
      <c r="L73" s="38" t="s">
        <v>226</v>
      </c>
      <c r="M73" s="38" t="s">
        <v>226</v>
      </c>
      <c r="N73" s="38" t="s">
        <v>226</v>
      </c>
      <c r="O73" s="38" t="s">
        <v>226</v>
      </c>
      <c r="P73" s="38" t="s">
        <v>226</v>
      </c>
      <c r="Q73" s="38" t="s">
        <v>226</v>
      </c>
      <c r="R73" s="207">
        <v>6742.8571428571431</v>
      </c>
      <c r="S73" s="152" t="s">
        <v>173</v>
      </c>
      <c r="T73" s="43" t="s">
        <v>173</v>
      </c>
      <c r="U73" s="43" t="s">
        <v>173</v>
      </c>
      <c r="V73" s="43" t="s">
        <v>173</v>
      </c>
      <c r="W73" s="43" t="s">
        <v>173</v>
      </c>
      <c r="X73" s="43" t="s">
        <v>173</v>
      </c>
      <c r="Y73" s="43" t="s">
        <v>173</v>
      </c>
      <c r="Z73" s="207">
        <v>173.60032693093584</v>
      </c>
      <c r="AA73" s="84" t="s">
        <v>226</v>
      </c>
      <c r="AB73" s="42" t="s">
        <v>226</v>
      </c>
      <c r="AC73" s="42" t="s">
        <v>226</v>
      </c>
      <c r="AD73" s="42" t="s">
        <v>226</v>
      </c>
      <c r="AE73" s="42" t="s">
        <v>226</v>
      </c>
      <c r="AF73" s="42" t="s">
        <v>226</v>
      </c>
      <c r="AG73" s="42" t="s">
        <v>226</v>
      </c>
      <c r="AH73" s="42" t="s">
        <v>226</v>
      </c>
      <c r="AI73" s="42" t="s">
        <v>226</v>
      </c>
      <c r="AJ73" s="42" t="s">
        <v>226</v>
      </c>
      <c r="AK73" s="42" t="s">
        <v>226</v>
      </c>
      <c r="AL73" s="42" t="s">
        <v>226</v>
      </c>
      <c r="AM73" s="314" t="s">
        <v>392</v>
      </c>
      <c r="AN73" s="95" t="s">
        <v>54</v>
      </c>
      <c r="AO73" s="43" t="s">
        <v>226</v>
      </c>
      <c r="AP73" s="43" t="s">
        <v>226</v>
      </c>
      <c r="AQ73" s="43" t="s">
        <v>226</v>
      </c>
      <c r="AR73" s="43" t="s">
        <v>226</v>
      </c>
      <c r="AS73" s="43" t="s">
        <v>226</v>
      </c>
      <c r="AT73" s="43" t="s">
        <v>226</v>
      </c>
      <c r="AU73" s="43" t="s">
        <v>226</v>
      </c>
      <c r="AV73" s="43" t="s">
        <v>226</v>
      </c>
      <c r="AW73" s="43" t="s">
        <v>226</v>
      </c>
      <c r="AX73" s="43" t="s">
        <v>226</v>
      </c>
      <c r="AY73" s="43" t="s">
        <v>226</v>
      </c>
      <c r="AZ73" s="43" t="s">
        <v>226</v>
      </c>
      <c r="BA73" s="161">
        <v>20</v>
      </c>
      <c r="BB73" s="95" t="s">
        <v>54</v>
      </c>
      <c r="BC73" s="43" t="s">
        <v>54</v>
      </c>
      <c r="BD73" s="43" t="s">
        <v>54</v>
      </c>
      <c r="BE73" s="43" t="s">
        <v>54</v>
      </c>
      <c r="BF73" s="43" t="s">
        <v>54</v>
      </c>
      <c r="BG73" s="43" t="s">
        <v>54</v>
      </c>
      <c r="BH73" s="43" t="s">
        <v>54</v>
      </c>
      <c r="BI73" s="43" t="s">
        <v>54</v>
      </c>
      <c r="BJ73" s="43" t="s">
        <v>54</v>
      </c>
      <c r="BK73" s="43" t="s">
        <v>54</v>
      </c>
      <c r="BL73" s="43" t="s">
        <v>54</v>
      </c>
      <c r="BM73" s="43" t="s">
        <v>54</v>
      </c>
      <c r="BN73" s="43" t="s">
        <v>54</v>
      </c>
      <c r="BO73" s="207">
        <v>63</v>
      </c>
      <c r="BP73" s="95" t="s">
        <v>54</v>
      </c>
      <c r="BQ73" s="43" t="s">
        <v>54</v>
      </c>
      <c r="BR73" s="43" t="s">
        <v>54</v>
      </c>
      <c r="BS73" s="43" t="s">
        <v>54</v>
      </c>
      <c r="BT73" s="43" t="s">
        <v>54</v>
      </c>
      <c r="BU73" s="43" t="s">
        <v>54</v>
      </c>
      <c r="BV73" s="43" t="s">
        <v>54</v>
      </c>
      <c r="BW73" s="43" t="s">
        <v>54</v>
      </c>
      <c r="BX73" s="43" t="s">
        <v>54</v>
      </c>
      <c r="BY73" s="43" t="s">
        <v>54</v>
      </c>
      <c r="BZ73" s="43" t="s">
        <v>54</v>
      </c>
      <c r="CA73" s="43" t="s">
        <v>54</v>
      </c>
      <c r="CB73" s="43" t="s">
        <v>54</v>
      </c>
      <c r="CC73" s="491">
        <v>424800</v>
      </c>
      <c r="CD73" s="94" t="s">
        <v>461</v>
      </c>
      <c r="CE73" s="30" t="s">
        <v>280</v>
      </c>
      <c r="CF73" s="30" t="s">
        <v>280</v>
      </c>
      <c r="CG73" s="30" t="s">
        <v>280</v>
      </c>
      <c r="CH73" s="30" t="s">
        <v>280</v>
      </c>
      <c r="CI73" s="99" t="s">
        <v>281</v>
      </c>
      <c r="CJ73" s="94" t="s">
        <v>280</v>
      </c>
      <c r="CK73" s="30" t="s">
        <v>280</v>
      </c>
      <c r="CL73" s="30" t="s">
        <v>280</v>
      </c>
      <c r="CM73" s="30" t="s">
        <v>280</v>
      </c>
      <c r="CN73" s="30" t="s">
        <v>280</v>
      </c>
      <c r="CO73" s="99" t="s">
        <v>281</v>
      </c>
    </row>
    <row r="74" spans="1:93" s="142" customFormat="1" ht="23.25" customHeight="1">
      <c r="A74" s="132" t="s">
        <v>419</v>
      </c>
      <c r="B74" s="274" t="s">
        <v>422</v>
      </c>
      <c r="C74" s="37" t="s">
        <v>173</v>
      </c>
      <c r="D74" s="299" t="s">
        <v>426</v>
      </c>
      <c r="E74" s="316" t="s">
        <v>173</v>
      </c>
      <c r="F74" s="38" t="s">
        <v>226</v>
      </c>
      <c r="G74" s="38" t="s">
        <v>226</v>
      </c>
      <c r="H74" s="38" t="s">
        <v>226</v>
      </c>
      <c r="I74" s="38" t="s">
        <v>226</v>
      </c>
      <c r="J74" s="38" t="s">
        <v>226</v>
      </c>
      <c r="K74" s="38" t="s">
        <v>226</v>
      </c>
      <c r="L74" s="38" t="s">
        <v>226</v>
      </c>
      <c r="M74" s="38" t="s">
        <v>226</v>
      </c>
      <c r="N74" s="38" t="s">
        <v>226</v>
      </c>
      <c r="O74" s="38" t="s">
        <v>226</v>
      </c>
      <c r="P74" s="38" t="s">
        <v>226</v>
      </c>
      <c r="Q74" s="38" t="s">
        <v>226</v>
      </c>
      <c r="R74" s="207">
        <v>3817.4853801169593</v>
      </c>
      <c r="S74" s="152" t="s">
        <v>173</v>
      </c>
      <c r="T74" s="43" t="s">
        <v>173</v>
      </c>
      <c r="U74" s="43" t="s">
        <v>173</v>
      </c>
      <c r="V74" s="43" t="s">
        <v>173</v>
      </c>
      <c r="W74" s="43" t="s">
        <v>173</v>
      </c>
      <c r="X74" s="43" t="s">
        <v>173</v>
      </c>
      <c r="Y74" s="43" t="s">
        <v>173</v>
      </c>
      <c r="Z74" s="207">
        <v>84.318005683285975</v>
      </c>
      <c r="AA74" s="84" t="s">
        <v>226</v>
      </c>
      <c r="AB74" s="42" t="s">
        <v>226</v>
      </c>
      <c r="AC74" s="42" t="s">
        <v>226</v>
      </c>
      <c r="AD74" s="42" t="s">
        <v>226</v>
      </c>
      <c r="AE74" s="42" t="s">
        <v>226</v>
      </c>
      <c r="AF74" s="42" t="s">
        <v>226</v>
      </c>
      <c r="AG74" s="42" t="s">
        <v>226</v>
      </c>
      <c r="AH74" s="42" t="s">
        <v>226</v>
      </c>
      <c r="AI74" s="42" t="s">
        <v>226</v>
      </c>
      <c r="AJ74" s="42" t="s">
        <v>226</v>
      </c>
      <c r="AK74" s="42" t="s">
        <v>226</v>
      </c>
      <c r="AL74" s="42" t="s">
        <v>226</v>
      </c>
      <c r="AM74" s="314" t="s">
        <v>392</v>
      </c>
      <c r="AN74" s="95" t="s">
        <v>54</v>
      </c>
      <c r="AO74" s="43" t="s">
        <v>226</v>
      </c>
      <c r="AP74" s="43" t="s">
        <v>226</v>
      </c>
      <c r="AQ74" s="43" t="s">
        <v>226</v>
      </c>
      <c r="AR74" s="43" t="s">
        <v>226</v>
      </c>
      <c r="AS74" s="43" t="s">
        <v>226</v>
      </c>
      <c r="AT74" s="43" t="s">
        <v>226</v>
      </c>
      <c r="AU74" s="43" t="s">
        <v>226</v>
      </c>
      <c r="AV74" s="43" t="s">
        <v>226</v>
      </c>
      <c r="AW74" s="43" t="s">
        <v>226</v>
      </c>
      <c r="AX74" s="43" t="s">
        <v>226</v>
      </c>
      <c r="AY74" s="43" t="s">
        <v>226</v>
      </c>
      <c r="AZ74" s="43" t="s">
        <v>226</v>
      </c>
      <c r="BA74" s="161">
        <v>14</v>
      </c>
      <c r="BB74" s="95" t="s">
        <v>54</v>
      </c>
      <c r="BC74" s="43" t="s">
        <v>54</v>
      </c>
      <c r="BD74" s="43" t="s">
        <v>54</v>
      </c>
      <c r="BE74" s="43" t="s">
        <v>54</v>
      </c>
      <c r="BF74" s="43" t="s">
        <v>54</v>
      </c>
      <c r="BG74" s="43" t="s">
        <v>54</v>
      </c>
      <c r="BH74" s="43" t="s">
        <v>54</v>
      </c>
      <c r="BI74" s="43" t="s">
        <v>54</v>
      </c>
      <c r="BJ74" s="43" t="s">
        <v>54</v>
      </c>
      <c r="BK74" s="43" t="s">
        <v>54</v>
      </c>
      <c r="BL74" s="43" t="s">
        <v>54</v>
      </c>
      <c r="BM74" s="43" t="s">
        <v>54</v>
      </c>
      <c r="BN74" s="43" t="s">
        <v>54</v>
      </c>
      <c r="BO74" s="207">
        <v>171</v>
      </c>
      <c r="BP74" s="95" t="s">
        <v>54</v>
      </c>
      <c r="BQ74" s="43" t="s">
        <v>54</v>
      </c>
      <c r="BR74" s="43" t="s">
        <v>54</v>
      </c>
      <c r="BS74" s="43" t="s">
        <v>54</v>
      </c>
      <c r="BT74" s="43" t="s">
        <v>54</v>
      </c>
      <c r="BU74" s="43" t="s">
        <v>54</v>
      </c>
      <c r="BV74" s="43" t="s">
        <v>54</v>
      </c>
      <c r="BW74" s="43" t="s">
        <v>54</v>
      </c>
      <c r="BX74" s="43" t="s">
        <v>54</v>
      </c>
      <c r="BY74" s="43" t="s">
        <v>54</v>
      </c>
      <c r="BZ74" s="43" t="s">
        <v>54</v>
      </c>
      <c r="CA74" s="43" t="s">
        <v>54</v>
      </c>
      <c r="CB74" s="43" t="s">
        <v>54</v>
      </c>
      <c r="CC74" s="491">
        <v>652790</v>
      </c>
      <c r="CD74" s="94" t="s">
        <v>461</v>
      </c>
      <c r="CE74" s="30" t="s">
        <v>280</v>
      </c>
      <c r="CF74" s="30" t="s">
        <v>280</v>
      </c>
      <c r="CG74" s="30" t="s">
        <v>280</v>
      </c>
      <c r="CH74" s="30" t="s">
        <v>280</v>
      </c>
      <c r="CI74" s="99" t="s">
        <v>281</v>
      </c>
      <c r="CJ74" s="94" t="s">
        <v>280</v>
      </c>
      <c r="CK74" s="30" t="s">
        <v>280</v>
      </c>
      <c r="CL74" s="30" t="s">
        <v>280</v>
      </c>
      <c r="CM74" s="30" t="s">
        <v>280</v>
      </c>
      <c r="CN74" s="30" t="s">
        <v>280</v>
      </c>
      <c r="CO74" s="99" t="s">
        <v>281</v>
      </c>
    </row>
    <row r="75" spans="1:93" s="142" customFormat="1" ht="23.25" customHeight="1">
      <c r="A75" s="132" t="s">
        <v>420</v>
      </c>
      <c r="B75" s="274" t="s">
        <v>423</v>
      </c>
      <c r="C75" s="37" t="s">
        <v>173</v>
      </c>
      <c r="D75" s="299" t="s">
        <v>426</v>
      </c>
      <c r="E75" s="316" t="s">
        <v>173</v>
      </c>
      <c r="F75" s="38" t="s">
        <v>226</v>
      </c>
      <c r="G75" s="38" t="s">
        <v>226</v>
      </c>
      <c r="H75" s="38" t="s">
        <v>226</v>
      </c>
      <c r="I75" s="38" t="s">
        <v>226</v>
      </c>
      <c r="J75" s="38" t="s">
        <v>226</v>
      </c>
      <c r="K75" s="38" t="s">
        <v>226</v>
      </c>
      <c r="L75" s="38" t="s">
        <v>226</v>
      </c>
      <c r="M75" s="38" t="s">
        <v>226</v>
      </c>
      <c r="N75" s="38" t="s">
        <v>226</v>
      </c>
      <c r="O75" s="38" t="s">
        <v>226</v>
      </c>
      <c r="P75" s="38" t="s">
        <v>226</v>
      </c>
      <c r="Q75" s="38" t="s">
        <v>226</v>
      </c>
      <c r="R75" s="207">
        <v>4874.510638297872</v>
      </c>
      <c r="S75" s="152" t="s">
        <v>173</v>
      </c>
      <c r="T75" s="43" t="s">
        <v>173</v>
      </c>
      <c r="U75" s="43" t="s">
        <v>173</v>
      </c>
      <c r="V75" s="43" t="s">
        <v>173</v>
      </c>
      <c r="W75" s="43" t="s">
        <v>173</v>
      </c>
      <c r="X75" s="43" t="s">
        <v>173</v>
      </c>
      <c r="Y75" s="43" t="s">
        <v>173</v>
      </c>
      <c r="Z75" s="207">
        <v>100.35129215943934</v>
      </c>
      <c r="AA75" s="84" t="s">
        <v>226</v>
      </c>
      <c r="AB75" s="42" t="s">
        <v>226</v>
      </c>
      <c r="AC75" s="42" t="s">
        <v>226</v>
      </c>
      <c r="AD75" s="42" t="s">
        <v>226</v>
      </c>
      <c r="AE75" s="42" t="s">
        <v>226</v>
      </c>
      <c r="AF75" s="42" t="s">
        <v>226</v>
      </c>
      <c r="AG75" s="42" t="s">
        <v>226</v>
      </c>
      <c r="AH75" s="42" t="s">
        <v>226</v>
      </c>
      <c r="AI75" s="42" t="s">
        <v>226</v>
      </c>
      <c r="AJ75" s="42" t="s">
        <v>226</v>
      </c>
      <c r="AK75" s="42" t="s">
        <v>226</v>
      </c>
      <c r="AL75" s="42" t="s">
        <v>226</v>
      </c>
      <c r="AM75" s="314" t="s">
        <v>392</v>
      </c>
      <c r="AN75" s="95" t="s">
        <v>54</v>
      </c>
      <c r="AO75" s="43" t="s">
        <v>226</v>
      </c>
      <c r="AP75" s="43" t="s">
        <v>226</v>
      </c>
      <c r="AQ75" s="43" t="s">
        <v>226</v>
      </c>
      <c r="AR75" s="43" t="s">
        <v>226</v>
      </c>
      <c r="AS75" s="43" t="s">
        <v>226</v>
      </c>
      <c r="AT75" s="43" t="s">
        <v>226</v>
      </c>
      <c r="AU75" s="43" t="s">
        <v>226</v>
      </c>
      <c r="AV75" s="43" t="s">
        <v>226</v>
      </c>
      <c r="AW75" s="43" t="s">
        <v>226</v>
      </c>
      <c r="AX75" s="43" t="s">
        <v>226</v>
      </c>
      <c r="AY75" s="43" t="s">
        <v>226</v>
      </c>
      <c r="AZ75" s="43" t="s">
        <v>226</v>
      </c>
      <c r="BA75" s="161">
        <v>20</v>
      </c>
      <c r="BB75" s="95" t="s">
        <v>54</v>
      </c>
      <c r="BC75" s="43" t="s">
        <v>54</v>
      </c>
      <c r="BD75" s="43" t="s">
        <v>54</v>
      </c>
      <c r="BE75" s="43" t="s">
        <v>54</v>
      </c>
      <c r="BF75" s="43" t="s">
        <v>54</v>
      </c>
      <c r="BG75" s="43" t="s">
        <v>54</v>
      </c>
      <c r="BH75" s="43" t="s">
        <v>54</v>
      </c>
      <c r="BI75" s="43" t="s">
        <v>54</v>
      </c>
      <c r="BJ75" s="43" t="s">
        <v>54</v>
      </c>
      <c r="BK75" s="43" t="s">
        <v>54</v>
      </c>
      <c r="BL75" s="43" t="s">
        <v>54</v>
      </c>
      <c r="BM75" s="43" t="s">
        <v>54</v>
      </c>
      <c r="BN75" s="43" t="s">
        <v>54</v>
      </c>
      <c r="BO75" s="207">
        <v>47</v>
      </c>
      <c r="BP75" s="95" t="s">
        <v>54</v>
      </c>
      <c r="BQ75" s="43" t="s">
        <v>54</v>
      </c>
      <c r="BR75" s="43" t="s">
        <v>54</v>
      </c>
      <c r="BS75" s="43" t="s">
        <v>54</v>
      </c>
      <c r="BT75" s="43" t="s">
        <v>54</v>
      </c>
      <c r="BU75" s="43" t="s">
        <v>54</v>
      </c>
      <c r="BV75" s="43" t="s">
        <v>54</v>
      </c>
      <c r="BW75" s="43" t="s">
        <v>54</v>
      </c>
      <c r="BX75" s="43" t="s">
        <v>54</v>
      </c>
      <c r="BY75" s="43" t="s">
        <v>54</v>
      </c>
      <c r="BZ75" s="43" t="s">
        <v>54</v>
      </c>
      <c r="CA75" s="43" t="s">
        <v>54</v>
      </c>
      <c r="CB75" s="43" t="s">
        <v>54</v>
      </c>
      <c r="CC75" s="491">
        <v>229102</v>
      </c>
      <c r="CD75" s="94" t="s">
        <v>461</v>
      </c>
      <c r="CE75" s="30" t="s">
        <v>280</v>
      </c>
      <c r="CF75" s="30" t="s">
        <v>280</v>
      </c>
      <c r="CG75" s="30" t="s">
        <v>280</v>
      </c>
      <c r="CH75" s="30" t="s">
        <v>280</v>
      </c>
      <c r="CI75" s="99" t="s">
        <v>281</v>
      </c>
      <c r="CJ75" s="94" t="s">
        <v>280</v>
      </c>
      <c r="CK75" s="30" t="s">
        <v>280</v>
      </c>
      <c r="CL75" s="30" t="s">
        <v>280</v>
      </c>
      <c r="CM75" s="30" t="s">
        <v>280</v>
      </c>
      <c r="CN75" s="30" t="s">
        <v>280</v>
      </c>
      <c r="CO75" s="99" t="s">
        <v>281</v>
      </c>
    </row>
    <row r="76" spans="1:93" s="142" customFormat="1" ht="23.25" customHeight="1">
      <c r="A76" s="10" t="s">
        <v>300</v>
      </c>
      <c r="B76" s="13" t="s">
        <v>107</v>
      </c>
      <c r="C76" s="63" t="s">
        <v>84</v>
      </c>
      <c r="D76" s="294" t="s">
        <v>427</v>
      </c>
      <c r="E76" s="316" t="s">
        <v>75</v>
      </c>
      <c r="F76" s="38" t="s">
        <v>75</v>
      </c>
      <c r="G76" s="38" t="s">
        <v>75</v>
      </c>
      <c r="H76" s="38" t="s">
        <v>75</v>
      </c>
      <c r="I76" s="38" t="s">
        <v>75</v>
      </c>
      <c r="J76" s="39">
        <v>14275</v>
      </c>
      <c r="K76" s="90">
        <v>12781</v>
      </c>
      <c r="L76" s="141">
        <v>12359</v>
      </c>
      <c r="M76" s="160">
        <v>9358</v>
      </c>
      <c r="N76" s="141">
        <v>10364</v>
      </c>
      <c r="O76" s="141">
        <v>14804</v>
      </c>
      <c r="P76" s="141">
        <v>15031</v>
      </c>
      <c r="Q76" s="160">
        <v>15105</v>
      </c>
      <c r="R76" s="206" t="s">
        <v>173</v>
      </c>
      <c r="S76" s="151">
        <v>121</v>
      </c>
      <c r="T76" s="141">
        <v>122</v>
      </c>
      <c r="U76" s="202">
        <v>94</v>
      </c>
      <c r="V76" s="141">
        <v>103</v>
      </c>
      <c r="W76" s="198">
        <v>142</v>
      </c>
      <c r="X76" s="141">
        <v>138</v>
      </c>
      <c r="Y76" s="160">
        <v>120</v>
      </c>
      <c r="Z76" s="206" t="s">
        <v>428</v>
      </c>
      <c r="AA76" s="84" t="s">
        <v>86</v>
      </c>
      <c r="AB76" s="42" t="s">
        <v>86</v>
      </c>
      <c r="AC76" s="42" t="s">
        <v>86</v>
      </c>
      <c r="AD76" s="42" t="s">
        <v>86</v>
      </c>
      <c r="AE76" s="42" t="s">
        <v>86</v>
      </c>
      <c r="AF76" s="29">
        <f t="shared" ref="AF76:AL76" si="24">K76/J76</f>
        <v>0.89534150612959718</v>
      </c>
      <c r="AG76" s="29">
        <f t="shared" si="24"/>
        <v>0.9669822392614037</v>
      </c>
      <c r="AH76" s="259">
        <f t="shared" si="24"/>
        <v>0.75718100169916658</v>
      </c>
      <c r="AI76" s="109">
        <f t="shared" si="24"/>
        <v>1.107501602906604</v>
      </c>
      <c r="AJ76" s="109">
        <f t="shared" si="24"/>
        <v>1.428406020841374</v>
      </c>
      <c r="AK76" s="109">
        <f t="shared" si="24"/>
        <v>1.0153336935963253</v>
      </c>
      <c r="AL76" s="211">
        <f t="shared" si="24"/>
        <v>1.0049231588051362</v>
      </c>
      <c r="AM76" s="314" t="s">
        <v>392</v>
      </c>
      <c r="AN76" s="95" t="s">
        <v>55</v>
      </c>
      <c r="AO76" s="40" t="s">
        <v>55</v>
      </c>
      <c r="AP76" s="40" t="s">
        <v>55</v>
      </c>
      <c r="AQ76" s="40" t="s">
        <v>55</v>
      </c>
      <c r="AR76" s="40" t="s">
        <v>55</v>
      </c>
      <c r="AS76" s="45">
        <v>12</v>
      </c>
      <c r="AT76" s="43">
        <v>10</v>
      </c>
      <c r="AU76" s="43">
        <v>10</v>
      </c>
      <c r="AV76" s="199">
        <v>10</v>
      </c>
      <c r="AW76" s="199">
        <v>10</v>
      </c>
      <c r="AX76" s="199">
        <v>10</v>
      </c>
      <c r="AY76" s="199">
        <v>10</v>
      </c>
      <c r="AZ76" s="202">
        <v>10</v>
      </c>
      <c r="BA76" s="159" t="s">
        <v>391</v>
      </c>
      <c r="BB76" s="95" t="s">
        <v>55</v>
      </c>
      <c r="BC76" s="40" t="s">
        <v>55</v>
      </c>
      <c r="BD76" s="40" t="s">
        <v>55</v>
      </c>
      <c r="BE76" s="40" t="s">
        <v>55</v>
      </c>
      <c r="BF76" s="40" t="s">
        <v>55</v>
      </c>
      <c r="BG76" s="47">
        <v>103</v>
      </c>
      <c r="BH76" s="43">
        <v>74</v>
      </c>
      <c r="BI76" s="141">
        <v>72</v>
      </c>
      <c r="BJ76" s="160">
        <v>72</v>
      </c>
      <c r="BK76" s="198">
        <v>72</v>
      </c>
      <c r="BL76" s="188">
        <v>83</v>
      </c>
      <c r="BM76" s="188">
        <v>87</v>
      </c>
      <c r="BN76" s="160">
        <v>82</v>
      </c>
      <c r="BO76" s="206" t="s">
        <v>392</v>
      </c>
      <c r="BP76" s="95" t="s">
        <v>54</v>
      </c>
      <c r="BQ76" s="40" t="s">
        <v>54</v>
      </c>
      <c r="BR76" s="40" t="s">
        <v>54</v>
      </c>
      <c r="BS76" s="40" t="s">
        <v>54</v>
      </c>
      <c r="BT76" s="47"/>
      <c r="BU76" s="47">
        <v>1470285</v>
      </c>
      <c r="BV76" s="43">
        <v>945828</v>
      </c>
      <c r="BW76" s="43">
        <v>889852</v>
      </c>
      <c r="BX76" s="160">
        <v>673749</v>
      </c>
      <c r="BY76" s="40">
        <v>746242</v>
      </c>
      <c r="BZ76" s="43">
        <v>1228726</v>
      </c>
      <c r="CA76" s="43">
        <v>1307699</v>
      </c>
      <c r="CB76" s="160">
        <v>1238650</v>
      </c>
      <c r="CC76" s="206" t="s">
        <v>429</v>
      </c>
      <c r="CD76" s="101" t="s">
        <v>280</v>
      </c>
      <c r="CE76" s="43" t="s">
        <v>293</v>
      </c>
      <c r="CF76" s="46" t="s">
        <v>280</v>
      </c>
      <c r="CG76" s="65" t="s">
        <v>280</v>
      </c>
      <c r="CH76" s="65" t="s">
        <v>280</v>
      </c>
      <c r="CI76" s="100">
        <v>24097</v>
      </c>
      <c r="CJ76" s="311" t="s">
        <v>280</v>
      </c>
      <c r="CK76" s="65" t="s">
        <v>280</v>
      </c>
      <c r="CL76" s="65" t="s">
        <v>280</v>
      </c>
      <c r="CM76" s="65" t="s">
        <v>280</v>
      </c>
      <c r="CN76" s="65" t="s">
        <v>280</v>
      </c>
      <c r="CO76" s="108">
        <v>6965</v>
      </c>
    </row>
    <row r="77" spans="1:93" s="142" customFormat="1" ht="23.25" customHeight="1">
      <c r="A77" s="7" t="s">
        <v>38</v>
      </c>
      <c r="B77" s="8" t="s">
        <v>61</v>
      </c>
      <c r="C77" s="63" t="s">
        <v>87</v>
      </c>
      <c r="D77" s="294" t="s">
        <v>377</v>
      </c>
      <c r="E77" s="321">
        <v>16840</v>
      </c>
      <c r="F77" s="39">
        <v>17745</v>
      </c>
      <c r="G77" s="39">
        <v>14495</v>
      </c>
      <c r="H77" s="39">
        <v>13289</v>
      </c>
      <c r="I77" s="39">
        <v>11604</v>
      </c>
      <c r="J77" s="39">
        <v>12431</v>
      </c>
      <c r="K77" s="90">
        <v>14022</v>
      </c>
      <c r="L77" s="141">
        <v>14122</v>
      </c>
      <c r="M77" s="160">
        <v>15067</v>
      </c>
      <c r="N77" s="141">
        <v>13644</v>
      </c>
      <c r="O77" s="141">
        <v>14691</v>
      </c>
      <c r="P77" s="141">
        <v>14639</v>
      </c>
      <c r="Q77" s="272" t="s">
        <v>280</v>
      </c>
      <c r="R77" s="206" t="s">
        <v>280</v>
      </c>
      <c r="S77" s="151">
        <v>162</v>
      </c>
      <c r="T77" s="141">
        <v>158</v>
      </c>
      <c r="U77" s="202">
        <v>144</v>
      </c>
      <c r="V77" s="141">
        <v>133</v>
      </c>
      <c r="W77" s="198">
        <v>148</v>
      </c>
      <c r="X77" s="141">
        <v>142</v>
      </c>
      <c r="Y77" s="272" t="s">
        <v>280</v>
      </c>
      <c r="Z77" s="206" t="s">
        <v>280</v>
      </c>
      <c r="AA77" s="111">
        <f t="shared" ref="AA77:AK77" si="25">F77/E77</f>
        <v>1.0537410926365796</v>
      </c>
      <c r="AB77" s="42">
        <f t="shared" si="25"/>
        <v>0.81684981684981683</v>
      </c>
      <c r="AC77" s="42">
        <f t="shared" si="25"/>
        <v>0.91679889617109345</v>
      </c>
      <c r="AD77" s="42">
        <f t="shared" si="25"/>
        <v>0.87320340130935359</v>
      </c>
      <c r="AE77" s="110">
        <f t="shared" si="25"/>
        <v>1.0712685280937608</v>
      </c>
      <c r="AF77" s="109">
        <f t="shared" si="25"/>
        <v>1.1279864853994046</v>
      </c>
      <c r="AG77" s="109">
        <f t="shared" si="25"/>
        <v>1.007131650263871</v>
      </c>
      <c r="AH77" s="109">
        <f t="shared" si="25"/>
        <v>1.0669168672992495</v>
      </c>
      <c r="AI77" s="259">
        <f t="shared" si="25"/>
        <v>0.90555518683214975</v>
      </c>
      <c r="AJ77" s="109">
        <f t="shared" si="25"/>
        <v>1.0767370272647319</v>
      </c>
      <c r="AK77" s="109">
        <f t="shared" si="25"/>
        <v>0.99646041794295825</v>
      </c>
      <c r="AL77" s="350" t="s">
        <v>281</v>
      </c>
      <c r="AM77" s="314" t="s">
        <v>392</v>
      </c>
      <c r="AN77" s="95">
        <v>35</v>
      </c>
      <c r="AO77" s="43">
        <v>29</v>
      </c>
      <c r="AP77" s="44">
        <v>29</v>
      </c>
      <c r="AQ77" s="45">
        <v>29</v>
      </c>
      <c r="AR77" s="45">
        <v>29</v>
      </c>
      <c r="AS77" s="45">
        <v>29</v>
      </c>
      <c r="AT77" s="43">
        <v>29</v>
      </c>
      <c r="AU77" s="43">
        <v>35</v>
      </c>
      <c r="AV77" s="199">
        <v>29</v>
      </c>
      <c r="AW77" s="199">
        <v>29</v>
      </c>
      <c r="AX77" s="199">
        <v>29</v>
      </c>
      <c r="AY77" s="199">
        <v>29</v>
      </c>
      <c r="AZ77" s="195" t="s">
        <v>281</v>
      </c>
      <c r="BA77" s="159" t="s">
        <v>391</v>
      </c>
      <c r="BB77" s="95">
        <v>401</v>
      </c>
      <c r="BC77" s="43">
        <v>320</v>
      </c>
      <c r="BD77" s="46">
        <v>311</v>
      </c>
      <c r="BE77" s="47">
        <v>355</v>
      </c>
      <c r="BF77" s="47">
        <v>381</v>
      </c>
      <c r="BG77" s="47">
        <v>383</v>
      </c>
      <c r="BH77" s="43">
        <v>384</v>
      </c>
      <c r="BI77" s="141">
        <v>386</v>
      </c>
      <c r="BJ77" s="160">
        <v>356</v>
      </c>
      <c r="BK77" s="198">
        <v>373</v>
      </c>
      <c r="BL77" s="188">
        <v>352</v>
      </c>
      <c r="BM77" s="188">
        <v>281</v>
      </c>
      <c r="BN77" s="272" t="s">
        <v>281</v>
      </c>
      <c r="BO77" s="206" t="s">
        <v>392</v>
      </c>
      <c r="BP77" s="95">
        <v>6753170</v>
      </c>
      <c r="BQ77" s="43">
        <v>5616026</v>
      </c>
      <c r="BR77" s="46">
        <v>4507989</v>
      </c>
      <c r="BS77" s="47">
        <v>4717530</v>
      </c>
      <c r="BT77" s="47">
        <v>4421119</v>
      </c>
      <c r="BU77" s="47">
        <v>4760979</v>
      </c>
      <c r="BV77" s="43">
        <v>5384310</v>
      </c>
      <c r="BW77" s="43">
        <v>5451264</v>
      </c>
      <c r="BX77" s="160">
        <v>5363870</v>
      </c>
      <c r="BY77" s="40">
        <v>5089278</v>
      </c>
      <c r="BZ77" s="43">
        <v>5171191</v>
      </c>
      <c r="CA77" s="43">
        <v>4113490</v>
      </c>
      <c r="CB77" s="272" t="s">
        <v>282</v>
      </c>
      <c r="CC77" s="206" t="s">
        <v>429</v>
      </c>
      <c r="CD77" s="95">
        <v>32688</v>
      </c>
      <c r="CE77" s="43">
        <v>37035</v>
      </c>
      <c r="CF77" s="46">
        <v>26301</v>
      </c>
      <c r="CG77" s="47">
        <v>23172</v>
      </c>
      <c r="CH77" s="47">
        <v>22777</v>
      </c>
      <c r="CI77" s="100">
        <v>19090</v>
      </c>
      <c r="CJ77" s="95">
        <v>5743</v>
      </c>
      <c r="CK77" s="43">
        <v>5133</v>
      </c>
      <c r="CL77" s="46">
        <v>6291</v>
      </c>
      <c r="CM77" s="48">
        <v>4375</v>
      </c>
      <c r="CN77" s="48">
        <v>1832</v>
      </c>
      <c r="CO77" s="108">
        <v>4047</v>
      </c>
    </row>
    <row r="78" spans="1:93" s="142" customFormat="1" ht="23.25" customHeight="1">
      <c r="A78" s="10" t="s">
        <v>65</v>
      </c>
      <c r="B78" s="13" t="s">
        <v>115</v>
      </c>
      <c r="C78" s="63" t="s">
        <v>84</v>
      </c>
      <c r="D78" s="294" t="s">
        <v>378</v>
      </c>
      <c r="E78" s="316" t="s">
        <v>75</v>
      </c>
      <c r="F78" s="38" t="s">
        <v>75</v>
      </c>
      <c r="G78" s="38" t="s">
        <v>75</v>
      </c>
      <c r="H78" s="38" t="s">
        <v>75</v>
      </c>
      <c r="I78" s="38">
        <v>0</v>
      </c>
      <c r="J78" s="39">
        <v>3548</v>
      </c>
      <c r="K78" s="90">
        <v>3892</v>
      </c>
      <c r="L78" s="141">
        <v>3836</v>
      </c>
      <c r="M78" s="160">
        <v>3284</v>
      </c>
      <c r="N78" s="141">
        <v>3823</v>
      </c>
      <c r="O78" s="141">
        <v>4135</v>
      </c>
      <c r="P78" s="141">
        <v>4203</v>
      </c>
      <c r="Q78" s="272" t="s">
        <v>280</v>
      </c>
      <c r="R78" s="206" t="s">
        <v>280</v>
      </c>
      <c r="S78" s="151">
        <v>42</v>
      </c>
      <c r="T78" s="141">
        <v>52</v>
      </c>
      <c r="U78" s="202">
        <v>54</v>
      </c>
      <c r="V78" s="141">
        <v>55</v>
      </c>
      <c r="W78" s="198">
        <v>55</v>
      </c>
      <c r="X78" s="141">
        <v>55</v>
      </c>
      <c r="Y78" s="272" t="s">
        <v>173</v>
      </c>
      <c r="Z78" s="206" t="s">
        <v>281</v>
      </c>
      <c r="AA78" s="84" t="s">
        <v>86</v>
      </c>
      <c r="AB78" s="42" t="s">
        <v>86</v>
      </c>
      <c r="AC78" s="42" t="s">
        <v>86</v>
      </c>
      <c r="AD78" s="42" t="s">
        <v>86</v>
      </c>
      <c r="AE78" s="42" t="s">
        <v>86</v>
      </c>
      <c r="AF78" s="109">
        <f t="shared" ref="AF78:AK78" si="26">K78/J78</f>
        <v>1.0969560315670801</v>
      </c>
      <c r="AG78" s="29">
        <f t="shared" si="26"/>
        <v>0.98561151079136688</v>
      </c>
      <c r="AH78" s="259">
        <f t="shared" si="26"/>
        <v>0.85610010427528671</v>
      </c>
      <c r="AI78" s="109">
        <f t="shared" si="26"/>
        <v>1.1641291108404386</v>
      </c>
      <c r="AJ78" s="109">
        <f t="shared" si="26"/>
        <v>1.0816113000261576</v>
      </c>
      <c r="AK78" s="109">
        <f t="shared" si="26"/>
        <v>1.0164449818621524</v>
      </c>
      <c r="AL78" s="350" t="s">
        <v>281</v>
      </c>
      <c r="AM78" s="314" t="s">
        <v>392</v>
      </c>
      <c r="AN78" s="95" t="s">
        <v>55</v>
      </c>
      <c r="AO78" s="40" t="s">
        <v>55</v>
      </c>
      <c r="AP78" s="40" t="s">
        <v>55</v>
      </c>
      <c r="AQ78" s="40" t="s">
        <v>55</v>
      </c>
      <c r="AR78" s="45">
        <v>20</v>
      </c>
      <c r="AS78" s="45">
        <v>10</v>
      </c>
      <c r="AT78" s="43">
        <v>10</v>
      </c>
      <c r="AU78" s="43">
        <v>10</v>
      </c>
      <c r="AV78" s="199">
        <v>10</v>
      </c>
      <c r="AW78" s="199">
        <v>10</v>
      </c>
      <c r="AX78" s="199">
        <v>10</v>
      </c>
      <c r="AY78" s="199">
        <v>10</v>
      </c>
      <c r="AZ78" s="195" t="s">
        <v>281</v>
      </c>
      <c r="BA78" s="159" t="s">
        <v>391</v>
      </c>
      <c r="BB78" s="95" t="s">
        <v>55</v>
      </c>
      <c r="BC78" s="40" t="s">
        <v>55</v>
      </c>
      <c r="BD78" s="40" t="s">
        <v>55</v>
      </c>
      <c r="BE78" s="40" t="s">
        <v>55</v>
      </c>
      <c r="BF78" s="47">
        <v>0</v>
      </c>
      <c r="BG78" s="47">
        <v>91</v>
      </c>
      <c r="BH78" s="43">
        <v>87</v>
      </c>
      <c r="BI78" s="141">
        <v>93</v>
      </c>
      <c r="BJ78" s="160">
        <v>115</v>
      </c>
      <c r="BK78" s="198">
        <v>119</v>
      </c>
      <c r="BL78" s="188">
        <v>134</v>
      </c>
      <c r="BM78" s="188">
        <v>142</v>
      </c>
      <c r="BN78" s="272" t="s">
        <v>280</v>
      </c>
      <c r="BO78" s="206" t="s">
        <v>392</v>
      </c>
      <c r="BP78" s="95" t="s">
        <v>54</v>
      </c>
      <c r="BQ78" s="40" t="s">
        <v>54</v>
      </c>
      <c r="BR78" s="40" t="s">
        <v>54</v>
      </c>
      <c r="BS78" s="40" t="s">
        <v>54</v>
      </c>
      <c r="BT78" s="47">
        <v>0</v>
      </c>
      <c r="BU78" s="47">
        <v>322835</v>
      </c>
      <c r="BV78" s="43">
        <v>338644</v>
      </c>
      <c r="BW78" s="43">
        <v>356726</v>
      </c>
      <c r="BX78" s="160">
        <v>377628</v>
      </c>
      <c r="BY78" s="40">
        <v>454914</v>
      </c>
      <c r="BZ78" s="43">
        <v>554149</v>
      </c>
      <c r="CA78" s="43">
        <v>596891</v>
      </c>
      <c r="CB78" s="272" t="s">
        <v>324</v>
      </c>
      <c r="CC78" s="206" t="s">
        <v>429</v>
      </c>
      <c r="CD78" s="101" t="s">
        <v>280</v>
      </c>
      <c r="CE78" s="43" t="s">
        <v>280</v>
      </c>
      <c r="CF78" s="46" t="s">
        <v>281</v>
      </c>
      <c r="CG78" s="65" t="s">
        <v>280</v>
      </c>
      <c r="CH78" s="47">
        <v>0</v>
      </c>
      <c r="CI78" s="100">
        <v>4494</v>
      </c>
      <c r="CJ78" s="101" t="s">
        <v>281</v>
      </c>
      <c r="CK78" s="43" t="s">
        <v>280</v>
      </c>
      <c r="CL78" s="46" t="s">
        <v>280</v>
      </c>
      <c r="CM78" s="66" t="s">
        <v>280</v>
      </c>
      <c r="CN78" s="48">
        <v>0</v>
      </c>
      <c r="CO78" s="108">
        <v>2605</v>
      </c>
    </row>
    <row r="79" spans="1:93" s="142" customFormat="1" ht="23.25" customHeight="1">
      <c r="A79" s="7" t="s">
        <v>44</v>
      </c>
      <c r="B79" s="8" t="s">
        <v>92</v>
      </c>
      <c r="C79" s="37" t="s">
        <v>87</v>
      </c>
      <c r="D79" s="294" t="s">
        <v>253</v>
      </c>
      <c r="E79" s="320">
        <v>1824</v>
      </c>
      <c r="F79" s="246">
        <v>2671</v>
      </c>
      <c r="G79" s="246">
        <v>2219</v>
      </c>
      <c r="H79" s="246">
        <v>1853</v>
      </c>
      <c r="I79" s="246">
        <v>1221</v>
      </c>
      <c r="J79" s="246">
        <v>1352</v>
      </c>
      <c r="K79" s="248">
        <v>1554</v>
      </c>
      <c r="L79" s="249">
        <v>2923</v>
      </c>
      <c r="M79" s="250">
        <v>4734</v>
      </c>
      <c r="N79" s="141">
        <v>4714</v>
      </c>
      <c r="O79" s="141">
        <v>5229</v>
      </c>
      <c r="P79" s="43" t="s">
        <v>227</v>
      </c>
      <c r="Q79" s="272" t="s">
        <v>280</v>
      </c>
      <c r="R79" s="206" t="s">
        <v>280</v>
      </c>
      <c r="S79" s="151">
        <v>31</v>
      </c>
      <c r="T79" s="141">
        <v>48</v>
      </c>
      <c r="U79" s="202">
        <v>94</v>
      </c>
      <c r="V79" s="141">
        <v>76</v>
      </c>
      <c r="W79" s="198">
        <v>93</v>
      </c>
      <c r="X79" s="43" t="s">
        <v>75</v>
      </c>
      <c r="Y79" s="43" t="s">
        <v>75</v>
      </c>
      <c r="Z79" s="347" t="s">
        <v>75</v>
      </c>
      <c r="AA79" s="111">
        <f t="shared" ref="AA79:AJ80" si="27">F79/E79</f>
        <v>1.4643640350877194</v>
      </c>
      <c r="AB79" s="42">
        <f t="shared" si="27"/>
        <v>0.83077499064020965</v>
      </c>
      <c r="AC79" s="42">
        <f t="shared" si="27"/>
        <v>0.83506083821541233</v>
      </c>
      <c r="AD79" s="42">
        <f t="shared" si="27"/>
        <v>0.65893146249325418</v>
      </c>
      <c r="AE79" s="110">
        <f t="shared" si="27"/>
        <v>1.1072891072891073</v>
      </c>
      <c r="AF79" s="109">
        <f t="shared" si="27"/>
        <v>1.1494082840236686</v>
      </c>
      <c r="AG79" s="109">
        <f t="shared" si="27"/>
        <v>1.8809523809523809</v>
      </c>
      <c r="AH79" s="211">
        <f t="shared" si="27"/>
        <v>1.6195689360246321</v>
      </c>
      <c r="AI79" s="109">
        <f t="shared" si="27"/>
        <v>0.99577524292353192</v>
      </c>
      <c r="AJ79" s="279">
        <f t="shared" si="27"/>
        <v>1.1092490453966908</v>
      </c>
      <c r="AK79" s="29" t="s">
        <v>230</v>
      </c>
      <c r="AL79" s="209" t="s">
        <v>55</v>
      </c>
      <c r="AM79" s="314" t="s">
        <v>392</v>
      </c>
      <c r="AN79" s="95">
        <v>10</v>
      </c>
      <c r="AO79" s="43">
        <v>10</v>
      </c>
      <c r="AP79" s="44">
        <v>10</v>
      </c>
      <c r="AQ79" s="45">
        <v>10</v>
      </c>
      <c r="AR79" s="45">
        <v>10</v>
      </c>
      <c r="AS79" s="45">
        <v>10</v>
      </c>
      <c r="AT79" s="43">
        <v>10</v>
      </c>
      <c r="AU79" s="43">
        <v>10</v>
      </c>
      <c r="AV79" s="199">
        <v>10</v>
      </c>
      <c r="AW79" s="199">
        <v>10</v>
      </c>
      <c r="AX79" s="199">
        <v>10</v>
      </c>
      <c r="AY79" s="199" t="s">
        <v>259</v>
      </c>
      <c r="AZ79" s="195" t="s">
        <v>267</v>
      </c>
      <c r="BA79" s="159" t="s">
        <v>391</v>
      </c>
      <c r="BB79" s="95">
        <v>60</v>
      </c>
      <c r="BC79" s="43">
        <v>59</v>
      </c>
      <c r="BD79" s="46">
        <v>59</v>
      </c>
      <c r="BE79" s="47">
        <v>67</v>
      </c>
      <c r="BF79" s="47">
        <v>60</v>
      </c>
      <c r="BG79" s="47">
        <v>69</v>
      </c>
      <c r="BH79" s="43">
        <v>68</v>
      </c>
      <c r="BI79" s="141">
        <v>34</v>
      </c>
      <c r="BJ79" s="160">
        <v>24</v>
      </c>
      <c r="BK79" s="198">
        <v>24</v>
      </c>
      <c r="BL79" s="188">
        <v>23</v>
      </c>
      <c r="BM79" s="199" t="s">
        <v>230</v>
      </c>
      <c r="BN79" s="272" t="s">
        <v>267</v>
      </c>
      <c r="BO79" s="206" t="s">
        <v>392</v>
      </c>
      <c r="BP79" s="95">
        <v>109450</v>
      </c>
      <c r="BQ79" s="43">
        <v>157641</v>
      </c>
      <c r="BR79" s="46">
        <v>130900</v>
      </c>
      <c r="BS79" s="47">
        <v>124130</v>
      </c>
      <c r="BT79" s="47">
        <v>73272</v>
      </c>
      <c r="BU79" s="47">
        <v>93294</v>
      </c>
      <c r="BV79" s="43">
        <v>105682</v>
      </c>
      <c r="BW79" s="43">
        <v>99382</v>
      </c>
      <c r="BX79" s="160">
        <v>113622</v>
      </c>
      <c r="BY79" s="40">
        <v>113131</v>
      </c>
      <c r="BZ79" s="43">
        <v>120264</v>
      </c>
      <c r="CA79" s="43" t="s">
        <v>259</v>
      </c>
      <c r="CB79" s="272" t="s">
        <v>55</v>
      </c>
      <c r="CC79" s="206" t="s">
        <v>429</v>
      </c>
      <c r="CD79" s="95">
        <v>2096</v>
      </c>
      <c r="CE79" s="43">
        <v>2921</v>
      </c>
      <c r="CF79" s="46">
        <v>2645</v>
      </c>
      <c r="CG79" s="47">
        <v>6859</v>
      </c>
      <c r="CH79" s="47">
        <v>2469</v>
      </c>
      <c r="CI79" s="100">
        <v>5606</v>
      </c>
      <c r="CJ79" s="95">
        <v>1525</v>
      </c>
      <c r="CK79" s="43">
        <v>1873</v>
      </c>
      <c r="CL79" s="46">
        <v>1594</v>
      </c>
      <c r="CM79" s="48">
        <v>735</v>
      </c>
      <c r="CN79" s="48">
        <v>271</v>
      </c>
      <c r="CO79" s="108">
        <v>414</v>
      </c>
    </row>
    <row r="80" spans="1:93" s="142" customFormat="1" ht="23.25" customHeight="1">
      <c r="A80" s="7" t="s">
        <v>51</v>
      </c>
      <c r="B80" s="8" t="s">
        <v>96</v>
      </c>
      <c r="C80" s="63" t="s">
        <v>87</v>
      </c>
      <c r="D80" s="294" t="s">
        <v>253</v>
      </c>
      <c r="E80" s="321">
        <v>4448</v>
      </c>
      <c r="F80" s="39">
        <v>6347</v>
      </c>
      <c r="G80" s="39">
        <v>5187</v>
      </c>
      <c r="H80" s="39">
        <v>5121</v>
      </c>
      <c r="I80" s="39">
        <v>5447</v>
      </c>
      <c r="J80" s="39">
        <v>6112</v>
      </c>
      <c r="K80" s="90">
        <v>8122</v>
      </c>
      <c r="L80" s="141">
        <v>9572</v>
      </c>
      <c r="M80" s="160">
        <v>8807</v>
      </c>
      <c r="N80" s="141">
        <v>5682</v>
      </c>
      <c r="O80" s="141">
        <v>6434</v>
      </c>
      <c r="P80" s="43" t="s">
        <v>259</v>
      </c>
      <c r="Q80" s="272" t="s">
        <v>280</v>
      </c>
      <c r="R80" s="206" t="s">
        <v>280</v>
      </c>
      <c r="S80" s="151">
        <v>132</v>
      </c>
      <c r="T80" s="141">
        <v>144</v>
      </c>
      <c r="U80" s="202">
        <v>130</v>
      </c>
      <c r="V80" s="141">
        <v>117</v>
      </c>
      <c r="W80" s="198">
        <v>123</v>
      </c>
      <c r="X80" s="43" t="s">
        <v>75</v>
      </c>
      <c r="Y80" s="43" t="s">
        <v>75</v>
      </c>
      <c r="Z80" s="347" t="s">
        <v>75</v>
      </c>
      <c r="AA80" s="84">
        <f t="shared" si="27"/>
        <v>1.4269334532374101</v>
      </c>
      <c r="AB80" s="42">
        <f t="shared" si="27"/>
        <v>0.81723648968016382</v>
      </c>
      <c r="AC80" s="42">
        <f t="shared" si="27"/>
        <v>0.98727588201272409</v>
      </c>
      <c r="AD80" s="110">
        <f t="shared" si="27"/>
        <v>1.0636594415153291</v>
      </c>
      <c r="AE80" s="110">
        <f t="shared" si="27"/>
        <v>1.1220855516798238</v>
      </c>
      <c r="AF80" s="109">
        <f t="shared" si="27"/>
        <v>1.3288612565445026</v>
      </c>
      <c r="AG80" s="109">
        <f t="shared" si="27"/>
        <v>1.1785274562915538</v>
      </c>
      <c r="AH80" s="259">
        <f t="shared" si="27"/>
        <v>0.92007939824488094</v>
      </c>
      <c r="AI80" s="259">
        <f t="shared" si="27"/>
        <v>0.64516861587373675</v>
      </c>
      <c r="AJ80" s="109">
        <f t="shared" si="27"/>
        <v>1.1323477648715241</v>
      </c>
      <c r="AK80" s="259" t="s">
        <v>230</v>
      </c>
      <c r="AL80" s="350" t="s">
        <v>55</v>
      </c>
      <c r="AM80" s="314" t="s">
        <v>392</v>
      </c>
      <c r="AN80" s="95">
        <v>10</v>
      </c>
      <c r="AO80" s="43">
        <v>10</v>
      </c>
      <c r="AP80" s="44">
        <v>10</v>
      </c>
      <c r="AQ80" s="45">
        <v>10</v>
      </c>
      <c r="AR80" s="45">
        <v>10</v>
      </c>
      <c r="AS80" s="45">
        <v>10</v>
      </c>
      <c r="AT80" s="43">
        <v>10</v>
      </c>
      <c r="AU80" s="43">
        <v>10</v>
      </c>
      <c r="AV80" s="199">
        <v>10</v>
      </c>
      <c r="AW80" s="199">
        <v>10</v>
      </c>
      <c r="AX80" s="199">
        <v>10</v>
      </c>
      <c r="AY80" s="199" t="s">
        <v>230</v>
      </c>
      <c r="AZ80" s="195" t="s">
        <v>267</v>
      </c>
      <c r="BA80" s="159" t="s">
        <v>391</v>
      </c>
      <c r="BB80" s="95">
        <v>114</v>
      </c>
      <c r="BC80" s="43">
        <v>124</v>
      </c>
      <c r="BD80" s="46">
        <v>140</v>
      </c>
      <c r="BE80" s="47">
        <v>132</v>
      </c>
      <c r="BF80" s="47">
        <v>146</v>
      </c>
      <c r="BG80" s="47">
        <v>135</v>
      </c>
      <c r="BH80" s="43">
        <v>137</v>
      </c>
      <c r="BI80" s="141">
        <v>132</v>
      </c>
      <c r="BJ80" s="160">
        <v>118</v>
      </c>
      <c r="BK80" s="198">
        <v>84</v>
      </c>
      <c r="BL80" s="188">
        <v>70</v>
      </c>
      <c r="BM80" s="199" t="s">
        <v>259</v>
      </c>
      <c r="BN80" s="272" t="s">
        <v>55</v>
      </c>
      <c r="BO80" s="206" t="s">
        <v>392</v>
      </c>
      <c r="BP80" s="95">
        <v>507110</v>
      </c>
      <c r="BQ80" s="43">
        <v>787107</v>
      </c>
      <c r="BR80" s="46">
        <v>726192</v>
      </c>
      <c r="BS80" s="47">
        <v>676008</v>
      </c>
      <c r="BT80" s="47">
        <v>795236</v>
      </c>
      <c r="BU80" s="47">
        <v>825150</v>
      </c>
      <c r="BV80" s="43">
        <v>1112735</v>
      </c>
      <c r="BW80" s="43">
        <v>1263496</v>
      </c>
      <c r="BX80" s="160">
        <v>1039256</v>
      </c>
      <c r="BY80" s="40">
        <v>477280</v>
      </c>
      <c r="BZ80" s="43">
        <v>450350</v>
      </c>
      <c r="CA80" s="43" t="s">
        <v>230</v>
      </c>
      <c r="CB80" s="272" t="s">
        <v>275</v>
      </c>
      <c r="CC80" s="206" t="s">
        <v>429</v>
      </c>
      <c r="CD80" s="95">
        <v>9000</v>
      </c>
      <c r="CE80" s="43">
        <v>8842</v>
      </c>
      <c r="CF80" s="46">
        <v>8165</v>
      </c>
      <c r="CG80" s="47">
        <v>5751</v>
      </c>
      <c r="CH80" s="47">
        <v>6713</v>
      </c>
      <c r="CI80" s="100">
        <v>9677</v>
      </c>
      <c r="CJ80" s="95">
        <v>566</v>
      </c>
      <c r="CK80" s="43">
        <v>367</v>
      </c>
      <c r="CL80" s="46">
        <v>1477</v>
      </c>
      <c r="CM80" s="48">
        <v>4070</v>
      </c>
      <c r="CN80" s="48">
        <v>4212</v>
      </c>
      <c r="CO80" s="108">
        <v>1313</v>
      </c>
    </row>
    <row r="81" spans="1:93" s="142" customFormat="1" ht="23.25" customHeight="1">
      <c r="A81" s="132" t="s">
        <v>33</v>
      </c>
      <c r="B81" s="6" t="s">
        <v>93</v>
      </c>
      <c r="C81" s="57" t="s">
        <v>87</v>
      </c>
      <c r="D81" s="299" t="s">
        <v>240</v>
      </c>
      <c r="E81" s="322">
        <v>1814</v>
      </c>
      <c r="F81" s="256">
        <v>3162</v>
      </c>
      <c r="G81" s="256">
        <v>2409</v>
      </c>
      <c r="H81" s="256">
        <v>1315</v>
      </c>
      <c r="I81" s="257">
        <v>715</v>
      </c>
      <c r="J81" s="257">
        <v>939</v>
      </c>
      <c r="K81" s="258">
        <v>865</v>
      </c>
      <c r="L81" s="249">
        <v>1565</v>
      </c>
      <c r="M81" s="250">
        <v>1378</v>
      </c>
      <c r="N81" s="141">
        <v>625</v>
      </c>
      <c r="O81" s="43" t="s">
        <v>228</v>
      </c>
      <c r="P81" s="43" t="s">
        <v>227</v>
      </c>
      <c r="Q81" s="272" t="s">
        <v>280</v>
      </c>
      <c r="R81" s="206" t="s">
        <v>280</v>
      </c>
      <c r="S81" s="152">
        <v>22</v>
      </c>
      <c r="T81" s="141">
        <v>38</v>
      </c>
      <c r="U81" s="202">
        <v>23</v>
      </c>
      <c r="V81" s="141">
        <v>16</v>
      </c>
      <c r="W81" s="43" t="s">
        <v>75</v>
      </c>
      <c r="X81" s="43" t="s">
        <v>75</v>
      </c>
      <c r="Y81" s="43" t="s">
        <v>75</v>
      </c>
      <c r="Z81" s="347" t="s">
        <v>75</v>
      </c>
      <c r="AA81" s="114">
        <f t="shared" ref="AA81:AI82" si="28">F81/E81</f>
        <v>1.743109151047409</v>
      </c>
      <c r="AB81" s="29">
        <f t="shared" si="28"/>
        <v>0.76185958254269448</v>
      </c>
      <c r="AC81" s="29">
        <f t="shared" si="28"/>
        <v>0.54586965545869659</v>
      </c>
      <c r="AD81" s="29">
        <f t="shared" si="28"/>
        <v>0.54372623574144485</v>
      </c>
      <c r="AE81" s="109">
        <f t="shared" si="28"/>
        <v>1.3132867132867132</v>
      </c>
      <c r="AF81" s="29">
        <f t="shared" si="28"/>
        <v>0.92119275825346114</v>
      </c>
      <c r="AG81" s="109">
        <f t="shared" si="28"/>
        <v>1.8092485549132948</v>
      </c>
      <c r="AH81" s="215">
        <f t="shared" si="28"/>
        <v>0.88051118210862622</v>
      </c>
      <c r="AI81" s="29">
        <f t="shared" si="28"/>
        <v>0.45355587808417996</v>
      </c>
      <c r="AJ81" s="209" t="s">
        <v>230</v>
      </c>
      <c r="AK81" s="29" t="s">
        <v>263</v>
      </c>
      <c r="AL81" s="209" t="s">
        <v>55</v>
      </c>
      <c r="AM81" s="314" t="s">
        <v>392</v>
      </c>
      <c r="AN81" s="94">
        <v>10</v>
      </c>
      <c r="AO81" s="30">
        <v>10</v>
      </c>
      <c r="AP81" s="31">
        <v>10</v>
      </c>
      <c r="AQ81" s="32">
        <v>10</v>
      </c>
      <c r="AR81" s="32">
        <v>10</v>
      </c>
      <c r="AS81" s="32">
        <v>10</v>
      </c>
      <c r="AT81" s="30">
        <v>10</v>
      </c>
      <c r="AU81" s="43">
        <v>10</v>
      </c>
      <c r="AV81" s="199">
        <v>10</v>
      </c>
      <c r="AW81" s="199">
        <v>10</v>
      </c>
      <c r="AX81" s="199" t="s">
        <v>230</v>
      </c>
      <c r="AY81" s="199" t="s">
        <v>259</v>
      </c>
      <c r="AZ81" s="195" t="s">
        <v>55</v>
      </c>
      <c r="BA81" s="159" t="s">
        <v>391</v>
      </c>
      <c r="BB81" s="94">
        <v>24</v>
      </c>
      <c r="BC81" s="30">
        <v>24</v>
      </c>
      <c r="BD81" s="34">
        <v>24</v>
      </c>
      <c r="BE81" s="35">
        <v>27</v>
      </c>
      <c r="BF81" s="35">
        <v>36</v>
      </c>
      <c r="BG81" s="35">
        <v>36</v>
      </c>
      <c r="BH81" s="30">
        <v>36</v>
      </c>
      <c r="BI81" s="141">
        <v>36</v>
      </c>
      <c r="BJ81" s="160">
        <v>36</v>
      </c>
      <c r="BK81" s="198">
        <v>36</v>
      </c>
      <c r="BL81" s="199" t="s">
        <v>230</v>
      </c>
      <c r="BM81" s="199" t="s">
        <v>259</v>
      </c>
      <c r="BN81" s="272" t="s">
        <v>55</v>
      </c>
      <c r="BO81" s="206" t="s">
        <v>392</v>
      </c>
      <c r="BP81" s="94">
        <v>43528</v>
      </c>
      <c r="BQ81" s="30">
        <v>75904</v>
      </c>
      <c r="BR81" s="34">
        <v>57808</v>
      </c>
      <c r="BS81" s="35">
        <v>35500</v>
      </c>
      <c r="BT81" s="35">
        <v>25746</v>
      </c>
      <c r="BU81" s="35">
        <v>33808</v>
      </c>
      <c r="BV81" s="30">
        <v>31148</v>
      </c>
      <c r="BW81" s="43">
        <v>56322</v>
      </c>
      <c r="BX81" s="160">
        <v>49622</v>
      </c>
      <c r="BY81" s="40">
        <v>22507</v>
      </c>
      <c r="BZ81" s="43" t="s">
        <v>230</v>
      </c>
      <c r="CA81" s="43" t="s">
        <v>230</v>
      </c>
      <c r="CB81" s="272" t="s">
        <v>55</v>
      </c>
      <c r="CC81" s="206" t="s">
        <v>429</v>
      </c>
      <c r="CD81" s="94">
        <v>1815</v>
      </c>
      <c r="CE81" s="30" t="s">
        <v>281</v>
      </c>
      <c r="CF81" s="34">
        <v>2414</v>
      </c>
      <c r="CG81" s="35">
        <v>1320</v>
      </c>
      <c r="CH81" s="35">
        <v>845</v>
      </c>
      <c r="CI81" s="99">
        <v>1095</v>
      </c>
      <c r="CJ81" s="94">
        <v>1812</v>
      </c>
      <c r="CK81" s="30">
        <v>544</v>
      </c>
      <c r="CL81" s="34">
        <v>2403</v>
      </c>
      <c r="CM81" s="36">
        <v>1290</v>
      </c>
      <c r="CN81" s="36">
        <v>496</v>
      </c>
      <c r="CO81" s="107">
        <v>652</v>
      </c>
    </row>
    <row r="82" spans="1:93" s="142" customFormat="1" ht="23.25" customHeight="1">
      <c r="A82" s="7" t="s">
        <v>46</v>
      </c>
      <c r="B82" s="8" t="s">
        <v>98</v>
      </c>
      <c r="C82" s="63" t="s">
        <v>87</v>
      </c>
      <c r="D82" s="294" t="s">
        <v>240</v>
      </c>
      <c r="E82" s="321">
        <v>11843</v>
      </c>
      <c r="F82" s="39">
        <v>13280</v>
      </c>
      <c r="G82" s="39">
        <v>13688</v>
      </c>
      <c r="H82" s="39">
        <v>13568</v>
      </c>
      <c r="I82" s="39">
        <v>13128</v>
      </c>
      <c r="J82" s="39">
        <v>13841</v>
      </c>
      <c r="K82" s="90">
        <v>13140</v>
      </c>
      <c r="L82" s="141">
        <v>12391</v>
      </c>
      <c r="M82" s="160">
        <v>12975</v>
      </c>
      <c r="N82" s="141">
        <v>13430</v>
      </c>
      <c r="O82" s="43" t="s">
        <v>227</v>
      </c>
      <c r="P82" s="43" t="s">
        <v>227</v>
      </c>
      <c r="Q82" s="272" t="s">
        <v>280</v>
      </c>
      <c r="R82" s="206" t="s">
        <v>280</v>
      </c>
      <c r="S82" s="151">
        <v>160</v>
      </c>
      <c r="T82" s="141">
        <v>169</v>
      </c>
      <c r="U82" s="202">
        <v>167</v>
      </c>
      <c r="V82" s="141">
        <v>229</v>
      </c>
      <c r="W82" s="43" t="s">
        <v>75</v>
      </c>
      <c r="X82" s="43" t="s">
        <v>75</v>
      </c>
      <c r="Y82" s="43" t="s">
        <v>75</v>
      </c>
      <c r="Z82" s="347" t="s">
        <v>75</v>
      </c>
      <c r="AA82" s="111">
        <f t="shared" si="28"/>
        <v>1.1213374989445242</v>
      </c>
      <c r="AB82" s="110">
        <f t="shared" si="28"/>
        <v>1.030722891566265</v>
      </c>
      <c r="AC82" s="42">
        <f t="shared" si="28"/>
        <v>0.99123319696084167</v>
      </c>
      <c r="AD82" s="42">
        <f t="shared" si="28"/>
        <v>0.96757075471698117</v>
      </c>
      <c r="AE82" s="110">
        <f t="shared" si="28"/>
        <v>1.0543113954905545</v>
      </c>
      <c r="AF82" s="29">
        <f t="shared" si="28"/>
        <v>0.94935337042121237</v>
      </c>
      <c r="AG82" s="29">
        <f t="shared" si="28"/>
        <v>0.94299847792998481</v>
      </c>
      <c r="AH82" s="109">
        <f t="shared" si="28"/>
        <v>1.0471309821644743</v>
      </c>
      <c r="AI82" s="109">
        <f t="shared" si="28"/>
        <v>1.0350674373795761</v>
      </c>
      <c r="AJ82" s="259" t="s">
        <v>259</v>
      </c>
      <c r="AK82" s="259" t="s">
        <v>259</v>
      </c>
      <c r="AL82" s="350" t="s">
        <v>264</v>
      </c>
      <c r="AM82" s="314" t="s">
        <v>392</v>
      </c>
      <c r="AN82" s="95">
        <v>50</v>
      </c>
      <c r="AO82" s="43">
        <v>10</v>
      </c>
      <c r="AP82" s="44">
        <v>10</v>
      </c>
      <c r="AQ82" s="45">
        <v>10</v>
      </c>
      <c r="AR82" s="45">
        <v>10</v>
      </c>
      <c r="AS82" s="45">
        <v>10</v>
      </c>
      <c r="AT82" s="43">
        <v>10</v>
      </c>
      <c r="AU82" s="43">
        <v>10</v>
      </c>
      <c r="AV82" s="199">
        <v>10</v>
      </c>
      <c r="AW82" s="199">
        <v>10</v>
      </c>
      <c r="AX82" s="199" t="s">
        <v>230</v>
      </c>
      <c r="AY82" s="199" t="s">
        <v>230</v>
      </c>
      <c r="AZ82" s="195" t="s">
        <v>55</v>
      </c>
      <c r="BA82" s="159" t="s">
        <v>391</v>
      </c>
      <c r="BB82" s="95">
        <v>504</v>
      </c>
      <c r="BC82" s="43">
        <v>120</v>
      </c>
      <c r="BD82" s="46">
        <v>120</v>
      </c>
      <c r="BE82" s="47">
        <v>120</v>
      </c>
      <c r="BF82" s="47">
        <v>120</v>
      </c>
      <c r="BG82" s="47">
        <v>120</v>
      </c>
      <c r="BH82" s="43">
        <v>120</v>
      </c>
      <c r="BI82" s="141">
        <v>120</v>
      </c>
      <c r="BJ82" s="160">
        <v>114</v>
      </c>
      <c r="BK82" s="198">
        <v>120</v>
      </c>
      <c r="BL82" s="199" t="s">
        <v>230</v>
      </c>
      <c r="BM82" s="199" t="s">
        <v>230</v>
      </c>
      <c r="BN82" s="272" t="s">
        <v>275</v>
      </c>
      <c r="BO82" s="206" t="s">
        <v>392</v>
      </c>
      <c r="BP82" s="95">
        <v>5968850</v>
      </c>
      <c r="BQ82" s="43">
        <v>1593650</v>
      </c>
      <c r="BR82" s="46">
        <v>1642600</v>
      </c>
      <c r="BS82" s="47">
        <v>1628150</v>
      </c>
      <c r="BT82" s="47">
        <v>1575400</v>
      </c>
      <c r="BU82" s="47">
        <v>1660950</v>
      </c>
      <c r="BV82" s="43">
        <v>1576800</v>
      </c>
      <c r="BW82" s="43">
        <v>1486950</v>
      </c>
      <c r="BX82" s="160">
        <v>1479200</v>
      </c>
      <c r="BY82" s="40">
        <v>1611650</v>
      </c>
      <c r="BZ82" s="43" t="s">
        <v>259</v>
      </c>
      <c r="CA82" s="43" t="s">
        <v>230</v>
      </c>
      <c r="CB82" s="272" t="s">
        <v>260</v>
      </c>
      <c r="CC82" s="206" t="s">
        <v>429</v>
      </c>
      <c r="CD82" s="95">
        <v>142000</v>
      </c>
      <c r="CE82" s="43">
        <v>15000</v>
      </c>
      <c r="CF82" s="46">
        <v>16083</v>
      </c>
      <c r="CG82" s="47">
        <v>15360</v>
      </c>
      <c r="CH82" s="47">
        <v>14500</v>
      </c>
      <c r="CI82" s="100">
        <v>20500</v>
      </c>
      <c r="CJ82" s="95">
        <v>4300</v>
      </c>
      <c r="CK82" s="43">
        <v>9100</v>
      </c>
      <c r="CL82" s="46">
        <v>10263</v>
      </c>
      <c r="CM82" s="48">
        <v>10425</v>
      </c>
      <c r="CN82" s="48">
        <v>8500</v>
      </c>
      <c r="CO82" s="108">
        <v>5100</v>
      </c>
    </row>
    <row r="83" spans="1:93" s="142" customFormat="1" ht="23.25" customHeight="1">
      <c r="A83" s="10" t="s">
        <v>224</v>
      </c>
      <c r="B83" s="11" t="s">
        <v>106</v>
      </c>
      <c r="C83" s="63" t="s">
        <v>22</v>
      </c>
      <c r="D83" s="294" t="s">
        <v>242</v>
      </c>
      <c r="E83" s="321">
        <v>15088</v>
      </c>
      <c r="F83" s="38" t="s">
        <v>75</v>
      </c>
      <c r="G83" s="38" t="s">
        <v>75</v>
      </c>
      <c r="H83" s="38" t="s">
        <v>75</v>
      </c>
      <c r="I83" s="39">
        <v>23664</v>
      </c>
      <c r="J83" s="39">
        <v>23237</v>
      </c>
      <c r="K83" s="90">
        <v>24243</v>
      </c>
      <c r="L83" s="141">
        <v>24245</v>
      </c>
      <c r="M83" s="160">
        <v>28078</v>
      </c>
      <c r="N83" s="141">
        <v>28833</v>
      </c>
      <c r="O83" s="43" t="s">
        <v>227</v>
      </c>
      <c r="P83" s="43" t="s">
        <v>227</v>
      </c>
      <c r="Q83" s="272" t="s">
        <v>280</v>
      </c>
      <c r="R83" s="206" t="s">
        <v>280</v>
      </c>
      <c r="S83" s="151">
        <v>185</v>
      </c>
      <c r="T83" s="141">
        <v>185</v>
      </c>
      <c r="U83" s="202">
        <v>215</v>
      </c>
      <c r="V83" s="141">
        <v>224</v>
      </c>
      <c r="W83" s="43" t="s">
        <v>75</v>
      </c>
      <c r="X83" s="43" t="s">
        <v>75</v>
      </c>
      <c r="Y83" s="43" t="s">
        <v>75</v>
      </c>
      <c r="Z83" s="347" t="s">
        <v>75</v>
      </c>
      <c r="AA83" s="84" t="s">
        <v>86</v>
      </c>
      <c r="AB83" s="42" t="s">
        <v>86</v>
      </c>
      <c r="AC83" s="42" t="s">
        <v>86</v>
      </c>
      <c r="AD83" s="42" t="s">
        <v>86</v>
      </c>
      <c r="AE83" s="42">
        <f>J83/I83</f>
        <v>0.98195571331981069</v>
      </c>
      <c r="AF83" s="109">
        <f>K83/J83</f>
        <v>1.0432930240564617</v>
      </c>
      <c r="AG83" s="109">
        <f>L83/K83</f>
        <v>1.0000824980406715</v>
      </c>
      <c r="AH83" s="109">
        <f>M83/L83</f>
        <v>1.1580944524644257</v>
      </c>
      <c r="AI83" s="109">
        <f>N83/M83</f>
        <v>1.0268893795854406</v>
      </c>
      <c r="AJ83" s="259" t="s">
        <v>230</v>
      </c>
      <c r="AK83" s="259" t="s">
        <v>230</v>
      </c>
      <c r="AL83" s="350" t="s">
        <v>55</v>
      </c>
      <c r="AM83" s="314" t="s">
        <v>392</v>
      </c>
      <c r="AN83" s="95">
        <v>16</v>
      </c>
      <c r="AO83" s="40" t="s">
        <v>55</v>
      </c>
      <c r="AP83" s="40" t="s">
        <v>55</v>
      </c>
      <c r="AQ83" s="40" t="s">
        <v>55</v>
      </c>
      <c r="AR83" s="45">
        <v>11</v>
      </c>
      <c r="AS83" s="45">
        <v>11</v>
      </c>
      <c r="AT83" s="43">
        <v>11</v>
      </c>
      <c r="AU83" s="43">
        <v>11</v>
      </c>
      <c r="AV83" s="199">
        <v>11</v>
      </c>
      <c r="AW83" s="199">
        <v>11</v>
      </c>
      <c r="AX83" s="199" t="s">
        <v>259</v>
      </c>
      <c r="AY83" s="199" t="s">
        <v>230</v>
      </c>
      <c r="AZ83" s="195" t="s">
        <v>264</v>
      </c>
      <c r="BA83" s="159" t="s">
        <v>391</v>
      </c>
      <c r="BB83" s="95">
        <v>196</v>
      </c>
      <c r="BC83" s="40" t="s">
        <v>55</v>
      </c>
      <c r="BD83" s="40" t="s">
        <v>55</v>
      </c>
      <c r="BE83" s="40" t="s">
        <v>55</v>
      </c>
      <c r="BF83" s="47">
        <v>127</v>
      </c>
      <c r="BG83" s="47">
        <v>118</v>
      </c>
      <c r="BH83" s="43">
        <v>129</v>
      </c>
      <c r="BI83" s="141">
        <v>120</v>
      </c>
      <c r="BJ83" s="160">
        <v>130</v>
      </c>
      <c r="BK83" s="198">
        <v>128</v>
      </c>
      <c r="BL83" s="199" t="s">
        <v>230</v>
      </c>
      <c r="BM83" s="199" t="s">
        <v>230</v>
      </c>
      <c r="BN83" s="272" t="s">
        <v>267</v>
      </c>
      <c r="BO83" s="206" t="s">
        <v>392</v>
      </c>
      <c r="BP83" s="95">
        <v>2957309</v>
      </c>
      <c r="BQ83" s="40" t="s">
        <v>54</v>
      </c>
      <c r="BR83" s="40" t="s">
        <v>54</v>
      </c>
      <c r="BS83" s="40" t="s">
        <v>54</v>
      </c>
      <c r="BT83" s="47">
        <v>3005375</v>
      </c>
      <c r="BU83" s="47">
        <v>2742000</v>
      </c>
      <c r="BV83" s="43">
        <v>3127340</v>
      </c>
      <c r="BW83" s="43">
        <v>2909420</v>
      </c>
      <c r="BX83" s="160">
        <v>3650135</v>
      </c>
      <c r="BY83" s="40">
        <v>3690625</v>
      </c>
      <c r="BZ83" s="43" t="s">
        <v>230</v>
      </c>
      <c r="CA83" s="43" t="s">
        <v>230</v>
      </c>
      <c r="CB83" s="272" t="s">
        <v>55</v>
      </c>
      <c r="CC83" s="206" t="s">
        <v>429</v>
      </c>
      <c r="CD83" s="101">
        <v>38522</v>
      </c>
      <c r="CE83" s="43" t="s">
        <v>281</v>
      </c>
      <c r="CF83" s="46" t="s">
        <v>280</v>
      </c>
      <c r="CG83" s="47" t="s">
        <v>280</v>
      </c>
      <c r="CH83" s="47">
        <v>48779</v>
      </c>
      <c r="CI83" s="100">
        <v>46244</v>
      </c>
      <c r="CJ83" s="101">
        <v>7708</v>
      </c>
      <c r="CK83" s="43" t="s">
        <v>280</v>
      </c>
      <c r="CL83" s="46" t="s">
        <v>281</v>
      </c>
      <c r="CM83" s="48" t="s">
        <v>281</v>
      </c>
      <c r="CN83" s="48">
        <v>88</v>
      </c>
      <c r="CO83" s="108">
        <v>12685</v>
      </c>
    </row>
    <row r="84" spans="1:93" s="142" customFormat="1" ht="23.25" customHeight="1">
      <c r="A84" s="7" t="s">
        <v>235</v>
      </c>
      <c r="B84" s="8" t="s">
        <v>236</v>
      </c>
      <c r="C84" s="63" t="s">
        <v>173</v>
      </c>
      <c r="D84" s="294" t="s">
        <v>237</v>
      </c>
      <c r="E84" s="316" t="s">
        <v>226</v>
      </c>
      <c r="F84" s="38" t="s">
        <v>226</v>
      </c>
      <c r="G84" s="38" t="s">
        <v>226</v>
      </c>
      <c r="H84" s="38" t="s">
        <v>226</v>
      </c>
      <c r="I84" s="38" t="s">
        <v>226</v>
      </c>
      <c r="J84" s="38" t="s">
        <v>226</v>
      </c>
      <c r="K84" s="121" t="s">
        <v>226</v>
      </c>
      <c r="L84" s="38" t="s">
        <v>226</v>
      </c>
      <c r="M84" s="272" t="s">
        <v>226</v>
      </c>
      <c r="N84" s="270">
        <v>0</v>
      </c>
      <c r="O84" s="38" t="s">
        <v>226</v>
      </c>
      <c r="P84" s="38" t="s">
        <v>226</v>
      </c>
      <c r="Q84" s="272" t="s">
        <v>226</v>
      </c>
      <c r="R84" s="206" t="s">
        <v>226</v>
      </c>
      <c r="S84" s="151" t="s">
        <v>226</v>
      </c>
      <c r="T84" s="43" t="s">
        <v>226</v>
      </c>
      <c r="U84" s="271" t="s">
        <v>226</v>
      </c>
      <c r="V84" s="43">
        <v>0</v>
      </c>
      <c r="W84" s="150" t="s">
        <v>226</v>
      </c>
      <c r="X84" s="43" t="s">
        <v>75</v>
      </c>
      <c r="Y84" s="272" t="s">
        <v>226</v>
      </c>
      <c r="Z84" s="206" t="s">
        <v>226</v>
      </c>
      <c r="AA84" s="84" t="s">
        <v>226</v>
      </c>
      <c r="AB84" s="42" t="s">
        <v>226</v>
      </c>
      <c r="AC84" s="42" t="s">
        <v>226</v>
      </c>
      <c r="AD84" s="42" t="s">
        <v>226</v>
      </c>
      <c r="AE84" s="42" t="s">
        <v>226</v>
      </c>
      <c r="AF84" s="29" t="s">
        <v>226</v>
      </c>
      <c r="AG84" s="29" t="s">
        <v>226</v>
      </c>
      <c r="AH84" s="259" t="s">
        <v>226</v>
      </c>
      <c r="AI84" s="259" t="s">
        <v>226</v>
      </c>
      <c r="AJ84" s="260" t="s">
        <v>226</v>
      </c>
      <c r="AK84" s="259" t="s">
        <v>226</v>
      </c>
      <c r="AL84" s="260" t="s">
        <v>226</v>
      </c>
      <c r="AM84" s="314" t="s">
        <v>392</v>
      </c>
      <c r="AN84" s="95" t="s">
        <v>226</v>
      </c>
      <c r="AO84" s="43" t="s">
        <v>226</v>
      </c>
      <c r="AP84" s="43" t="s">
        <v>226</v>
      </c>
      <c r="AQ84" s="43" t="s">
        <v>226</v>
      </c>
      <c r="AR84" s="43" t="s">
        <v>226</v>
      </c>
      <c r="AS84" s="43" t="s">
        <v>226</v>
      </c>
      <c r="AT84" s="43" t="s">
        <v>226</v>
      </c>
      <c r="AU84" s="43" t="s">
        <v>226</v>
      </c>
      <c r="AV84" s="199" t="s">
        <v>226</v>
      </c>
      <c r="AW84" s="199">
        <v>30</v>
      </c>
      <c r="AX84" s="199" t="s">
        <v>226</v>
      </c>
      <c r="AY84" s="199" t="s">
        <v>226</v>
      </c>
      <c r="AZ84" s="195" t="s">
        <v>226</v>
      </c>
      <c r="BA84" s="159" t="s">
        <v>391</v>
      </c>
      <c r="BB84" s="95" t="s">
        <v>226</v>
      </c>
      <c r="BC84" s="43" t="s">
        <v>226</v>
      </c>
      <c r="BD84" s="43" t="s">
        <v>226</v>
      </c>
      <c r="BE84" s="43" t="s">
        <v>226</v>
      </c>
      <c r="BF84" s="43" t="s">
        <v>226</v>
      </c>
      <c r="BG84" s="43" t="s">
        <v>226</v>
      </c>
      <c r="BH84" s="43" t="s">
        <v>226</v>
      </c>
      <c r="BI84" s="43" t="s">
        <v>226</v>
      </c>
      <c r="BJ84" s="272" t="s">
        <v>75</v>
      </c>
      <c r="BK84" s="150">
        <v>0</v>
      </c>
      <c r="BL84" s="199" t="s">
        <v>226</v>
      </c>
      <c r="BM84" s="199" t="s">
        <v>226</v>
      </c>
      <c r="BN84" s="272" t="s">
        <v>226</v>
      </c>
      <c r="BO84" s="206" t="s">
        <v>392</v>
      </c>
      <c r="BP84" s="95" t="s">
        <v>226</v>
      </c>
      <c r="BQ84" s="43" t="s">
        <v>226</v>
      </c>
      <c r="BR84" s="43" t="s">
        <v>226</v>
      </c>
      <c r="BS84" s="43" t="s">
        <v>226</v>
      </c>
      <c r="BT84" s="43" t="s">
        <v>226</v>
      </c>
      <c r="BU84" s="43" t="s">
        <v>226</v>
      </c>
      <c r="BV84" s="43" t="s">
        <v>226</v>
      </c>
      <c r="BW84" s="43" t="s">
        <v>227</v>
      </c>
      <c r="BX84" s="272" t="s">
        <v>226</v>
      </c>
      <c r="BY84" s="40">
        <v>0</v>
      </c>
      <c r="BZ84" s="43" t="s">
        <v>226</v>
      </c>
      <c r="CA84" s="43" t="s">
        <v>226</v>
      </c>
      <c r="CB84" s="272" t="s">
        <v>55</v>
      </c>
      <c r="CC84" s="206" t="s">
        <v>429</v>
      </c>
      <c r="CD84" s="95" t="s">
        <v>226</v>
      </c>
      <c r="CE84" s="43" t="s">
        <v>226</v>
      </c>
      <c r="CF84" s="46" t="s">
        <v>226</v>
      </c>
      <c r="CG84" s="47" t="s">
        <v>226</v>
      </c>
      <c r="CH84" s="47" t="s">
        <v>226</v>
      </c>
      <c r="CI84" s="100" t="s">
        <v>226</v>
      </c>
      <c r="CJ84" s="95" t="s">
        <v>226</v>
      </c>
      <c r="CK84" s="43" t="s">
        <v>226</v>
      </c>
      <c r="CL84" s="46" t="s">
        <v>226</v>
      </c>
      <c r="CM84" s="48" t="s">
        <v>226</v>
      </c>
      <c r="CN84" s="48" t="s">
        <v>226</v>
      </c>
      <c r="CO84" s="108" t="s">
        <v>226</v>
      </c>
    </row>
    <row r="85" spans="1:93" s="142" customFormat="1" ht="23.25" customHeight="1">
      <c r="A85" s="10" t="s">
        <v>63</v>
      </c>
      <c r="B85" s="11" t="s">
        <v>61</v>
      </c>
      <c r="C85" s="63" t="s">
        <v>14</v>
      </c>
      <c r="D85" s="294" t="s">
        <v>219</v>
      </c>
      <c r="E85" s="321">
        <v>17389</v>
      </c>
      <c r="F85" s="39">
        <v>15859</v>
      </c>
      <c r="G85" s="39">
        <v>20878</v>
      </c>
      <c r="H85" s="39">
        <v>18352</v>
      </c>
      <c r="I85" s="39">
        <v>17685</v>
      </c>
      <c r="J85" s="39">
        <v>20088</v>
      </c>
      <c r="K85" s="90">
        <v>5722</v>
      </c>
      <c r="L85" s="141">
        <v>18156</v>
      </c>
      <c r="M85" s="160">
        <v>21833</v>
      </c>
      <c r="N85" s="38" t="s">
        <v>230</v>
      </c>
      <c r="O85" s="38" t="s">
        <v>230</v>
      </c>
      <c r="P85" s="190" t="s">
        <v>230</v>
      </c>
      <c r="Q85" s="272" t="s">
        <v>280</v>
      </c>
      <c r="R85" s="206" t="s">
        <v>280</v>
      </c>
      <c r="S85" s="151">
        <v>189</v>
      </c>
      <c r="T85" s="141">
        <v>191</v>
      </c>
      <c r="U85" s="160">
        <v>271</v>
      </c>
      <c r="V85" s="43" t="s">
        <v>54</v>
      </c>
      <c r="W85" s="43" t="s">
        <v>75</v>
      </c>
      <c r="X85" s="43" t="s">
        <v>75</v>
      </c>
      <c r="Y85" s="43" t="s">
        <v>75</v>
      </c>
      <c r="Z85" s="347" t="s">
        <v>75</v>
      </c>
      <c r="AA85" s="84">
        <f t="shared" ref="AA85:AH86" si="29">F85/E85</f>
        <v>0.91201334176778426</v>
      </c>
      <c r="AB85" s="110">
        <f t="shared" si="29"/>
        <v>1.3164764487042058</v>
      </c>
      <c r="AC85" s="42">
        <f t="shared" si="29"/>
        <v>0.87901139955934482</v>
      </c>
      <c r="AD85" s="42">
        <f t="shared" si="29"/>
        <v>0.96365518744551004</v>
      </c>
      <c r="AE85" s="110">
        <f t="shared" si="29"/>
        <v>1.1358778625954198</v>
      </c>
      <c r="AF85" s="29">
        <f t="shared" si="29"/>
        <v>0.28484667463162089</v>
      </c>
      <c r="AG85" s="109">
        <f t="shared" si="29"/>
        <v>3.1730164278224398</v>
      </c>
      <c r="AH85" s="109">
        <f t="shared" si="29"/>
        <v>1.2025225820665344</v>
      </c>
      <c r="AI85" s="259" t="s">
        <v>226</v>
      </c>
      <c r="AJ85" s="259" t="s">
        <v>226</v>
      </c>
      <c r="AK85" s="259" t="s">
        <v>226</v>
      </c>
      <c r="AL85" s="350" t="s">
        <v>226</v>
      </c>
      <c r="AM85" s="314" t="s">
        <v>392</v>
      </c>
      <c r="AN85" s="95">
        <v>25</v>
      </c>
      <c r="AO85" s="43">
        <v>25</v>
      </c>
      <c r="AP85" s="60">
        <v>30</v>
      </c>
      <c r="AQ85" s="45">
        <v>30</v>
      </c>
      <c r="AR85" s="45">
        <v>30</v>
      </c>
      <c r="AS85" s="45">
        <v>30</v>
      </c>
      <c r="AT85" s="43">
        <v>30</v>
      </c>
      <c r="AU85" s="43">
        <v>20</v>
      </c>
      <c r="AV85" s="199">
        <v>20</v>
      </c>
      <c r="AW85" s="199" t="s">
        <v>259</v>
      </c>
      <c r="AX85" s="199" t="s">
        <v>230</v>
      </c>
      <c r="AY85" s="199" t="s">
        <v>230</v>
      </c>
      <c r="AZ85" s="195" t="s">
        <v>55</v>
      </c>
      <c r="BA85" s="159" t="s">
        <v>391</v>
      </c>
      <c r="BB85" s="95">
        <v>279</v>
      </c>
      <c r="BC85" s="43">
        <v>323</v>
      </c>
      <c r="BD85" s="46">
        <v>249</v>
      </c>
      <c r="BE85" s="47">
        <v>332</v>
      </c>
      <c r="BF85" s="47">
        <v>335</v>
      </c>
      <c r="BG85" s="47">
        <v>316</v>
      </c>
      <c r="BH85" s="43">
        <v>850</v>
      </c>
      <c r="BI85" s="141">
        <v>214</v>
      </c>
      <c r="BJ85" s="160">
        <v>161</v>
      </c>
      <c r="BK85" s="43" t="s">
        <v>75</v>
      </c>
      <c r="BL85" s="43" t="s">
        <v>75</v>
      </c>
      <c r="BM85" s="43" t="s">
        <v>75</v>
      </c>
      <c r="BN85" s="272" t="s">
        <v>55</v>
      </c>
      <c r="BO85" s="206" t="s">
        <v>392</v>
      </c>
      <c r="BP85" s="95">
        <v>4851531</v>
      </c>
      <c r="BQ85" s="43">
        <v>5122642</v>
      </c>
      <c r="BR85" s="46">
        <v>5198740</v>
      </c>
      <c r="BS85" s="47">
        <v>6092945</v>
      </c>
      <c r="BT85" s="47">
        <v>5924326</v>
      </c>
      <c r="BU85" s="47">
        <v>6347821</v>
      </c>
      <c r="BV85" s="43">
        <v>4864055</v>
      </c>
      <c r="BW85" s="43">
        <v>3885322</v>
      </c>
      <c r="BX85" s="160">
        <v>3515042</v>
      </c>
      <c r="BY85" s="40" t="s">
        <v>226</v>
      </c>
      <c r="BZ85" s="40" t="s">
        <v>226</v>
      </c>
      <c r="CA85" s="40" t="s">
        <v>226</v>
      </c>
      <c r="CB85" s="272" t="s">
        <v>55</v>
      </c>
      <c r="CC85" s="206" t="s">
        <v>429</v>
      </c>
      <c r="CD85" s="95">
        <v>26796</v>
      </c>
      <c r="CE85" s="43">
        <v>34622</v>
      </c>
      <c r="CF85" s="46">
        <v>32935</v>
      </c>
      <c r="CG85" s="47">
        <v>32402</v>
      </c>
      <c r="CH85" s="47">
        <v>27866</v>
      </c>
      <c r="CI85" s="100">
        <v>24131</v>
      </c>
      <c r="CJ85" s="95">
        <v>3299</v>
      </c>
      <c r="CK85" s="43">
        <v>208</v>
      </c>
      <c r="CL85" s="46">
        <v>532</v>
      </c>
      <c r="CM85" s="48">
        <v>3570</v>
      </c>
      <c r="CN85" s="48">
        <v>3954</v>
      </c>
      <c r="CO85" s="108">
        <v>15430</v>
      </c>
    </row>
    <row r="86" spans="1:93" s="142" customFormat="1" ht="23.25" customHeight="1">
      <c r="A86" s="7" t="s">
        <v>48</v>
      </c>
      <c r="B86" s="8" t="s">
        <v>92</v>
      </c>
      <c r="C86" s="37" t="s">
        <v>87</v>
      </c>
      <c r="D86" s="294" t="s">
        <v>222</v>
      </c>
      <c r="E86" s="320">
        <v>1198</v>
      </c>
      <c r="F86" s="246">
        <v>1989</v>
      </c>
      <c r="G86" s="246">
        <v>2101</v>
      </c>
      <c r="H86" s="246">
        <v>1403</v>
      </c>
      <c r="I86" s="246">
        <v>1450</v>
      </c>
      <c r="J86" s="247">
        <v>974</v>
      </c>
      <c r="K86" s="248">
        <v>1056</v>
      </c>
      <c r="L86" s="249">
        <v>1062</v>
      </c>
      <c r="M86" s="250">
        <v>1145</v>
      </c>
      <c r="N86" s="43" t="s">
        <v>221</v>
      </c>
      <c r="O86" s="43" t="s">
        <v>173</v>
      </c>
      <c r="P86" s="43" t="s">
        <v>173</v>
      </c>
      <c r="Q86" s="272" t="s">
        <v>280</v>
      </c>
      <c r="R86" s="206" t="s">
        <v>280</v>
      </c>
      <c r="S86" s="151">
        <v>11</v>
      </c>
      <c r="T86" s="141">
        <v>16</v>
      </c>
      <c r="U86" s="160">
        <v>20</v>
      </c>
      <c r="V86" s="43" t="s">
        <v>54</v>
      </c>
      <c r="W86" s="43" t="s">
        <v>75</v>
      </c>
      <c r="X86" s="43" t="s">
        <v>75</v>
      </c>
      <c r="Y86" s="43" t="s">
        <v>75</v>
      </c>
      <c r="Z86" s="347" t="s">
        <v>75</v>
      </c>
      <c r="AA86" s="111">
        <f t="shared" si="29"/>
        <v>1.6602671118530885</v>
      </c>
      <c r="AB86" s="110">
        <f t="shared" si="29"/>
        <v>1.0563097033685269</v>
      </c>
      <c r="AC86" s="42">
        <f t="shared" si="29"/>
        <v>0.66777724892908141</v>
      </c>
      <c r="AD86" s="110">
        <f t="shared" si="29"/>
        <v>1.0334996436208126</v>
      </c>
      <c r="AE86" s="42">
        <f t="shared" si="29"/>
        <v>0.67172413793103447</v>
      </c>
      <c r="AF86" s="109">
        <f t="shared" si="29"/>
        <v>1.0841889117043122</v>
      </c>
      <c r="AG86" s="109">
        <f t="shared" si="29"/>
        <v>1.0056818181818181</v>
      </c>
      <c r="AH86" s="211">
        <f t="shared" si="29"/>
        <v>1.0781544256120528</v>
      </c>
      <c r="AI86" s="259" t="s">
        <v>226</v>
      </c>
      <c r="AJ86" s="260" t="s">
        <v>226</v>
      </c>
      <c r="AK86" s="259" t="s">
        <v>226</v>
      </c>
      <c r="AL86" s="260" t="s">
        <v>226</v>
      </c>
      <c r="AM86" s="314" t="s">
        <v>392</v>
      </c>
      <c r="AN86" s="95">
        <v>10</v>
      </c>
      <c r="AO86" s="43">
        <v>10</v>
      </c>
      <c r="AP86" s="44">
        <v>10</v>
      </c>
      <c r="AQ86" s="45">
        <v>10</v>
      </c>
      <c r="AR86" s="45">
        <v>10</v>
      </c>
      <c r="AS86" s="45">
        <v>10</v>
      </c>
      <c r="AT86" s="43">
        <v>10</v>
      </c>
      <c r="AU86" s="43">
        <v>10</v>
      </c>
      <c r="AV86" s="199">
        <v>10</v>
      </c>
      <c r="AW86" s="199" t="s">
        <v>259</v>
      </c>
      <c r="AX86" s="199" t="s">
        <v>230</v>
      </c>
      <c r="AY86" s="199" t="s">
        <v>259</v>
      </c>
      <c r="AZ86" s="195" t="s">
        <v>55</v>
      </c>
      <c r="BA86" s="159" t="s">
        <v>391</v>
      </c>
      <c r="BB86" s="95">
        <v>36</v>
      </c>
      <c r="BC86" s="43">
        <v>54</v>
      </c>
      <c r="BD86" s="46">
        <v>52</v>
      </c>
      <c r="BE86" s="47">
        <v>37</v>
      </c>
      <c r="BF86" s="47">
        <v>24</v>
      </c>
      <c r="BG86" s="47">
        <v>24</v>
      </c>
      <c r="BH86" s="43">
        <v>24</v>
      </c>
      <c r="BI86" s="141">
        <v>24</v>
      </c>
      <c r="BJ86" s="160">
        <v>24</v>
      </c>
      <c r="BK86" s="43" t="s">
        <v>75</v>
      </c>
      <c r="BL86" s="43" t="s">
        <v>75</v>
      </c>
      <c r="BM86" s="43" t="s">
        <v>75</v>
      </c>
      <c r="BN86" s="272" t="s">
        <v>267</v>
      </c>
      <c r="BO86" s="206" t="s">
        <v>392</v>
      </c>
      <c r="BP86" s="95">
        <v>43140</v>
      </c>
      <c r="BQ86" s="43">
        <v>107430</v>
      </c>
      <c r="BR86" s="46">
        <v>109260</v>
      </c>
      <c r="BS86" s="47">
        <v>51900</v>
      </c>
      <c r="BT86" s="47">
        <v>34798</v>
      </c>
      <c r="BU86" s="47">
        <v>23366</v>
      </c>
      <c r="BV86" s="43">
        <v>25350</v>
      </c>
      <c r="BW86" s="43">
        <v>25480</v>
      </c>
      <c r="BX86" s="160">
        <v>27490</v>
      </c>
      <c r="BY86" s="40" t="s">
        <v>226</v>
      </c>
      <c r="BZ86" s="40" t="s">
        <v>226</v>
      </c>
      <c r="CA86" s="40" t="s">
        <v>226</v>
      </c>
      <c r="CB86" s="272" t="s">
        <v>55</v>
      </c>
      <c r="CC86" s="206" t="s">
        <v>429</v>
      </c>
      <c r="CD86" s="95">
        <v>1215</v>
      </c>
      <c r="CE86" s="43">
        <v>2505</v>
      </c>
      <c r="CF86" s="46">
        <v>2328</v>
      </c>
      <c r="CG86" s="47">
        <v>1431</v>
      </c>
      <c r="CH86" s="47">
        <v>3055</v>
      </c>
      <c r="CI86" s="100">
        <v>3033</v>
      </c>
      <c r="CJ86" s="95">
        <v>1167</v>
      </c>
      <c r="CK86" s="43">
        <v>674</v>
      </c>
      <c r="CL86" s="46">
        <v>1883</v>
      </c>
      <c r="CM86" s="48">
        <v>1380</v>
      </c>
      <c r="CN86" s="48">
        <v>348</v>
      </c>
      <c r="CO86" s="108">
        <v>610</v>
      </c>
    </row>
    <row r="87" spans="1:93" s="142" customFormat="1" ht="23.25" customHeight="1">
      <c r="A87" s="7" t="s">
        <v>34</v>
      </c>
      <c r="B87" s="8" t="s">
        <v>61</v>
      </c>
      <c r="C87" s="63" t="s">
        <v>87</v>
      </c>
      <c r="D87" s="294" t="s">
        <v>190</v>
      </c>
      <c r="E87" s="320">
        <v>11593</v>
      </c>
      <c r="F87" s="246">
        <v>15590</v>
      </c>
      <c r="G87" s="246">
        <v>11929</v>
      </c>
      <c r="H87" s="246">
        <v>12194</v>
      </c>
      <c r="I87" s="246">
        <v>11640</v>
      </c>
      <c r="J87" s="246">
        <v>11741</v>
      </c>
      <c r="K87" s="248">
        <v>12617</v>
      </c>
      <c r="L87" s="249">
        <v>15491</v>
      </c>
      <c r="M87" s="251" t="s">
        <v>75</v>
      </c>
      <c r="N87" s="43" t="s">
        <v>221</v>
      </c>
      <c r="O87" s="43" t="s">
        <v>173</v>
      </c>
      <c r="P87" s="43" t="s">
        <v>173</v>
      </c>
      <c r="Q87" s="162" t="s">
        <v>280</v>
      </c>
      <c r="R87" s="345" t="s">
        <v>280</v>
      </c>
      <c r="S87" s="151">
        <v>146</v>
      </c>
      <c r="T87" s="141">
        <v>175</v>
      </c>
      <c r="U87" s="43" t="s">
        <v>54</v>
      </c>
      <c r="V87" s="43" t="s">
        <v>54</v>
      </c>
      <c r="W87" s="43" t="s">
        <v>75</v>
      </c>
      <c r="X87" s="43" t="s">
        <v>75</v>
      </c>
      <c r="Y87" s="43" t="s">
        <v>75</v>
      </c>
      <c r="Z87" s="347" t="s">
        <v>75</v>
      </c>
      <c r="AA87" s="111">
        <f t="shared" ref="AA87:AG87" si="30">F87/E87</f>
        <v>1.3447770206158889</v>
      </c>
      <c r="AB87" s="42">
        <f t="shared" si="30"/>
        <v>0.76516998075689546</v>
      </c>
      <c r="AC87" s="110">
        <f t="shared" si="30"/>
        <v>1.0222147707268003</v>
      </c>
      <c r="AD87" s="42">
        <f t="shared" si="30"/>
        <v>0.95456782023946207</v>
      </c>
      <c r="AE87" s="110">
        <f t="shared" si="30"/>
        <v>1.0086769759450172</v>
      </c>
      <c r="AF87" s="109">
        <f t="shared" si="30"/>
        <v>1.0746103398347671</v>
      </c>
      <c r="AG87" s="109">
        <f t="shared" si="30"/>
        <v>1.22778790520726</v>
      </c>
      <c r="AH87" s="259" t="s">
        <v>226</v>
      </c>
      <c r="AI87" s="259" t="s">
        <v>226</v>
      </c>
      <c r="AJ87" s="259" t="s">
        <v>226</v>
      </c>
      <c r="AK87" s="259" t="s">
        <v>226</v>
      </c>
      <c r="AL87" s="262" t="s">
        <v>54</v>
      </c>
      <c r="AM87" s="314" t="s">
        <v>392</v>
      </c>
      <c r="AN87" s="95">
        <v>34</v>
      </c>
      <c r="AO87" s="43">
        <v>34</v>
      </c>
      <c r="AP87" s="44">
        <v>34</v>
      </c>
      <c r="AQ87" s="45">
        <v>34</v>
      </c>
      <c r="AR87" s="45">
        <v>34</v>
      </c>
      <c r="AS87" s="45">
        <v>40</v>
      </c>
      <c r="AT87" s="43">
        <v>34</v>
      </c>
      <c r="AU87" s="43">
        <v>34</v>
      </c>
      <c r="AV87" s="199" t="s">
        <v>75</v>
      </c>
      <c r="AW87" s="199" t="s">
        <v>75</v>
      </c>
      <c r="AX87" s="199" t="s">
        <v>75</v>
      </c>
      <c r="AY87" s="199" t="s">
        <v>75</v>
      </c>
      <c r="AZ87" s="199" t="s">
        <v>54</v>
      </c>
      <c r="BA87" s="159" t="s">
        <v>391</v>
      </c>
      <c r="BB87" s="95">
        <v>429</v>
      </c>
      <c r="BC87" s="43">
        <v>435</v>
      </c>
      <c r="BD87" s="46">
        <v>438</v>
      </c>
      <c r="BE87" s="47">
        <v>440</v>
      </c>
      <c r="BF87" s="47">
        <v>405</v>
      </c>
      <c r="BG87" s="47">
        <v>392</v>
      </c>
      <c r="BH87" s="43">
        <v>429</v>
      </c>
      <c r="BI87" s="141">
        <v>402</v>
      </c>
      <c r="BJ87" s="43" t="s">
        <v>54</v>
      </c>
      <c r="BK87" s="43" t="s">
        <v>75</v>
      </c>
      <c r="BL87" s="43" t="s">
        <v>75</v>
      </c>
      <c r="BM87" s="43" t="s">
        <v>75</v>
      </c>
      <c r="BN87" s="43" t="s">
        <v>54</v>
      </c>
      <c r="BO87" s="206" t="s">
        <v>392</v>
      </c>
      <c r="BP87" s="95">
        <v>4973375</v>
      </c>
      <c r="BQ87" s="43">
        <v>6781841</v>
      </c>
      <c r="BR87" s="46">
        <v>5225041</v>
      </c>
      <c r="BS87" s="47">
        <v>5365486</v>
      </c>
      <c r="BT87" s="47">
        <v>4714096</v>
      </c>
      <c r="BU87" s="47">
        <v>4602329</v>
      </c>
      <c r="BV87" s="43">
        <v>5412755</v>
      </c>
      <c r="BW87" s="43">
        <v>6227542</v>
      </c>
      <c r="BX87" s="43" t="s">
        <v>54</v>
      </c>
      <c r="BY87" s="150" t="s">
        <v>226</v>
      </c>
      <c r="BZ87" s="43" t="s">
        <v>226</v>
      </c>
      <c r="CA87" s="150" t="s">
        <v>226</v>
      </c>
      <c r="CB87" s="43" t="s">
        <v>54</v>
      </c>
      <c r="CC87" s="206" t="s">
        <v>429</v>
      </c>
      <c r="CD87" s="95">
        <v>16712</v>
      </c>
      <c r="CE87" s="43">
        <v>24174</v>
      </c>
      <c r="CF87" s="46">
        <v>191170</v>
      </c>
      <c r="CG87" s="47">
        <v>20718</v>
      </c>
      <c r="CH87" s="47">
        <v>19245</v>
      </c>
      <c r="CI87" s="100">
        <v>19652</v>
      </c>
      <c r="CJ87" s="95">
        <v>6430</v>
      </c>
      <c r="CK87" s="43">
        <v>297</v>
      </c>
      <c r="CL87" s="46">
        <v>7605</v>
      </c>
      <c r="CM87" s="48">
        <v>141</v>
      </c>
      <c r="CN87" s="48">
        <v>918</v>
      </c>
      <c r="CO87" s="108">
        <v>195</v>
      </c>
    </row>
    <row r="88" spans="1:93" s="142" customFormat="1" ht="23.25" customHeight="1">
      <c r="A88" s="7" t="s">
        <v>43</v>
      </c>
      <c r="B88" s="8" t="s">
        <v>119</v>
      </c>
      <c r="C88" s="63" t="s">
        <v>87</v>
      </c>
      <c r="D88" s="294" t="s">
        <v>179</v>
      </c>
      <c r="E88" s="323">
        <v>953</v>
      </c>
      <c r="F88" s="246">
        <v>1466</v>
      </c>
      <c r="G88" s="246">
        <v>1471</v>
      </c>
      <c r="H88" s="247">
        <v>378</v>
      </c>
      <c r="I88" s="247">
        <v>710</v>
      </c>
      <c r="J88" s="246">
        <v>1047</v>
      </c>
      <c r="K88" s="252">
        <v>1202</v>
      </c>
      <c r="L88" s="247" t="s">
        <v>75</v>
      </c>
      <c r="M88" s="253" t="s">
        <v>75</v>
      </c>
      <c r="N88" s="38" t="s">
        <v>75</v>
      </c>
      <c r="O88" s="38" t="s">
        <v>75</v>
      </c>
      <c r="P88" s="38" t="s">
        <v>75</v>
      </c>
      <c r="Q88" s="38" t="s">
        <v>173</v>
      </c>
      <c r="R88" s="146" t="s">
        <v>281</v>
      </c>
      <c r="S88" s="151">
        <v>35</v>
      </c>
      <c r="T88" s="43" t="s">
        <v>54</v>
      </c>
      <c r="U88" s="43" t="s">
        <v>54</v>
      </c>
      <c r="V88" s="43" t="s">
        <v>54</v>
      </c>
      <c r="W88" s="43" t="s">
        <v>75</v>
      </c>
      <c r="X88" s="43" t="s">
        <v>75</v>
      </c>
      <c r="Y88" s="43" t="s">
        <v>75</v>
      </c>
      <c r="Z88" s="347" t="s">
        <v>75</v>
      </c>
      <c r="AA88" s="111">
        <f t="shared" ref="AA88:AE91" si="31">F88/E88</f>
        <v>1.5383001049317944</v>
      </c>
      <c r="AB88" s="110">
        <f t="shared" si="31"/>
        <v>1.0034106412005457</v>
      </c>
      <c r="AC88" s="42">
        <f t="shared" si="31"/>
        <v>0.25696804894629505</v>
      </c>
      <c r="AD88" s="110">
        <f t="shared" si="31"/>
        <v>1.8783068783068784</v>
      </c>
      <c r="AE88" s="110">
        <f t="shared" si="31"/>
        <v>1.4746478873239437</v>
      </c>
      <c r="AF88" s="110">
        <f>J88/H88</f>
        <v>2.7698412698412698</v>
      </c>
      <c r="AG88" s="42" t="s">
        <v>54</v>
      </c>
      <c r="AH88" s="259" t="s">
        <v>226</v>
      </c>
      <c r="AI88" s="261" t="s">
        <v>226</v>
      </c>
      <c r="AJ88" s="261" t="s">
        <v>226</v>
      </c>
      <c r="AK88" s="261" t="s">
        <v>226</v>
      </c>
      <c r="AL88" s="262" t="s">
        <v>54</v>
      </c>
      <c r="AM88" s="314" t="s">
        <v>392</v>
      </c>
      <c r="AN88" s="95">
        <v>39</v>
      </c>
      <c r="AO88" s="43">
        <v>10</v>
      </c>
      <c r="AP88" s="44">
        <v>10</v>
      </c>
      <c r="AQ88" s="45">
        <v>10</v>
      </c>
      <c r="AR88" s="45">
        <v>10</v>
      </c>
      <c r="AS88" s="45">
        <v>10</v>
      </c>
      <c r="AT88" s="43">
        <v>10</v>
      </c>
      <c r="AU88" s="43" t="s">
        <v>54</v>
      </c>
      <c r="AV88" s="199" t="s">
        <v>75</v>
      </c>
      <c r="AW88" s="199" t="s">
        <v>75</v>
      </c>
      <c r="AX88" s="199" t="s">
        <v>75</v>
      </c>
      <c r="AY88" s="199" t="s">
        <v>75</v>
      </c>
      <c r="AZ88" s="199" t="s">
        <v>54</v>
      </c>
      <c r="BA88" s="159" t="s">
        <v>391</v>
      </c>
      <c r="BB88" s="95">
        <v>457</v>
      </c>
      <c r="BC88" s="43">
        <v>28</v>
      </c>
      <c r="BD88" s="46">
        <v>37</v>
      </c>
      <c r="BE88" s="47">
        <v>38</v>
      </c>
      <c r="BF88" s="47">
        <v>26</v>
      </c>
      <c r="BG88" s="47">
        <v>24</v>
      </c>
      <c r="BH88" s="43">
        <v>17</v>
      </c>
      <c r="BI88" s="43" t="s">
        <v>54</v>
      </c>
      <c r="BJ88" s="43" t="s">
        <v>54</v>
      </c>
      <c r="BK88" s="43" t="s">
        <v>75</v>
      </c>
      <c r="BL88" s="43" t="s">
        <v>75</v>
      </c>
      <c r="BM88" s="43" t="s">
        <v>75</v>
      </c>
      <c r="BN88" s="43" t="s">
        <v>54</v>
      </c>
      <c r="BO88" s="206" t="s">
        <v>392</v>
      </c>
      <c r="BP88" s="95">
        <v>435540</v>
      </c>
      <c r="BQ88" s="43">
        <v>41056</v>
      </c>
      <c r="BR88" s="46">
        <v>54442</v>
      </c>
      <c r="BS88" s="47">
        <v>14382</v>
      </c>
      <c r="BT88" s="47">
        <v>18470</v>
      </c>
      <c r="BU88" s="47">
        <v>25128</v>
      </c>
      <c r="BV88" s="43">
        <v>20439</v>
      </c>
      <c r="BW88" s="43" t="s">
        <v>54</v>
      </c>
      <c r="BX88" s="43" t="s">
        <v>54</v>
      </c>
      <c r="BY88" s="40" t="s">
        <v>226</v>
      </c>
      <c r="BZ88" s="40" t="s">
        <v>226</v>
      </c>
      <c r="CA88" s="40" t="s">
        <v>226</v>
      </c>
      <c r="CB88" s="43" t="s">
        <v>54</v>
      </c>
      <c r="CC88" s="206" t="s">
        <v>429</v>
      </c>
      <c r="CD88" s="95">
        <v>1296</v>
      </c>
      <c r="CE88" s="43">
        <v>2136</v>
      </c>
      <c r="CF88" s="46">
        <v>1854</v>
      </c>
      <c r="CG88" s="47">
        <v>585</v>
      </c>
      <c r="CH88" s="47">
        <v>1023</v>
      </c>
      <c r="CI88" s="100">
        <v>4156</v>
      </c>
      <c r="CJ88" s="95">
        <v>226</v>
      </c>
      <c r="CK88" s="43">
        <v>248</v>
      </c>
      <c r="CL88" s="46">
        <v>2</v>
      </c>
      <c r="CM88" s="48">
        <v>28</v>
      </c>
      <c r="CN88" s="48">
        <v>81</v>
      </c>
      <c r="CO88" s="108">
        <v>576</v>
      </c>
    </row>
    <row r="89" spans="1:93" s="142" customFormat="1" ht="23.25" customHeight="1">
      <c r="A89" s="7" t="s">
        <v>45</v>
      </c>
      <c r="B89" s="9" t="s">
        <v>94</v>
      </c>
      <c r="C89" s="37" t="s">
        <v>87</v>
      </c>
      <c r="D89" s="294" t="s">
        <v>179</v>
      </c>
      <c r="E89" s="323">
        <v>893</v>
      </c>
      <c r="F89" s="246">
        <v>2080</v>
      </c>
      <c r="G89" s="246">
        <v>1485</v>
      </c>
      <c r="H89" s="246">
        <v>1005</v>
      </c>
      <c r="I89" s="246">
        <v>1163</v>
      </c>
      <c r="J89" s="246">
        <v>1377</v>
      </c>
      <c r="K89" s="252">
        <v>1403</v>
      </c>
      <c r="L89" s="247" t="s">
        <v>75</v>
      </c>
      <c r="M89" s="253" t="s">
        <v>75</v>
      </c>
      <c r="N89" s="38" t="s">
        <v>75</v>
      </c>
      <c r="O89" s="38" t="s">
        <v>75</v>
      </c>
      <c r="P89" s="38" t="s">
        <v>75</v>
      </c>
      <c r="Q89" s="38" t="s">
        <v>280</v>
      </c>
      <c r="R89" s="146" t="s">
        <v>280</v>
      </c>
      <c r="S89" s="151">
        <v>26</v>
      </c>
      <c r="T89" s="43" t="s">
        <v>54</v>
      </c>
      <c r="U89" s="43" t="s">
        <v>54</v>
      </c>
      <c r="V89" s="43" t="s">
        <v>54</v>
      </c>
      <c r="W89" s="43" t="s">
        <v>75</v>
      </c>
      <c r="X89" s="43" t="s">
        <v>75</v>
      </c>
      <c r="Y89" s="43" t="s">
        <v>75</v>
      </c>
      <c r="Z89" s="347" t="s">
        <v>75</v>
      </c>
      <c r="AA89" s="111">
        <f t="shared" si="31"/>
        <v>2.3292273236282193</v>
      </c>
      <c r="AB89" s="42">
        <f t="shared" si="31"/>
        <v>0.71394230769230771</v>
      </c>
      <c r="AC89" s="42">
        <f t="shared" si="31"/>
        <v>0.6767676767676768</v>
      </c>
      <c r="AD89" s="110">
        <f t="shared" si="31"/>
        <v>1.1572139303482587</v>
      </c>
      <c r="AE89" s="110">
        <f t="shared" si="31"/>
        <v>1.184006878761823</v>
      </c>
      <c r="AF89" s="110">
        <f>J89/H89</f>
        <v>1.3701492537313433</v>
      </c>
      <c r="AG89" s="42" t="s">
        <v>54</v>
      </c>
      <c r="AH89" s="259" t="s">
        <v>226</v>
      </c>
      <c r="AI89" s="261" t="s">
        <v>226</v>
      </c>
      <c r="AJ89" s="261" t="s">
        <v>226</v>
      </c>
      <c r="AK89" s="261" t="s">
        <v>226</v>
      </c>
      <c r="AL89" s="262" t="s">
        <v>54</v>
      </c>
      <c r="AM89" s="314" t="s">
        <v>392</v>
      </c>
      <c r="AN89" s="95">
        <v>10</v>
      </c>
      <c r="AO89" s="43">
        <v>10</v>
      </c>
      <c r="AP89" s="44">
        <v>10</v>
      </c>
      <c r="AQ89" s="45">
        <v>10</v>
      </c>
      <c r="AR89" s="45">
        <v>2</v>
      </c>
      <c r="AS89" s="45">
        <v>10</v>
      </c>
      <c r="AT89" s="43">
        <v>10</v>
      </c>
      <c r="AU89" s="43" t="s">
        <v>54</v>
      </c>
      <c r="AV89" s="199" t="s">
        <v>75</v>
      </c>
      <c r="AW89" s="199" t="s">
        <v>75</v>
      </c>
      <c r="AX89" s="199" t="s">
        <v>75</v>
      </c>
      <c r="AY89" s="199" t="s">
        <v>75</v>
      </c>
      <c r="AZ89" s="199" t="s">
        <v>54</v>
      </c>
      <c r="BA89" s="159" t="s">
        <v>391</v>
      </c>
      <c r="BB89" s="95">
        <v>113</v>
      </c>
      <c r="BC89" s="43">
        <v>67</v>
      </c>
      <c r="BD89" s="46">
        <v>53</v>
      </c>
      <c r="BE89" s="47">
        <v>42</v>
      </c>
      <c r="BF89" s="47">
        <v>24</v>
      </c>
      <c r="BG89" s="47">
        <v>24</v>
      </c>
      <c r="BH89" s="43">
        <v>24</v>
      </c>
      <c r="BI89" s="43" t="s">
        <v>54</v>
      </c>
      <c r="BJ89" s="43" t="s">
        <v>54</v>
      </c>
      <c r="BK89" s="43" t="s">
        <v>75</v>
      </c>
      <c r="BL89" s="43" t="s">
        <v>75</v>
      </c>
      <c r="BM89" s="43" t="s">
        <v>75</v>
      </c>
      <c r="BN89" s="43" t="s">
        <v>54</v>
      </c>
      <c r="BO89" s="206" t="s">
        <v>392</v>
      </c>
      <c r="BP89" s="95">
        <v>100980</v>
      </c>
      <c r="BQ89" s="43">
        <v>139420</v>
      </c>
      <c r="BR89" s="46">
        <v>78730</v>
      </c>
      <c r="BS89" s="47">
        <v>42210</v>
      </c>
      <c r="BT89" s="47">
        <v>27920</v>
      </c>
      <c r="BU89" s="47">
        <v>33040</v>
      </c>
      <c r="BV89" s="43">
        <v>33660</v>
      </c>
      <c r="BW89" s="43" t="s">
        <v>54</v>
      </c>
      <c r="BX89" s="43" t="s">
        <v>54</v>
      </c>
      <c r="BY89" s="40" t="s">
        <v>226</v>
      </c>
      <c r="BZ89" s="40" t="s">
        <v>226</v>
      </c>
      <c r="CA89" s="40" t="s">
        <v>226</v>
      </c>
      <c r="CB89" s="43" t="s">
        <v>54</v>
      </c>
      <c r="CC89" s="206" t="s">
        <v>429</v>
      </c>
      <c r="CD89" s="95">
        <v>1081</v>
      </c>
      <c r="CE89" s="43">
        <v>2208</v>
      </c>
      <c r="CF89" s="46">
        <v>1938</v>
      </c>
      <c r="CG89" s="47">
        <v>1079</v>
      </c>
      <c r="CH89" s="47">
        <v>1196</v>
      </c>
      <c r="CI89" s="100">
        <v>1453</v>
      </c>
      <c r="CJ89" s="95">
        <v>281</v>
      </c>
      <c r="CK89" s="43">
        <v>1592</v>
      </c>
      <c r="CL89" s="46">
        <v>805</v>
      </c>
      <c r="CM89" s="48">
        <v>583</v>
      </c>
      <c r="CN89" s="48">
        <v>1130</v>
      </c>
      <c r="CO89" s="108">
        <v>1301</v>
      </c>
    </row>
    <row r="90" spans="1:93" s="142" customFormat="1" ht="23.25" customHeight="1">
      <c r="A90" s="7" t="s">
        <v>50</v>
      </c>
      <c r="B90" s="9" t="s">
        <v>109</v>
      </c>
      <c r="C90" s="63" t="s">
        <v>84</v>
      </c>
      <c r="D90" s="294" t="s">
        <v>89</v>
      </c>
      <c r="E90" s="323">
        <v>737</v>
      </c>
      <c r="F90" s="247">
        <v>993</v>
      </c>
      <c r="G90" s="247">
        <v>960</v>
      </c>
      <c r="H90" s="246">
        <v>1810</v>
      </c>
      <c r="I90" s="246">
        <v>1960</v>
      </c>
      <c r="J90" s="246">
        <v>1040</v>
      </c>
      <c r="K90" s="254" t="s">
        <v>75</v>
      </c>
      <c r="L90" s="247" t="s">
        <v>75</v>
      </c>
      <c r="M90" s="253" t="s">
        <v>75</v>
      </c>
      <c r="N90" s="38" t="s">
        <v>75</v>
      </c>
      <c r="O90" s="38" t="s">
        <v>75</v>
      </c>
      <c r="P90" s="38" t="s">
        <v>75</v>
      </c>
      <c r="Q90" s="38" t="s">
        <v>280</v>
      </c>
      <c r="R90" s="146" t="s">
        <v>280</v>
      </c>
      <c r="S90" s="151" t="s">
        <v>54</v>
      </c>
      <c r="T90" s="43" t="s">
        <v>54</v>
      </c>
      <c r="U90" s="43" t="s">
        <v>54</v>
      </c>
      <c r="V90" s="43" t="s">
        <v>54</v>
      </c>
      <c r="W90" s="43" t="s">
        <v>75</v>
      </c>
      <c r="X90" s="43" t="s">
        <v>75</v>
      </c>
      <c r="Y90" s="43" t="s">
        <v>75</v>
      </c>
      <c r="Z90" s="347" t="s">
        <v>75</v>
      </c>
      <c r="AA90" s="111">
        <f t="shared" si="31"/>
        <v>1.3473541383989145</v>
      </c>
      <c r="AB90" s="42">
        <f t="shared" si="31"/>
        <v>0.96676737160120851</v>
      </c>
      <c r="AC90" s="110">
        <f t="shared" si="31"/>
        <v>1.8854166666666667</v>
      </c>
      <c r="AD90" s="110">
        <f t="shared" si="31"/>
        <v>1.0828729281767955</v>
      </c>
      <c r="AE90" s="42">
        <f t="shared" si="31"/>
        <v>0.53061224489795922</v>
      </c>
      <c r="AF90" s="42" t="s">
        <v>54</v>
      </c>
      <c r="AG90" s="42" t="s">
        <v>54</v>
      </c>
      <c r="AH90" s="259" t="s">
        <v>226</v>
      </c>
      <c r="AI90" s="261" t="s">
        <v>226</v>
      </c>
      <c r="AJ90" s="261" t="s">
        <v>226</v>
      </c>
      <c r="AK90" s="261" t="s">
        <v>226</v>
      </c>
      <c r="AL90" s="262" t="s">
        <v>54</v>
      </c>
      <c r="AM90" s="314" t="s">
        <v>392</v>
      </c>
      <c r="AN90" s="95">
        <v>10</v>
      </c>
      <c r="AO90" s="43">
        <v>10</v>
      </c>
      <c r="AP90" s="44">
        <v>10</v>
      </c>
      <c r="AQ90" s="45">
        <v>10</v>
      </c>
      <c r="AR90" s="45">
        <v>10</v>
      </c>
      <c r="AS90" s="45">
        <v>10</v>
      </c>
      <c r="AT90" s="43" t="s">
        <v>54</v>
      </c>
      <c r="AU90" s="43" t="s">
        <v>54</v>
      </c>
      <c r="AV90" s="199" t="s">
        <v>75</v>
      </c>
      <c r="AW90" s="199" t="s">
        <v>75</v>
      </c>
      <c r="AX90" s="199" t="s">
        <v>75</v>
      </c>
      <c r="AY90" s="199" t="s">
        <v>75</v>
      </c>
      <c r="AZ90" s="199" t="s">
        <v>54</v>
      </c>
      <c r="BA90" s="159" t="s">
        <v>391</v>
      </c>
      <c r="BB90" s="95">
        <v>58</v>
      </c>
      <c r="BC90" s="43">
        <v>60</v>
      </c>
      <c r="BD90" s="46">
        <v>26</v>
      </c>
      <c r="BE90" s="47">
        <v>20</v>
      </c>
      <c r="BF90" s="47">
        <v>10</v>
      </c>
      <c r="BG90" s="47">
        <v>2</v>
      </c>
      <c r="BH90" s="43" t="s">
        <v>54</v>
      </c>
      <c r="BI90" s="43" t="s">
        <v>54</v>
      </c>
      <c r="BJ90" s="43" t="s">
        <v>54</v>
      </c>
      <c r="BK90" s="43" t="s">
        <v>75</v>
      </c>
      <c r="BL90" s="43" t="s">
        <v>75</v>
      </c>
      <c r="BM90" s="43" t="s">
        <v>75</v>
      </c>
      <c r="BN90" s="43" t="s">
        <v>54</v>
      </c>
      <c r="BO90" s="206" t="s">
        <v>392</v>
      </c>
      <c r="BP90" s="95">
        <v>42800</v>
      </c>
      <c r="BQ90" s="43">
        <v>59590</v>
      </c>
      <c r="BR90" s="46">
        <v>24958</v>
      </c>
      <c r="BS90" s="47">
        <v>36190</v>
      </c>
      <c r="BT90" s="47">
        <v>19600</v>
      </c>
      <c r="BU90" s="47">
        <v>2080</v>
      </c>
      <c r="BV90" s="43" t="s">
        <v>54</v>
      </c>
      <c r="BW90" s="43" t="s">
        <v>54</v>
      </c>
      <c r="BX90" s="43" t="s">
        <v>54</v>
      </c>
      <c r="BY90" s="40" t="s">
        <v>226</v>
      </c>
      <c r="BZ90" s="40" t="s">
        <v>226</v>
      </c>
      <c r="CA90" s="40" t="s">
        <v>226</v>
      </c>
      <c r="CB90" s="43" t="s">
        <v>54</v>
      </c>
      <c r="CC90" s="206" t="s">
        <v>429</v>
      </c>
      <c r="CD90" s="95">
        <v>1079</v>
      </c>
      <c r="CE90" s="43">
        <v>1510</v>
      </c>
      <c r="CF90" s="46">
        <v>1466</v>
      </c>
      <c r="CG90" s="47">
        <v>1395</v>
      </c>
      <c r="CH90" s="47">
        <v>9960</v>
      </c>
      <c r="CI90" s="100">
        <v>693</v>
      </c>
      <c r="CJ90" s="95">
        <v>242</v>
      </c>
      <c r="CK90" s="43">
        <v>336</v>
      </c>
      <c r="CL90" s="46">
        <v>407</v>
      </c>
      <c r="CM90" s="48">
        <v>240</v>
      </c>
      <c r="CN90" s="48">
        <v>40</v>
      </c>
      <c r="CO90" s="108">
        <v>120</v>
      </c>
    </row>
    <row r="91" spans="1:93" s="142" customFormat="1" ht="23.25" customHeight="1">
      <c r="A91" s="10" t="s">
        <v>27</v>
      </c>
      <c r="B91" s="15" t="s">
        <v>110</v>
      </c>
      <c r="C91" s="57" t="s">
        <v>25</v>
      </c>
      <c r="D91" s="294" t="s">
        <v>90</v>
      </c>
      <c r="E91" s="320">
        <v>4030</v>
      </c>
      <c r="F91" s="246">
        <v>3513</v>
      </c>
      <c r="G91" s="246">
        <v>3648</v>
      </c>
      <c r="H91" s="246">
        <v>4213</v>
      </c>
      <c r="I91" s="246">
        <v>4270</v>
      </c>
      <c r="J91" s="246">
        <v>13483</v>
      </c>
      <c r="K91" s="254" t="s">
        <v>75</v>
      </c>
      <c r="L91" s="247" t="s">
        <v>75</v>
      </c>
      <c r="M91" s="253" t="s">
        <v>75</v>
      </c>
      <c r="N91" s="38" t="s">
        <v>75</v>
      </c>
      <c r="O91" s="38" t="s">
        <v>75</v>
      </c>
      <c r="P91" s="38" t="s">
        <v>75</v>
      </c>
      <c r="Q91" s="38" t="s">
        <v>173</v>
      </c>
      <c r="R91" s="146" t="s">
        <v>281</v>
      </c>
      <c r="S91" s="151" t="s">
        <v>54</v>
      </c>
      <c r="T91" s="43" t="s">
        <v>54</v>
      </c>
      <c r="U91" s="43" t="s">
        <v>54</v>
      </c>
      <c r="V91" s="43" t="s">
        <v>54</v>
      </c>
      <c r="W91" s="43" t="s">
        <v>75</v>
      </c>
      <c r="X91" s="43" t="s">
        <v>75</v>
      </c>
      <c r="Y91" s="43" t="s">
        <v>75</v>
      </c>
      <c r="Z91" s="347" t="s">
        <v>75</v>
      </c>
      <c r="AA91" s="84">
        <f t="shared" si="31"/>
        <v>0.87171215880893305</v>
      </c>
      <c r="AB91" s="110">
        <f t="shared" si="31"/>
        <v>1.0384286934244236</v>
      </c>
      <c r="AC91" s="110">
        <f t="shared" si="31"/>
        <v>1.1548793859649122</v>
      </c>
      <c r="AD91" s="110">
        <f t="shared" si="31"/>
        <v>1.0135295513885592</v>
      </c>
      <c r="AE91" s="110">
        <f t="shared" si="31"/>
        <v>3.1576112412177988</v>
      </c>
      <c r="AF91" s="42" t="s">
        <v>54</v>
      </c>
      <c r="AG91" s="42" t="s">
        <v>54</v>
      </c>
      <c r="AH91" s="259" t="s">
        <v>226</v>
      </c>
      <c r="AI91" s="261" t="s">
        <v>226</v>
      </c>
      <c r="AJ91" s="261" t="s">
        <v>226</v>
      </c>
      <c r="AK91" s="261" t="s">
        <v>226</v>
      </c>
      <c r="AL91" s="262" t="s">
        <v>54</v>
      </c>
      <c r="AM91" s="314" t="s">
        <v>392</v>
      </c>
      <c r="AN91" s="95">
        <v>19</v>
      </c>
      <c r="AO91" s="43">
        <v>19</v>
      </c>
      <c r="AP91" s="67">
        <v>19</v>
      </c>
      <c r="AQ91" s="68">
        <v>19</v>
      </c>
      <c r="AR91" s="68">
        <v>28</v>
      </c>
      <c r="AS91" s="40" t="s">
        <v>55</v>
      </c>
      <c r="AT91" s="43" t="s">
        <v>54</v>
      </c>
      <c r="AU91" s="43" t="s">
        <v>54</v>
      </c>
      <c r="AV91" s="199" t="s">
        <v>75</v>
      </c>
      <c r="AW91" s="199" t="s">
        <v>75</v>
      </c>
      <c r="AX91" s="199" t="s">
        <v>75</v>
      </c>
      <c r="AY91" s="199" t="s">
        <v>75</v>
      </c>
      <c r="AZ91" s="199" t="s">
        <v>54</v>
      </c>
      <c r="BA91" s="159" t="s">
        <v>391</v>
      </c>
      <c r="BB91" s="95">
        <v>248</v>
      </c>
      <c r="BC91" s="43">
        <v>255</v>
      </c>
      <c r="BD91" s="46">
        <v>227</v>
      </c>
      <c r="BE91" s="69">
        <v>212</v>
      </c>
      <c r="BF91" s="69">
        <v>232</v>
      </c>
      <c r="BG91" s="40" t="s">
        <v>55</v>
      </c>
      <c r="BH91" s="43" t="s">
        <v>54</v>
      </c>
      <c r="BI91" s="43" t="s">
        <v>54</v>
      </c>
      <c r="BJ91" s="43" t="s">
        <v>54</v>
      </c>
      <c r="BK91" s="43" t="s">
        <v>75</v>
      </c>
      <c r="BL91" s="43" t="s">
        <v>75</v>
      </c>
      <c r="BM91" s="43" t="s">
        <v>75</v>
      </c>
      <c r="BN91" s="43" t="s">
        <v>54</v>
      </c>
      <c r="BO91" s="206" t="s">
        <v>392</v>
      </c>
      <c r="BP91" s="95">
        <v>999321</v>
      </c>
      <c r="BQ91" s="43">
        <v>895751</v>
      </c>
      <c r="BR91" s="46">
        <v>827994</v>
      </c>
      <c r="BS91" s="69">
        <v>893077</v>
      </c>
      <c r="BT91" s="69">
        <v>990738</v>
      </c>
      <c r="BU91" s="43" t="s">
        <v>54</v>
      </c>
      <c r="BV91" s="43" t="s">
        <v>54</v>
      </c>
      <c r="BW91" s="43" t="s">
        <v>54</v>
      </c>
      <c r="BX91" s="43" t="s">
        <v>54</v>
      </c>
      <c r="BY91" s="40" t="s">
        <v>226</v>
      </c>
      <c r="BZ91" s="40" t="s">
        <v>226</v>
      </c>
      <c r="CA91" s="40" t="s">
        <v>226</v>
      </c>
      <c r="CB91" s="43" t="s">
        <v>54</v>
      </c>
      <c r="CC91" s="206" t="s">
        <v>429</v>
      </c>
      <c r="CD91" s="95">
        <v>9017</v>
      </c>
      <c r="CE91" s="43">
        <v>6552</v>
      </c>
      <c r="CF91" s="46">
        <v>8261</v>
      </c>
      <c r="CG91" s="69">
        <v>15277</v>
      </c>
      <c r="CH91" s="69">
        <v>13223</v>
      </c>
      <c r="CI91" s="102" t="s">
        <v>280</v>
      </c>
      <c r="CJ91" s="95">
        <v>627</v>
      </c>
      <c r="CK91" s="43">
        <v>782</v>
      </c>
      <c r="CL91" s="46">
        <v>3595</v>
      </c>
      <c r="CM91" s="70">
        <v>392</v>
      </c>
      <c r="CN91" s="70">
        <v>694</v>
      </c>
      <c r="CO91" s="41" t="s">
        <v>280</v>
      </c>
    </row>
    <row r="92" spans="1:93" s="142" customFormat="1" ht="23.25" customHeight="1">
      <c r="A92" s="7" t="s">
        <v>31</v>
      </c>
      <c r="B92" s="8" t="s">
        <v>103</v>
      </c>
      <c r="C92" s="37"/>
      <c r="D92" s="294" t="s">
        <v>91</v>
      </c>
      <c r="E92" s="323">
        <v>136</v>
      </c>
      <c r="F92" s="246">
        <v>3265</v>
      </c>
      <c r="G92" s="247">
        <v>965</v>
      </c>
      <c r="H92" s="247">
        <v>465</v>
      </c>
      <c r="I92" s="247">
        <v>435</v>
      </c>
      <c r="J92" s="247" t="s">
        <v>75</v>
      </c>
      <c r="K92" s="254" t="s">
        <v>75</v>
      </c>
      <c r="L92" s="247" t="s">
        <v>75</v>
      </c>
      <c r="M92" s="253" t="s">
        <v>75</v>
      </c>
      <c r="N92" s="38" t="s">
        <v>75</v>
      </c>
      <c r="O92" s="38" t="s">
        <v>75</v>
      </c>
      <c r="P92" s="38" t="s">
        <v>75</v>
      </c>
      <c r="Q92" s="38" t="s">
        <v>173</v>
      </c>
      <c r="R92" s="146" t="s">
        <v>281</v>
      </c>
      <c r="S92" s="151" t="s">
        <v>54</v>
      </c>
      <c r="T92" s="43" t="s">
        <v>54</v>
      </c>
      <c r="U92" s="43" t="s">
        <v>54</v>
      </c>
      <c r="V92" s="43" t="s">
        <v>54</v>
      </c>
      <c r="W92" s="43" t="s">
        <v>75</v>
      </c>
      <c r="X92" s="43" t="s">
        <v>75</v>
      </c>
      <c r="Y92" s="43" t="s">
        <v>75</v>
      </c>
      <c r="Z92" s="347" t="s">
        <v>75</v>
      </c>
      <c r="AA92" s="111">
        <f t="shared" ref="AA92:AD93" si="32">F92/E92</f>
        <v>24.007352941176471</v>
      </c>
      <c r="AB92" s="42">
        <f t="shared" si="32"/>
        <v>0.29555895865237364</v>
      </c>
      <c r="AC92" s="42">
        <f t="shared" si="32"/>
        <v>0.48186528497409326</v>
      </c>
      <c r="AD92" s="42">
        <f t="shared" si="32"/>
        <v>0.93548387096774188</v>
      </c>
      <c r="AE92" s="42" t="s">
        <v>76</v>
      </c>
      <c r="AF92" s="42" t="s">
        <v>54</v>
      </c>
      <c r="AG92" s="42" t="s">
        <v>54</v>
      </c>
      <c r="AH92" s="259" t="s">
        <v>226</v>
      </c>
      <c r="AI92" s="261" t="s">
        <v>226</v>
      </c>
      <c r="AJ92" s="261" t="s">
        <v>226</v>
      </c>
      <c r="AK92" s="261" t="s">
        <v>226</v>
      </c>
      <c r="AL92" s="262" t="s">
        <v>54</v>
      </c>
      <c r="AM92" s="314" t="s">
        <v>392</v>
      </c>
      <c r="AN92" s="95">
        <v>10</v>
      </c>
      <c r="AO92" s="43">
        <v>15</v>
      </c>
      <c r="AP92" s="44">
        <v>10</v>
      </c>
      <c r="AQ92" s="45">
        <v>10</v>
      </c>
      <c r="AR92" s="45">
        <v>10</v>
      </c>
      <c r="AS92" s="40" t="s">
        <v>55</v>
      </c>
      <c r="AT92" s="43" t="s">
        <v>54</v>
      </c>
      <c r="AU92" s="43" t="s">
        <v>54</v>
      </c>
      <c r="AV92" s="199" t="s">
        <v>75</v>
      </c>
      <c r="AW92" s="199" t="s">
        <v>75</v>
      </c>
      <c r="AX92" s="199" t="s">
        <v>75</v>
      </c>
      <c r="AY92" s="199" t="s">
        <v>75</v>
      </c>
      <c r="AZ92" s="199" t="s">
        <v>54</v>
      </c>
      <c r="BA92" s="159" t="s">
        <v>391</v>
      </c>
      <c r="BB92" s="95">
        <v>29</v>
      </c>
      <c r="BC92" s="43">
        <v>4</v>
      </c>
      <c r="BD92" s="46">
        <v>44</v>
      </c>
      <c r="BE92" s="47">
        <v>31</v>
      </c>
      <c r="BF92" s="47">
        <v>24</v>
      </c>
      <c r="BG92" s="40" t="s">
        <v>55</v>
      </c>
      <c r="BH92" s="43" t="s">
        <v>54</v>
      </c>
      <c r="BI92" s="43" t="s">
        <v>54</v>
      </c>
      <c r="BJ92" s="43" t="s">
        <v>54</v>
      </c>
      <c r="BK92" s="43" t="s">
        <v>75</v>
      </c>
      <c r="BL92" s="43" t="s">
        <v>75</v>
      </c>
      <c r="BM92" s="43" t="s">
        <v>75</v>
      </c>
      <c r="BN92" s="43" t="s">
        <v>54</v>
      </c>
      <c r="BO92" s="206" t="s">
        <v>392</v>
      </c>
      <c r="BP92" s="95">
        <v>3943</v>
      </c>
      <c r="BQ92" s="43">
        <v>13063</v>
      </c>
      <c r="BR92" s="46">
        <v>42470</v>
      </c>
      <c r="BS92" s="47">
        <v>14400</v>
      </c>
      <c r="BT92" s="47">
        <v>10430</v>
      </c>
      <c r="BU92" s="43" t="s">
        <v>54</v>
      </c>
      <c r="BV92" s="43" t="s">
        <v>54</v>
      </c>
      <c r="BW92" s="43" t="s">
        <v>54</v>
      </c>
      <c r="BX92" s="43" t="s">
        <v>54</v>
      </c>
      <c r="BY92" s="40" t="s">
        <v>226</v>
      </c>
      <c r="BZ92" s="40" t="s">
        <v>226</v>
      </c>
      <c r="CA92" s="40" t="s">
        <v>226</v>
      </c>
      <c r="CB92" s="43" t="s">
        <v>54</v>
      </c>
      <c r="CC92" s="206" t="s">
        <v>429</v>
      </c>
      <c r="CD92" s="95">
        <v>804</v>
      </c>
      <c r="CE92" s="43">
        <v>4344</v>
      </c>
      <c r="CF92" s="46">
        <v>1578</v>
      </c>
      <c r="CG92" s="47">
        <v>668</v>
      </c>
      <c r="CH92" s="47">
        <v>617</v>
      </c>
      <c r="CI92" s="41" t="s">
        <v>280</v>
      </c>
      <c r="CJ92" s="95">
        <v>92</v>
      </c>
      <c r="CK92" s="43">
        <v>1347</v>
      </c>
      <c r="CL92" s="46">
        <v>263</v>
      </c>
      <c r="CM92" s="48">
        <v>291</v>
      </c>
      <c r="CN92" s="48">
        <v>253</v>
      </c>
      <c r="CO92" s="41" t="s">
        <v>281</v>
      </c>
    </row>
    <row r="93" spans="1:93" s="142" customFormat="1" ht="23.25" customHeight="1">
      <c r="A93" s="7" t="s">
        <v>41</v>
      </c>
      <c r="B93" s="8" t="s">
        <v>95</v>
      </c>
      <c r="C93" s="37"/>
      <c r="D93" s="294" t="s">
        <v>91</v>
      </c>
      <c r="E93" s="320">
        <v>1323</v>
      </c>
      <c r="F93" s="246">
        <v>1604</v>
      </c>
      <c r="G93" s="246">
        <v>2061</v>
      </c>
      <c r="H93" s="246">
        <v>1880</v>
      </c>
      <c r="I93" s="246">
        <v>2215</v>
      </c>
      <c r="J93" s="247" t="s">
        <v>75</v>
      </c>
      <c r="K93" s="254" t="s">
        <v>75</v>
      </c>
      <c r="L93" s="247" t="s">
        <v>75</v>
      </c>
      <c r="M93" s="253" t="s">
        <v>75</v>
      </c>
      <c r="N93" s="38" t="s">
        <v>75</v>
      </c>
      <c r="O93" s="38" t="s">
        <v>75</v>
      </c>
      <c r="P93" s="38" t="s">
        <v>75</v>
      </c>
      <c r="Q93" s="38" t="s">
        <v>280</v>
      </c>
      <c r="R93" s="146" t="s">
        <v>280</v>
      </c>
      <c r="S93" s="151" t="s">
        <v>54</v>
      </c>
      <c r="T93" s="43" t="s">
        <v>54</v>
      </c>
      <c r="U93" s="43" t="s">
        <v>54</v>
      </c>
      <c r="V93" s="43" t="s">
        <v>54</v>
      </c>
      <c r="W93" s="43" t="s">
        <v>75</v>
      </c>
      <c r="X93" s="43" t="s">
        <v>75</v>
      </c>
      <c r="Y93" s="43" t="s">
        <v>75</v>
      </c>
      <c r="Z93" s="347" t="s">
        <v>75</v>
      </c>
      <c r="AA93" s="111">
        <f t="shared" si="32"/>
        <v>1.2123960695389266</v>
      </c>
      <c r="AB93" s="110">
        <f t="shared" si="32"/>
        <v>1.2849127182044888</v>
      </c>
      <c r="AC93" s="42">
        <f t="shared" si="32"/>
        <v>0.91217855409995152</v>
      </c>
      <c r="AD93" s="110">
        <f t="shared" si="32"/>
        <v>1.178191489361702</v>
      </c>
      <c r="AE93" s="42" t="s">
        <v>76</v>
      </c>
      <c r="AF93" s="42" t="s">
        <v>54</v>
      </c>
      <c r="AG93" s="42" t="s">
        <v>54</v>
      </c>
      <c r="AH93" s="259" t="s">
        <v>226</v>
      </c>
      <c r="AI93" s="42" t="s">
        <v>226</v>
      </c>
      <c r="AJ93" s="42" t="s">
        <v>226</v>
      </c>
      <c r="AK93" s="42" t="s">
        <v>226</v>
      </c>
      <c r="AL93" s="351" t="s">
        <v>54</v>
      </c>
      <c r="AM93" s="314" t="s">
        <v>392</v>
      </c>
      <c r="AN93" s="95">
        <v>10</v>
      </c>
      <c r="AO93" s="43">
        <v>10</v>
      </c>
      <c r="AP93" s="44">
        <v>10</v>
      </c>
      <c r="AQ93" s="45">
        <v>10</v>
      </c>
      <c r="AR93" s="45">
        <v>10</v>
      </c>
      <c r="AS93" s="40" t="s">
        <v>55</v>
      </c>
      <c r="AT93" s="43" t="s">
        <v>54</v>
      </c>
      <c r="AU93" s="43" t="s">
        <v>54</v>
      </c>
      <c r="AV93" s="199" t="s">
        <v>75</v>
      </c>
      <c r="AW93" s="199" t="s">
        <v>75</v>
      </c>
      <c r="AX93" s="199" t="s">
        <v>75</v>
      </c>
      <c r="AY93" s="199" t="s">
        <v>75</v>
      </c>
      <c r="AZ93" s="199" t="s">
        <v>54</v>
      </c>
      <c r="BA93" s="159" t="s">
        <v>391</v>
      </c>
      <c r="BB93" s="95">
        <v>48</v>
      </c>
      <c r="BC93" s="43">
        <v>48</v>
      </c>
      <c r="BD93" s="46">
        <v>59</v>
      </c>
      <c r="BE93" s="47">
        <v>48</v>
      </c>
      <c r="BF93" s="47">
        <v>50</v>
      </c>
      <c r="BG93" s="40" t="s">
        <v>55</v>
      </c>
      <c r="BH93" s="43" t="s">
        <v>54</v>
      </c>
      <c r="BI93" s="43" t="s">
        <v>54</v>
      </c>
      <c r="BJ93" s="43" t="s">
        <v>54</v>
      </c>
      <c r="BK93" s="43" t="s">
        <v>75</v>
      </c>
      <c r="BL93" s="43" t="s">
        <v>75</v>
      </c>
      <c r="BM93" s="43" t="s">
        <v>75</v>
      </c>
      <c r="BN93" s="43" t="s">
        <v>54</v>
      </c>
      <c r="BO93" s="206" t="s">
        <v>392</v>
      </c>
      <c r="BP93" s="95">
        <v>63506</v>
      </c>
      <c r="BQ93" s="43">
        <v>76992</v>
      </c>
      <c r="BR93" s="46">
        <v>121611</v>
      </c>
      <c r="BS93" s="47">
        <v>90223</v>
      </c>
      <c r="BT93" s="47">
        <v>110730</v>
      </c>
      <c r="BU93" s="43" t="s">
        <v>54</v>
      </c>
      <c r="BV93" s="43" t="s">
        <v>54</v>
      </c>
      <c r="BW93" s="43" t="s">
        <v>54</v>
      </c>
      <c r="BX93" s="43" t="s">
        <v>54</v>
      </c>
      <c r="BY93" s="40" t="s">
        <v>226</v>
      </c>
      <c r="BZ93" s="40" t="s">
        <v>226</v>
      </c>
      <c r="CA93" s="40" t="s">
        <v>226</v>
      </c>
      <c r="CB93" s="43" t="s">
        <v>54</v>
      </c>
      <c r="CC93" s="206" t="s">
        <v>429</v>
      </c>
      <c r="CD93" s="95">
        <v>4768</v>
      </c>
      <c r="CE93" s="43">
        <v>2437</v>
      </c>
      <c r="CF93" s="46">
        <v>3135</v>
      </c>
      <c r="CG93" s="47">
        <v>2230</v>
      </c>
      <c r="CH93" s="47">
        <v>3134</v>
      </c>
      <c r="CI93" s="41" t="s">
        <v>281</v>
      </c>
      <c r="CJ93" s="95">
        <v>192</v>
      </c>
      <c r="CK93" s="43">
        <v>916</v>
      </c>
      <c r="CL93" s="46">
        <v>818</v>
      </c>
      <c r="CM93" s="48">
        <v>582</v>
      </c>
      <c r="CN93" s="48">
        <v>706</v>
      </c>
      <c r="CO93" s="41" t="s">
        <v>281</v>
      </c>
    </row>
    <row r="94" spans="1:93" s="142" customFormat="1" ht="23.25" customHeight="1">
      <c r="A94" s="10" t="s">
        <v>15</v>
      </c>
      <c r="B94" s="13" t="s">
        <v>60</v>
      </c>
      <c r="C94" s="63" t="s">
        <v>16</v>
      </c>
      <c r="D94" s="294" t="s">
        <v>126</v>
      </c>
      <c r="E94" s="321">
        <v>6997</v>
      </c>
      <c r="F94" s="39">
        <v>6422</v>
      </c>
      <c r="G94" s="39">
        <v>9524</v>
      </c>
      <c r="H94" s="38" t="s">
        <v>75</v>
      </c>
      <c r="I94" s="38" t="s">
        <v>75</v>
      </c>
      <c r="J94" s="38" t="s">
        <v>75</v>
      </c>
      <c r="K94" s="121" t="s">
        <v>75</v>
      </c>
      <c r="L94" s="38" t="s">
        <v>75</v>
      </c>
      <c r="M94" s="190" t="s">
        <v>75</v>
      </c>
      <c r="N94" s="38" t="s">
        <v>75</v>
      </c>
      <c r="O94" s="38" t="s">
        <v>75</v>
      </c>
      <c r="P94" s="38" t="s">
        <v>75</v>
      </c>
      <c r="Q94" s="38" t="s">
        <v>280</v>
      </c>
      <c r="R94" s="146" t="s">
        <v>280</v>
      </c>
      <c r="S94" s="151" t="s">
        <v>54</v>
      </c>
      <c r="T94" s="43" t="s">
        <v>54</v>
      </c>
      <c r="U94" s="43" t="s">
        <v>54</v>
      </c>
      <c r="V94" s="43" t="s">
        <v>54</v>
      </c>
      <c r="W94" s="43" t="s">
        <v>75</v>
      </c>
      <c r="X94" s="43" t="s">
        <v>75</v>
      </c>
      <c r="Y94" s="43" t="s">
        <v>75</v>
      </c>
      <c r="Z94" s="347" t="s">
        <v>75</v>
      </c>
      <c r="AA94" s="84">
        <f>F94/E94</f>
        <v>0.91782192368157778</v>
      </c>
      <c r="AB94" s="110">
        <f>G94/F94</f>
        <v>1.4830270943631267</v>
      </c>
      <c r="AC94" s="42" t="s">
        <v>76</v>
      </c>
      <c r="AD94" s="42" t="s">
        <v>76</v>
      </c>
      <c r="AE94" s="42" t="s">
        <v>76</v>
      </c>
      <c r="AF94" s="42" t="s">
        <v>54</v>
      </c>
      <c r="AG94" s="42" t="s">
        <v>54</v>
      </c>
      <c r="AH94" s="259" t="s">
        <v>226</v>
      </c>
      <c r="AI94" s="42" t="s">
        <v>226</v>
      </c>
      <c r="AJ94" s="42" t="s">
        <v>226</v>
      </c>
      <c r="AK94" s="42" t="s">
        <v>226</v>
      </c>
      <c r="AL94" s="351" t="s">
        <v>54</v>
      </c>
      <c r="AM94" s="314" t="s">
        <v>392</v>
      </c>
      <c r="AN94" s="95">
        <v>40</v>
      </c>
      <c r="AO94" s="43">
        <v>40</v>
      </c>
      <c r="AP94" s="60">
        <v>40</v>
      </c>
      <c r="AQ94" s="40" t="s">
        <v>55</v>
      </c>
      <c r="AR94" s="40" t="s">
        <v>55</v>
      </c>
      <c r="AS94" s="40" t="s">
        <v>55</v>
      </c>
      <c r="AT94" s="43" t="s">
        <v>54</v>
      </c>
      <c r="AU94" s="43" t="s">
        <v>54</v>
      </c>
      <c r="AV94" s="199" t="s">
        <v>75</v>
      </c>
      <c r="AW94" s="199" t="s">
        <v>75</v>
      </c>
      <c r="AX94" s="199" t="s">
        <v>75</v>
      </c>
      <c r="AY94" s="199" t="s">
        <v>75</v>
      </c>
      <c r="AZ94" s="199" t="s">
        <v>54</v>
      </c>
      <c r="BA94" s="159" t="s">
        <v>391</v>
      </c>
      <c r="BB94" s="95">
        <v>393</v>
      </c>
      <c r="BC94" s="43">
        <v>351</v>
      </c>
      <c r="BD94" s="46">
        <v>152</v>
      </c>
      <c r="BE94" s="40" t="s">
        <v>55</v>
      </c>
      <c r="BF94" s="40" t="s">
        <v>55</v>
      </c>
      <c r="BG94" s="40" t="s">
        <v>55</v>
      </c>
      <c r="BH94" s="43" t="s">
        <v>54</v>
      </c>
      <c r="BI94" s="43" t="s">
        <v>54</v>
      </c>
      <c r="BJ94" s="43" t="s">
        <v>54</v>
      </c>
      <c r="BK94" s="43" t="s">
        <v>75</v>
      </c>
      <c r="BL94" s="43" t="s">
        <v>75</v>
      </c>
      <c r="BM94" s="43" t="s">
        <v>75</v>
      </c>
      <c r="BN94" s="43" t="s">
        <v>54</v>
      </c>
      <c r="BO94" s="206" t="s">
        <v>392</v>
      </c>
      <c r="BP94" s="95">
        <v>2749740</v>
      </c>
      <c r="BQ94" s="43">
        <v>2254264</v>
      </c>
      <c r="BR94" s="46">
        <v>1447705</v>
      </c>
      <c r="BS94" s="43" t="s">
        <v>54</v>
      </c>
      <c r="BT94" s="43" t="s">
        <v>54</v>
      </c>
      <c r="BU94" s="43" t="s">
        <v>54</v>
      </c>
      <c r="BV94" s="43" t="s">
        <v>54</v>
      </c>
      <c r="BW94" s="43" t="s">
        <v>54</v>
      </c>
      <c r="BX94" s="43" t="s">
        <v>54</v>
      </c>
      <c r="BY94" s="40" t="s">
        <v>226</v>
      </c>
      <c r="BZ94" s="40" t="s">
        <v>226</v>
      </c>
      <c r="CA94" s="40" t="s">
        <v>226</v>
      </c>
      <c r="CB94" s="43" t="s">
        <v>54</v>
      </c>
      <c r="CC94" s="206" t="s">
        <v>429</v>
      </c>
      <c r="CD94" s="95">
        <v>15491</v>
      </c>
      <c r="CE94" s="43">
        <v>17827</v>
      </c>
      <c r="CF94" s="46">
        <v>20942</v>
      </c>
      <c r="CG94" s="43" t="s">
        <v>280</v>
      </c>
      <c r="CH94" s="43" t="s">
        <v>280</v>
      </c>
      <c r="CI94" s="41" t="s">
        <v>281</v>
      </c>
      <c r="CJ94" s="95">
        <v>164</v>
      </c>
      <c r="CK94" s="43">
        <v>0</v>
      </c>
      <c r="CL94" s="46">
        <v>2576</v>
      </c>
      <c r="CM94" s="43" t="s">
        <v>281</v>
      </c>
      <c r="CN94" s="43" t="s">
        <v>280</v>
      </c>
      <c r="CO94" s="41" t="s">
        <v>281</v>
      </c>
    </row>
    <row r="95" spans="1:93" s="142" customFormat="1" ht="23.25" customHeight="1">
      <c r="A95" s="10" t="s">
        <v>15</v>
      </c>
      <c r="B95" s="71" t="s">
        <v>61</v>
      </c>
      <c r="C95" s="37" t="s">
        <v>18</v>
      </c>
      <c r="D95" s="294" t="s">
        <v>126</v>
      </c>
      <c r="E95" s="321">
        <v>10538</v>
      </c>
      <c r="F95" s="39">
        <v>8420</v>
      </c>
      <c r="G95" s="39">
        <v>8069</v>
      </c>
      <c r="H95" s="38" t="s">
        <v>75</v>
      </c>
      <c r="I95" s="38" t="s">
        <v>75</v>
      </c>
      <c r="J95" s="38" t="s">
        <v>75</v>
      </c>
      <c r="K95" s="121" t="s">
        <v>75</v>
      </c>
      <c r="L95" s="38" t="s">
        <v>75</v>
      </c>
      <c r="M95" s="190" t="s">
        <v>75</v>
      </c>
      <c r="N95" s="38" t="s">
        <v>75</v>
      </c>
      <c r="O95" s="38" t="s">
        <v>75</v>
      </c>
      <c r="P95" s="38" t="s">
        <v>75</v>
      </c>
      <c r="Q95" s="38" t="s">
        <v>280</v>
      </c>
      <c r="R95" s="146" t="s">
        <v>280</v>
      </c>
      <c r="S95" s="151" t="s">
        <v>54</v>
      </c>
      <c r="T95" s="43" t="s">
        <v>54</v>
      </c>
      <c r="U95" s="43" t="s">
        <v>54</v>
      </c>
      <c r="V95" s="43" t="s">
        <v>54</v>
      </c>
      <c r="W95" s="43" t="s">
        <v>75</v>
      </c>
      <c r="X95" s="43" t="s">
        <v>75</v>
      </c>
      <c r="Y95" s="43" t="s">
        <v>75</v>
      </c>
      <c r="Z95" s="347" t="s">
        <v>75</v>
      </c>
      <c r="AA95" s="84">
        <f>F95/E95</f>
        <v>0.79901309546403487</v>
      </c>
      <c r="AB95" s="42">
        <f>G95/F95</f>
        <v>0.95831353919239903</v>
      </c>
      <c r="AC95" s="42" t="s">
        <v>76</v>
      </c>
      <c r="AD95" s="42" t="s">
        <v>76</v>
      </c>
      <c r="AE95" s="42" t="s">
        <v>76</v>
      </c>
      <c r="AF95" s="42" t="s">
        <v>54</v>
      </c>
      <c r="AG95" s="42" t="s">
        <v>54</v>
      </c>
      <c r="AH95" s="259" t="s">
        <v>226</v>
      </c>
      <c r="AI95" s="42" t="s">
        <v>226</v>
      </c>
      <c r="AJ95" s="42" t="s">
        <v>226</v>
      </c>
      <c r="AK95" s="42" t="s">
        <v>226</v>
      </c>
      <c r="AL95" s="351" t="s">
        <v>54</v>
      </c>
      <c r="AM95" s="314" t="s">
        <v>392</v>
      </c>
      <c r="AN95" s="95">
        <v>10</v>
      </c>
      <c r="AO95" s="43">
        <v>10</v>
      </c>
      <c r="AP95" s="72">
        <v>20</v>
      </c>
      <c r="AQ95" s="40" t="s">
        <v>55</v>
      </c>
      <c r="AR95" s="40" t="s">
        <v>55</v>
      </c>
      <c r="AS95" s="40" t="s">
        <v>55</v>
      </c>
      <c r="AT95" s="43" t="s">
        <v>54</v>
      </c>
      <c r="AU95" s="43" t="s">
        <v>54</v>
      </c>
      <c r="AV95" s="199" t="s">
        <v>75</v>
      </c>
      <c r="AW95" s="199" t="s">
        <v>75</v>
      </c>
      <c r="AX95" s="199" t="s">
        <v>75</v>
      </c>
      <c r="AY95" s="199" t="s">
        <v>75</v>
      </c>
      <c r="AZ95" s="199" t="s">
        <v>54</v>
      </c>
      <c r="BA95" s="159" t="s">
        <v>391</v>
      </c>
      <c r="BB95" s="95">
        <v>112</v>
      </c>
      <c r="BC95" s="43">
        <v>156</v>
      </c>
      <c r="BD95" s="73">
        <v>321</v>
      </c>
      <c r="BE95" s="40" t="s">
        <v>55</v>
      </c>
      <c r="BF95" s="40" t="s">
        <v>55</v>
      </c>
      <c r="BG95" s="40" t="s">
        <v>55</v>
      </c>
      <c r="BH95" s="43" t="s">
        <v>54</v>
      </c>
      <c r="BI95" s="43" t="s">
        <v>54</v>
      </c>
      <c r="BJ95" s="43" t="s">
        <v>54</v>
      </c>
      <c r="BK95" s="43" t="s">
        <v>75</v>
      </c>
      <c r="BL95" s="43" t="s">
        <v>75</v>
      </c>
      <c r="BM95" s="43" t="s">
        <v>75</v>
      </c>
      <c r="BN95" s="43" t="s">
        <v>54</v>
      </c>
      <c r="BO95" s="206" t="s">
        <v>392</v>
      </c>
      <c r="BP95" s="95">
        <v>1180206</v>
      </c>
      <c r="BQ95" s="43">
        <v>1313549</v>
      </c>
      <c r="BR95" s="73">
        <v>2590038</v>
      </c>
      <c r="BS95" s="43" t="s">
        <v>54</v>
      </c>
      <c r="BT95" s="43" t="s">
        <v>54</v>
      </c>
      <c r="BU95" s="43" t="s">
        <v>54</v>
      </c>
      <c r="BV95" s="43" t="s">
        <v>54</v>
      </c>
      <c r="BW95" s="43" t="s">
        <v>54</v>
      </c>
      <c r="BX95" s="43" t="s">
        <v>54</v>
      </c>
      <c r="BY95" s="40" t="s">
        <v>226</v>
      </c>
      <c r="BZ95" s="40" t="s">
        <v>226</v>
      </c>
      <c r="CA95" s="40" t="s">
        <v>226</v>
      </c>
      <c r="CB95" s="43" t="s">
        <v>54</v>
      </c>
      <c r="CC95" s="206" t="s">
        <v>429</v>
      </c>
      <c r="CD95" s="95">
        <v>15105</v>
      </c>
      <c r="CE95" s="43">
        <v>15544</v>
      </c>
      <c r="CF95" s="73">
        <v>21627</v>
      </c>
      <c r="CG95" s="43" t="s">
        <v>280</v>
      </c>
      <c r="CH95" s="43" t="s">
        <v>296</v>
      </c>
      <c r="CI95" s="41" t="s">
        <v>280</v>
      </c>
      <c r="CJ95" s="95">
        <v>2570</v>
      </c>
      <c r="CK95" s="43">
        <v>0</v>
      </c>
      <c r="CL95" s="73">
        <v>972</v>
      </c>
      <c r="CM95" s="43" t="s">
        <v>280</v>
      </c>
      <c r="CN95" s="43" t="s">
        <v>280</v>
      </c>
      <c r="CO95" s="41" t="s">
        <v>280</v>
      </c>
    </row>
    <row r="96" spans="1:93" s="142" customFormat="1" ht="23.25" customHeight="1">
      <c r="A96" s="10" t="s">
        <v>19</v>
      </c>
      <c r="B96" s="61" t="s">
        <v>123</v>
      </c>
      <c r="C96" s="37" t="s">
        <v>18</v>
      </c>
      <c r="D96" s="294" t="s">
        <v>85</v>
      </c>
      <c r="E96" s="321">
        <v>6737</v>
      </c>
      <c r="F96" s="38" t="s">
        <v>75</v>
      </c>
      <c r="G96" s="38" t="s">
        <v>75</v>
      </c>
      <c r="H96" s="38" t="s">
        <v>75</v>
      </c>
      <c r="I96" s="38" t="s">
        <v>75</v>
      </c>
      <c r="J96" s="38" t="s">
        <v>75</v>
      </c>
      <c r="K96" s="121" t="s">
        <v>75</v>
      </c>
      <c r="L96" s="38" t="s">
        <v>75</v>
      </c>
      <c r="M96" s="190" t="s">
        <v>75</v>
      </c>
      <c r="N96" s="38" t="s">
        <v>75</v>
      </c>
      <c r="O96" s="38" t="s">
        <v>75</v>
      </c>
      <c r="P96" s="38" t="s">
        <v>75</v>
      </c>
      <c r="Q96" s="38" t="s">
        <v>280</v>
      </c>
      <c r="R96" s="146" t="s">
        <v>280</v>
      </c>
      <c r="S96" s="151" t="s">
        <v>54</v>
      </c>
      <c r="T96" s="43" t="s">
        <v>54</v>
      </c>
      <c r="U96" s="43" t="s">
        <v>54</v>
      </c>
      <c r="V96" s="43" t="s">
        <v>54</v>
      </c>
      <c r="W96" s="43" t="s">
        <v>75</v>
      </c>
      <c r="X96" s="43" t="s">
        <v>75</v>
      </c>
      <c r="Y96" s="43" t="s">
        <v>75</v>
      </c>
      <c r="Z96" s="347" t="s">
        <v>75</v>
      </c>
      <c r="AA96" s="84" t="s">
        <v>76</v>
      </c>
      <c r="AB96" s="42" t="s">
        <v>76</v>
      </c>
      <c r="AC96" s="42" t="s">
        <v>76</v>
      </c>
      <c r="AD96" s="42" t="s">
        <v>76</v>
      </c>
      <c r="AE96" s="42" t="s">
        <v>76</v>
      </c>
      <c r="AF96" s="42" t="s">
        <v>54</v>
      </c>
      <c r="AG96" s="42" t="s">
        <v>54</v>
      </c>
      <c r="AH96" s="259" t="s">
        <v>226</v>
      </c>
      <c r="AI96" s="42" t="s">
        <v>226</v>
      </c>
      <c r="AJ96" s="42" t="s">
        <v>226</v>
      </c>
      <c r="AK96" s="42" t="s">
        <v>226</v>
      </c>
      <c r="AL96" s="351" t="s">
        <v>54</v>
      </c>
      <c r="AM96" s="314" t="s">
        <v>392</v>
      </c>
      <c r="AN96" s="95">
        <v>47</v>
      </c>
      <c r="AO96" s="40" t="s">
        <v>55</v>
      </c>
      <c r="AP96" s="40" t="s">
        <v>55</v>
      </c>
      <c r="AQ96" s="40" t="s">
        <v>55</v>
      </c>
      <c r="AR96" s="40" t="s">
        <v>55</v>
      </c>
      <c r="AS96" s="40" t="s">
        <v>55</v>
      </c>
      <c r="AT96" s="43" t="s">
        <v>54</v>
      </c>
      <c r="AU96" s="43" t="s">
        <v>54</v>
      </c>
      <c r="AV96" s="199" t="s">
        <v>75</v>
      </c>
      <c r="AW96" s="199" t="s">
        <v>75</v>
      </c>
      <c r="AX96" s="199" t="s">
        <v>75</v>
      </c>
      <c r="AY96" s="199" t="s">
        <v>75</v>
      </c>
      <c r="AZ96" s="199" t="s">
        <v>54</v>
      </c>
      <c r="BA96" s="159" t="s">
        <v>391</v>
      </c>
      <c r="BB96" s="95">
        <v>659</v>
      </c>
      <c r="BC96" s="40" t="s">
        <v>55</v>
      </c>
      <c r="BD96" s="40" t="s">
        <v>55</v>
      </c>
      <c r="BE96" s="40" t="s">
        <v>55</v>
      </c>
      <c r="BF96" s="40" t="s">
        <v>55</v>
      </c>
      <c r="BG96" s="40" t="s">
        <v>55</v>
      </c>
      <c r="BH96" s="43" t="s">
        <v>54</v>
      </c>
      <c r="BI96" s="43" t="s">
        <v>54</v>
      </c>
      <c r="BJ96" s="43" t="s">
        <v>54</v>
      </c>
      <c r="BK96" s="43" t="s">
        <v>75</v>
      </c>
      <c r="BL96" s="43" t="s">
        <v>75</v>
      </c>
      <c r="BM96" s="43" t="s">
        <v>75</v>
      </c>
      <c r="BN96" s="43" t="s">
        <v>54</v>
      </c>
      <c r="BO96" s="206" t="s">
        <v>392</v>
      </c>
      <c r="BP96" s="95">
        <v>4439703</v>
      </c>
      <c r="BQ96" s="43" t="s">
        <v>54</v>
      </c>
      <c r="BR96" s="43" t="s">
        <v>54</v>
      </c>
      <c r="BS96" s="43" t="s">
        <v>54</v>
      </c>
      <c r="BT96" s="43" t="s">
        <v>54</v>
      </c>
      <c r="BU96" s="43" t="s">
        <v>54</v>
      </c>
      <c r="BV96" s="43" t="s">
        <v>54</v>
      </c>
      <c r="BW96" s="43" t="s">
        <v>54</v>
      </c>
      <c r="BX96" s="43" t="s">
        <v>54</v>
      </c>
      <c r="BY96" s="40" t="s">
        <v>226</v>
      </c>
      <c r="BZ96" s="40" t="s">
        <v>226</v>
      </c>
      <c r="CA96" s="40" t="s">
        <v>226</v>
      </c>
      <c r="CB96" s="43" t="s">
        <v>54</v>
      </c>
      <c r="CC96" s="206" t="s">
        <v>429</v>
      </c>
      <c r="CD96" s="101">
        <v>20505</v>
      </c>
      <c r="CE96" s="103" t="s">
        <v>280</v>
      </c>
      <c r="CF96" s="62" t="s">
        <v>281</v>
      </c>
      <c r="CG96" s="62" t="s">
        <v>280</v>
      </c>
      <c r="CH96" s="62" t="s">
        <v>280</v>
      </c>
      <c r="CI96" s="104" t="s">
        <v>280</v>
      </c>
      <c r="CJ96" s="101">
        <v>159</v>
      </c>
      <c r="CK96" s="43" t="s">
        <v>281</v>
      </c>
      <c r="CL96" s="62" t="s">
        <v>280</v>
      </c>
      <c r="CM96" s="62" t="s">
        <v>280</v>
      </c>
      <c r="CN96" s="62" t="s">
        <v>281</v>
      </c>
      <c r="CO96" s="104" t="s">
        <v>280</v>
      </c>
    </row>
    <row r="97" spans="1:93" s="142" customFormat="1" ht="23.25" customHeight="1">
      <c r="A97" s="10" t="s">
        <v>23</v>
      </c>
      <c r="B97" s="12" t="s">
        <v>124</v>
      </c>
      <c r="C97" s="63" t="s">
        <v>22</v>
      </c>
      <c r="D97" s="294"/>
      <c r="E97" s="321">
        <v>15532</v>
      </c>
      <c r="F97" s="38" t="s">
        <v>75</v>
      </c>
      <c r="G97" s="38" t="s">
        <v>75</v>
      </c>
      <c r="H97" s="38" t="s">
        <v>75</v>
      </c>
      <c r="I97" s="38" t="s">
        <v>75</v>
      </c>
      <c r="J97" s="38" t="s">
        <v>75</v>
      </c>
      <c r="K97" s="121" t="s">
        <v>75</v>
      </c>
      <c r="L97" s="38" t="s">
        <v>75</v>
      </c>
      <c r="M97" s="190" t="s">
        <v>75</v>
      </c>
      <c r="N97" s="38" t="s">
        <v>75</v>
      </c>
      <c r="O97" s="38" t="s">
        <v>75</v>
      </c>
      <c r="P97" s="38" t="s">
        <v>75</v>
      </c>
      <c r="Q97" s="38" t="s">
        <v>323</v>
      </c>
      <c r="R97" s="146" t="s">
        <v>323</v>
      </c>
      <c r="S97" s="151" t="s">
        <v>54</v>
      </c>
      <c r="T97" s="43" t="s">
        <v>54</v>
      </c>
      <c r="U97" s="43" t="s">
        <v>54</v>
      </c>
      <c r="V97" s="43" t="s">
        <v>54</v>
      </c>
      <c r="W97" s="43" t="s">
        <v>75</v>
      </c>
      <c r="X97" s="43" t="s">
        <v>75</v>
      </c>
      <c r="Y97" s="43" t="s">
        <v>75</v>
      </c>
      <c r="Z97" s="347" t="s">
        <v>75</v>
      </c>
      <c r="AA97" s="84" t="s">
        <v>76</v>
      </c>
      <c r="AB97" s="42" t="s">
        <v>76</v>
      </c>
      <c r="AC97" s="42" t="s">
        <v>76</v>
      </c>
      <c r="AD97" s="42" t="s">
        <v>76</v>
      </c>
      <c r="AE97" s="42" t="s">
        <v>76</v>
      </c>
      <c r="AF97" s="42" t="s">
        <v>54</v>
      </c>
      <c r="AG97" s="42" t="s">
        <v>54</v>
      </c>
      <c r="AH97" s="210" t="s">
        <v>226</v>
      </c>
      <c r="AI97" s="42" t="s">
        <v>226</v>
      </c>
      <c r="AJ97" s="42" t="s">
        <v>226</v>
      </c>
      <c r="AK97" s="42" t="s">
        <v>226</v>
      </c>
      <c r="AL97" s="351" t="s">
        <v>54</v>
      </c>
      <c r="AM97" s="314" t="s">
        <v>392</v>
      </c>
      <c r="AN97" s="95">
        <v>10</v>
      </c>
      <c r="AO97" s="40" t="s">
        <v>55</v>
      </c>
      <c r="AP97" s="40" t="s">
        <v>55</v>
      </c>
      <c r="AQ97" s="40" t="s">
        <v>55</v>
      </c>
      <c r="AR97" s="40" t="s">
        <v>55</v>
      </c>
      <c r="AS97" s="40" t="s">
        <v>55</v>
      </c>
      <c r="AT97" s="43" t="s">
        <v>54</v>
      </c>
      <c r="AU97" s="43" t="s">
        <v>54</v>
      </c>
      <c r="AV97" s="199" t="s">
        <v>75</v>
      </c>
      <c r="AW97" s="199" t="s">
        <v>75</v>
      </c>
      <c r="AX97" s="199" t="s">
        <v>75</v>
      </c>
      <c r="AY97" s="199" t="s">
        <v>75</v>
      </c>
      <c r="AZ97" s="199" t="s">
        <v>54</v>
      </c>
      <c r="BA97" s="159" t="s">
        <v>391</v>
      </c>
      <c r="BB97" s="95">
        <v>115</v>
      </c>
      <c r="BC97" s="40" t="s">
        <v>55</v>
      </c>
      <c r="BD97" s="40" t="s">
        <v>55</v>
      </c>
      <c r="BE97" s="40" t="s">
        <v>55</v>
      </c>
      <c r="BF97" s="40" t="s">
        <v>55</v>
      </c>
      <c r="BG97" s="40" t="s">
        <v>55</v>
      </c>
      <c r="BH97" s="43" t="s">
        <v>54</v>
      </c>
      <c r="BI97" s="43" t="s">
        <v>54</v>
      </c>
      <c r="BJ97" s="43" t="s">
        <v>54</v>
      </c>
      <c r="BK97" s="43" t="s">
        <v>75</v>
      </c>
      <c r="BL97" s="43" t="s">
        <v>75</v>
      </c>
      <c r="BM97" s="43" t="s">
        <v>75</v>
      </c>
      <c r="BN97" s="43" t="s">
        <v>54</v>
      </c>
      <c r="BO97" s="206" t="s">
        <v>392</v>
      </c>
      <c r="BP97" s="95">
        <v>1786275</v>
      </c>
      <c r="BQ97" s="43" t="s">
        <v>54</v>
      </c>
      <c r="BR97" s="43" t="s">
        <v>54</v>
      </c>
      <c r="BS97" s="43" t="s">
        <v>54</v>
      </c>
      <c r="BT97" s="43" t="s">
        <v>54</v>
      </c>
      <c r="BU97" s="43" t="s">
        <v>54</v>
      </c>
      <c r="BV97" s="43" t="s">
        <v>54</v>
      </c>
      <c r="BW97" s="43" t="s">
        <v>54</v>
      </c>
      <c r="BX97" s="43" t="s">
        <v>54</v>
      </c>
      <c r="BY97" s="40" t="s">
        <v>226</v>
      </c>
      <c r="BZ97" s="40" t="s">
        <v>226</v>
      </c>
      <c r="CA97" s="40" t="s">
        <v>226</v>
      </c>
      <c r="CB97" s="43" t="s">
        <v>54</v>
      </c>
      <c r="CC97" s="206" t="s">
        <v>429</v>
      </c>
      <c r="CD97" s="101">
        <v>27283</v>
      </c>
      <c r="CE97" s="43" t="s">
        <v>281</v>
      </c>
      <c r="CF97" s="62" t="s">
        <v>281</v>
      </c>
      <c r="CG97" s="62" t="s">
        <v>281</v>
      </c>
      <c r="CH97" s="62" t="s">
        <v>281</v>
      </c>
      <c r="CI97" s="104" t="s">
        <v>281</v>
      </c>
      <c r="CJ97" s="101">
        <v>12502</v>
      </c>
      <c r="CK97" s="43" t="s">
        <v>280</v>
      </c>
      <c r="CL97" s="62" t="s">
        <v>280</v>
      </c>
      <c r="CM97" s="62" t="s">
        <v>280</v>
      </c>
      <c r="CN97" s="62" t="s">
        <v>281</v>
      </c>
      <c r="CO97" s="104" t="s">
        <v>281</v>
      </c>
    </row>
    <row r="98" spans="1:93" s="142" customFormat="1" ht="23.25" customHeight="1">
      <c r="A98" s="10" t="s">
        <v>24</v>
      </c>
      <c r="B98" s="78" t="s">
        <v>138</v>
      </c>
      <c r="C98" s="63" t="s">
        <v>25</v>
      </c>
      <c r="D98" s="294" t="s">
        <v>85</v>
      </c>
      <c r="E98" s="321">
        <v>9167</v>
      </c>
      <c r="F98" s="39">
        <v>9365</v>
      </c>
      <c r="G98" s="38" t="s">
        <v>75</v>
      </c>
      <c r="H98" s="38" t="s">
        <v>75</v>
      </c>
      <c r="I98" s="38" t="s">
        <v>75</v>
      </c>
      <c r="J98" s="38" t="s">
        <v>75</v>
      </c>
      <c r="K98" s="121" t="s">
        <v>75</v>
      </c>
      <c r="L98" s="38" t="s">
        <v>75</v>
      </c>
      <c r="M98" s="190" t="s">
        <v>75</v>
      </c>
      <c r="N98" s="38" t="s">
        <v>75</v>
      </c>
      <c r="O98" s="38" t="s">
        <v>75</v>
      </c>
      <c r="P98" s="38" t="s">
        <v>75</v>
      </c>
      <c r="Q98" s="38" t="s">
        <v>280</v>
      </c>
      <c r="R98" s="146" t="s">
        <v>280</v>
      </c>
      <c r="S98" s="151" t="s">
        <v>54</v>
      </c>
      <c r="T98" s="43" t="s">
        <v>54</v>
      </c>
      <c r="U98" s="43" t="s">
        <v>54</v>
      </c>
      <c r="V98" s="43" t="s">
        <v>54</v>
      </c>
      <c r="W98" s="43" t="s">
        <v>75</v>
      </c>
      <c r="X98" s="43" t="s">
        <v>75</v>
      </c>
      <c r="Y98" s="43" t="s">
        <v>75</v>
      </c>
      <c r="Z98" s="347" t="s">
        <v>75</v>
      </c>
      <c r="AA98" s="111">
        <f>F98/E98</f>
        <v>1.0215992145740156</v>
      </c>
      <c r="AB98" s="42" t="s">
        <v>76</v>
      </c>
      <c r="AC98" s="42" t="s">
        <v>76</v>
      </c>
      <c r="AD98" s="42" t="s">
        <v>76</v>
      </c>
      <c r="AE98" s="42" t="s">
        <v>76</v>
      </c>
      <c r="AF98" s="42" t="s">
        <v>54</v>
      </c>
      <c r="AG98" s="42" t="s">
        <v>54</v>
      </c>
      <c r="AH98" s="210" t="s">
        <v>226</v>
      </c>
      <c r="AI98" s="42" t="s">
        <v>226</v>
      </c>
      <c r="AJ98" s="42" t="s">
        <v>226</v>
      </c>
      <c r="AK98" s="42" t="s">
        <v>226</v>
      </c>
      <c r="AL98" s="351" t="s">
        <v>54</v>
      </c>
      <c r="AM98" s="314" t="s">
        <v>392</v>
      </c>
      <c r="AN98" s="95">
        <v>10</v>
      </c>
      <c r="AO98" s="43">
        <v>10</v>
      </c>
      <c r="AP98" s="40" t="s">
        <v>55</v>
      </c>
      <c r="AQ98" s="40" t="s">
        <v>55</v>
      </c>
      <c r="AR98" s="40" t="s">
        <v>55</v>
      </c>
      <c r="AS98" s="40" t="s">
        <v>55</v>
      </c>
      <c r="AT98" s="43" t="s">
        <v>54</v>
      </c>
      <c r="AU98" s="43" t="s">
        <v>54</v>
      </c>
      <c r="AV98" s="199" t="s">
        <v>75</v>
      </c>
      <c r="AW98" s="199" t="s">
        <v>75</v>
      </c>
      <c r="AX98" s="199" t="s">
        <v>75</v>
      </c>
      <c r="AY98" s="199" t="s">
        <v>75</v>
      </c>
      <c r="AZ98" s="199" t="s">
        <v>54</v>
      </c>
      <c r="BA98" s="159" t="s">
        <v>391</v>
      </c>
      <c r="BB98" s="95">
        <v>132</v>
      </c>
      <c r="BC98" s="43">
        <v>143</v>
      </c>
      <c r="BD98" s="40" t="s">
        <v>55</v>
      </c>
      <c r="BE98" s="40" t="s">
        <v>55</v>
      </c>
      <c r="BF98" s="40" t="s">
        <v>55</v>
      </c>
      <c r="BG98" s="40" t="s">
        <v>55</v>
      </c>
      <c r="BH98" s="43" t="s">
        <v>54</v>
      </c>
      <c r="BI98" s="43" t="s">
        <v>54</v>
      </c>
      <c r="BJ98" s="43" t="s">
        <v>54</v>
      </c>
      <c r="BK98" s="43" t="s">
        <v>75</v>
      </c>
      <c r="BL98" s="43" t="s">
        <v>75</v>
      </c>
      <c r="BM98" s="43" t="s">
        <v>75</v>
      </c>
      <c r="BN98" s="43" t="s">
        <v>54</v>
      </c>
      <c r="BO98" s="206" t="s">
        <v>392</v>
      </c>
      <c r="BP98" s="95">
        <v>1210000</v>
      </c>
      <c r="BQ98" s="43">
        <v>1339200</v>
      </c>
      <c r="BR98" s="43" t="s">
        <v>54</v>
      </c>
      <c r="BS98" s="43" t="s">
        <v>54</v>
      </c>
      <c r="BT98" s="43" t="s">
        <v>54</v>
      </c>
      <c r="BU98" s="43" t="s">
        <v>54</v>
      </c>
      <c r="BV98" s="43" t="s">
        <v>54</v>
      </c>
      <c r="BW98" s="43" t="s">
        <v>54</v>
      </c>
      <c r="BX98" s="43" t="s">
        <v>54</v>
      </c>
      <c r="BY98" s="40" t="s">
        <v>226</v>
      </c>
      <c r="BZ98" s="40" t="s">
        <v>226</v>
      </c>
      <c r="CA98" s="40" t="s">
        <v>226</v>
      </c>
      <c r="CB98" s="43" t="s">
        <v>54</v>
      </c>
      <c r="CC98" s="206" t="s">
        <v>429</v>
      </c>
      <c r="CD98" s="101">
        <v>35000</v>
      </c>
      <c r="CE98" s="43">
        <v>10000</v>
      </c>
      <c r="CF98" s="62" t="s">
        <v>280</v>
      </c>
      <c r="CG98" s="62" t="s">
        <v>280</v>
      </c>
      <c r="CH98" s="62" t="s">
        <v>280</v>
      </c>
      <c r="CI98" s="104" t="s">
        <v>281</v>
      </c>
      <c r="CJ98" s="101">
        <v>5000</v>
      </c>
      <c r="CK98" s="43">
        <v>6600</v>
      </c>
      <c r="CL98" s="62" t="s">
        <v>280</v>
      </c>
      <c r="CM98" s="62" t="s">
        <v>281</v>
      </c>
      <c r="CN98" s="62" t="s">
        <v>280</v>
      </c>
      <c r="CO98" s="104" t="s">
        <v>280</v>
      </c>
    </row>
    <row r="99" spans="1:93" s="142" customFormat="1" ht="23.25" customHeight="1">
      <c r="A99" s="10" t="s">
        <v>26</v>
      </c>
      <c r="B99" s="78" t="s">
        <v>139</v>
      </c>
      <c r="C99" s="63" t="s">
        <v>25</v>
      </c>
      <c r="D99" s="294" t="s">
        <v>121</v>
      </c>
      <c r="E99" s="320">
        <v>2795</v>
      </c>
      <c r="F99" s="246">
        <v>3160</v>
      </c>
      <c r="G99" s="247" t="s">
        <v>75</v>
      </c>
      <c r="H99" s="38" t="s">
        <v>75</v>
      </c>
      <c r="I99" s="38" t="s">
        <v>75</v>
      </c>
      <c r="J99" s="38" t="s">
        <v>75</v>
      </c>
      <c r="K99" s="121" t="s">
        <v>75</v>
      </c>
      <c r="L99" s="38" t="s">
        <v>75</v>
      </c>
      <c r="M99" s="190" t="s">
        <v>75</v>
      </c>
      <c r="N99" s="38" t="s">
        <v>75</v>
      </c>
      <c r="O99" s="38" t="s">
        <v>75</v>
      </c>
      <c r="P99" s="38" t="s">
        <v>75</v>
      </c>
      <c r="Q99" s="38" t="s">
        <v>173</v>
      </c>
      <c r="R99" s="146" t="s">
        <v>281</v>
      </c>
      <c r="S99" s="151" t="s">
        <v>54</v>
      </c>
      <c r="T99" s="43" t="s">
        <v>54</v>
      </c>
      <c r="U99" s="43" t="s">
        <v>54</v>
      </c>
      <c r="V99" s="43" t="s">
        <v>54</v>
      </c>
      <c r="W99" s="43" t="s">
        <v>75</v>
      </c>
      <c r="X99" s="43" t="s">
        <v>75</v>
      </c>
      <c r="Y99" s="43" t="s">
        <v>75</v>
      </c>
      <c r="Z99" s="347" t="s">
        <v>75</v>
      </c>
      <c r="AA99" s="111">
        <f>F99/E99</f>
        <v>1.1305903398926656</v>
      </c>
      <c r="AB99" s="42" t="s">
        <v>76</v>
      </c>
      <c r="AC99" s="42" t="s">
        <v>76</v>
      </c>
      <c r="AD99" s="42" t="s">
        <v>76</v>
      </c>
      <c r="AE99" s="42" t="s">
        <v>76</v>
      </c>
      <c r="AF99" s="42" t="s">
        <v>54</v>
      </c>
      <c r="AG99" s="42" t="s">
        <v>54</v>
      </c>
      <c r="AH99" s="210" t="s">
        <v>226</v>
      </c>
      <c r="AI99" s="42" t="s">
        <v>226</v>
      </c>
      <c r="AJ99" s="42" t="s">
        <v>226</v>
      </c>
      <c r="AK99" s="42" t="s">
        <v>226</v>
      </c>
      <c r="AL99" s="351" t="s">
        <v>54</v>
      </c>
      <c r="AM99" s="314" t="s">
        <v>392</v>
      </c>
      <c r="AN99" s="95">
        <v>19</v>
      </c>
      <c r="AO99" s="43">
        <v>19</v>
      </c>
      <c r="AP99" s="40" t="s">
        <v>55</v>
      </c>
      <c r="AQ99" s="40" t="s">
        <v>55</v>
      </c>
      <c r="AR99" s="40" t="s">
        <v>55</v>
      </c>
      <c r="AS99" s="40" t="s">
        <v>55</v>
      </c>
      <c r="AT99" s="43" t="s">
        <v>54</v>
      </c>
      <c r="AU99" s="43" t="s">
        <v>54</v>
      </c>
      <c r="AV99" s="199" t="s">
        <v>75</v>
      </c>
      <c r="AW99" s="199" t="s">
        <v>75</v>
      </c>
      <c r="AX99" s="199" t="s">
        <v>75</v>
      </c>
      <c r="AY99" s="199" t="s">
        <v>75</v>
      </c>
      <c r="AZ99" s="199" t="s">
        <v>54</v>
      </c>
      <c r="BA99" s="159" t="s">
        <v>391</v>
      </c>
      <c r="BB99" s="95">
        <v>226</v>
      </c>
      <c r="BC99" s="43">
        <v>195</v>
      </c>
      <c r="BD99" s="40" t="s">
        <v>55</v>
      </c>
      <c r="BE99" s="40" t="s">
        <v>55</v>
      </c>
      <c r="BF99" s="40" t="s">
        <v>55</v>
      </c>
      <c r="BG99" s="40" t="s">
        <v>55</v>
      </c>
      <c r="BH99" s="43" t="s">
        <v>54</v>
      </c>
      <c r="BI99" s="43" t="s">
        <v>54</v>
      </c>
      <c r="BJ99" s="43" t="s">
        <v>54</v>
      </c>
      <c r="BK99" s="43" t="s">
        <v>75</v>
      </c>
      <c r="BL99" s="43" t="s">
        <v>75</v>
      </c>
      <c r="BM99" s="43" t="s">
        <v>75</v>
      </c>
      <c r="BN99" s="43" t="s">
        <v>54</v>
      </c>
      <c r="BO99" s="206" t="s">
        <v>392</v>
      </c>
      <c r="BP99" s="95">
        <v>631644</v>
      </c>
      <c r="BQ99" s="43">
        <v>616364</v>
      </c>
      <c r="BR99" s="43" t="s">
        <v>54</v>
      </c>
      <c r="BS99" s="43" t="s">
        <v>54</v>
      </c>
      <c r="BT99" s="43" t="s">
        <v>54</v>
      </c>
      <c r="BU99" s="43" t="s">
        <v>54</v>
      </c>
      <c r="BV99" s="43" t="s">
        <v>54</v>
      </c>
      <c r="BW99" s="43" t="s">
        <v>54</v>
      </c>
      <c r="BX99" s="43" t="s">
        <v>54</v>
      </c>
      <c r="BY99" s="40" t="s">
        <v>226</v>
      </c>
      <c r="BZ99" s="40" t="s">
        <v>226</v>
      </c>
      <c r="CA99" s="40" t="s">
        <v>226</v>
      </c>
      <c r="CB99" s="43" t="s">
        <v>54</v>
      </c>
      <c r="CC99" s="206" t="s">
        <v>429</v>
      </c>
      <c r="CD99" s="95">
        <v>9344</v>
      </c>
      <c r="CE99" s="43">
        <v>9782</v>
      </c>
      <c r="CF99" s="43" t="s">
        <v>280</v>
      </c>
      <c r="CG99" s="43" t="s">
        <v>281</v>
      </c>
      <c r="CH99" s="43" t="s">
        <v>281</v>
      </c>
      <c r="CI99" s="41" t="s">
        <v>280</v>
      </c>
      <c r="CJ99" s="95">
        <v>300</v>
      </c>
      <c r="CK99" s="43">
        <v>822</v>
      </c>
      <c r="CL99" s="43" t="s">
        <v>280</v>
      </c>
      <c r="CM99" s="43" t="s">
        <v>280</v>
      </c>
      <c r="CN99" s="43" t="s">
        <v>280</v>
      </c>
      <c r="CO99" s="41" t="s">
        <v>280</v>
      </c>
    </row>
    <row r="100" spans="1:93" s="142" customFormat="1" ht="23.25" customHeight="1">
      <c r="A100" s="10" t="s">
        <v>29</v>
      </c>
      <c r="B100" s="78" t="s">
        <v>140</v>
      </c>
      <c r="C100" s="57" t="s">
        <v>25</v>
      </c>
      <c r="D100" s="294" t="s">
        <v>122</v>
      </c>
      <c r="E100" s="320">
        <v>4999</v>
      </c>
      <c r="F100" s="247" t="s">
        <v>75</v>
      </c>
      <c r="G100" s="247" t="s">
        <v>75</v>
      </c>
      <c r="H100" s="38" t="s">
        <v>75</v>
      </c>
      <c r="I100" s="38" t="s">
        <v>75</v>
      </c>
      <c r="J100" s="38" t="s">
        <v>75</v>
      </c>
      <c r="K100" s="121" t="s">
        <v>75</v>
      </c>
      <c r="L100" s="38" t="s">
        <v>75</v>
      </c>
      <c r="M100" s="190" t="s">
        <v>75</v>
      </c>
      <c r="N100" s="38" t="s">
        <v>75</v>
      </c>
      <c r="O100" s="38" t="s">
        <v>75</v>
      </c>
      <c r="P100" s="38" t="s">
        <v>75</v>
      </c>
      <c r="Q100" s="38" t="s">
        <v>173</v>
      </c>
      <c r="R100" s="146" t="s">
        <v>281</v>
      </c>
      <c r="S100" s="151" t="s">
        <v>54</v>
      </c>
      <c r="T100" s="43" t="s">
        <v>54</v>
      </c>
      <c r="U100" s="43" t="s">
        <v>54</v>
      </c>
      <c r="V100" s="43" t="s">
        <v>54</v>
      </c>
      <c r="W100" s="43" t="s">
        <v>75</v>
      </c>
      <c r="X100" s="43" t="s">
        <v>75</v>
      </c>
      <c r="Y100" s="43" t="s">
        <v>75</v>
      </c>
      <c r="Z100" s="347" t="s">
        <v>75</v>
      </c>
      <c r="AA100" s="84" t="s">
        <v>76</v>
      </c>
      <c r="AB100" s="42" t="s">
        <v>76</v>
      </c>
      <c r="AC100" s="42" t="s">
        <v>76</v>
      </c>
      <c r="AD100" s="42" t="s">
        <v>76</v>
      </c>
      <c r="AE100" s="42" t="s">
        <v>76</v>
      </c>
      <c r="AF100" s="42" t="s">
        <v>54</v>
      </c>
      <c r="AG100" s="42" t="s">
        <v>54</v>
      </c>
      <c r="AH100" s="210" t="s">
        <v>226</v>
      </c>
      <c r="AI100" s="42" t="s">
        <v>228</v>
      </c>
      <c r="AJ100" s="42" t="s">
        <v>226</v>
      </c>
      <c r="AK100" s="42" t="s">
        <v>226</v>
      </c>
      <c r="AL100" s="351" t="s">
        <v>54</v>
      </c>
      <c r="AM100" s="314" t="s">
        <v>392</v>
      </c>
      <c r="AN100" s="95">
        <v>28</v>
      </c>
      <c r="AO100" s="40" t="s">
        <v>55</v>
      </c>
      <c r="AP100" s="40" t="s">
        <v>55</v>
      </c>
      <c r="AQ100" s="40" t="s">
        <v>55</v>
      </c>
      <c r="AR100" s="40" t="s">
        <v>55</v>
      </c>
      <c r="AS100" s="40" t="s">
        <v>55</v>
      </c>
      <c r="AT100" s="43" t="s">
        <v>54</v>
      </c>
      <c r="AU100" s="43" t="s">
        <v>54</v>
      </c>
      <c r="AV100" s="199" t="s">
        <v>75</v>
      </c>
      <c r="AW100" s="199" t="s">
        <v>75</v>
      </c>
      <c r="AX100" s="199" t="s">
        <v>75</v>
      </c>
      <c r="AY100" s="199" t="s">
        <v>75</v>
      </c>
      <c r="AZ100" s="199" t="s">
        <v>54</v>
      </c>
      <c r="BA100" s="159" t="s">
        <v>391</v>
      </c>
      <c r="BB100" s="95">
        <v>248</v>
      </c>
      <c r="BC100" s="40" t="s">
        <v>55</v>
      </c>
      <c r="BD100" s="40" t="s">
        <v>55</v>
      </c>
      <c r="BE100" s="40" t="s">
        <v>55</v>
      </c>
      <c r="BF100" s="40" t="s">
        <v>55</v>
      </c>
      <c r="BG100" s="40" t="s">
        <v>55</v>
      </c>
      <c r="BH100" s="43" t="s">
        <v>54</v>
      </c>
      <c r="BI100" s="43" t="s">
        <v>54</v>
      </c>
      <c r="BJ100" s="43" t="s">
        <v>54</v>
      </c>
      <c r="BK100" s="43" t="s">
        <v>75</v>
      </c>
      <c r="BL100" s="43" t="s">
        <v>75</v>
      </c>
      <c r="BM100" s="43" t="s">
        <v>75</v>
      </c>
      <c r="BN100" s="43" t="s">
        <v>54</v>
      </c>
      <c r="BO100" s="206" t="s">
        <v>392</v>
      </c>
      <c r="BP100" s="95">
        <v>1239921</v>
      </c>
      <c r="BQ100" s="43" t="s">
        <v>54</v>
      </c>
      <c r="BR100" s="43" t="s">
        <v>54</v>
      </c>
      <c r="BS100" s="43" t="s">
        <v>54</v>
      </c>
      <c r="BT100" s="43" t="s">
        <v>54</v>
      </c>
      <c r="BU100" s="43" t="s">
        <v>54</v>
      </c>
      <c r="BV100" s="43" t="s">
        <v>54</v>
      </c>
      <c r="BW100" s="43" t="s">
        <v>54</v>
      </c>
      <c r="BX100" s="43" t="s">
        <v>54</v>
      </c>
      <c r="BY100" s="40" t="s">
        <v>226</v>
      </c>
      <c r="BZ100" s="40" t="s">
        <v>226</v>
      </c>
      <c r="CA100" s="40" t="s">
        <v>228</v>
      </c>
      <c r="CB100" s="43" t="s">
        <v>54</v>
      </c>
      <c r="CC100" s="206" t="s">
        <v>429</v>
      </c>
      <c r="CD100" s="95">
        <v>11419</v>
      </c>
      <c r="CE100" s="43" t="s">
        <v>280</v>
      </c>
      <c r="CF100" s="43" t="s">
        <v>281</v>
      </c>
      <c r="CG100" s="43" t="s">
        <v>280</v>
      </c>
      <c r="CH100" s="43" t="s">
        <v>280</v>
      </c>
      <c r="CI100" s="41" t="s">
        <v>280</v>
      </c>
      <c r="CJ100" s="95">
        <v>199</v>
      </c>
      <c r="CK100" s="43" t="s">
        <v>281</v>
      </c>
      <c r="CL100" s="43" t="s">
        <v>281</v>
      </c>
      <c r="CM100" s="43" t="s">
        <v>280</v>
      </c>
      <c r="CN100" s="43" t="s">
        <v>281</v>
      </c>
      <c r="CO100" s="41" t="s">
        <v>281</v>
      </c>
    </row>
    <row r="101" spans="1:93" s="142" customFormat="1" ht="23.25" customHeight="1">
      <c r="A101" s="10" t="s">
        <v>12</v>
      </c>
      <c r="B101" s="11" t="s">
        <v>60</v>
      </c>
      <c r="C101" s="63" t="s">
        <v>13</v>
      </c>
      <c r="D101" s="294" t="s">
        <v>125</v>
      </c>
      <c r="E101" s="320">
        <v>14939</v>
      </c>
      <c r="F101" s="246">
        <v>12898</v>
      </c>
      <c r="G101" s="246">
        <v>12935</v>
      </c>
      <c r="H101" s="38" t="s">
        <v>75</v>
      </c>
      <c r="I101" s="38" t="s">
        <v>75</v>
      </c>
      <c r="J101" s="38" t="s">
        <v>75</v>
      </c>
      <c r="K101" s="121" t="s">
        <v>75</v>
      </c>
      <c r="L101" s="38" t="s">
        <v>75</v>
      </c>
      <c r="M101" s="190" t="s">
        <v>75</v>
      </c>
      <c r="N101" s="38" t="s">
        <v>75</v>
      </c>
      <c r="O101" s="38" t="s">
        <v>75</v>
      </c>
      <c r="P101" s="38" t="s">
        <v>75</v>
      </c>
      <c r="Q101" s="38" t="s">
        <v>173</v>
      </c>
      <c r="R101" s="146" t="s">
        <v>281</v>
      </c>
      <c r="S101" s="151" t="s">
        <v>54</v>
      </c>
      <c r="T101" s="43" t="s">
        <v>54</v>
      </c>
      <c r="U101" s="43" t="s">
        <v>54</v>
      </c>
      <c r="V101" s="43" t="s">
        <v>54</v>
      </c>
      <c r="W101" s="43" t="s">
        <v>75</v>
      </c>
      <c r="X101" s="43" t="s">
        <v>75</v>
      </c>
      <c r="Y101" s="43" t="s">
        <v>75</v>
      </c>
      <c r="Z101" s="347" t="s">
        <v>75</v>
      </c>
      <c r="AA101" s="84">
        <f t="shared" ref="AA101:AB104" si="33">F101/E101</f>
        <v>0.86337773612691615</v>
      </c>
      <c r="AB101" s="110">
        <f t="shared" si="33"/>
        <v>1.0028686618080322</v>
      </c>
      <c r="AC101" s="42" t="s">
        <v>76</v>
      </c>
      <c r="AD101" s="42" t="s">
        <v>76</v>
      </c>
      <c r="AE101" s="42" t="s">
        <v>76</v>
      </c>
      <c r="AF101" s="42" t="s">
        <v>54</v>
      </c>
      <c r="AG101" s="42" t="s">
        <v>54</v>
      </c>
      <c r="AH101" s="210" t="s">
        <v>226</v>
      </c>
      <c r="AI101" s="42" t="s">
        <v>226</v>
      </c>
      <c r="AJ101" s="42" t="s">
        <v>226</v>
      </c>
      <c r="AK101" s="42" t="s">
        <v>226</v>
      </c>
      <c r="AL101" s="351" t="s">
        <v>54</v>
      </c>
      <c r="AM101" s="314" t="s">
        <v>392</v>
      </c>
      <c r="AN101" s="95">
        <v>30</v>
      </c>
      <c r="AO101" s="43">
        <v>30</v>
      </c>
      <c r="AP101" s="60">
        <v>25</v>
      </c>
      <c r="AQ101" s="40" t="s">
        <v>55</v>
      </c>
      <c r="AR101" s="40" t="s">
        <v>55</v>
      </c>
      <c r="AS101" s="40" t="s">
        <v>55</v>
      </c>
      <c r="AT101" s="43" t="s">
        <v>54</v>
      </c>
      <c r="AU101" s="43" t="s">
        <v>54</v>
      </c>
      <c r="AV101" s="199" t="s">
        <v>75</v>
      </c>
      <c r="AW101" s="199" t="s">
        <v>75</v>
      </c>
      <c r="AX101" s="199" t="s">
        <v>75</v>
      </c>
      <c r="AY101" s="199" t="s">
        <v>75</v>
      </c>
      <c r="AZ101" s="199" t="s">
        <v>54</v>
      </c>
      <c r="BA101" s="159" t="s">
        <v>391</v>
      </c>
      <c r="BB101" s="95">
        <v>162</v>
      </c>
      <c r="BC101" s="43">
        <v>145</v>
      </c>
      <c r="BD101" s="46">
        <v>137</v>
      </c>
      <c r="BE101" s="40" t="s">
        <v>55</v>
      </c>
      <c r="BF101" s="40" t="s">
        <v>55</v>
      </c>
      <c r="BG101" s="40" t="s">
        <v>55</v>
      </c>
      <c r="BH101" s="43" t="s">
        <v>54</v>
      </c>
      <c r="BI101" s="43" t="s">
        <v>54</v>
      </c>
      <c r="BJ101" s="43" t="s">
        <v>54</v>
      </c>
      <c r="BK101" s="43" t="s">
        <v>75</v>
      </c>
      <c r="BL101" s="43" t="s">
        <v>75</v>
      </c>
      <c r="BM101" s="43" t="s">
        <v>75</v>
      </c>
      <c r="BN101" s="43" t="s">
        <v>54</v>
      </c>
      <c r="BO101" s="206" t="s">
        <v>392</v>
      </c>
      <c r="BP101" s="95">
        <v>2420181</v>
      </c>
      <c r="BQ101" s="43">
        <v>1870346</v>
      </c>
      <c r="BR101" s="46">
        <v>1772149</v>
      </c>
      <c r="BS101" s="43" t="s">
        <v>54</v>
      </c>
      <c r="BT101" s="43" t="s">
        <v>54</v>
      </c>
      <c r="BU101" s="43" t="s">
        <v>54</v>
      </c>
      <c r="BV101" s="43" t="s">
        <v>54</v>
      </c>
      <c r="BW101" s="43" t="s">
        <v>54</v>
      </c>
      <c r="BX101" s="43" t="s">
        <v>54</v>
      </c>
      <c r="BY101" s="40" t="s">
        <v>226</v>
      </c>
      <c r="BZ101" s="40" t="s">
        <v>226</v>
      </c>
      <c r="CA101" s="40" t="s">
        <v>226</v>
      </c>
      <c r="CB101" s="43" t="s">
        <v>54</v>
      </c>
      <c r="CC101" s="206" t="s">
        <v>429</v>
      </c>
      <c r="CD101" s="95">
        <v>15977</v>
      </c>
      <c r="CE101" s="43">
        <v>34622</v>
      </c>
      <c r="CF101" s="46">
        <v>18196</v>
      </c>
      <c r="CG101" s="43" t="s">
        <v>280</v>
      </c>
      <c r="CH101" s="43" t="s">
        <v>280</v>
      </c>
      <c r="CI101" s="41" t="s">
        <v>281</v>
      </c>
      <c r="CJ101" s="95">
        <v>4876</v>
      </c>
      <c r="CK101" s="43">
        <v>208</v>
      </c>
      <c r="CL101" s="46">
        <v>5123</v>
      </c>
      <c r="CM101" s="43" t="s">
        <v>280</v>
      </c>
      <c r="CN101" s="43" t="s">
        <v>280</v>
      </c>
      <c r="CO101" s="41" t="s">
        <v>281</v>
      </c>
    </row>
    <row r="102" spans="1:93" s="142" customFormat="1" ht="23.25" customHeight="1" thickBot="1">
      <c r="A102" s="16" t="s">
        <v>36</v>
      </c>
      <c r="B102" s="17" t="s">
        <v>111</v>
      </c>
      <c r="C102" s="49" t="s">
        <v>84</v>
      </c>
      <c r="D102" s="297" t="s">
        <v>120</v>
      </c>
      <c r="E102" s="324">
        <v>1000</v>
      </c>
      <c r="F102" s="255">
        <v>1000</v>
      </c>
      <c r="G102" s="255">
        <v>2138</v>
      </c>
      <c r="H102" s="50" t="s">
        <v>75</v>
      </c>
      <c r="I102" s="50" t="s">
        <v>75</v>
      </c>
      <c r="J102" s="50" t="s">
        <v>75</v>
      </c>
      <c r="K102" s="122" t="s">
        <v>75</v>
      </c>
      <c r="L102" s="50" t="s">
        <v>75</v>
      </c>
      <c r="M102" s="191" t="s">
        <v>75</v>
      </c>
      <c r="N102" s="158" t="s">
        <v>173</v>
      </c>
      <c r="O102" s="158" t="s">
        <v>173</v>
      </c>
      <c r="P102" s="50" t="s">
        <v>173</v>
      </c>
      <c r="Q102" s="50" t="s">
        <v>173</v>
      </c>
      <c r="R102" s="147" t="s">
        <v>281</v>
      </c>
      <c r="S102" s="153" t="s">
        <v>54</v>
      </c>
      <c r="T102" s="80" t="s">
        <v>54</v>
      </c>
      <c r="U102" s="80" t="s">
        <v>54</v>
      </c>
      <c r="V102" s="80" t="s">
        <v>54</v>
      </c>
      <c r="W102" s="80" t="s">
        <v>75</v>
      </c>
      <c r="X102" s="80" t="s">
        <v>75</v>
      </c>
      <c r="Y102" s="80" t="s">
        <v>75</v>
      </c>
      <c r="Z102" s="96" t="s">
        <v>75</v>
      </c>
      <c r="AA102" s="113">
        <f t="shared" si="33"/>
        <v>1</v>
      </c>
      <c r="AB102" s="112">
        <f t="shared" si="33"/>
        <v>2.1379999999999999</v>
      </c>
      <c r="AC102" s="79" t="s">
        <v>76</v>
      </c>
      <c r="AD102" s="79" t="s">
        <v>76</v>
      </c>
      <c r="AE102" s="79" t="s">
        <v>76</v>
      </c>
      <c r="AF102" s="79" t="s">
        <v>54</v>
      </c>
      <c r="AG102" s="79" t="s">
        <v>54</v>
      </c>
      <c r="AH102" s="212" t="s">
        <v>226</v>
      </c>
      <c r="AI102" s="79" t="s">
        <v>227</v>
      </c>
      <c r="AJ102" s="79" t="s">
        <v>227</v>
      </c>
      <c r="AK102" s="79" t="s">
        <v>227</v>
      </c>
      <c r="AL102" s="352" t="s">
        <v>54</v>
      </c>
      <c r="AM102" s="244" t="s">
        <v>392</v>
      </c>
      <c r="AN102" s="91">
        <v>60</v>
      </c>
      <c r="AO102" s="80">
        <v>20</v>
      </c>
      <c r="AP102" s="81">
        <v>15</v>
      </c>
      <c r="AQ102" s="51" t="s">
        <v>55</v>
      </c>
      <c r="AR102" s="51" t="s">
        <v>55</v>
      </c>
      <c r="AS102" s="51" t="s">
        <v>55</v>
      </c>
      <c r="AT102" s="80" t="s">
        <v>54</v>
      </c>
      <c r="AU102" s="80" t="s">
        <v>54</v>
      </c>
      <c r="AV102" s="214" t="s">
        <v>75</v>
      </c>
      <c r="AW102" s="214" t="s">
        <v>75</v>
      </c>
      <c r="AX102" s="214" t="s">
        <v>75</v>
      </c>
      <c r="AY102" s="214" t="s">
        <v>75</v>
      </c>
      <c r="AZ102" s="214" t="s">
        <v>54</v>
      </c>
      <c r="BA102" s="52" t="s">
        <v>392</v>
      </c>
      <c r="BB102" s="91">
        <v>761</v>
      </c>
      <c r="BC102" s="80">
        <v>177</v>
      </c>
      <c r="BD102" s="82">
        <v>163</v>
      </c>
      <c r="BE102" s="80" t="s">
        <v>76</v>
      </c>
      <c r="BF102" s="80" t="s">
        <v>76</v>
      </c>
      <c r="BG102" s="80" t="s">
        <v>76</v>
      </c>
      <c r="BH102" s="80" t="s">
        <v>54</v>
      </c>
      <c r="BI102" s="80" t="s">
        <v>54</v>
      </c>
      <c r="BJ102" s="80" t="s">
        <v>54</v>
      </c>
      <c r="BK102" s="200" t="s">
        <v>75</v>
      </c>
      <c r="BL102" s="80" t="s">
        <v>75</v>
      </c>
      <c r="BM102" s="200" t="s">
        <v>75</v>
      </c>
      <c r="BN102" s="80" t="s">
        <v>54</v>
      </c>
      <c r="BO102" s="96" t="s">
        <v>392</v>
      </c>
      <c r="BP102" s="91">
        <v>761000</v>
      </c>
      <c r="BQ102" s="80">
        <v>177000</v>
      </c>
      <c r="BR102" s="82">
        <v>348494</v>
      </c>
      <c r="BS102" s="80" t="s">
        <v>199</v>
      </c>
      <c r="BT102" s="80" t="s">
        <v>199</v>
      </c>
      <c r="BU102" s="80" t="s">
        <v>199</v>
      </c>
      <c r="BV102" s="80" t="s">
        <v>199</v>
      </c>
      <c r="BW102" s="80" t="s">
        <v>199</v>
      </c>
      <c r="BX102" s="80" t="s">
        <v>199</v>
      </c>
      <c r="BY102" s="80" t="s">
        <v>226</v>
      </c>
      <c r="BZ102" s="80" t="s">
        <v>226</v>
      </c>
      <c r="CA102" s="80" t="s">
        <v>226</v>
      </c>
      <c r="CB102" s="80" t="s">
        <v>199</v>
      </c>
      <c r="CC102" s="96" t="s">
        <v>429</v>
      </c>
      <c r="CD102" s="91">
        <v>1000</v>
      </c>
      <c r="CE102" s="80">
        <v>1000</v>
      </c>
      <c r="CF102" s="82">
        <v>3047</v>
      </c>
      <c r="CG102" s="80" t="s">
        <v>280</v>
      </c>
      <c r="CH102" s="80" t="s">
        <v>280</v>
      </c>
      <c r="CI102" s="52" t="s">
        <v>280</v>
      </c>
      <c r="CJ102" s="91">
        <v>1000</v>
      </c>
      <c r="CK102" s="80">
        <v>1000</v>
      </c>
      <c r="CL102" s="82">
        <v>1504</v>
      </c>
      <c r="CM102" s="80" t="s">
        <v>281</v>
      </c>
      <c r="CN102" s="80" t="s">
        <v>297</v>
      </c>
      <c r="CO102" s="52" t="s">
        <v>280</v>
      </c>
    </row>
    <row r="103" spans="1:93" s="26" customFormat="1" ht="23.25" customHeight="1" thickTop="1" thickBot="1">
      <c r="A103" s="388" t="s">
        <v>145</v>
      </c>
      <c r="B103" s="389"/>
      <c r="C103" s="389"/>
      <c r="D103" s="390"/>
      <c r="E103" s="325">
        <v>8938</v>
      </c>
      <c r="F103" s="74">
        <v>9819</v>
      </c>
      <c r="G103" s="120">
        <v>9444</v>
      </c>
      <c r="H103" s="120">
        <v>10534</v>
      </c>
      <c r="I103" s="74">
        <v>11419</v>
      </c>
      <c r="J103" s="74">
        <v>12591</v>
      </c>
      <c r="K103" s="125">
        <v>11908</v>
      </c>
      <c r="L103" s="74">
        <v>14092</v>
      </c>
      <c r="M103" s="192">
        <v>14421</v>
      </c>
      <c r="N103" s="196">
        <v>15120</v>
      </c>
      <c r="O103" s="194">
        <v>15742</v>
      </c>
      <c r="P103" s="74">
        <v>16099</v>
      </c>
      <c r="Q103" s="55">
        <v>16453.2</v>
      </c>
      <c r="R103" s="148">
        <v>14985</v>
      </c>
      <c r="S103" s="154">
        <v>162</v>
      </c>
      <c r="T103" s="156">
        <v>179</v>
      </c>
      <c r="U103" s="98">
        <v>183</v>
      </c>
      <c r="V103" s="245">
        <v>197</v>
      </c>
      <c r="W103" s="19">
        <v>205</v>
      </c>
      <c r="X103" s="156">
        <v>212</v>
      </c>
      <c r="Y103" s="156">
        <v>217.9</v>
      </c>
      <c r="Z103" s="128">
        <v>209</v>
      </c>
      <c r="AA103" s="88">
        <f t="shared" si="33"/>
        <v>1.0985679122846275</v>
      </c>
      <c r="AB103" s="89">
        <f t="shared" si="33"/>
        <v>0.96180873816070878</v>
      </c>
      <c r="AC103" s="89">
        <f t="shared" ref="AC103:AL104" si="34">H103/G103</f>
        <v>1.1154171961033461</v>
      </c>
      <c r="AD103" s="89">
        <f t="shared" si="34"/>
        <v>1.0840136700208847</v>
      </c>
      <c r="AE103" s="89">
        <f t="shared" si="34"/>
        <v>1.1026359576145022</v>
      </c>
      <c r="AF103" s="89">
        <f t="shared" si="34"/>
        <v>0.94575490429671993</v>
      </c>
      <c r="AG103" s="168">
        <f t="shared" si="34"/>
        <v>1.1834061135371179</v>
      </c>
      <c r="AH103" s="168">
        <f t="shared" si="34"/>
        <v>1.0233465796196424</v>
      </c>
      <c r="AI103" s="168">
        <f t="shared" si="34"/>
        <v>1.0484709798210943</v>
      </c>
      <c r="AJ103" s="168">
        <f t="shared" si="34"/>
        <v>1.0411375661375661</v>
      </c>
      <c r="AK103" s="168">
        <f t="shared" si="34"/>
        <v>1.0226781857451404</v>
      </c>
      <c r="AL103" s="366">
        <f t="shared" si="34"/>
        <v>1.022001366544506</v>
      </c>
      <c r="AM103" s="354">
        <f t="shared" ref="AM103:AM104" si="35">R103/Q103</f>
        <v>0.91076507913354232</v>
      </c>
      <c r="AN103" s="97">
        <f t="shared" ref="AN103:BS103" si="36">SUM(AN23:AN102)</f>
        <v>927</v>
      </c>
      <c r="AO103" s="98">
        <f t="shared" si="36"/>
        <v>664</v>
      </c>
      <c r="AP103" s="98">
        <f t="shared" si="36"/>
        <v>679</v>
      </c>
      <c r="AQ103" s="98">
        <f t="shared" si="36"/>
        <v>630</v>
      </c>
      <c r="AR103" s="98">
        <f t="shared" si="36"/>
        <v>655</v>
      </c>
      <c r="AS103" s="98">
        <f t="shared" si="36"/>
        <v>631</v>
      </c>
      <c r="AT103" s="98">
        <f t="shared" si="36"/>
        <v>663</v>
      </c>
      <c r="AU103" s="98">
        <f t="shared" si="36"/>
        <v>732</v>
      </c>
      <c r="AV103" s="98">
        <f t="shared" si="36"/>
        <v>778</v>
      </c>
      <c r="AW103" s="98">
        <f t="shared" si="36"/>
        <v>856</v>
      </c>
      <c r="AX103" s="98">
        <f t="shared" si="36"/>
        <v>828</v>
      </c>
      <c r="AY103" s="98">
        <f t="shared" si="36"/>
        <v>822</v>
      </c>
      <c r="AZ103" s="356">
        <f t="shared" si="36"/>
        <v>924</v>
      </c>
      <c r="BA103" s="485">
        <f t="shared" si="36"/>
        <v>1018</v>
      </c>
      <c r="BB103" s="97">
        <f t="shared" si="36"/>
        <v>10616</v>
      </c>
      <c r="BC103" s="98">
        <f t="shared" si="36"/>
        <v>6994</v>
      </c>
      <c r="BD103" s="98">
        <f t="shared" si="36"/>
        <v>7158</v>
      </c>
      <c r="BE103" s="98">
        <f t="shared" si="36"/>
        <v>6952</v>
      </c>
      <c r="BF103" s="98">
        <f t="shared" si="36"/>
        <v>7406</v>
      </c>
      <c r="BG103" s="98">
        <f t="shared" si="36"/>
        <v>7324</v>
      </c>
      <c r="BH103" s="98">
        <f t="shared" si="36"/>
        <v>8020</v>
      </c>
      <c r="BI103" s="98">
        <f t="shared" si="36"/>
        <v>8024</v>
      </c>
      <c r="BJ103" s="98">
        <f t="shared" si="36"/>
        <v>8684</v>
      </c>
      <c r="BK103" s="98">
        <f t="shared" si="36"/>
        <v>9326</v>
      </c>
      <c r="BL103" s="98">
        <f t="shared" si="36"/>
        <v>9486</v>
      </c>
      <c r="BM103" s="98">
        <f t="shared" si="36"/>
        <v>10024</v>
      </c>
      <c r="BN103" s="98">
        <f t="shared" si="36"/>
        <v>10380</v>
      </c>
      <c r="BO103" s="488">
        <f t="shared" si="36"/>
        <v>11534</v>
      </c>
      <c r="BP103" s="105">
        <f t="shared" si="36"/>
        <v>94881473</v>
      </c>
      <c r="BQ103" s="92">
        <f t="shared" si="36"/>
        <v>68675918.599999994</v>
      </c>
      <c r="BR103" s="92">
        <f t="shared" si="36"/>
        <v>67600033</v>
      </c>
      <c r="BS103" s="92">
        <f t="shared" si="36"/>
        <v>73229917</v>
      </c>
      <c r="BT103" s="92">
        <f t="shared" ref="BT103:CY103" si="37">SUM(BT23:BT102)</f>
        <v>84570009</v>
      </c>
      <c r="BU103" s="92">
        <f t="shared" si="37"/>
        <v>92215320</v>
      </c>
      <c r="BV103" s="92">
        <f t="shared" si="37"/>
        <v>95501286</v>
      </c>
      <c r="BW103" s="92">
        <f t="shared" si="37"/>
        <v>113070685</v>
      </c>
      <c r="BX103" s="92">
        <f t="shared" si="37"/>
        <v>125235758</v>
      </c>
      <c r="BY103" s="92">
        <f t="shared" si="37"/>
        <v>141010561</v>
      </c>
      <c r="BZ103" s="92">
        <f t="shared" si="37"/>
        <v>149331623</v>
      </c>
      <c r="CA103" s="273">
        <f t="shared" si="37"/>
        <v>161379431</v>
      </c>
      <c r="CB103" s="92">
        <f t="shared" si="37"/>
        <v>170784514</v>
      </c>
      <c r="CC103" s="106">
        <f t="shared" si="37"/>
        <v>172840378</v>
      </c>
      <c r="CD103" s="105">
        <f t="shared" si="37"/>
        <v>914231</v>
      </c>
      <c r="CE103" s="92">
        <f t="shared" si="37"/>
        <v>516181.0588235294</v>
      </c>
      <c r="CF103" s="92">
        <f t="shared" si="37"/>
        <v>655051</v>
      </c>
      <c r="CG103" s="92">
        <f t="shared" si="37"/>
        <v>570757</v>
      </c>
      <c r="CH103" s="92">
        <f t="shared" si="37"/>
        <v>665372</v>
      </c>
      <c r="CI103" s="106">
        <f t="shared" si="37"/>
        <v>783020</v>
      </c>
      <c r="CJ103" s="105">
        <f t="shared" si="37"/>
        <v>82463</v>
      </c>
      <c r="CK103" s="92">
        <f t="shared" si="37"/>
        <v>67444.7</v>
      </c>
      <c r="CL103" s="92">
        <f t="shared" si="37"/>
        <v>83932</v>
      </c>
      <c r="CM103" s="92">
        <f t="shared" si="37"/>
        <v>76643</v>
      </c>
      <c r="CN103" s="92">
        <f t="shared" si="37"/>
        <v>81990</v>
      </c>
      <c r="CO103" s="106">
        <f t="shared" si="37"/>
        <v>107343</v>
      </c>
    </row>
    <row r="104" spans="1:93" s="26" customFormat="1" ht="23.25" customHeight="1" thickBot="1">
      <c r="A104" s="385" t="s">
        <v>73</v>
      </c>
      <c r="B104" s="386"/>
      <c r="C104" s="386"/>
      <c r="D104" s="387"/>
      <c r="E104" s="326">
        <v>8938</v>
      </c>
      <c r="F104" s="75">
        <v>9819</v>
      </c>
      <c r="G104" s="75">
        <v>9444</v>
      </c>
      <c r="H104" s="75">
        <v>10534</v>
      </c>
      <c r="I104" s="75">
        <v>11653</v>
      </c>
      <c r="J104" s="75">
        <v>13483</v>
      </c>
      <c r="K104" s="126">
        <v>13357</v>
      </c>
      <c r="L104" s="75">
        <v>20596</v>
      </c>
      <c r="M104" s="193">
        <v>25167</v>
      </c>
      <c r="N104" s="126">
        <v>29322</v>
      </c>
      <c r="O104" s="75">
        <v>33947</v>
      </c>
      <c r="P104" s="75">
        <v>33014</v>
      </c>
      <c r="Q104" s="193">
        <v>36154</v>
      </c>
      <c r="R104" s="344">
        <v>35178</v>
      </c>
      <c r="S104" s="155">
        <v>180</v>
      </c>
      <c r="T104" s="157">
        <v>255</v>
      </c>
      <c r="U104" s="201">
        <v>311</v>
      </c>
      <c r="V104" s="157">
        <v>364</v>
      </c>
      <c r="W104" s="201">
        <v>415</v>
      </c>
      <c r="X104" s="157">
        <v>421</v>
      </c>
      <c r="Y104" s="157">
        <v>459</v>
      </c>
      <c r="Z104" s="129">
        <v>464</v>
      </c>
      <c r="AA104" s="115">
        <f t="shared" si="33"/>
        <v>1.0985679122846275</v>
      </c>
      <c r="AB104" s="116">
        <f t="shared" si="33"/>
        <v>0.96180873816070878</v>
      </c>
      <c r="AC104" s="116">
        <f t="shared" si="34"/>
        <v>1.1154171961033461</v>
      </c>
      <c r="AD104" s="116">
        <f t="shared" si="34"/>
        <v>1.1062274539586101</v>
      </c>
      <c r="AE104" s="116">
        <f t="shared" si="34"/>
        <v>1.1570411052947738</v>
      </c>
      <c r="AF104" s="116">
        <f t="shared" si="34"/>
        <v>0.99065489876140322</v>
      </c>
      <c r="AG104" s="116">
        <f t="shared" si="34"/>
        <v>1.5419630156472262</v>
      </c>
      <c r="AH104" s="116">
        <f t="shared" si="34"/>
        <v>1.2219362983103514</v>
      </c>
      <c r="AI104" s="116">
        <f t="shared" si="34"/>
        <v>1.1650971510311121</v>
      </c>
      <c r="AJ104" s="116">
        <f t="shared" si="34"/>
        <v>1.1577313962212674</v>
      </c>
      <c r="AK104" s="116">
        <f t="shared" si="34"/>
        <v>0.97251598079359003</v>
      </c>
      <c r="AL104" s="482">
        <f t="shared" si="34"/>
        <v>1.0951111649603198</v>
      </c>
      <c r="AM104" s="483">
        <f t="shared" si="35"/>
        <v>0.97300437019416941</v>
      </c>
      <c r="AN104" s="117">
        <f t="shared" ref="AN104:BS104" si="38">SUM(AN103,AN22)</f>
        <v>927</v>
      </c>
      <c r="AO104" s="118">
        <f t="shared" si="38"/>
        <v>664</v>
      </c>
      <c r="AP104" s="118">
        <f t="shared" si="38"/>
        <v>679</v>
      </c>
      <c r="AQ104" s="118">
        <f t="shared" si="38"/>
        <v>630</v>
      </c>
      <c r="AR104" s="118">
        <f t="shared" si="38"/>
        <v>669</v>
      </c>
      <c r="AS104" s="118">
        <f t="shared" si="38"/>
        <v>647</v>
      </c>
      <c r="AT104" s="118">
        <f t="shared" si="38"/>
        <v>697</v>
      </c>
      <c r="AU104" s="118">
        <f t="shared" si="38"/>
        <v>868</v>
      </c>
      <c r="AV104" s="118">
        <f t="shared" si="38"/>
        <v>940</v>
      </c>
      <c r="AW104" s="118">
        <f t="shared" si="38"/>
        <v>1065</v>
      </c>
      <c r="AX104" s="118">
        <f t="shared" si="38"/>
        <v>1028</v>
      </c>
      <c r="AY104" s="118">
        <f t="shared" si="38"/>
        <v>1037</v>
      </c>
      <c r="AZ104" s="363">
        <f t="shared" si="38"/>
        <v>1144</v>
      </c>
      <c r="BA104" s="119">
        <f t="shared" si="38"/>
        <v>1250</v>
      </c>
      <c r="BB104" s="117">
        <f t="shared" si="38"/>
        <v>10616</v>
      </c>
      <c r="BC104" s="118">
        <f t="shared" si="38"/>
        <v>6994</v>
      </c>
      <c r="BD104" s="118">
        <f t="shared" si="38"/>
        <v>7158</v>
      </c>
      <c r="BE104" s="118">
        <f t="shared" si="38"/>
        <v>6952</v>
      </c>
      <c r="BF104" s="118">
        <f t="shared" si="38"/>
        <v>7455</v>
      </c>
      <c r="BG104" s="118">
        <f t="shared" si="38"/>
        <v>7493</v>
      </c>
      <c r="BH104" s="118">
        <f t="shared" si="38"/>
        <v>8286</v>
      </c>
      <c r="BI104" s="118">
        <f t="shared" si="38"/>
        <v>9032</v>
      </c>
      <c r="BJ104" s="118">
        <f t="shared" si="38"/>
        <v>10585</v>
      </c>
      <c r="BK104" s="118">
        <f t="shared" si="38"/>
        <v>11785</v>
      </c>
      <c r="BL104" s="118">
        <f t="shared" si="38"/>
        <v>12943</v>
      </c>
      <c r="BM104" s="118">
        <f t="shared" si="38"/>
        <v>13662</v>
      </c>
      <c r="BN104" s="118">
        <f t="shared" si="38"/>
        <v>14691</v>
      </c>
      <c r="BO104" s="119">
        <f t="shared" si="38"/>
        <v>16166</v>
      </c>
      <c r="BP104" s="117">
        <f t="shared" si="38"/>
        <v>94881473</v>
      </c>
      <c r="BQ104" s="118">
        <f t="shared" si="38"/>
        <v>68675918.599999994</v>
      </c>
      <c r="BR104" s="118">
        <f t="shared" si="38"/>
        <v>67600033</v>
      </c>
      <c r="BS104" s="118">
        <f t="shared" si="38"/>
        <v>73229917</v>
      </c>
      <c r="BT104" s="118">
        <f t="shared" ref="BT104:CY104" si="39">SUM(BT103,BT22)</f>
        <v>86874885</v>
      </c>
      <c r="BU104" s="118">
        <f t="shared" si="39"/>
        <v>101031362</v>
      </c>
      <c r="BV104" s="118">
        <f t="shared" si="39"/>
        <v>110575434</v>
      </c>
      <c r="BW104" s="118">
        <f t="shared" si="39"/>
        <v>186018986</v>
      </c>
      <c r="BX104" s="118">
        <f t="shared" si="39"/>
        <v>266397780</v>
      </c>
      <c r="BY104" s="118">
        <f t="shared" si="39"/>
        <v>345564621</v>
      </c>
      <c r="BZ104" s="118">
        <f t="shared" si="39"/>
        <v>439373348</v>
      </c>
      <c r="CA104" s="118">
        <f t="shared" si="39"/>
        <v>451035514</v>
      </c>
      <c r="CB104" s="118">
        <f t="shared" si="39"/>
        <v>531132218</v>
      </c>
      <c r="CC104" s="119">
        <f t="shared" si="39"/>
        <v>568684421</v>
      </c>
      <c r="CD104" s="117">
        <f t="shared" si="39"/>
        <v>914231</v>
      </c>
      <c r="CE104" s="118">
        <f t="shared" si="39"/>
        <v>516181.0588235294</v>
      </c>
      <c r="CF104" s="118">
        <f t="shared" si="39"/>
        <v>655051</v>
      </c>
      <c r="CG104" s="118">
        <f t="shared" si="39"/>
        <v>570757</v>
      </c>
      <c r="CH104" s="118">
        <f t="shared" si="39"/>
        <v>716301</v>
      </c>
      <c r="CI104" s="119">
        <f t="shared" si="39"/>
        <v>863384</v>
      </c>
      <c r="CJ104" s="117">
        <f t="shared" si="39"/>
        <v>82463</v>
      </c>
      <c r="CK104" s="118">
        <f t="shared" si="39"/>
        <v>67444.7</v>
      </c>
      <c r="CL104" s="118">
        <f t="shared" si="39"/>
        <v>83932</v>
      </c>
      <c r="CM104" s="118">
        <f t="shared" si="39"/>
        <v>76643</v>
      </c>
      <c r="CN104" s="118">
        <f t="shared" si="39"/>
        <v>99074</v>
      </c>
      <c r="CO104" s="119">
        <f t="shared" si="39"/>
        <v>149745</v>
      </c>
    </row>
    <row r="105" spans="1:93" ht="23.25" customHeight="1"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</row>
    <row r="106" spans="1:93" ht="23.25" customHeight="1"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</row>
  </sheetData>
  <autoFilter ref="A4:CO107"/>
  <mergeCells count="14">
    <mergeCell ref="A104:D104"/>
    <mergeCell ref="A103:D103"/>
    <mergeCell ref="CD3:CI3"/>
    <mergeCell ref="CJ3:CO3"/>
    <mergeCell ref="B3:B4"/>
    <mergeCell ref="S3:Z3"/>
    <mergeCell ref="BB3:BO3"/>
    <mergeCell ref="AA3:AM3"/>
    <mergeCell ref="AN3:BA3"/>
    <mergeCell ref="BP3:CC3"/>
    <mergeCell ref="A1:C1"/>
    <mergeCell ref="A3:A4"/>
    <mergeCell ref="C3:D3"/>
    <mergeCell ref="E3:R3"/>
  </mergeCells>
  <phoneticPr fontId="6"/>
  <pageMargins left="0.59055118110236227" right="0.19685039370078741" top="0.62992125984251968" bottom="0.23622047244094491" header="0.51181102362204722" footer="0.35433070866141736"/>
  <pageSetup paperSize="9" scale="34" fitToWidth="0" orientation="portrait" horizontalDpi="300" verticalDpi="300" r:id="rId1"/>
  <headerFooter alignWithMargins="0"/>
  <colBreaks count="5" manualBreakCount="5">
    <brk id="18" max="103" man="1"/>
    <brk id="39" max="103" man="1"/>
    <brk id="53" max="1048575" man="1"/>
    <brk id="67" max="1048575" man="1"/>
    <brk id="8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/>
  </sheetViews>
  <sheetFormatPr defaultRowHeight="13.5"/>
  <cols>
    <col min="1" max="1" width="4.625" customWidth="1"/>
    <col min="2" max="2" width="21.625" customWidth="1"/>
    <col min="3" max="3" width="10.625" bestFit="1" customWidth="1"/>
    <col min="4" max="4" width="2.125" customWidth="1"/>
    <col min="5" max="5" width="4.625" customWidth="1"/>
    <col min="6" max="6" width="21.625" customWidth="1"/>
    <col min="7" max="7" width="9.125" bestFit="1" customWidth="1"/>
    <col min="8" max="8" width="2.125" customWidth="1"/>
    <col min="9" max="9" width="4.625" customWidth="1"/>
    <col min="10" max="10" width="21.625" customWidth="1"/>
    <col min="11" max="11" width="13.125" bestFit="1" customWidth="1"/>
  </cols>
  <sheetData>
    <row r="1" spans="1:11" ht="19.5">
      <c r="A1" s="177" t="s">
        <v>430</v>
      </c>
    </row>
    <row r="2" spans="1:11" ht="14.25" thickBot="1"/>
    <row r="3" spans="1:11" ht="16.5" thickBot="1">
      <c r="A3" s="398" t="s">
        <v>431</v>
      </c>
      <c r="B3" s="399"/>
      <c r="C3" s="400"/>
      <c r="D3" s="367"/>
      <c r="E3" s="398" t="s">
        <v>432</v>
      </c>
      <c r="F3" s="399"/>
      <c r="G3" s="400"/>
      <c r="H3" s="368"/>
      <c r="I3" s="398" t="s">
        <v>433</v>
      </c>
      <c r="J3" s="399"/>
      <c r="K3" s="400"/>
    </row>
    <row r="4" spans="1:11" ht="15.75">
      <c r="A4" s="369">
        <v>1</v>
      </c>
      <c r="B4" s="178" t="s">
        <v>434</v>
      </c>
      <c r="C4" s="370">
        <v>52102.946969696968</v>
      </c>
      <c r="D4" s="371"/>
      <c r="E4" s="369">
        <v>1</v>
      </c>
      <c r="F4" s="181" t="s">
        <v>407</v>
      </c>
      <c r="G4" s="370">
        <v>645.33333333333337</v>
      </c>
      <c r="H4" s="368"/>
      <c r="I4" s="369">
        <v>1</v>
      </c>
      <c r="J4" s="178" t="s">
        <v>435</v>
      </c>
      <c r="K4" s="370">
        <v>26737918</v>
      </c>
    </row>
    <row r="5" spans="1:11" ht="15.75">
      <c r="A5" s="372">
        <v>2</v>
      </c>
      <c r="B5" s="180" t="s">
        <v>435</v>
      </c>
      <c r="C5" s="184">
        <v>51518.146435452793</v>
      </c>
      <c r="D5" s="371"/>
      <c r="E5" s="372">
        <v>2</v>
      </c>
      <c r="F5" s="180" t="s">
        <v>434</v>
      </c>
      <c r="G5" s="184">
        <v>460.25490196078431</v>
      </c>
      <c r="H5" s="368"/>
      <c r="I5" s="372">
        <v>2</v>
      </c>
      <c r="J5" s="179" t="s">
        <v>436</v>
      </c>
      <c r="K5" s="184">
        <v>9715160</v>
      </c>
    </row>
    <row r="6" spans="1:11" ht="15.75">
      <c r="A6" s="372">
        <v>3</v>
      </c>
      <c r="B6" s="179" t="s">
        <v>301</v>
      </c>
      <c r="C6" s="184">
        <v>45045.505952380954</v>
      </c>
      <c r="D6" s="371"/>
      <c r="E6" s="372">
        <v>3</v>
      </c>
      <c r="F6" s="180" t="s">
        <v>435</v>
      </c>
      <c r="G6" s="184">
        <v>451.04450067476381</v>
      </c>
      <c r="H6" s="368"/>
      <c r="I6" s="372">
        <v>3</v>
      </c>
      <c r="J6" s="180" t="s">
        <v>437</v>
      </c>
      <c r="K6" s="184">
        <v>8740755</v>
      </c>
    </row>
    <row r="7" spans="1:11" ht="15.75">
      <c r="A7" s="372">
        <v>4</v>
      </c>
      <c r="B7" s="180" t="s">
        <v>437</v>
      </c>
      <c r="C7" s="184">
        <v>31555.072202166066</v>
      </c>
      <c r="D7" s="371"/>
      <c r="E7" s="372">
        <v>4</v>
      </c>
      <c r="F7" s="180" t="s">
        <v>438</v>
      </c>
      <c r="G7" s="184">
        <v>428.31083844580775</v>
      </c>
      <c r="H7" s="368"/>
      <c r="I7" s="372">
        <v>4</v>
      </c>
      <c r="J7" s="179" t="s">
        <v>301</v>
      </c>
      <c r="K7" s="184">
        <v>7567645</v>
      </c>
    </row>
    <row r="8" spans="1:11" ht="15.75">
      <c r="A8" s="372">
        <v>5</v>
      </c>
      <c r="B8" s="179" t="s">
        <v>329</v>
      </c>
      <c r="C8" s="184">
        <v>25812.516129032258</v>
      </c>
      <c r="D8" s="371"/>
      <c r="E8" s="372">
        <v>5</v>
      </c>
      <c r="F8" s="179" t="s">
        <v>301</v>
      </c>
      <c r="G8" s="184">
        <v>425.57895624789114</v>
      </c>
      <c r="H8" s="368"/>
      <c r="I8" s="372">
        <v>5</v>
      </c>
      <c r="J8" s="179" t="s">
        <v>332</v>
      </c>
      <c r="K8" s="184">
        <v>7468528</v>
      </c>
    </row>
    <row r="9" spans="1:11" ht="15.75">
      <c r="A9" s="372">
        <v>6</v>
      </c>
      <c r="B9" s="373" t="s">
        <v>330</v>
      </c>
      <c r="C9" s="184">
        <v>24429.529411764706</v>
      </c>
      <c r="D9" s="371"/>
      <c r="E9" s="372">
        <v>6</v>
      </c>
      <c r="F9" s="179" t="s">
        <v>439</v>
      </c>
      <c r="G9" s="184">
        <v>370.59356408869661</v>
      </c>
      <c r="H9" s="368"/>
      <c r="I9" s="372">
        <v>6</v>
      </c>
      <c r="J9" s="180" t="s">
        <v>434</v>
      </c>
      <c r="K9" s="184">
        <v>6877589</v>
      </c>
    </row>
    <row r="10" spans="1:11" ht="15.75">
      <c r="A10" s="372">
        <v>7</v>
      </c>
      <c r="B10" s="179" t="s">
        <v>149</v>
      </c>
      <c r="C10" s="184">
        <v>23547.483870967742</v>
      </c>
      <c r="D10" s="371"/>
      <c r="E10" s="372">
        <v>7</v>
      </c>
      <c r="F10" s="180" t="s">
        <v>440</v>
      </c>
      <c r="G10" s="184">
        <v>342.48261780104713</v>
      </c>
      <c r="H10" s="368"/>
      <c r="I10" s="372">
        <v>7</v>
      </c>
      <c r="J10" s="180" t="s">
        <v>333</v>
      </c>
      <c r="K10" s="184">
        <v>6418476</v>
      </c>
    </row>
    <row r="11" spans="1:11" ht="15.75">
      <c r="A11" s="372">
        <v>8</v>
      </c>
      <c r="B11" s="180" t="s">
        <v>441</v>
      </c>
      <c r="C11" s="184">
        <v>20313.281553398057</v>
      </c>
      <c r="D11" s="371"/>
      <c r="E11" s="372">
        <v>8</v>
      </c>
      <c r="F11" s="179" t="s">
        <v>335</v>
      </c>
      <c r="G11" s="184">
        <v>323.93265293396246</v>
      </c>
      <c r="H11" s="368"/>
      <c r="I11" s="372">
        <v>8</v>
      </c>
      <c r="J11" s="373" t="s">
        <v>330</v>
      </c>
      <c r="K11" s="184">
        <v>6229530</v>
      </c>
    </row>
    <row r="12" spans="1:11" ht="15.75">
      <c r="A12" s="372">
        <v>9</v>
      </c>
      <c r="B12" s="180" t="s">
        <v>442</v>
      </c>
      <c r="C12" s="184">
        <v>18611.704918032789</v>
      </c>
      <c r="D12" s="371"/>
      <c r="E12" s="372">
        <v>9</v>
      </c>
      <c r="F12" s="179" t="s">
        <v>336</v>
      </c>
      <c r="G12" s="184">
        <v>309.61215247200909</v>
      </c>
      <c r="H12" s="368"/>
      <c r="I12" s="372">
        <v>9</v>
      </c>
      <c r="J12" s="179" t="s">
        <v>329</v>
      </c>
      <c r="K12" s="184">
        <v>5601316</v>
      </c>
    </row>
    <row r="13" spans="1:11" ht="15.75">
      <c r="A13" s="372">
        <v>10</v>
      </c>
      <c r="B13" s="179" t="s">
        <v>443</v>
      </c>
      <c r="C13" s="184">
        <v>18155.629629629631</v>
      </c>
      <c r="D13" s="371"/>
      <c r="E13" s="372">
        <v>10</v>
      </c>
      <c r="F13" s="180" t="s">
        <v>437</v>
      </c>
      <c r="G13" s="184">
        <v>307.0163329820864</v>
      </c>
      <c r="H13" s="368"/>
      <c r="I13" s="372">
        <v>10</v>
      </c>
      <c r="J13" s="179" t="s">
        <v>444</v>
      </c>
      <c r="K13" s="184">
        <v>4907000</v>
      </c>
    </row>
    <row r="14" spans="1:11" ht="15.75">
      <c r="A14" s="372">
        <v>11</v>
      </c>
      <c r="B14" s="179" t="s">
        <v>331</v>
      </c>
      <c r="C14" s="184">
        <v>18102.645833333332</v>
      </c>
      <c r="D14" s="371"/>
      <c r="E14" s="372">
        <v>11</v>
      </c>
      <c r="F14" s="179" t="s">
        <v>445</v>
      </c>
      <c r="G14" s="184">
        <v>274.21307506053267</v>
      </c>
      <c r="H14" s="368"/>
      <c r="I14" s="372">
        <v>11</v>
      </c>
      <c r="J14" s="180" t="s">
        <v>441</v>
      </c>
      <c r="K14" s="184">
        <v>4184536</v>
      </c>
    </row>
    <row r="15" spans="1:11" ht="15.75">
      <c r="A15" s="372">
        <v>12</v>
      </c>
      <c r="B15" s="179" t="s">
        <v>399</v>
      </c>
      <c r="C15" s="184">
        <v>17414.973154362415</v>
      </c>
      <c r="D15" s="371"/>
      <c r="E15" s="372">
        <v>12</v>
      </c>
      <c r="F15" s="182" t="s">
        <v>338</v>
      </c>
      <c r="G15" s="184">
        <v>272.24651372019792</v>
      </c>
      <c r="H15" s="368"/>
      <c r="I15" s="372">
        <v>12</v>
      </c>
      <c r="J15" s="180" t="s">
        <v>446</v>
      </c>
      <c r="K15" s="184">
        <v>3968477</v>
      </c>
    </row>
    <row r="16" spans="1:11" ht="15.75">
      <c r="A16" s="372">
        <v>13</v>
      </c>
      <c r="B16" s="179" t="s">
        <v>436</v>
      </c>
      <c r="C16" s="184">
        <v>16925.365853658535</v>
      </c>
      <c r="D16" s="371"/>
      <c r="E16" s="372">
        <v>13</v>
      </c>
      <c r="F16" s="179" t="s">
        <v>444</v>
      </c>
      <c r="G16" s="184">
        <v>266.90236605928749</v>
      </c>
      <c r="H16" s="368"/>
      <c r="I16" s="372">
        <v>13</v>
      </c>
      <c r="J16" s="179" t="s">
        <v>335</v>
      </c>
      <c r="K16" s="184">
        <v>3896019</v>
      </c>
    </row>
    <row r="17" spans="1:11" ht="15.75">
      <c r="A17" s="372">
        <v>14</v>
      </c>
      <c r="B17" s="179" t="s">
        <v>332</v>
      </c>
      <c r="C17" s="184">
        <v>15958.393162393162</v>
      </c>
      <c r="D17" s="371"/>
      <c r="E17" s="372">
        <v>14</v>
      </c>
      <c r="F17" s="373" t="s">
        <v>330</v>
      </c>
      <c r="G17" s="184">
        <v>258.33665090818613</v>
      </c>
      <c r="H17" s="368"/>
      <c r="I17" s="372">
        <v>14</v>
      </c>
      <c r="J17" s="179" t="s">
        <v>149</v>
      </c>
      <c r="K17" s="184">
        <v>3649860</v>
      </c>
    </row>
    <row r="18" spans="1:11" ht="15.75">
      <c r="A18" s="372">
        <v>15</v>
      </c>
      <c r="B18" s="179" t="s">
        <v>439</v>
      </c>
      <c r="C18" s="184">
        <v>15752.356321839081</v>
      </c>
      <c r="D18" s="371"/>
      <c r="E18" s="372">
        <v>15</v>
      </c>
      <c r="F18" s="179" t="s">
        <v>443</v>
      </c>
      <c r="G18" s="184">
        <v>254.386092371562</v>
      </c>
      <c r="H18" s="368"/>
      <c r="I18" s="372">
        <v>15</v>
      </c>
      <c r="J18" s="179" t="s">
        <v>447</v>
      </c>
      <c r="K18" s="184">
        <v>3636444</v>
      </c>
    </row>
    <row r="19" spans="1:11" ht="15.75">
      <c r="A19" s="372">
        <v>16</v>
      </c>
      <c r="B19" s="180" t="s">
        <v>333</v>
      </c>
      <c r="C19" s="184">
        <v>14168.821192052979</v>
      </c>
      <c r="D19" s="371"/>
      <c r="E19" s="372">
        <v>16</v>
      </c>
      <c r="F19" s="179" t="s">
        <v>329</v>
      </c>
      <c r="G19" s="184">
        <v>224.32429672333197</v>
      </c>
      <c r="H19" s="368"/>
      <c r="I19" s="372">
        <v>16</v>
      </c>
      <c r="J19" s="179" t="s">
        <v>156</v>
      </c>
      <c r="K19" s="184">
        <v>3582850</v>
      </c>
    </row>
    <row r="20" spans="1:11" ht="15.75">
      <c r="A20" s="372">
        <v>17</v>
      </c>
      <c r="B20" s="180" t="s">
        <v>438</v>
      </c>
      <c r="C20" s="184">
        <v>13901.150442477876</v>
      </c>
      <c r="D20" s="371"/>
      <c r="E20" s="372">
        <v>17</v>
      </c>
      <c r="F20" s="183" t="s">
        <v>448</v>
      </c>
      <c r="G20" s="184">
        <v>224.10098539883481</v>
      </c>
      <c r="H20" s="368"/>
      <c r="I20" s="372">
        <v>17</v>
      </c>
      <c r="J20" s="179" t="s">
        <v>331</v>
      </c>
      <c r="K20" s="184">
        <v>3475708</v>
      </c>
    </row>
    <row r="21" spans="1:11" ht="15.75">
      <c r="A21" s="372">
        <v>18</v>
      </c>
      <c r="B21" s="180" t="s">
        <v>449</v>
      </c>
      <c r="C21" s="184">
        <v>13439.902723735409</v>
      </c>
      <c r="D21" s="371"/>
      <c r="E21" s="372">
        <v>18</v>
      </c>
      <c r="F21" s="179" t="s">
        <v>304</v>
      </c>
      <c r="G21" s="184">
        <v>211.32484275501037</v>
      </c>
      <c r="H21" s="368"/>
      <c r="I21" s="372">
        <v>18</v>
      </c>
      <c r="J21" s="180" t="s">
        <v>449</v>
      </c>
      <c r="K21" s="184">
        <v>3454055</v>
      </c>
    </row>
    <row r="22" spans="1:11" ht="15.75">
      <c r="A22" s="372">
        <v>19</v>
      </c>
      <c r="B22" s="179" t="s">
        <v>410</v>
      </c>
      <c r="C22" s="184">
        <v>13200</v>
      </c>
      <c r="D22" s="371"/>
      <c r="E22" s="372">
        <v>19</v>
      </c>
      <c r="F22" s="180" t="s">
        <v>341</v>
      </c>
      <c r="G22" s="184">
        <v>211.31976605395081</v>
      </c>
      <c r="H22" s="368"/>
      <c r="I22" s="372">
        <v>19</v>
      </c>
      <c r="J22" s="180" t="s">
        <v>442</v>
      </c>
      <c r="K22" s="184">
        <v>3405942</v>
      </c>
    </row>
    <row r="23" spans="1:11" ht="15.75">
      <c r="A23" s="372">
        <v>20</v>
      </c>
      <c r="B23" s="179" t="s">
        <v>447</v>
      </c>
      <c r="C23" s="184">
        <v>13175.521739130434</v>
      </c>
      <c r="D23" s="371"/>
      <c r="E23" s="372">
        <v>20</v>
      </c>
      <c r="F23" s="179" t="s">
        <v>334</v>
      </c>
      <c r="G23" s="184">
        <v>206.51631654089334</v>
      </c>
      <c r="H23" s="368"/>
      <c r="I23" s="372">
        <v>20</v>
      </c>
      <c r="J23" s="180" t="s">
        <v>440</v>
      </c>
      <c r="K23" s="184">
        <v>3270709</v>
      </c>
    </row>
    <row r="24" spans="1:11" ht="15.75">
      <c r="A24" s="372">
        <v>21</v>
      </c>
      <c r="B24" s="179" t="s">
        <v>156</v>
      </c>
      <c r="C24" s="184">
        <v>12440.451388888889</v>
      </c>
      <c r="D24" s="371"/>
      <c r="E24" s="372">
        <v>21</v>
      </c>
      <c r="F24" s="180" t="s">
        <v>450</v>
      </c>
      <c r="G24" s="184">
        <v>197.3174061433447</v>
      </c>
      <c r="H24" s="368"/>
      <c r="I24" s="372">
        <v>21</v>
      </c>
      <c r="J24" s="180" t="s">
        <v>438</v>
      </c>
      <c r="K24" s="184">
        <v>3141660</v>
      </c>
    </row>
    <row r="25" spans="1:11" ht="15.75">
      <c r="A25" s="372">
        <v>22</v>
      </c>
      <c r="B25" s="179" t="s">
        <v>444</v>
      </c>
      <c r="C25" s="184">
        <v>12026.960784313726</v>
      </c>
      <c r="D25" s="371"/>
      <c r="E25" s="372">
        <v>22</v>
      </c>
      <c r="F25" s="180" t="s">
        <v>441</v>
      </c>
      <c r="G25" s="184">
        <v>193.47592494983405</v>
      </c>
      <c r="H25" s="368"/>
      <c r="I25" s="372">
        <v>22</v>
      </c>
      <c r="J25" s="183" t="s">
        <v>448</v>
      </c>
      <c r="K25" s="184">
        <v>3115676</v>
      </c>
    </row>
    <row r="26" spans="1:11" ht="15.75">
      <c r="A26" s="372">
        <v>23</v>
      </c>
      <c r="B26" s="179" t="s">
        <v>445</v>
      </c>
      <c r="C26" s="184">
        <v>11921.052631578947</v>
      </c>
      <c r="D26" s="371"/>
      <c r="E26" s="372">
        <v>23</v>
      </c>
      <c r="F26" s="179" t="s">
        <v>331</v>
      </c>
      <c r="G26" s="184">
        <v>190.39758970145166</v>
      </c>
      <c r="H26" s="368"/>
      <c r="I26" s="372">
        <v>23</v>
      </c>
      <c r="J26" s="179" t="s">
        <v>451</v>
      </c>
      <c r="K26" s="184">
        <v>2818181</v>
      </c>
    </row>
    <row r="27" spans="1:11" ht="15.75">
      <c r="A27" s="372">
        <v>24</v>
      </c>
      <c r="B27" s="179" t="s">
        <v>334</v>
      </c>
      <c r="C27" s="184">
        <v>11313.402234636871</v>
      </c>
      <c r="D27" s="371"/>
      <c r="E27" s="372">
        <v>24</v>
      </c>
      <c r="F27" s="179" t="s">
        <v>149</v>
      </c>
      <c r="G27" s="184">
        <v>177.634691195795</v>
      </c>
      <c r="H27" s="368"/>
      <c r="I27" s="372">
        <v>24</v>
      </c>
      <c r="J27" s="179" t="s">
        <v>304</v>
      </c>
      <c r="K27" s="184">
        <v>2704641</v>
      </c>
    </row>
    <row r="28" spans="1:11" ht="15.75">
      <c r="A28" s="372">
        <v>25</v>
      </c>
      <c r="B28" s="179" t="s">
        <v>335</v>
      </c>
      <c r="C28" s="184">
        <v>11099.76923076923</v>
      </c>
      <c r="D28" s="371"/>
      <c r="E28" s="372">
        <v>25</v>
      </c>
      <c r="F28" s="180" t="s">
        <v>442</v>
      </c>
      <c r="G28" s="184">
        <v>175.29746004786537</v>
      </c>
      <c r="H28" s="368"/>
      <c r="I28" s="372">
        <v>25</v>
      </c>
      <c r="J28" s="180" t="s">
        <v>339</v>
      </c>
      <c r="K28" s="184">
        <v>2621264</v>
      </c>
    </row>
    <row r="29" spans="1:11" ht="15.75">
      <c r="A29" s="372">
        <v>26</v>
      </c>
      <c r="B29" s="180" t="s">
        <v>446</v>
      </c>
      <c r="C29" s="184">
        <v>11054.253481894151</v>
      </c>
      <c r="D29" s="371"/>
      <c r="E29" s="372">
        <v>26</v>
      </c>
      <c r="F29" s="179" t="s">
        <v>416</v>
      </c>
      <c r="G29" s="184">
        <v>173.60032693093584</v>
      </c>
      <c r="H29" s="368"/>
      <c r="I29" s="372">
        <v>26</v>
      </c>
      <c r="J29" s="179" t="s">
        <v>399</v>
      </c>
      <c r="K29" s="184">
        <v>2594831</v>
      </c>
    </row>
    <row r="30" spans="1:11" ht="15.75">
      <c r="A30" s="372">
        <v>27</v>
      </c>
      <c r="B30" s="179" t="s">
        <v>337</v>
      </c>
      <c r="C30" s="184">
        <v>10123.934673366834</v>
      </c>
      <c r="D30" s="371"/>
      <c r="E30" s="372">
        <v>27</v>
      </c>
      <c r="F30" s="179" t="s">
        <v>399</v>
      </c>
      <c r="G30" s="184">
        <v>173.40490510558675</v>
      </c>
      <c r="H30" s="368"/>
      <c r="I30" s="372">
        <v>27</v>
      </c>
      <c r="J30" s="179" t="s">
        <v>336</v>
      </c>
      <c r="K30" s="184">
        <v>2461107</v>
      </c>
    </row>
    <row r="31" spans="1:11" ht="15.75">
      <c r="A31" s="372">
        <v>28</v>
      </c>
      <c r="B31" s="182" t="s">
        <v>338</v>
      </c>
      <c r="C31" s="184">
        <v>10003.371900826447</v>
      </c>
      <c r="D31" s="371"/>
      <c r="E31" s="372">
        <v>28</v>
      </c>
      <c r="F31" s="180" t="s">
        <v>333</v>
      </c>
      <c r="G31" s="184">
        <v>161.05781391147244</v>
      </c>
      <c r="H31" s="368"/>
      <c r="I31" s="372">
        <v>28</v>
      </c>
      <c r="J31" s="182" t="s">
        <v>338</v>
      </c>
      <c r="K31" s="184">
        <v>2420816</v>
      </c>
    </row>
    <row r="32" spans="1:11" ht="15.75">
      <c r="A32" s="372">
        <v>29</v>
      </c>
      <c r="B32" s="179" t="s">
        <v>298</v>
      </c>
      <c r="C32" s="184">
        <v>9642</v>
      </c>
      <c r="D32" s="371"/>
      <c r="E32" s="372">
        <v>29</v>
      </c>
      <c r="F32" s="179" t="s">
        <v>451</v>
      </c>
      <c r="G32" s="184">
        <v>160.55266905942005</v>
      </c>
      <c r="H32" s="368"/>
      <c r="I32" s="372">
        <v>29</v>
      </c>
      <c r="J32" s="179" t="s">
        <v>452</v>
      </c>
      <c r="K32" s="184">
        <v>2149332</v>
      </c>
    </row>
    <row r="33" spans="1:11" ht="15.75">
      <c r="A33" s="372">
        <v>30</v>
      </c>
      <c r="B33" s="179" t="s">
        <v>452</v>
      </c>
      <c r="C33" s="184">
        <v>9638.2600896860986</v>
      </c>
      <c r="D33" s="371"/>
      <c r="E33" s="372">
        <v>30</v>
      </c>
      <c r="F33" s="179" t="s">
        <v>332</v>
      </c>
      <c r="G33" s="184">
        <v>160.28947933210284</v>
      </c>
      <c r="H33" s="368"/>
      <c r="I33" s="372">
        <v>30</v>
      </c>
      <c r="J33" s="179" t="s">
        <v>334</v>
      </c>
      <c r="K33" s="184">
        <v>2025099</v>
      </c>
    </row>
    <row r="34" spans="1:11" ht="15.75">
      <c r="A34" s="372">
        <v>31</v>
      </c>
      <c r="B34" s="179" t="s">
        <v>304</v>
      </c>
      <c r="C34" s="184">
        <v>9391.1145833333339</v>
      </c>
      <c r="D34" s="371"/>
      <c r="E34" s="372">
        <v>31</v>
      </c>
      <c r="F34" s="179" t="s">
        <v>447</v>
      </c>
      <c r="G34" s="184">
        <v>153.05736424972747</v>
      </c>
      <c r="H34" s="368"/>
      <c r="I34" s="372">
        <v>31</v>
      </c>
      <c r="J34" s="179" t="s">
        <v>337</v>
      </c>
      <c r="K34" s="184">
        <v>2014663</v>
      </c>
    </row>
    <row r="35" spans="1:11" ht="15.75">
      <c r="A35" s="372">
        <v>32</v>
      </c>
      <c r="B35" s="179" t="s">
        <v>451</v>
      </c>
      <c r="C35" s="184">
        <v>9331.7251655629134</v>
      </c>
      <c r="D35" s="371"/>
      <c r="E35" s="372">
        <v>32</v>
      </c>
      <c r="F35" s="180" t="s">
        <v>449</v>
      </c>
      <c r="G35" s="184">
        <v>149.06158294493355</v>
      </c>
      <c r="H35" s="368"/>
      <c r="I35" s="372">
        <v>32</v>
      </c>
      <c r="J35" s="179" t="s">
        <v>453</v>
      </c>
      <c r="K35" s="184">
        <v>1833456</v>
      </c>
    </row>
    <row r="36" spans="1:11" ht="15.75">
      <c r="A36" s="372">
        <v>33</v>
      </c>
      <c r="B36" s="180" t="s">
        <v>339</v>
      </c>
      <c r="C36" s="184">
        <v>9262.4169611307425</v>
      </c>
      <c r="D36" s="371"/>
      <c r="E36" s="372">
        <v>33</v>
      </c>
      <c r="F36" s="179" t="s">
        <v>453</v>
      </c>
      <c r="G36" s="184">
        <v>148.22992966286685</v>
      </c>
      <c r="H36" s="368"/>
      <c r="I36" s="372">
        <v>33</v>
      </c>
      <c r="J36" s="180" t="s">
        <v>341</v>
      </c>
      <c r="K36" s="184">
        <v>1770437</v>
      </c>
    </row>
    <row r="37" spans="1:11" ht="15.75">
      <c r="A37" s="372">
        <v>34</v>
      </c>
      <c r="B37" s="179" t="s">
        <v>454</v>
      </c>
      <c r="C37" s="184">
        <v>8867.0833333333339</v>
      </c>
      <c r="D37" s="371"/>
      <c r="E37" s="372">
        <v>34</v>
      </c>
      <c r="F37" s="179" t="s">
        <v>455</v>
      </c>
      <c r="G37" s="184">
        <v>146.67071147970319</v>
      </c>
      <c r="H37" s="368"/>
      <c r="I37" s="372">
        <v>34</v>
      </c>
      <c r="J37" s="179" t="s">
        <v>455</v>
      </c>
      <c r="K37" s="184">
        <v>1680113</v>
      </c>
    </row>
    <row r="38" spans="1:11" ht="15.75">
      <c r="A38" s="372">
        <v>35</v>
      </c>
      <c r="B38" s="179" t="s">
        <v>336</v>
      </c>
      <c r="C38" s="184">
        <v>8727.3297872340427</v>
      </c>
      <c r="D38" s="371"/>
      <c r="E38" s="372">
        <v>35</v>
      </c>
      <c r="F38" s="180" t="s">
        <v>340</v>
      </c>
      <c r="G38" s="184">
        <v>146.4561196234078</v>
      </c>
      <c r="H38" s="368"/>
      <c r="I38" s="372">
        <v>35</v>
      </c>
      <c r="J38" s="179" t="s">
        <v>309</v>
      </c>
      <c r="K38" s="184">
        <v>1425298</v>
      </c>
    </row>
    <row r="39" spans="1:11" ht="15.75">
      <c r="A39" s="372">
        <v>36</v>
      </c>
      <c r="B39" s="183" t="s">
        <v>448</v>
      </c>
      <c r="C39" s="184">
        <v>8559.5494505494498</v>
      </c>
      <c r="D39" s="371"/>
      <c r="E39" s="372">
        <v>36</v>
      </c>
      <c r="F39" s="180" t="s">
        <v>339</v>
      </c>
      <c r="G39" s="184">
        <v>143.57583392671305</v>
      </c>
      <c r="H39" s="368"/>
      <c r="I39" s="372">
        <v>36</v>
      </c>
      <c r="J39" s="179" t="s">
        <v>439</v>
      </c>
      <c r="K39" s="184">
        <v>1370455</v>
      </c>
    </row>
    <row r="40" spans="1:11" ht="15.75">
      <c r="A40" s="372">
        <v>37</v>
      </c>
      <c r="B40" s="180" t="s">
        <v>440</v>
      </c>
      <c r="C40" s="184">
        <v>7659.7400468384076</v>
      </c>
      <c r="D40" s="371"/>
      <c r="E40" s="372">
        <v>37</v>
      </c>
      <c r="F40" s="179" t="s">
        <v>436</v>
      </c>
      <c r="G40" s="184">
        <v>142.3591817595686</v>
      </c>
      <c r="H40" s="368"/>
      <c r="I40" s="372">
        <v>37</v>
      </c>
      <c r="J40" s="179" t="s">
        <v>445</v>
      </c>
      <c r="K40" s="184">
        <v>1359000</v>
      </c>
    </row>
    <row r="41" spans="1:11" ht="15.75">
      <c r="A41" s="372">
        <v>38</v>
      </c>
      <c r="B41" s="179" t="s">
        <v>306</v>
      </c>
      <c r="C41" s="184">
        <v>7155.2769230769227</v>
      </c>
      <c r="D41" s="371"/>
      <c r="E41" s="372">
        <v>38</v>
      </c>
      <c r="F41" s="179" t="s">
        <v>156</v>
      </c>
      <c r="G41" s="184">
        <v>140.43783317654436</v>
      </c>
      <c r="H41" s="368"/>
      <c r="I41" s="372">
        <v>38</v>
      </c>
      <c r="J41" s="179" t="s">
        <v>311</v>
      </c>
      <c r="K41" s="184">
        <v>1255787</v>
      </c>
    </row>
    <row r="42" spans="1:11" ht="15.75">
      <c r="A42" s="372">
        <v>39</v>
      </c>
      <c r="B42" s="179" t="s">
        <v>416</v>
      </c>
      <c r="C42" s="184">
        <v>6742.8571428571431</v>
      </c>
      <c r="D42" s="371"/>
      <c r="E42" s="372">
        <v>39</v>
      </c>
      <c r="F42" s="179" t="s">
        <v>452</v>
      </c>
      <c r="G42" s="184">
        <v>138.36307454615681</v>
      </c>
      <c r="H42" s="368"/>
      <c r="I42" s="372">
        <v>39</v>
      </c>
      <c r="J42" s="179" t="s">
        <v>454</v>
      </c>
      <c r="K42" s="184">
        <v>1064050</v>
      </c>
    </row>
    <row r="43" spans="1:11" ht="15.75">
      <c r="A43" s="372">
        <v>40</v>
      </c>
      <c r="B43" s="179" t="s">
        <v>309</v>
      </c>
      <c r="C43" s="184">
        <v>6598.6018518518522</v>
      </c>
      <c r="D43" s="371"/>
      <c r="E43" s="372">
        <v>40</v>
      </c>
      <c r="F43" s="179" t="s">
        <v>306</v>
      </c>
      <c r="G43" s="184">
        <v>135.85307433912664</v>
      </c>
      <c r="H43" s="368"/>
      <c r="I43" s="372">
        <v>40</v>
      </c>
      <c r="J43" s="180" t="s">
        <v>456</v>
      </c>
      <c r="K43" s="184">
        <v>1011640</v>
      </c>
    </row>
    <row r="44" spans="1:11" ht="15.75">
      <c r="A44" s="372">
        <v>41</v>
      </c>
      <c r="B44" s="180" t="s">
        <v>456</v>
      </c>
      <c r="C44" s="184">
        <v>6443.5668789808915</v>
      </c>
      <c r="D44" s="371"/>
      <c r="E44" s="372">
        <v>41</v>
      </c>
      <c r="F44" s="179" t="s">
        <v>337</v>
      </c>
      <c r="G44" s="184">
        <v>128.03705115983476</v>
      </c>
      <c r="H44" s="368"/>
      <c r="I44" s="372">
        <v>41</v>
      </c>
      <c r="J44" s="180" t="s">
        <v>340</v>
      </c>
      <c r="K44" s="184">
        <v>991691</v>
      </c>
    </row>
    <row r="45" spans="1:11" ht="15.75">
      <c r="A45" s="372">
        <v>42</v>
      </c>
      <c r="B45" s="179" t="s">
        <v>455</v>
      </c>
      <c r="C45" s="184">
        <v>6269.0783582089553</v>
      </c>
      <c r="D45" s="371"/>
      <c r="E45" s="372">
        <v>42</v>
      </c>
      <c r="F45" s="180" t="s">
        <v>446</v>
      </c>
      <c r="G45" s="184">
        <v>125.57080703086683</v>
      </c>
      <c r="H45" s="368"/>
      <c r="I45" s="372">
        <v>42</v>
      </c>
      <c r="J45" s="179" t="s">
        <v>306</v>
      </c>
      <c r="K45" s="184">
        <v>930186</v>
      </c>
    </row>
    <row r="46" spans="1:11" ht="15.75">
      <c r="A46" s="372">
        <v>43</v>
      </c>
      <c r="B46" s="179" t="s">
        <v>453</v>
      </c>
      <c r="C46" s="184">
        <v>6257.5290102389081</v>
      </c>
      <c r="D46" s="371"/>
      <c r="E46" s="372">
        <v>43</v>
      </c>
      <c r="F46" s="179" t="s">
        <v>410</v>
      </c>
      <c r="G46" s="184">
        <v>120</v>
      </c>
      <c r="H46" s="368"/>
      <c r="I46" s="372">
        <v>43</v>
      </c>
      <c r="J46" s="179" t="s">
        <v>298</v>
      </c>
      <c r="K46" s="184">
        <v>819570</v>
      </c>
    </row>
    <row r="47" spans="1:11" ht="15.75">
      <c r="A47" s="372">
        <v>44</v>
      </c>
      <c r="B47" s="179" t="s">
        <v>311</v>
      </c>
      <c r="C47" s="184">
        <v>6066.6038647342993</v>
      </c>
      <c r="D47" s="371"/>
      <c r="E47" s="372">
        <v>44</v>
      </c>
      <c r="F47" s="179" t="s">
        <v>311</v>
      </c>
      <c r="G47" s="184">
        <v>112.08380935380221</v>
      </c>
      <c r="H47" s="368"/>
      <c r="I47" s="372">
        <v>44</v>
      </c>
      <c r="J47" s="179" t="s">
        <v>418</v>
      </c>
      <c r="K47" s="184">
        <v>652790</v>
      </c>
    </row>
    <row r="48" spans="1:11" ht="15.75">
      <c r="A48" s="372">
        <v>45</v>
      </c>
      <c r="B48" s="180" t="s">
        <v>340</v>
      </c>
      <c r="C48" s="184">
        <v>6046.8963414634145</v>
      </c>
      <c r="D48" s="371"/>
      <c r="E48" s="372">
        <v>45</v>
      </c>
      <c r="F48" s="179" t="s">
        <v>309</v>
      </c>
      <c r="G48" s="184">
        <v>111.8319340918007</v>
      </c>
      <c r="H48" s="368"/>
      <c r="I48" s="372">
        <v>45</v>
      </c>
      <c r="J48" s="179" t="s">
        <v>443</v>
      </c>
      <c r="K48" s="184">
        <v>490202</v>
      </c>
    </row>
    <row r="49" spans="1:11" ht="15.75">
      <c r="A49" s="372">
        <v>46</v>
      </c>
      <c r="B49" s="179" t="s">
        <v>407</v>
      </c>
      <c r="C49" s="184">
        <v>5808</v>
      </c>
      <c r="D49" s="371"/>
      <c r="E49" s="372">
        <v>46</v>
      </c>
      <c r="F49" s="179" t="s">
        <v>298</v>
      </c>
      <c r="G49" s="184">
        <v>104.4171232004077</v>
      </c>
      <c r="H49" s="368"/>
      <c r="I49" s="372">
        <v>46</v>
      </c>
      <c r="J49" s="179" t="s">
        <v>416</v>
      </c>
      <c r="K49" s="184">
        <v>424800</v>
      </c>
    </row>
    <row r="50" spans="1:11" ht="15.75">
      <c r="A50" s="372">
        <v>47</v>
      </c>
      <c r="B50" s="179" t="s">
        <v>342</v>
      </c>
      <c r="C50" s="184">
        <v>5289.1025641025644</v>
      </c>
      <c r="D50" s="371"/>
      <c r="E50" s="372">
        <v>47</v>
      </c>
      <c r="F50" s="179" t="s">
        <v>457</v>
      </c>
      <c r="G50" s="184">
        <v>100.35129215943934</v>
      </c>
      <c r="H50" s="368"/>
      <c r="I50" s="372">
        <v>47</v>
      </c>
      <c r="J50" s="179" t="s">
        <v>342</v>
      </c>
      <c r="K50" s="184">
        <v>412550</v>
      </c>
    </row>
    <row r="51" spans="1:11" ht="15.75">
      <c r="A51" s="372">
        <v>48</v>
      </c>
      <c r="B51" s="180" t="s">
        <v>341</v>
      </c>
      <c r="C51" s="184">
        <v>5176.7163742690054</v>
      </c>
      <c r="D51" s="371"/>
      <c r="E51" s="372">
        <v>48</v>
      </c>
      <c r="F51" s="179" t="s">
        <v>342</v>
      </c>
      <c r="G51" s="184">
        <v>95.255137381667055</v>
      </c>
      <c r="H51" s="368"/>
      <c r="I51" s="372">
        <v>48</v>
      </c>
      <c r="J51" s="180" t="s">
        <v>450</v>
      </c>
      <c r="K51" s="184">
        <v>231256</v>
      </c>
    </row>
    <row r="52" spans="1:11" ht="15.75">
      <c r="A52" s="372">
        <v>49</v>
      </c>
      <c r="B52" s="179" t="s">
        <v>457</v>
      </c>
      <c r="C52" s="184">
        <v>4874.510638297872</v>
      </c>
      <c r="D52" s="371"/>
      <c r="E52" s="372">
        <v>49</v>
      </c>
      <c r="F52" s="179" t="s">
        <v>418</v>
      </c>
      <c r="G52" s="184">
        <v>84.318005683285975</v>
      </c>
      <c r="H52" s="368"/>
      <c r="I52" s="372">
        <v>49</v>
      </c>
      <c r="J52" s="179" t="s">
        <v>457</v>
      </c>
      <c r="K52" s="184">
        <v>229102</v>
      </c>
    </row>
    <row r="53" spans="1:11" ht="15.75">
      <c r="A53" s="372">
        <v>50</v>
      </c>
      <c r="B53" s="180" t="s">
        <v>450</v>
      </c>
      <c r="C53" s="184">
        <v>3854.2666666666669</v>
      </c>
      <c r="D53" s="371"/>
      <c r="E53" s="372">
        <v>50</v>
      </c>
      <c r="F53" s="179" t="s">
        <v>454</v>
      </c>
      <c r="G53" s="184">
        <v>79.614665170220732</v>
      </c>
      <c r="H53" s="368"/>
      <c r="I53" s="372">
        <v>50</v>
      </c>
      <c r="J53" s="179" t="s">
        <v>410</v>
      </c>
      <c r="K53" s="184">
        <v>26400</v>
      </c>
    </row>
    <row r="54" spans="1:11" ht="15.75">
      <c r="A54" s="372">
        <v>51</v>
      </c>
      <c r="B54" s="179" t="s">
        <v>418</v>
      </c>
      <c r="C54" s="184">
        <v>3817.4853801169593</v>
      </c>
      <c r="D54" s="371"/>
      <c r="E54" s="372">
        <v>51</v>
      </c>
      <c r="F54" s="180" t="s">
        <v>456</v>
      </c>
      <c r="G54" s="184">
        <v>57.85759222190449</v>
      </c>
      <c r="H54" s="368"/>
      <c r="I54" s="372">
        <v>51</v>
      </c>
      <c r="J54" s="179" t="s">
        <v>407</v>
      </c>
      <c r="K54" s="184">
        <v>5808</v>
      </c>
    </row>
    <row r="55" spans="1:11" ht="16.5" thickBot="1">
      <c r="A55" s="374">
        <v>52</v>
      </c>
      <c r="B55" s="375" t="s">
        <v>413</v>
      </c>
      <c r="C55" s="185">
        <v>0</v>
      </c>
      <c r="D55" s="371"/>
      <c r="E55" s="374">
        <v>52</v>
      </c>
      <c r="F55" s="375" t="s">
        <v>413</v>
      </c>
      <c r="G55" s="185">
        <v>0</v>
      </c>
      <c r="H55" s="368"/>
      <c r="I55" s="374">
        <v>52</v>
      </c>
      <c r="J55" s="375" t="s">
        <v>413</v>
      </c>
      <c r="K55" s="185">
        <v>0</v>
      </c>
    </row>
  </sheetData>
  <mergeCells count="3">
    <mergeCell ref="A3:C3"/>
    <mergeCell ref="E3:G3"/>
    <mergeCell ref="I3:K3"/>
  </mergeCells>
  <phoneticPr fontId="6"/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4"/>
  <sheetViews>
    <sheetView view="pageBreakPreview" zoomScaleNormal="100" workbookViewId="0"/>
  </sheetViews>
  <sheetFormatPr defaultRowHeight="13.5"/>
  <cols>
    <col min="1" max="1" width="3.625" style="282" customWidth="1"/>
    <col min="2" max="2" width="4.5" style="282" customWidth="1"/>
    <col min="3" max="3" width="4.375" style="282" customWidth="1"/>
    <col min="4" max="16" width="6.125" style="282" customWidth="1"/>
    <col min="17" max="17" width="6" style="282" customWidth="1"/>
    <col min="18" max="18" width="7.75" style="282" customWidth="1"/>
    <col min="19" max="20" width="7.875" style="282" customWidth="1"/>
    <col min="21" max="262" width="9" style="282"/>
    <col min="263" max="263" width="3.625" style="282" customWidth="1"/>
    <col min="264" max="264" width="11.375" style="282" customWidth="1"/>
    <col min="265" max="518" width="9" style="282"/>
    <col min="519" max="519" width="3.625" style="282" customWidth="1"/>
    <col min="520" max="520" width="11.375" style="282" customWidth="1"/>
    <col min="521" max="774" width="9" style="282"/>
    <col min="775" max="775" width="3.625" style="282" customWidth="1"/>
    <col min="776" max="776" width="11.375" style="282" customWidth="1"/>
    <col min="777" max="1030" width="9" style="282"/>
    <col min="1031" max="1031" width="3.625" style="282" customWidth="1"/>
    <col min="1032" max="1032" width="11.375" style="282" customWidth="1"/>
    <col min="1033" max="1286" width="9" style="282"/>
    <col min="1287" max="1287" width="3.625" style="282" customWidth="1"/>
    <col min="1288" max="1288" width="11.375" style="282" customWidth="1"/>
    <col min="1289" max="1542" width="9" style="282"/>
    <col min="1543" max="1543" width="3.625" style="282" customWidth="1"/>
    <col min="1544" max="1544" width="11.375" style="282" customWidth="1"/>
    <col min="1545" max="1798" width="9" style="282"/>
    <col min="1799" max="1799" width="3.625" style="282" customWidth="1"/>
    <col min="1800" max="1800" width="11.375" style="282" customWidth="1"/>
    <col min="1801" max="2054" width="9" style="282"/>
    <col min="2055" max="2055" width="3.625" style="282" customWidth="1"/>
    <col min="2056" max="2056" width="11.375" style="282" customWidth="1"/>
    <col min="2057" max="2310" width="9" style="282"/>
    <col min="2311" max="2311" width="3.625" style="282" customWidth="1"/>
    <col min="2312" max="2312" width="11.375" style="282" customWidth="1"/>
    <col min="2313" max="2566" width="9" style="282"/>
    <col min="2567" max="2567" width="3.625" style="282" customWidth="1"/>
    <col min="2568" max="2568" width="11.375" style="282" customWidth="1"/>
    <col min="2569" max="2822" width="9" style="282"/>
    <col min="2823" max="2823" width="3.625" style="282" customWidth="1"/>
    <col min="2824" max="2824" width="11.375" style="282" customWidth="1"/>
    <col min="2825" max="3078" width="9" style="282"/>
    <col min="3079" max="3079" width="3.625" style="282" customWidth="1"/>
    <col min="3080" max="3080" width="11.375" style="282" customWidth="1"/>
    <col min="3081" max="3334" width="9" style="282"/>
    <col min="3335" max="3335" width="3.625" style="282" customWidth="1"/>
    <col min="3336" max="3336" width="11.375" style="282" customWidth="1"/>
    <col min="3337" max="3590" width="9" style="282"/>
    <col min="3591" max="3591" width="3.625" style="282" customWidth="1"/>
    <col min="3592" max="3592" width="11.375" style="282" customWidth="1"/>
    <col min="3593" max="3846" width="9" style="282"/>
    <col min="3847" max="3847" width="3.625" style="282" customWidth="1"/>
    <col min="3848" max="3848" width="11.375" style="282" customWidth="1"/>
    <col min="3849" max="4102" width="9" style="282"/>
    <col min="4103" max="4103" width="3.625" style="282" customWidth="1"/>
    <col min="4104" max="4104" width="11.375" style="282" customWidth="1"/>
    <col min="4105" max="4358" width="9" style="282"/>
    <col min="4359" max="4359" width="3.625" style="282" customWidth="1"/>
    <col min="4360" max="4360" width="11.375" style="282" customWidth="1"/>
    <col min="4361" max="4614" width="9" style="282"/>
    <col min="4615" max="4615" width="3.625" style="282" customWidth="1"/>
    <col min="4616" max="4616" width="11.375" style="282" customWidth="1"/>
    <col min="4617" max="4870" width="9" style="282"/>
    <col min="4871" max="4871" width="3.625" style="282" customWidth="1"/>
    <col min="4872" max="4872" width="11.375" style="282" customWidth="1"/>
    <col min="4873" max="5126" width="9" style="282"/>
    <col min="5127" max="5127" width="3.625" style="282" customWidth="1"/>
    <col min="5128" max="5128" width="11.375" style="282" customWidth="1"/>
    <col min="5129" max="5382" width="9" style="282"/>
    <col min="5383" max="5383" width="3.625" style="282" customWidth="1"/>
    <col min="5384" max="5384" width="11.375" style="282" customWidth="1"/>
    <col min="5385" max="5638" width="9" style="282"/>
    <col min="5639" max="5639" width="3.625" style="282" customWidth="1"/>
    <col min="5640" max="5640" width="11.375" style="282" customWidth="1"/>
    <col min="5641" max="5894" width="9" style="282"/>
    <col min="5895" max="5895" width="3.625" style="282" customWidth="1"/>
    <col min="5896" max="5896" width="11.375" style="282" customWidth="1"/>
    <col min="5897" max="6150" width="9" style="282"/>
    <col min="6151" max="6151" width="3.625" style="282" customWidth="1"/>
    <col min="6152" max="6152" width="11.375" style="282" customWidth="1"/>
    <col min="6153" max="6406" width="9" style="282"/>
    <col min="6407" max="6407" width="3.625" style="282" customWidth="1"/>
    <col min="6408" max="6408" width="11.375" style="282" customWidth="1"/>
    <col min="6409" max="6662" width="9" style="282"/>
    <col min="6663" max="6663" width="3.625" style="282" customWidth="1"/>
    <col min="6664" max="6664" width="11.375" style="282" customWidth="1"/>
    <col min="6665" max="6918" width="9" style="282"/>
    <col min="6919" max="6919" width="3.625" style="282" customWidth="1"/>
    <col min="6920" max="6920" width="11.375" style="282" customWidth="1"/>
    <col min="6921" max="7174" width="9" style="282"/>
    <col min="7175" max="7175" width="3.625" style="282" customWidth="1"/>
    <col min="7176" max="7176" width="11.375" style="282" customWidth="1"/>
    <col min="7177" max="7430" width="9" style="282"/>
    <col min="7431" max="7431" width="3.625" style="282" customWidth="1"/>
    <col min="7432" max="7432" width="11.375" style="282" customWidth="1"/>
    <col min="7433" max="7686" width="9" style="282"/>
    <col min="7687" max="7687" width="3.625" style="282" customWidth="1"/>
    <col min="7688" max="7688" width="11.375" style="282" customWidth="1"/>
    <col min="7689" max="7942" width="9" style="282"/>
    <col min="7943" max="7943" width="3.625" style="282" customWidth="1"/>
    <col min="7944" max="7944" width="11.375" style="282" customWidth="1"/>
    <col min="7945" max="8198" width="9" style="282"/>
    <col min="8199" max="8199" width="3.625" style="282" customWidth="1"/>
    <col min="8200" max="8200" width="11.375" style="282" customWidth="1"/>
    <col min="8201" max="8454" width="9" style="282"/>
    <col min="8455" max="8455" width="3.625" style="282" customWidth="1"/>
    <col min="8456" max="8456" width="11.375" style="282" customWidth="1"/>
    <col min="8457" max="8710" width="9" style="282"/>
    <col min="8711" max="8711" width="3.625" style="282" customWidth="1"/>
    <col min="8712" max="8712" width="11.375" style="282" customWidth="1"/>
    <col min="8713" max="8966" width="9" style="282"/>
    <col min="8967" max="8967" width="3.625" style="282" customWidth="1"/>
    <col min="8968" max="8968" width="11.375" style="282" customWidth="1"/>
    <col min="8969" max="9222" width="9" style="282"/>
    <col min="9223" max="9223" width="3.625" style="282" customWidth="1"/>
    <col min="9224" max="9224" width="11.375" style="282" customWidth="1"/>
    <col min="9225" max="9478" width="9" style="282"/>
    <col min="9479" max="9479" width="3.625" style="282" customWidth="1"/>
    <col min="9480" max="9480" width="11.375" style="282" customWidth="1"/>
    <col min="9481" max="9734" width="9" style="282"/>
    <col min="9735" max="9735" width="3.625" style="282" customWidth="1"/>
    <col min="9736" max="9736" width="11.375" style="282" customWidth="1"/>
    <col min="9737" max="9990" width="9" style="282"/>
    <col min="9991" max="9991" width="3.625" style="282" customWidth="1"/>
    <col min="9992" max="9992" width="11.375" style="282" customWidth="1"/>
    <col min="9993" max="10246" width="9" style="282"/>
    <col min="10247" max="10247" width="3.625" style="282" customWidth="1"/>
    <col min="10248" max="10248" width="11.375" style="282" customWidth="1"/>
    <col min="10249" max="10502" width="9" style="282"/>
    <col min="10503" max="10503" width="3.625" style="282" customWidth="1"/>
    <col min="10504" max="10504" width="11.375" style="282" customWidth="1"/>
    <col min="10505" max="10758" width="9" style="282"/>
    <col min="10759" max="10759" width="3.625" style="282" customWidth="1"/>
    <col min="10760" max="10760" width="11.375" style="282" customWidth="1"/>
    <col min="10761" max="11014" width="9" style="282"/>
    <col min="11015" max="11015" width="3.625" style="282" customWidth="1"/>
    <col min="11016" max="11016" width="11.375" style="282" customWidth="1"/>
    <col min="11017" max="11270" width="9" style="282"/>
    <col min="11271" max="11271" width="3.625" style="282" customWidth="1"/>
    <col min="11272" max="11272" width="11.375" style="282" customWidth="1"/>
    <col min="11273" max="11526" width="9" style="282"/>
    <col min="11527" max="11527" width="3.625" style="282" customWidth="1"/>
    <col min="11528" max="11528" width="11.375" style="282" customWidth="1"/>
    <col min="11529" max="11782" width="9" style="282"/>
    <col min="11783" max="11783" width="3.625" style="282" customWidth="1"/>
    <col min="11784" max="11784" width="11.375" style="282" customWidth="1"/>
    <col min="11785" max="12038" width="9" style="282"/>
    <col min="12039" max="12039" width="3.625" style="282" customWidth="1"/>
    <col min="12040" max="12040" width="11.375" style="282" customWidth="1"/>
    <col min="12041" max="12294" width="9" style="282"/>
    <col min="12295" max="12295" width="3.625" style="282" customWidth="1"/>
    <col min="12296" max="12296" width="11.375" style="282" customWidth="1"/>
    <col min="12297" max="12550" width="9" style="282"/>
    <col min="12551" max="12551" width="3.625" style="282" customWidth="1"/>
    <col min="12552" max="12552" width="11.375" style="282" customWidth="1"/>
    <col min="12553" max="12806" width="9" style="282"/>
    <col min="12807" max="12807" width="3.625" style="282" customWidth="1"/>
    <col min="12808" max="12808" width="11.375" style="282" customWidth="1"/>
    <col min="12809" max="13062" width="9" style="282"/>
    <col min="13063" max="13063" width="3.625" style="282" customWidth="1"/>
    <col min="13064" max="13064" width="11.375" style="282" customWidth="1"/>
    <col min="13065" max="13318" width="9" style="282"/>
    <col min="13319" max="13319" width="3.625" style="282" customWidth="1"/>
    <col min="13320" max="13320" width="11.375" style="282" customWidth="1"/>
    <col min="13321" max="13574" width="9" style="282"/>
    <col min="13575" max="13575" width="3.625" style="282" customWidth="1"/>
    <col min="13576" max="13576" width="11.375" style="282" customWidth="1"/>
    <col min="13577" max="13830" width="9" style="282"/>
    <col min="13831" max="13831" width="3.625" style="282" customWidth="1"/>
    <col min="13832" max="13832" width="11.375" style="282" customWidth="1"/>
    <col min="13833" max="14086" width="9" style="282"/>
    <col min="14087" max="14087" width="3.625" style="282" customWidth="1"/>
    <col min="14088" max="14088" width="11.375" style="282" customWidth="1"/>
    <col min="14089" max="14342" width="9" style="282"/>
    <col min="14343" max="14343" width="3.625" style="282" customWidth="1"/>
    <col min="14344" max="14344" width="11.375" style="282" customWidth="1"/>
    <col min="14345" max="14598" width="9" style="282"/>
    <col min="14599" max="14599" width="3.625" style="282" customWidth="1"/>
    <col min="14600" max="14600" width="11.375" style="282" customWidth="1"/>
    <col min="14601" max="14854" width="9" style="282"/>
    <col min="14855" max="14855" width="3.625" style="282" customWidth="1"/>
    <col min="14856" max="14856" width="11.375" style="282" customWidth="1"/>
    <col min="14857" max="15110" width="9" style="282"/>
    <col min="15111" max="15111" width="3.625" style="282" customWidth="1"/>
    <col min="15112" max="15112" width="11.375" style="282" customWidth="1"/>
    <col min="15113" max="15366" width="9" style="282"/>
    <col min="15367" max="15367" width="3.625" style="282" customWidth="1"/>
    <col min="15368" max="15368" width="11.375" style="282" customWidth="1"/>
    <col min="15369" max="15622" width="9" style="282"/>
    <col min="15623" max="15623" width="3.625" style="282" customWidth="1"/>
    <col min="15624" max="15624" width="11.375" style="282" customWidth="1"/>
    <col min="15625" max="15878" width="9" style="282"/>
    <col min="15879" max="15879" width="3.625" style="282" customWidth="1"/>
    <col min="15880" max="15880" width="11.375" style="282" customWidth="1"/>
    <col min="15881" max="16134" width="9" style="282"/>
    <col min="16135" max="16135" width="3.625" style="282" customWidth="1"/>
    <col min="16136" max="16136" width="11.375" style="282" customWidth="1"/>
    <col min="16137" max="16384" width="9" style="282"/>
  </cols>
  <sheetData>
    <row r="1" spans="1:17" ht="24" customHeight="1">
      <c r="B1" s="420" t="s">
        <v>383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291"/>
    </row>
    <row r="2" spans="1:17" ht="44.25" customHeight="1"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1"/>
    </row>
    <row r="3" spans="1:17" ht="44.25" customHeight="1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1"/>
    </row>
    <row r="4" spans="1:17" ht="44.25" customHeigh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1"/>
    </row>
    <row r="5" spans="1:17" ht="44.25" customHeight="1"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1"/>
    </row>
    <row r="6" spans="1:17" ht="38.25" customHeight="1"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1"/>
    </row>
    <row r="7" spans="1:17" ht="14.25" thickBot="1">
      <c r="A7" s="290" t="s">
        <v>373</v>
      </c>
      <c r="B7" s="290"/>
      <c r="C7" s="290"/>
      <c r="D7" s="290"/>
      <c r="E7" s="290"/>
      <c r="F7" s="290"/>
      <c r="G7" s="290"/>
      <c r="H7" s="290"/>
      <c r="I7" s="290"/>
    </row>
    <row r="8" spans="1:17" ht="17.100000000000001" customHeight="1" thickBot="1">
      <c r="B8" s="426"/>
      <c r="C8" s="427"/>
      <c r="D8" s="428"/>
      <c r="E8" s="421" t="s">
        <v>372</v>
      </c>
      <c r="F8" s="421"/>
      <c r="G8" s="421"/>
      <c r="H8" s="421" t="s">
        <v>371</v>
      </c>
      <c r="I8" s="421"/>
      <c r="J8" s="421"/>
      <c r="K8" s="421" t="s">
        <v>370</v>
      </c>
      <c r="L8" s="421"/>
      <c r="M8" s="421"/>
      <c r="N8" s="437" t="s">
        <v>369</v>
      </c>
      <c r="O8" s="438"/>
      <c r="P8" s="439"/>
    </row>
    <row r="9" spans="1:17" ht="17.100000000000001" customHeight="1">
      <c r="B9" s="422" t="s">
        <v>368</v>
      </c>
      <c r="C9" s="423"/>
      <c r="D9" s="424"/>
      <c r="E9" s="432">
        <v>39</v>
      </c>
      <c r="F9" s="432"/>
      <c r="G9" s="432"/>
      <c r="H9" s="433">
        <v>10616</v>
      </c>
      <c r="I9" s="433"/>
      <c r="J9" s="433"/>
      <c r="K9" s="434">
        <v>94881473</v>
      </c>
      <c r="L9" s="435"/>
      <c r="M9" s="436"/>
      <c r="N9" s="434">
        <v>8938</v>
      </c>
      <c r="O9" s="435"/>
      <c r="P9" s="440"/>
    </row>
    <row r="10" spans="1:17" ht="17.100000000000001" customHeight="1" thickBot="1">
      <c r="B10" s="429" t="s">
        <v>355</v>
      </c>
      <c r="C10" s="430"/>
      <c r="D10" s="431"/>
      <c r="E10" s="425" t="s">
        <v>366</v>
      </c>
      <c r="F10" s="425"/>
      <c r="G10" s="425"/>
      <c r="H10" s="425" t="s">
        <v>367</v>
      </c>
      <c r="I10" s="425"/>
      <c r="J10" s="425"/>
      <c r="K10" s="425" t="s">
        <v>366</v>
      </c>
      <c r="L10" s="425"/>
      <c r="M10" s="425"/>
      <c r="N10" s="410" t="s">
        <v>54</v>
      </c>
      <c r="O10" s="411"/>
      <c r="P10" s="441"/>
      <c r="Q10" s="289"/>
    </row>
    <row r="11" spans="1:17" ht="17.100000000000001" customHeight="1">
      <c r="B11" s="422" t="s">
        <v>365</v>
      </c>
      <c r="C11" s="423"/>
      <c r="D11" s="424"/>
      <c r="E11" s="432">
        <v>35</v>
      </c>
      <c r="F11" s="432"/>
      <c r="G11" s="432"/>
      <c r="H11" s="433">
        <v>6994</v>
      </c>
      <c r="I11" s="433"/>
      <c r="J11" s="433"/>
      <c r="K11" s="434">
        <v>68675919</v>
      </c>
      <c r="L11" s="435"/>
      <c r="M11" s="436"/>
      <c r="N11" s="434">
        <v>9819</v>
      </c>
      <c r="O11" s="435"/>
      <c r="P11" s="440"/>
    </row>
    <row r="12" spans="1:17" ht="17.100000000000001" customHeight="1" thickBot="1">
      <c r="B12" s="429" t="s">
        <v>355</v>
      </c>
      <c r="C12" s="430"/>
      <c r="D12" s="431"/>
      <c r="E12" s="425">
        <f>E11/E9</f>
        <v>0.89743589743589747</v>
      </c>
      <c r="F12" s="425"/>
      <c r="G12" s="425"/>
      <c r="H12" s="425">
        <f>H11/H9</f>
        <v>0.65881688018085904</v>
      </c>
      <c r="I12" s="425"/>
      <c r="J12" s="425"/>
      <c r="K12" s="425">
        <f>K11/K9</f>
        <v>0.72380747082204344</v>
      </c>
      <c r="L12" s="425"/>
      <c r="M12" s="425"/>
      <c r="N12" s="410">
        <f>N11/N9</f>
        <v>1.0985679122846275</v>
      </c>
      <c r="O12" s="411"/>
      <c r="P12" s="441"/>
    </row>
    <row r="13" spans="1:17" ht="17.100000000000001" customHeight="1">
      <c r="B13" s="422" t="s">
        <v>364</v>
      </c>
      <c r="C13" s="423"/>
      <c r="D13" s="424"/>
      <c r="E13" s="432">
        <v>35</v>
      </c>
      <c r="F13" s="432"/>
      <c r="G13" s="432"/>
      <c r="H13" s="433">
        <v>7158</v>
      </c>
      <c r="I13" s="433"/>
      <c r="J13" s="433"/>
      <c r="K13" s="474">
        <v>67600033</v>
      </c>
      <c r="L13" s="474"/>
      <c r="M13" s="474"/>
      <c r="N13" s="434">
        <v>9444</v>
      </c>
      <c r="O13" s="435"/>
      <c r="P13" s="440"/>
    </row>
    <row r="14" spans="1:17" ht="17.100000000000001" customHeight="1" thickBot="1">
      <c r="B14" s="429" t="s">
        <v>355</v>
      </c>
      <c r="C14" s="430"/>
      <c r="D14" s="431"/>
      <c r="E14" s="425">
        <f>E13/E11</f>
        <v>1</v>
      </c>
      <c r="F14" s="425"/>
      <c r="G14" s="425"/>
      <c r="H14" s="425">
        <f>H13/H11</f>
        <v>1.023448670288819</v>
      </c>
      <c r="I14" s="425"/>
      <c r="J14" s="425"/>
      <c r="K14" s="425">
        <f>K13/K11</f>
        <v>0.98433386817874258</v>
      </c>
      <c r="L14" s="425"/>
      <c r="M14" s="425"/>
      <c r="N14" s="410">
        <f>N13/N11</f>
        <v>0.96180873816070878</v>
      </c>
      <c r="O14" s="411"/>
      <c r="P14" s="441"/>
    </row>
    <row r="15" spans="1:17" ht="17.100000000000001" customHeight="1">
      <c r="B15" s="422" t="s">
        <v>363</v>
      </c>
      <c r="C15" s="423"/>
      <c r="D15" s="424"/>
      <c r="E15" s="432">
        <v>35</v>
      </c>
      <c r="F15" s="432"/>
      <c r="G15" s="432"/>
      <c r="H15" s="433">
        <v>6952</v>
      </c>
      <c r="I15" s="433"/>
      <c r="J15" s="433"/>
      <c r="K15" s="434">
        <v>73229917</v>
      </c>
      <c r="L15" s="435"/>
      <c r="M15" s="436"/>
      <c r="N15" s="434">
        <v>10534</v>
      </c>
      <c r="O15" s="435"/>
      <c r="P15" s="440"/>
    </row>
    <row r="16" spans="1:17" ht="17.100000000000001" customHeight="1" thickBot="1">
      <c r="B16" s="429" t="s">
        <v>355</v>
      </c>
      <c r="C16" s="430"/>
      <c r="D16" s="431"/>
      <c r="E16" s="425">
        <f>E15/E13</f>
        <v>1</v>
      </c>
      <c r="F16" s="425"/>
      <c r="G16" s="425"/>
      <c r="H16" s="425">
        <f>H15/H13</f>
        <v>0.97122101145571393</v>
      </c>
      <c r="I16" s="425"/>
      <c r="J16" s="425"/>
      <c r="K16" s="425">
        <f>K15/K13</f>
        <v>1.0832822670367632</v>
      </c>
      <c r="L16" s="425"/>
      <c r="M16" s="425"/>
      <c r="N16" s="410">
        <f>N15/N13</f>
        <v>1.1154171961033461</v>
      </c>
      <c r="O16" s="411"/>
      <c r="P16" s="441"/>
    </row>
    <row r="17" spans="2:16" ht="17.100000000000001" customHeight="1">
      <c r="B17" s="422" t="s">
        <v>362</v>
      </c>
      <c r="C17" s="423"/>
      <c r="D17" s="424"/>
      <c r="E17" s="432">
        <v>37</v>
      </c>
      <c r="F17" s="432"/>
      <c r="G17" s="432"/>
      <c r="H17" s="433">
        <v>7406</v>
      </c>
      <c r="I17" s="433"/>
      <c r="J17" s="433"/>
      <c r="K17" s="434">
        <v>84570009</v>
      </c>
      <c r="L17" s="435"/>
      <c r="M17" s="436"/>
      <c r="N17" s="434">
        <v>11419</v>
      </c>
      <c r="O17" s="435"/>
      <c r="P17" s="440"/>
    </row>
    <row r="18" spans="2:16" ht="17.100000000000001" customHeight="1" thickBot="1">
      <c r="B18" s="429" t="s">
        <v>355</v>
      </c>
      <c r="C18" s="430"/>
      <c r="D18" s="431"/>
      <c r="E18" s="425">
        <f>E17/E15</f>
        <v>1.0571428571428572</v>
      </c>
      <c r="F18" s="425"/>
      <c r="G18" s="425"/>
      <c r="H18" s="425">
        <f>H17/H15</f>
        <v>1.0653049482163406</v>
      </c>
      <c r="I18" s="425"/>
      <c r="J18" s="425"/>
      <c r="K18" s="425">
        <f>K17/K15</f>
        <v>1.1548559996319536</v>
      </c>
      <c r="L18" s="425"/>
      <c r="M18" s="425"/>
      <c r="N18" s="410">
        <f>N17/N15</f>
        <v>1.0840136700208847</v>
      </c>
      <c r="O18" s="411"/>
      <c r="P18" s="441"/>
    </row>
    <row r="19" spans="2:16" ht="17.100000000000001" customHeight="1">
      <c r="B19" s="422" t="s">
        <v>361</v>
      </c>
      <c r="C19" s="423"/>
      <c r="D19" s="424"/>
      <c r="E19" s="432">
        <v>37</v>
      </c>
      <c r="F19" s="432"/>
      <c r="G19" s="432"/>
      <c r="H19" s="433">
        <v>7324</v>
      </c>
      <c r="I19" s="433"/>
      <c r="J19" s="433"/>
      <c r="K19" s="434">
        <v>92215320</v>
      </c>
      <c r="L19" s="435"/>
      <c r="M19" s="436"/>
      <c r="N19" s="434">
        <v>12519</v>
      </c>
      <c r="O19" s="435"/>
      <c r="P19" s="440"/>
    </row>
    <row r="20" spans="2:16" ht="17.100000000000001" customHeight="1" thickBot="1">
      <c r="B20" s="429" t="s">
        <v>355</v>
      </c>
      <c r="C20" s="430"/>
      <c r="D20" s="431"/>
      <c r="E20" s="425">
        <f>E19/E17</f>
        <v>1</v>
      </c>
      <c r="F20" s="425"/>
      <c r="G20" s="425"/>
      <c r="H20" s="425">
        <f>H19/H17</f>
        <v>0.98892789630029709</v>
      </c>
      <c r="I20" s="425"/>
      <c r="J20" s="425"/>
      <c r="K20" s="425">
        <f>K19/K17</f>
        <v>1.0904021542672415</v>
      </c>
      <c r="L20" s="425"/>
      <c r="M20" s="425"/>
      <c r="N20" s="410">
        <f>N19/N17</f>
        <v>1.096330676941939</v>
      </c>
      <c r="O20" s="411"/>
      <c r="P20" s="441"/>
    </row>
    <row r="21" spans="2:16" ht="17.100000000000001" customHeight="1">
      <c r="B21" s="422" t="s">
        <v>348</v>
      </c>
      <c r="C21" s="423"/>
      <c r="D21" s="424"/>
      <c r="E21" s="432">
        <v>39</v>
      </c>
      <c r="F21" s="432"/>
      <c r="G21" s="432"/>
      <c r="H21" s="433">
        <v>8020</v>
      </c>
      <c r="I21" s="433"/>
      <c r="J21" s="433"/>
      <c r="K21" s="434">
        <v>95501286</v>
      </c>
      <c r="L21" s="435"/>
      <c r="M21" s="436"/>
      <c r="N21" s="434">
        <v>11908</v>
      </c>
      <c r="O21" s="435"/>
      <c r="P21" s="440"/>
    </row>
    <row r="22" spans="2:16" ht="17.100000000000001" customHeight="1" thickBot="1">
      <c r="B22" s="429" t="s">
        <v>355</v>
      </c>
      <c r="C22" s="430"/>
      <c r="D22" s="431"/>
      <c r="E22" s="425">
        <f>E21/E19</f>
        <v>1.0540540540540539</v>
      </c>
      <c r="F22" s="425"/>
      <c r="G22" s="425"/>
      <c r="H22" s="425">
        <f>H21/H19</f>
        <v>1.0950300382304752</v>
      </c>
      <c r="I22" s="425"/>
      <c r="J22" s="425"/>
      <c r="K22" s="425">
        <f>K21/K19</f>
        <v>1.0356336235671035</v>
      </c>
      <c r="L22" s="425"/>
      <c r="M22" s="425"/>
      <c r="N22" s="410">
        <f>N21/N19</f>
        <v>0.95119418483904461</v>
      </c>
      <c r="O22" s="411"/>
      <c r="P22" s="441"/>
    </row>
    <row r="23" spans="2:16" ht="17.100000000000001" customHeight="1">
      <c r="B23" s="452" t="s">
        <v>360</v>
      </c>
      <c r="C23" s="453"/>
      <c r="D23" s="454"/>
      <c r="E23" s="457">
        <v>41</v>
      </c>
      <c r="F23" s="457"/>
      <c r="G23" s="457"/>
      <c r="H23" s="458">
        <v>8024</v>
      </c>
      <c r="I23" s="458"/>
      <c r="J23" s="458"/>
      <c r="K23" s="459">
        <v>113070685</v>
      </c>
      <c r="L23" s="460"/>
      <c r="M23" s="461"/>
      <c r="N23" s="459">
        <v>14092</v>
      </c>
      <c r="O23" s="460"/>
      <c r="P23" s="471"/>
    </row>
    <row r="24" spans="2:16" ht="17.100000000000001" customHeight="1" thickBot="1">
      <c r="B24" s="443" t="s">
        <v>355</v>
      </c>
      <c r="C24" s="444"/>
      <c r="D24" s="445"/>
      <c r="E24" s="442">
        <f>E23/E21</f>
        <v>1.0512820512820513</v>
      </c>
      <c r="F24" s="442"/>
      <c r="G24" s="442"/>
      <c r="H24" s="442">
        <f>H23/H21</f>
        <v>1.0004987531172069</v>
      </c>
      <c r="I24" s="442"/>
      <c r="J24" s="442"/>
      <c r="K24" s="442">
        <f>K23/K21</f>
        <v>1.1839702870597995</v>
      </c>
      <c r="L24" s="442"/>
      <c r="M24" s="442"/>
      <c r="N24" s="410">
        <f>N23/N21</f>
        <v>1.1834061135371179</v>
      </c>
      <c r="O24" s="411"/>
      <c r="P24" s="441"/>
    </row>
    <row r="25" spans="2:16" ht="17.100000000000001" customHeight="1">
      <c r="B25" s="449" t="s">
        <v>359</v>
      </c>
      <c r="C25" s="450"/>
      <c r="D25" s="451"/>
      <c r="E25" s="432">
        <v>44</v>
      </c>
      <c r="F25" s="432"/>
      <c r="G25" s="432"/>
      <c r="H25" s="433">
        <v>8684</v>
      </c>
      <c r="I25" s="433"/>
      <c r="J25" s="433"/>
      <c r="K25" s="434">
        <v>125235758</v>
      </c>
      <c r="L25" s="435"/>
      <c r="M25" s="436"/>
      <c r="N25" s="434">
        <v>14421</v>
      </c>
      <c r="O25" s="435"/>
      <c r="P25" s="440"/>
    </row>
    <row r="26" spans="2:16" ht="17.100000000000001" customHeight="1" thickBot="1">
      <c r="B26" s="446" t="s">
        <v>355</v>
      </c>
      <c r="C26" s="447"/>
      <c r="D26" s="448"/>
      <c r="E26" s="442">
        <f>E25/E23</f>
        <v>1.0731707317073171</v>
      </c>
      <c r="F26" s="442"/>
      <c r="G26" s="442"/>
      <c r="H26" s="442">
        <f>H25/H23</f>
        <v>1.0822532402791625</v>
      </c>
      <c r="I26" s="442"/>
      <c r="J26" s="442"/>
      <c r="K26" s="442">
        <f>K25/K23</f>
        <v>1.1075882135144046</v>
      </c>
      <c r="L26" s="442"/>
      <c r="M26" s="442"/>
      <c r="N26" s="410">
        <f>N25/N23</f>
        <v>1.0233465796196424</v>
      </c>
      <c r="O26" s="411"/>
      <c r="P26" s="441"/>
    </row>
    <row r="27" spans="2:16" ht="17.100000000000001" customHeight="1">
      <c r="B27" s="462" t="s">
        <v>358</v>
      </c>
      <c r="C27" s="463"/>
      <c r="D27" s="463"/>
      <c r="E27" s="432">
        <v>44</v>
      </c>
      <c r="F27" s="432"/>
      <c r="G27" s="432"/>
      <c r="H27" s="433">
        <v>9326</v>
      </c>
      <c r="I27" s="433"/>
      <c r="J27" s="433"/>
      <c r="K27" s="434">
        <v>141010561</v>
      </c>
      <c r="L27" s="435"/>
      <c r="M27" s="436"/>
      <c r="N27" s="434">
        <v>15120</v>
      </c>
      <c r="O27" s="435"/>
      <c r="P27" s="440"/>
    </row>
    <row r="28" spans="2:16" ht="17.100000000000001" customHeight="1" thickBot="1">
      <c r="B28" s="464" t="s">
        <v>355</v>
      </c>
      <c r="C28" s="465"/>
      <c r="D28" s="465"/>
      <c r="E28" s="442">
        <f>E27/E25</f>
        <v>1</v>
      </c>
      <c r="F28" s="442"/>
      <c r="G28" s="442"/>
      <c r="H28" s="442">
        <f>H27/H25</f>
        <v>1.073929064947029</v>
      </c>
      <c r="I28" s="442"/>
      <c r="J28" s="442"/>
      <c r="K28" s="442">
        <f>K27/K25</f>
        <v>1.1259608537682984</v>
      </c>
      <c r="L28" s="442"/>
      <c r="M28" s="442"/>
      <c r="N28" s="410">
        <f>N27/N25</f>
        <v>1.0484709798210943</v>
      </c>
      <c r="O28" s="411"/>
      <c r="P28" s="441"/>
    </row>
    <row r="29" spans="2:16" ht="17.100000000000001" customHeight="1">
      <c r="B29" s="462" t="s">
        <v>345</v>
      </c>
      <c r="C29" s="463"/>
      <c r="D29" s="463"/>
      <c r="E29" s="432">
        <v>42</v>
      </c>
      <c r="F29" s="432"/>
      <c r="G29" s="432"/>
      <c r="H29" s="433">
        <v>9486</v>
      </c>
      <c r="I29" s="433"/>
      <c r="J29" s="433"/>
      <c r="K29" s="434">
        <v>149331623</v>
      </c>
      <c r="L29" s="435"/>
      <c r="M29" s="436"/>
      <c r="N29" s="434">
        <v>15742</v>
      </c>
      <c r="O29" s="435"/>
      <c r="P29" s="440"/>
    </row>
    <row r="30" spans="2:16" ht="17.100000000000001" customHeight="1" thickBot="1">
      <c r="B30" s="464" t="s">
        <v>355</v>
      </c>
      <c r="C30" s="465"/>
      <c r="D30" s="465"/>
      <c r="E30" s="442">
        <f>E29/E27</f>
        <v>0.95454545454545459</v>
      </c>
      <c r="F30" s="442"/>
      <c r="G30" s="442"/>
      <c r="H30" s="442">
        <f>H29/H27</f>
        <v>1.0171563371220245</v>
      </c>
      <c r="I30" s="442"/>
      <c r="J30" s="442"/>
      <c r="K30" s="442">
        <f>K29/K27</f>
        <v>1.0590102042073288</v>
      </c>
      <c r="L30" s="442"/>
      <c r="M30" s="442"/>
      <c r="N30" s="410">
        <f>N29/N27</f>
        <v>1.0411375661375661</v>
      </c>
      <c r="O30" s="411"/>
      <c r="P30" s="441"/>
    </row>
    <row r="31" spans="2:16" ht="17.100000000000001" customHeight="1">
      <c r="B31" s="462" t="s">
        <v>357</v>
      </c>
      <c r="C31" s="463"/>
      <c r="D31" s="463"/>
      <c r="E31" s="432">
        <v>42</v>
      </c>
      <c r="F31" s="432"/>
      <c r="G31" s="432"/>
      <c r="H31" s="433">
        <v>10024</v>
      </c>
      <c r="I31" s="433"/>
      <c r="J31" s="433"/>
      <c r="K31" s="434">
        <v>161379431</v>
      </c>
      <c r="L31" s="435"/>
      <c r="M31" s="436"/>
      <c r="N31" s="434">
        <v>16099</v>
      </c>
      <c r="O31" s="435"/>
      <c r="P31" s="440"/>
    </row>
    <row r="32" spans="2:16" ht="17.100000000000001" customHeight="1" thickBot="1">
      <c r="B32" s="464" t="s">
        <v>355</v>
      </c>
      <c r="C32" s="465"/>
      <c r="D32" s="465"/>
      <c r="E32" s="442">
        <f>E31/E29</f>
        <v>1</v>
      </c>
      <c r="F32" s="442"/>
      <c r="G32" s="442"/>
      <c r="H32" s="442">
        <f>H31/H29</f>
        <v>1.0567151591819524</v>
      </c>
      <c r="I32" s="442"/>
      <c r="J32" s="442"/>
      <c r="K32" s="442">
        <f>K31/K29</f>
        <v>1.0806782097319065</v>
      </c>
      <c r="L32" s="442"/>
      <c r="M32" s="442"/>
      <c r="N32" s="410">
        <f>N31/N29</f>
        <v>1.0226781857451404</v>
      </c>
      <c r="O32" s="411"/>
      <c r="P32" s="441"/>
    </row>
    <row r="33" spans="1:17" ht="17.100000000000001" customHeight="1">
      <c r="B33" s="462" t="s">
        <v>356</v>
      </c>
      <c r="C33" s="463"/>
      <c r="D33" s="463"/>
      <c r="E33" s="432">
        <v>47</v>
      </c>
      <c r="F33" s="432"/>
      <c r="G33" s="432"/>
      <c r="H33" s="433">
        <v>10380</v>
      </c>
      <c r="I33" s="433"/>
      <c r="J33" s="433"/>
      <c r="K33" s="434">
        <v>170784514</v>
      </c>
      <c r="L33" s="435"/>
      <c r="M33" s="436"/>
      <c r="N33" s="434">
        <v>16453.2</v>
      </c>
      <c r="O33" s="435"/>
      <c r="P33" s="440"/>
    </row>
    <row r="34" spans="1:17" ht="17.100000000000001" customHeight="1" thickBot="1">
      <c r="B34" s="472" t="s">
        <v>355</v>
      </c>
      <c r="C34" s="473"/>
      <c r="D34" s="473"/>
      <c r="E34" s="442">
        <f>E33/E31</f>
        <v>1.1190476190476191</v>
      </c>
      <c r="F34" s="442"/>
      <c r="G34" s="442"/>
      <c r="H34" s="442">
        <f>H33/H31</f>
        <v>1.035514764565044</v>
      </c>
      <c r="I34" s="442"/>
      <c r="J34" s="442"/>
      <c r="K34" s="442">
        <f>K33/K31</f>
        <v>1.058279316897579</v>
      </c>
      <c r="L34" s="442"/>
      <c r="M34" s="442"/>
      <c r="N34" s="476">
        <f>N33/N31</f>
        <v>1.022001366544506</v>
      </c>
      <c r="O34" s="477"/>
      <c r="P34" s="478"/>
    </row>
    <row r="35" spans="1:17" ht="17.100000000000001" customHeight="1">
      <c r="B35" s="401" t="s">
        <v>382</v>
      </c>
      <c r="C35" s="402"/>
      <c r="D35" s="403"/>
      <c r="E35" s="407">
        <v>52</v>
      </c>
      <c r="F35" s="408"/>
      <c r="G35" s="409"/>
      <c r="H35" s="413">
        <v>11534</v>
      </c>
      <c r="I35" s="414"/>
      <c r="J35" s="415"/>
      <c r="K35" s="416">
        <v>172840378</v>
      </c>
      <c r="L35" s="417"/>
      <c r="M35" s="418"/>
      <c r="N35" s="416">
        <v>14985</v>
      </c>
      <c r="O35" s="417"/>
      <c r="P35" s="419"/>
    </row>
    <row r="36" spans="1:17" ht="17.100000000000001" customHeight="1" thickBot="1">
      <c r="B36" s="404" t="s">
        <v>355</v>
      </c>
      <c r="C36" s="405"/>
      <c r="D36" s="406"/>
      <c r="E36" s="410">
        <f>E35/E33</f>
        <v>1.1063829787234043</v>
      </c>
      <c r="F36" s="411"/>
      <c r="G36" s="412"/>
      <c r="H36" s="410">
        <f>H35/H33</f>
        <v>1.111175337186898</v>
      </c>
      <c r="I36" s="411"/>
      <c r="J36" s="412"/>
      <c r="K36" s="410">
        <f>K35/K33</f>
        <v>1.012037765906574</v>
      </c>
      <c r="L36" s="411"/>
      <c r="M36" s="412"/>
      <c r="N36" s="410">
        <f>N35/N33</f>
        <v>0.91076507913354232</v>
      </c>
      <c r="O36" s="411"/>
      <c r="P36" s="412"/>
    </row>
    <row r="37" spans="1:17" ht="13.5" customHeight="1">
      <c r="B37" s="475" t="s">
        <v>354</v>
      </c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</row>
    <row r="38" spans="1:17">
      <c r="B38" s="282" t="s">
        <v>353</v>
      </c>
    </row>
    <row r="39" spans="1:17" ht="14.25" thickBot="1">
      <c r="A39" s="282" t="s">
        <v>352</v>
      </c>
    </row>
    <row r="40" spans="1:17" ht="12.75" customHeight="1">
      <c r="B40" s="455"/>
      <c r="C40" s="456"/>
      <c r="D40" s="287" t="s">
        <v>133</v>
      </c>
      <c r="E40" s="287" t="s">
        <v>10</v>
      </c>
      <c r="F40" s="287" t="s">
        <v>11</v>
      </c>
      <c r="G40" s="287" t="s">
        <v>351</v>
      </c>
      <c r="H40" s="288" t="s">
        <v>350</v>
      </c>
      <c r="I40" s="288" t="s">
        <v>349</v>
      </c>
      <c r="J40" s="287" t="s">
        <v>348</v>
      </c>
      <c r="K40" s="287" t="s">
        <v>146</v>
      </c>
      <c r="L40" s="286" t="s">
        <v>347</v>
      </c>
      <c r="M40" s="287" t="s">
        <v>346</v>
      </c>
      <c r="N40" s="287" t="s">
        <v>345</v>
      </c>
      <c r="O40" s="286" t="s">
        <v>344</v>
      </c>
      <c r="P40" s="333" t="s">
        <v>343</v>
      </c>
      <c r="Q40" s="335" t="s">
        <v>382</v>
      </c>
    </row>
    <row r="41" spans="1:17" ht="16.5" customHeight="1">
      <c r="B41" s="467" t="s">
        <v>380</v>
      </c>
      <c r="C41" s="468"/>
      <c r="D41" s="327">
        <v>12367</v>
      </c>
      <c r="E41" s="327"/>
      <c r="F41" s="327"/>
      <c r="G41" s="327"/>
      <c r="H41" s="328"/>
      <c r="I41" s="328">
        <v>12512</v>
      </c>
      <c r="J41" s="327">
        <v>12817</v>
      </c>
      <c r="K41" s="327">
        <v>13180</v>
      </c>
      <c r="L41" s="329">
        <v>13709</v>
      </c>
      <c r="M41" s="327">
        <v>13704</v>
      </c>
      <c r="N41" s="327">
        <v>13677</v>
      </c>
      <c r="O41" s="329">
        <v>14047</v>
      </c>
      <c r="P41" s="328">
        <v>14696</v>
      </c>
      <c r="Q41" s="337">
        <v>15119</v>
      </c>
    </row>
    <row r="42" spans="1:17" ht="14.25" customHeight="1" thickBot="1">
      <c r="B42" s="469" t="s">
        <v>381</v>
      </c>
      <c r="C42" s="470"/>
      <c r="D42" s="330">
        <v>12222</v>
      </c>
      <c r="E42" s="330">
        <v>12600</v>
      </c>
      <c r="F42" s="330">
        <v>12587</v>
      </c>
      <c r="G42" s="330">
        <v>12695</v>
      </c>
      <c r="H42" s="331">
        <v>13079</v>
      </c>
      <c r="I42" s="331">
        <v>13586</v>
      </c>
      <c r="J42" s="330">
        <v>14190</v>
      </c>
      <c r="K42" s="330">
        <v>14437</v>
      </c>
      <c r="L42" s="331">
        <v>14838</v>
      </c>
      <c r="M42" s="330">
        <v>15033</v>
      </c>
      <c r="N42" s="330">
        <v>15295</v>
      </c>
      <c r="O42" s="332">
        <v>15603</v>
      </c>
      <c r="P42" s="334">
        <v>16118</v>
      </c>
      <c r="Q42" s="336"/>
    </row>
    <row r="43" spans="1:17" s="285" customFormat="1" ht="15.75" customHeight="1"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</row>
    <row r="44" spans="1:17">
      <c r="B44" s="284"/>
      <c r="C44" s="284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</row>
  </sheetData>
  <mergeCells count="151">
    <mergeCell ref="B37:P37"/>
    <mergeCell ref="N27:P27"/>
    <mergeCell ref="N28:P28"/>
    <mergeCell ref="N29:P29"/>
    <mergeCell ref="N30:P30"/>
    <mergeCell ref="N31:P31"/>
    <mergeCell ref="N32:P32"/>
    <mergeCell ref="N33:P33"/>
    <mergeCell ref="N34:P34"/>
    <mergeCell ref="H27:J27"/>
    <mergeCell ref="B30:D30"/>
    <mergeCell ref="B32:D32"/>
    <mergeCell ref="H34:J34"/>
    <mergeCell ref="K27:M27"/>
    <mergeCell ref="K28:M28"/>
    <mergeCell ref="K29:M29"/>
    <mergeCell ref="K30:M30"/>
    <mergeCell ref="K31:M31"/>
    <mergeCell ref="K32:M32"/>
    <mergeCell ref="K33:M33"/>
    <mergeCell ref="K34:M34"/>
    <mergeCell ref="H28:J28"/>
    <mergeCell ref="H29:J29"/>
    <mergeCell ref="H30:J30"/>
    <mergeCell ref="H31:J31"/>
    <mergeCell ref="H32:J32"/>
    <mergeCell ref="H33:J33"/>
    <mergeCell ref="N12:P12"/>
    <mergeCell ref="N13:P13"/>
    <mergeCell ref="N14:P14"/>
    <mergeCell ref="N15:P15"/>
    <mergeCell ref="N16:P16"/>
    <mergeCell ref="N17:P17"/>
    <mergeCell ref="B17:D17"/>
    <mergeCell ref="B15:D15"/>
    <mergeCell ref="B19:D19"/>
    <mergeCell ref="K19:M19"/>
    <mergeCell ref="E16:G16"/>
    <mergeCell ref="H16:J16"/>
    <mergeCell ref="B13:D13"/>
    <mergeCell ref="E12:G12"/>
    <mergeCell ref="H12:J12"/>
    <mergeCell ref="K12:M12"/>
    <mergeCell ref="E13:G13"/>
    <mergeCell ref="H13:J13"/>
    <mergeCell ref="K13:M13"/>
    <mergeCell ref="K16:M16"/>
    <mergeCell ref="E17:G17"/>
    <mergeCell ref="H17:J17"/>
    <mergeCell ref="K17:M17"/>
    <mergeCell ref="E14:G14"/>
    <mergeCell ref="H14:J14"/>
    <mergeCell ref="K14:M14"/>
    <mergeCell ref="E15:G15"/>
    <mergeCell ref="H15:J15"/>
    <mergeCell ref="K15:M15"/>
    <mergeCell ref="B43:P43"/>
    <mergeCell ref="E20:G20"/>
    <mergeCell ref="H20:J20"/>
    <mergeCell ref="K20:M20"/>
    <mergeCell ref="E21:G21"/>
    <mergeCell ref="H21:J21"/>
    <mergeCell ref="K21:M21"/>
    <mergeCell ref="E22:G22"/>
    <mergeCell ref="H22:J22"/>
    <mergeCell ref="K22:M22"/>
    <mergeCell ref="B41:C41"/>
    <mergeCell ref="B42:C42"/>
    <mergeCell ref="N22:P22"/>
    <mergeCell ref="N23:P23"/>
    <mergeCell ref="N24:P24"/>
    <mergeCell ref="N25:P25"/>
    <mergeCell ref="N26:P26"/>
    <mergeCell ref="B34:D34"/>
    <mergeCell ref="E27:G27"/>
    <mergeCell ref="E28:G28"/>
    <mergeCell ref="E29:G29"/>
    <mergeCell ref="E30:G30"/>
    <mergeCell ref="E31:G31"/>
    <mergeCell ref="E32:G32"/>
    <mergeCell ref="B40:C40"/>
    <mergeCell ref="E18:G18"/>
    <mergeCell ref="H18:J18"/>
    <mergeCell ref="K18:M18"/>
    <mergeCell ref="E19:G19"/>
    <mergeCell ref="H19:J19"/>
    <mergeCell ref="E25:G25"/>
    <mergeCell ref="H25:J25"/>
    <mergeCell ref="E23:G23"/>
    <mergeCell ref="H23:J23"/>
    <mergeCell ref="K23:M23"/>
    <mergeCell ref="E24:G24"/>
    <mergeCell ref="H24:J24"/>
    <mergeCell ref="K24:M24"/>
    <mergeCell ref="E33:G33"/>
    <mergeCell ref="E34:G34"/>
    <mergeCell ref="B29:D29"/>
    <mergeCell ref="B31:D31"/>
    <mergeCell ref="B33:D33"/>
    <mergeCell ref="B28:D28"/>
    <mergeCell ref="B27:D27"/>
    <mergeCell ref="B18:D18"/>
    <mergeCell ref="B20:D20"/>
    <mergeCell ref="B22:D22"/>
    <mergeCell ref="B11:D11"/>
    <mergeCell ref="N8:P8"/>
    <mergeCell ref="N9:P9"/>
    <mergeCell ref="N10:P10"/>
    <mergeCell ref="N11:P11"/>
    <mergeCell ref="E11:G11"/>
    <mergeCell ref="H11:J11"/>
    <mergeCell ref="K11:M11"/>
    <mergeCell ref="E26:G26"/>
    <mergeCell ref="K25:M25"/>
    <mergeCell ref="K26:M26"/>
    <mergeCell ref="H26:J26"/>
    <mergeCell ref="B24:D24"/>
    <mergeCell ref="B26:D26"/>
    <mergeCell ref="B25:D25"/>
    <mergeCell ref="B23:D23"/>
    <mergeCell ref="B21:D21"/>
    <mergeCell ref="B12:D12"/>
    <mergeCell ref="B14:D14"/>
    <mergeCell ref="B16:D16"/>
    <mergeCell ref="N18:P18"/>
    <mergeCell ref="N19:P19"/>
    <mergeCell ref="N20:P20"/>
    <mergeCell ref="N21:P21"/>
    <mergeCell ref="B1:P1"/>
    <mergeCell ref="E8:G8"/>
    <mergeCell ref="H8:J8"/>
    <mergeCell ref="K8:M8"/>
    <mergeCell ref="B9:D9"/>
    <mergeCell ref="E10:G10"/>
    <mergeCell ref="H10:J10"/>
    <mergeCell ref="K10:M10"/>
    <mergeCell ref="B8:D8"/>
    <mergeCell ref="B10:D10"/>
    <mergeCell ref="E9:G9"/>
    <mergeCell ref="H9:J9"/>
    <mergeCell ref="K9:M9"/>
    <mergeCell ref="B35:D35"/>
    <mergeCell ref="B36:D36"/>
    <mergeCell ref="E35:G35"/>
    <mergeCell ref="E36:G36"/>
    <mergeCell ref="H35:J35"/>
    <mergeCell ref="H36:J36"/>
    <mergeCell ref="K35:M35"/>
    <mergeCell ref="K36:M36"/>
    <mergeCell ref="N36:P36"/>
    <mergeCell ref="N35:P35"/>
  </mergeCells>
  <phoneticPr fontId="6"/>
  <pageMargins left="0.51181102362204722" right="0.15748031496062992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workbookViewId="0"/>
  </sheetViews>
  <sheetFormatPr defaultRowHeight="18" customHeight="1"/>
  <cols>
    <col min="1" max="1" width="16.875" style="25" customWidth="1"/>
    <col min="2" max="10" width="8.25" style="25" customWidth="1"/>
    <col min="11" max="16384" width="9" style="25"/>
  </cols>
  <sheetData>
    <row r="2" spans="1:15" ht="18" customHeight="1">
      <c r="A2" s="140" t="s">
        <v>182</v>
      </c>
    </row>
    <row r="3" spans="1:15" ht="18" customHeight="1">
      <c r="A3" s="134" t="s">
        <v>180</v>
      </c>
      <c r="B3" s="135" t="s">
        <v>171</v>
      </c>
      <c r="C3" s="135" t="s">
        <v>10</v>
      </c>
      <c r="D3" s="135" t="s">
        <v>167</v>
      </c>
      <c r="E3" s="135" t="s">
        <v>168</v>
      </c>
      <c r="F3" s="135" t="s">
        <v>169</v>
      </c>
      <c r="G3" s="135" t="s">
        <v>172</v>
      </c>
      <c r="H3" s="135" t="s">
        <v>170</v>
      </c>
      <c r="I3" s="135" t="s">
        <v>157</v>
      </c>
      <c r="J3" s="135" t="s">
        <v>184</v>
      </c>
      <c r="K3" s="135" t="s">
        <v>325</v>
      </c>
      <c r="L3" s="135" t="s">
        <v>326</v>
      </c>
      <c r="M3" s="135" t="s">
        <v>328</v>
      </c>
      <c r="N3" s="135" t="s">
        <v>459</v>
      </c>
      <c r="O3" s="135" t="s">
        <v>460</v>
      </c>
    </row>
    <row r="4" spans="1:15" ht="18" customHeight="1">
      <c r="A4" s="281">
        <v>-5000</v>
      </c>
      <c r="B4" s="136">
        <f t="shared" ref="B4:I13" si="0">B18/B$28</f>
        <v>0.41025641025641024</v>
      </c>
      <c r="C4" s="136">
        <f t="shared" si="0"/>
        <v>0.42857142857142855</v>
      </c>
      <c r="D4" s="136">
        <f t="shared" si="0"/>
        <v>0.4</v>
      </c>
      <c r="E4" s="136">
        <f t="shared" si="0"/>
        <v>0.42857142857142855</v>
      </c>
      <c r="F4" s="136">
        <f t="shared" si="0"/>
        <v>0.45945945945945948</v>
      </c>
      <c r="G4" s="136">
        <f t="shared" si="0"/>
        <v>0.32432432432432434</v>
      </c>
      <c r="H4" s="136">
        <f t="shared" si="0"/>
        <v>0.33333333333333331</v>
      </c>
      <c r="I4" s="136">
        <f t="shared" si="0"/>
        <v>0.29268292682926828</v>
      </c>
      <c r="J4" s="136">
        <f t="shared" ref="J4:K4" si="1">J18/J$28</f>
        <v>0.25</v>
      </c>
      <c r="K4" s="136">
        <f t="shared" si="1"/>
        <v>0.13636363636363635</v>
      </c>
      <c r="L4" s="136">
        <f t="shared" ref="L4:O4" si="2">L18/L$28</f>
        <v>9.5238095238095233E-2</v>
      </c>
      <c r="M4" s="136">
        <f t="shared" si="2"/>
        <v>9.5238095238095233E-2</v>
      </c>
      <c r="N4" s="136">
        <f t="shared" si="2"/>
        <v>6.3829787234042548E-2</v>
      </c>
      <c r="O4" s="136">
        <f t="shared" si="2"/>
        <v>7.6923076923076927E-2</v>
      </c>
    </row>
    <row r="5" spans="1:15" ht="18" customHeight="1">
      <c r="A5" s="134" t="s">
        <v>158</v>
      </c>
      <c r="B5" s="136">
        <f t="shared" si="0"/>
        <v>0.23076923076923078</v>
      </c>
      <c r="C5" s="136">
        <f t="shared" si="0"/>
        <v>0.2857142857142857</v>
      </c>
      <c r="D5" s="136">
        <f t="shared" si="0"/>
        <v>0.31428571428571428</v>
      </c>
      <c r="E5" s="136">
        <f t="shared" si="0"/>
        <v>0.25714285714285712</v>
      </c>
      <c r="F5" s="136">
        <f t="shared" si="0"/>
        <v>0.16216216216216217</v>
      </c>
      <c r="G5" s="136">
        <f t="shared" si="0"/>
        <v>0.24324324324324326</v>
      </c>
      <c r="H5" s="136">
        <f t="shared" si="0"/>
        <v>0.23076923076923078</v>
      </c>
      <c r="I5" s="136">
        <f t="shared" si="0"/>
        <v>0.17073170731707318</v>
      </c>
      <c r="J5" s="136">
        <f t="shared" ref="J5:K5" si="3">J19/J$28</f>
        <v>0.29545454545454547</v>
      </c>
      <c r="K5" s="136">
        <f t="shared" si="3"/>
        <v>0.34090909090909088</v>
      </c>
      <c r="L5" s="136">
        <f t="shared" ref="L5:O5" si="4">L19/L$28</f>
        <v>0.30952380952380953</v>
      </c>
      <c r="M5" s="136">
        <f t="shared" si="4"/>
        <v>0.21428571428571427</v>
      </c>
      <c r="N5" s="136">
        <f t="shared" si="4"/>
        <v>0.23404255319148937</v>
      </c>
      <c r="O5" s="136">
        <f t="shared" si="4"/>
        <v>0.38461538461538464</v>
      </c>
    </row>
    <row r="6" spans="1:15" ht="18" customHeight="1">
      <c r="A6" s="134" t="s">
        <v>159</v>
      </c>
      <c r="B6" s="136">
        <f t="shared" si="0"/>
        <v>0.20512820512820512</v>
      </c>
      <c r="C6" s="136">
        <f t="shared" si="0"/>
        <v>0.14285714285714285</v>
      </c>
      <c r="D6" s="136">
        <f t="shared" si="0"/>
        <v>0.14285714285714285</v>
      </c>
      <c r="E6" s="136">
        <f t="shared" si="0"/>
        <v>0.14285714285714285</v>
      </c>
      <c r="F6" s="136">
        <f t="shared" si="0"/>
        <v>0.1891891891891892</v>
      </c>
      <c r="G6" s="136">
        <f t="shared" si="0"/>
        <v>0.21621621621621623</v>
      </c>
      <c r="H6" s="136">
        <f t="shared" si="0"/>
        <v>0.23076923076923078</v>
      </c>
      <c r="I6" s="136">
        <f t="shared" si="0"/>
        <v>0.31707317073170732</v>
      </c>
      <c r="J6" s="136">
        <f t="shared" ref="J6:K6" si="5">J20/J$28</f>
        <v>0.18181818181818182</v>
      </c>
      <c r="K6" s="136">
        <f t="shared" si="5"/>
        <v>0.22727272727272727</v>
      </c>
      <c r="L6" s="136">
        <f t="shared" ref="L6:O6" si="6">L20/L$28</f>
        <v>0.26190476190476192</v>
      </c>
      <c r="M6" s="136">
        <f t="shared" si="6"/>
        <v>0.30952380952380953</v>
      </c>
      <c r="N6" s="136">
        <f t="shared" si="6"/>
        <v>0.31914893617021278</v>
      </c>
      <c r="O6" s="136">
        <f t="shared" si="6"/>
        <v>0.25</v>
      </c>
    </row>
    <row r="7" spans="1:15" ht="18" customHeight="1">
      <c r="A7" s="134" t="s">
        <v>160</v>
      </c>
      <c r="B7" s="136">
        <f t="shared" si="0"/>
        <v>0.12820512820512819</v>
      </c>
      <c r="C7" s="136">
        <f t="shared" si="0"/>
        <v>0.11428571428571428</v>
      </c>
      <c r="D7" s="136">
        <f t="shared" si="0"/>
        <v>8.5714285714285715E-2</v>
      </c>
      <c r="E7" s="136">
        <f t="shared" si="0"/>
        <v>0.11428571428571428</v>
      </c>
      <c r="F7" s="136">
        <f t="shared" si="0"/>
        <v>8.1081081081081086E-2</v>
      </c>
      <c r="G7" s="136">
        <f t="shared" si="0"/>
        <v>0.10810810810810811</v>
      </c>
      <c r="H7" s="136">
        <f t="shared" si="0"/>
        <v>0.10256410256410256</v>
      </c>
      <c r="I7" s="136">
        <f t="shared" si="0"/>
        <v>9.7560975609756101E-2</v>
      </c>
      <c r="J7" s="136">
        <f t="shared" ref="J7:K7" si="7">J21/J$28</f>
        <v>9.0909090909090912E-2</v>
      </c>
      <c r="K7" s="136">
        <f t="shared" si="7"/>
        <v>6.8181818181818177E-2</v>
      </c>
      <c r="L7" s="136">
        <f t="shared" ref="L7:O7" si="8">L21/L$28</f>
        <v>9.5238095238095233E-2</v>
      </c>
      <c r="M7" s="136">
        <f t="shared" si="8"/>
        <v>0.11904761904761904</v>
      </c>
      <c r="N7" s="136">
        <f t="shared" si="8"/>
        <v>0.1702127659574468</v>
      </c>
      <c r="O7" s="136">
        <f t="shared" si="8"/>
        <v>0.13461538461538461</v>
      </c>
    </row>
    <row r="8" spans="1:15" ht="18" customHeight="1">
      <c r="A8" s="134" t="s">
        <v>161</v>
      </c>
      <c r="B8" s="136">
        <f t="shared" si="0"/>
        <v>2.564102564102564E-2</v>
      </c>
      <c r="C8" s="136">
        <f t="shared" si="0"/>
        <v>0</v>
      </c>
      <c r="D8" s="136">
        <f t="shared" si="0"/>
        <v>2.8571428571428571E-2</v>
      </c>
      <c r="E8" s="136">
        <f t="shared" si="0"/>
        <v>2.8571428571428571E-2</v>
      </c>
      <c r="F8" s="136">
        <f t="shared" si="0"/>
        <v>8.1081081081081086E-2</v>
      </c>
      <c r="G8" s="136">
        <f t="shared" si="0"/>
        <v>8.1081081081081086E-2</v>
      </c>
      <c r="H8" s="136">
        <f t="shared" si="0"/>
        <v>7.6923076923076927E-2</v>
      </c>
      <c r="I8" s="136">
        <f t="shared" si="0"/>
        <v>4.878048780487805E-2</v>
      </c>
      <c r="J8" s="136">
        <f t="shared" ref="J8:K8" si="9">J22/J$28</f>
        <v>4.5454545454545456E-2</v>
      </c>
      <c r="K8" s="136">
        <f t="shared" si="9"/>
        <v>4.5454545454545456E-2</v>
      </c>
      <c r="L8" s="136">
        <f t="shared" ref="L8:O8" si="10">L22/L$28</f>
        <v>2.3809523809523808E-2</v>
      </c>
      <c r="M8" s="136">
        <f t="shared" si="10"/>
        <v>7.1428571428571425E-2</v>
      </c>
      <c r="N8" s="136">
        <f t="shared" si="10"/>
        <v>4.2553191489361701E-2</v>
      </c>
      <c r="O8" s="136">
        <f t="shared" si="10"/>
        <v>5.7692307692307696E-2</v>
      </c>
    </row>
    <row r="9" spans="1:15" ht="18" customHeight="1">
      <c r="A9" s="134" t="s">
        <v>162</v>
      </c>
      <c r="B9" s="136">
        <f t="shared" si="0"/>
        <v>0</v>
      </c>
      <c r="C9" s="136">
        <f t="shared" si="0"/>
        <v>0</v>
      </c>
      <c r="D9" s="136">
        <f t="shared" si="0"/>
        <v>2.8571428571428571E-2</v>
      </c>
      <c r="E9" s="136">
        <f t="shared" si="0"/>
        <v>0</v>
      </c>
      <c r="F9" s="136">
        <f t="shared" si="0"/>
        <v>0</v>
      </c>
      <c r="G9" s="136">
        <f t="shared" si="0"/>
        <v>0</v>
      </c>
      <c r="H9" s="136">
        <f t="shared" si="0"/>
        <v>0</v>
      </c>
      <c r="I9" s="136">
        <f t="shared" si="0"/>
        <v>2.4390243902439025E-2</v>
      </c>
      <c r="J9" s="136">
        <f t="shared" ref="J9:K9" si="11">J23/J$28</f>
        <v>6.8181818181818177E-2</v>
      </c>
      <c r="K9" s="136">
        <f t="shared" si="11"/>
        <v>0.11363636363636363</v>
      </c>
      <c r="L9" s="136">
        <f t="shared" ref="L9:O9" si="12">L23/L$28</f>
        <v>0.11904761904761904</v>
      </c>
      <c r="M9" s="136">
        <f t="shared" si="12"/>
        <v>0.11904761904761904</v>
      </c>
      <c r="N9" s="136">
        <f t="shared" si="12"/>
        <v>0.10638297872340426</v>
      </c>
      <c r="O9" s="136">
        <f t="shared" si="12"/>
        <v>1.9230769230769232E-2</v>
      </c>
    </row>
    <row r="10" spans="1:15" ht="18" customHeight="1">
      <c r="A10" s="134" t="s">
        <v>163</v>
      </c>
      <c r="B10" s="136">
        <f t="shared" si="0"/>
        <v>0</v>
      </c>
      <c r="C10" s="136">
        <f t="shared" si="0"/>
        <v>2.8571428571428571E-2</v>
      </c>
      <c r="D10" s="136">
        <f t="shared" si="0"/>
        <v>0</v>
      </c>
      <c r="E10" s="136">
        <f t="shared" si="0"/>
        <v>2.8571428571428571E-2</v>
      </c>
      <c r="F10" s="136">
        <f t="shared" si="0"/>
        <v>0</v>
      </c>
      <c r="G10" s="136">
        <f t="shared" si="0"/>
        <v>0</v>
      </c>
      <c r="H10" s="136">
        <f t="shared" si="0"/>
        <v>0</v>
      </c>
      <c r="I10" s="136">
        <f t="shared" si="0"/>
        <v>0</v>
      </c>
      <c r="J10" s="136">
        <f t="shared" ref="J10:K10" si="13">J24/J$28</f>
        <v>2.2727272727272728E-2</v>
      </c>
      <c r="K10" s="136">
        <f t="shared" si="13"/>
        <v>4.5454545454545456E-2</v>
      </c>
      <c r="L10" s="136">
        <f t="shared" ref="L10:O10" si="14">L24/L$28</f>
        <v>4.7619047619047616E-2</v>
      </c>
      <c r="M10" s="136">
        <f t="shared" si="14"/>
        <v>2.3809523809523808E-2</v>
      </c>
      <c r="N10" s="136">
        <f t="shared" si="14"/>
        <v>0</v>
      </c>
      <c r="O10" s="136">
        <f t="shared" si="14"/>
        <v>1.9230769230769232E-2</v>
      </c>
    </row>
    <row r="11" spans="1:15" ht="18" customHeight="1">
      <c r="A11" s="134" t="s">
        <v>164</v>
      </c>
      <c r="B11" s="136">
        <f t="shared" si="0"/>
        <v>0</v>
      </c>
      <c r="C11" s="136">
        <f t="shared" si="0"/>
        <v>0</v>
      </c>
      <c r="D11" s="136">
        <f t="shared" si="0"/>
        <v>0</v>
      </c>
      <c r="E11" s="136">
        <f t="shared" si="0"/>
        <v>0</v>
      </c>
      <c r="F11" s="136">
        <f t="shared" si="0"/>
        <v>2.7027027027027029E-2</v>
      </c>
      <c r="G11" s="136">
        <f t="shared" si="0"/>
        <v>0</v>
      </c>
      <c r="H11" s="136">
        <f t="shared" si="0"/>
        <v>2.564102564102564E-2</v>
      </c>
      <c r="I11" s="136">
        <f t="shared" si="0"/>
        <v>0</v>
      </c>
      <c r="J11" s="136">
        <f t="shared" ref="J11:K11" si="15">J25/J$28</f>
        <v>2.2727272727272728E-2</v>
      </c>
      <c r="K11" s="136">
        <f t="shared" si="15"/>
        <v>0</v>
      </c>
      <c r="L11" s="136">
        <f t="shared" ref="L11:O11" si="16">L25/L$28</f>
        <v>2.3809523809523808E-2</v>
      </c>
      <c r="M11" s="136">
        <f t="shared" si="16"/>
        <v>0</v>
      </c>
      <c r="N11" s="136">
        <f t="shared" si="16"/>
        <v>0</v>
      </c>
      <c r="O11" s="136">
        <f t="shared" si="16"/>
        <v>0</v>
      </c>
    </row>
    <row r="12" spans="1:15" ht="18" customHeight="1">
      <c r="A12" s="134" t="s">
        <v>165</v>
      </c>
      <c r="B12" s="136">
        <f t="shared" si="0"/>
        <v>0</v>
      </c>
      <c r="C12" s="136">
        <f t="shared" si="0"/>
        <v>0</v>
      </c>
      <c r="D12" s="136">
        <f t="shared" si="0"/>
        <v>0</v>
      </c>
      <c r="E12" s="136">
        <f t="shared" si="0"/>
        <v>0</v>
      </c>
      <c r="F12" s="136">
        <f t="shared" si="0"/>
        <v>0</v>
      </c>
      <c r="G12" s="136">
        <f t="shared" si="0"/>
        <v>2.7027027027027029E-2</v>
      </c>
      <c r="H12" s="136">
        <f t="shared" si="0"/>
        <v>0</v>
      </c>
      <c r="I12" s="136">
        <f t="shared" si="0"/>
        <v>2.4390243902439025E-2</v>
      </c>
      <c r="J12" s="136">
        <f t="shared" ref="J12:K12" si="17">J26/J$28</f>
        <v>0</v>
      </c>
      <c r="K12" s="136">
        <f t="shared" si="17"/>
        <v>0</v>
      </c>
      <c r="L12" s="136">
        <f t="shared" ref="L12:O12" si="18">L26/L$28</f>
        <v>0</v>
      </c>
      <c r="M12" s="136">
        <f t="shared" si="18"/>
        <v>2.3809523809523808E-2</v>
      </c>
      <c r="N12" s="136">
        <f t="shared" si="18"/>
        <v>2.1276595744680851E-2</v>
      </c>
      <c r="O12" s="136">
        <f t="shared" si="18"/>
        <v>0</v>
      </c>
    </row>
    <row r="13" spans="1:15" ht="18" customHeight="1" thickBot="1">
      <c r="A13" s="163" t="s">
        <v>166</v>
      </c>
      <c r="B13" s="164">
        <f t="shared" si="0"/>
        <v>0</v>
      </c>
      <c r="C13" s="164">
        <f t="shared" si="0"/>
        <v>0</v>
      </c>
      <c r="D13" s="164">
        <f t="shared" si="0"/>
        <v>0</v>
      </c>
      <c r="E13" s="164">
        <f t="shared" si="0"/>
        <v>0</v>
      </c>
      <c r="F13" s="164">
        <f t="shared" si="0"/>
        <v>0</v>
      </c>
      <c r="G13" s="164">
        <f t="shared" si="0"/>
        <v>0</v>
      </c>
      <c r="H13" s="164">
        <f t="shared" si="0"/>
        <v>0</v>
      </c>
      <c r="I13" s="164">
        <f t="shared" si="0"/>
        <v>2.4390243902439025E-2</v>
      </c>
      <c r="J13" s="164">
        <f t="shared" ref="J13:K13" si="19">J27/J$28</f>
        <v>2.2727272727272728E-2</v>
      </c>
      <c r="K13" s="164">
        <f t="shared" si="19"/>
        <v>2.2727272727272728E-2</v>
      </c>
      <c r="L13" s="164">
        <f t="shared" ref="L13:O13" si="20">L27/L$28</f>
        <v>2.3809523809523808E-2</v>
      </c>
      <c r="M13" s="164">
        <f t="shared" si="20"/>
        <v>2.3809523809523808E-2</v>
      </c>
      <c r="N13" s="164">
        <f t="shared" si="20"/>
        <v>4.2553191489361701E-2</v>
      </c>
      <c r="O13" s="164">
        <f t="shared" si="20"/>
        <v>5.7692307692307696E-2</v>
      </c>
    </row>
    <row r="14" spans="1:15" ht="18" customHeight="1" thickTop="1">
      <c r="A14" s="166" t="s">
        <v>198</v>
      </c>
      <c r="B14" s="165">
        <f>SUM(B8:B13)</f>
        <v>2.564102564102564E-2</v>
      </c>
      <c r="C14" s="165">
        <f t="shared" ref="C14:J14" si="21">SUM(C8:C13)</f>
        <v>2.8571428571428571E-2</v>
      </c>
      <c r="D14" s="165">
        <f t="shared" si="21"/>
        <v>5.7142857142857141E-2</v>
      </c>
      <c r="E14" s="165">
        <f t="shared" si="21"/>
        <v>5.7142857142857141E-2</v>
      </c>
      <c r="F14" s="165">
        <f t="shared" si="21"/>
        <v>0.10810810810810811</v>
      </c>
      <c r="G14" s="165">
        <f t="shared" si="21"/>
        <v>0.10810810810810811</v>
      </c>
      <c r="H14" s="165">
        <f t="shared" si="21"/>
        <v>0.10256410256410256</v>
      </c>
      <c r="I14" s="165">
        <f t="shared" si="21"/>
        <v>0.12195121951219512</v>
      </c>
      <c r="J14" s="165">
        <f t="shared" si="21"/>
        <v>0.18181818181818182</v>
      </c>
      <c r="K14" s="165">
        <f t="shared" ref="K14:O14" si="22">SUM(K8:K13)</f>
        <v>0.22727272727272727</v>
      </c>
      <c r="L14" s="165">
        <f t="shared" si="22"/>
        <v>0.23809523809523808</v>
      </c>
      <c r="M14" s="165">
        <f t="shared" si="22"/>
        <v>0.26190476190476186</v>
      </c>
      <c r="N14" s="165">
        <f t="shared" si="22"/>
        <v>0.21276595744680851</v>
      </c>
      <c r="O14" s="165">
        <f t="shared" si="22"/>
        <v>0.15384615384615385</v>
      </c>
    </row>
    <row r="15" spans="1:15" ht="18" customHeight="1">
      <c r="A15" s="137"/>
      <c r="B15" s="138"/>
      <c r="C15" s="138"/>
      <c r="D15" s="138"/>
      <c r="E15" s="138"/>
      <c r="F15" s="138"/>
      <c r="G15" s="138"/>
      <c r="H15" s="138"/>
      <c r="I15" s="138"/>
      <c r="J15" s="138"/>
    </row>
    <row r="16" spans="1:15" ht="18" customHeight="1">
      <c r="A16" s="140" t="s">
        <v>181</v>
      </c>
      <c r="B16" s="138"/>
      <c r="C16" s="138"/>
      <c r="D16" s="138"/>
      <c r="E16" s="138"/>
      <c r="F16" s="138"/>
      <c r="G16" s="138"/>
      <c r="H16" s="138"/>
      <c r="I16" s="138"/>
      <c r="J16" s="138"/>
    </row>
    <row r="17" spans="1:16" ht="18" customHeight="1">
      <c r="A17" s="134" t="s">
        <v>180</v>
      </c>
      <c r="B17" s="135" t="s">
        <v>133</v>
      </c>
      <c r="C17" s="135" t="s">
        <v>10</v>
      </c>
      <c r="D17" s="135" t="s">
        <v>167</v>
      </c>
      <c r="E17" s="135" t="s">
        <v>168</v>
      </c>
      <c r="F17" s="135" t="s">
        <v>169</v>
      </c>
      <c r="G17" s="135" t="s">
        <v>172</v>
      </c>
      <c r="H17" s="135" t="s">
        <v>170</v>
      </c>
      <c r="I17" s="135" t="s">
        <v>157</v>
      </c>
      <c r="J17" s="135" t="s">
        <v>184</v>
      </c>
      <c r="K17" s="135" t="s">
        <v>325</v>
      </c>
      <c r="L17" s="135" t="s">
        <v>326</v>
      </c>
      <c r="M17" s="135" t="s">
        <v>327</v>
      </c>
      <c r="N17" s="135" t="s">
        <v>459</v>
      </c>
      <c r="O17" s="135" t="s">
        <v>458</v>
      </c>
    </row>
    <row r="18" spans="1:16" ht="18" customHeight="1">
      <c r="A18" s="281">
        <v>-5000</v>
      </c>
      <c r="B18" s="134">
        <f>COUNTIF(経年変化!E$23:E$102,"&lt;5000")</f>
        <v>16</v>
      </c>
      <c r="C18" s="134">
        <f>COUNTIF(経年変化!F$23:F$102,"&lt;5000")</f>
        <v>15</v>
      </c>
      <c r="D18" s="134">
        <f>COUNTIF(経年変化!G$23:G$102,"&lt;5000")</f>
        <v>14</v>
      </c>
      <c r="E18" s="134">
        <f>COUNTIF(経年変化!H$23:H$102,"&lt;5000")</f>
        <v>15</v>
      </c>
      <c r="F18" s="134">
        <f>COUNTIF(経年変化!I$23:I$102,"&lt;5000")</f>
        <v>17</v>
      </c>
      <c r="G18" s="134">
        <f>COUNTIF(経年変化!J$23:J$102,"&lt;5000")</f>
        <v>12</v>
      </c>
      <c r="H18" s="134">
        <f>COUNTIF(経年変化!K$23:K$102,"&lt;5000")</f>
        <v>13</v>
      </c>
      <c r="I18" s="134">
        <f>COUNTIF(経年変化!L$23:L$102,"&lt;5000")</f>
        <v>12</v>
      </c>
      <c r="J18" s="134">
        <f>COUNTIF(経年変化!M$23:M$102,"&lt;5000")</f>
        <v>11</v>
      </c>
      <c r="K18" s="134">
        <f>COUNTIF(経年変化!N$23:N$102,"&lt;5000")</f>
        <v>6</v>
      </c>
      <c r="L18" s="134">
        <f>COUNTIF(経年変化!O$23:O$102,"&lt;5000")</f>
        <v>4</v>
      </c>
      <c r="M18" s="134">
        <f>COUNTIF(経年変化!P$23:P$102,"&lt;5000")</f>
        <v>4</v>
      </c>
      <c r="N18" s="134">
        <f>COUNTIF(経年変化!Q$23:Q$102,"&lt;5000")</f>
        <v>3</v>
      </c>
      <c r="O18" s="134">
        <f>COUNTIF(経年変化!R$23:R$102,"&lt;5000")</f>
        <v>4</v>
      </c>
      <c r="P18" s="137"/>
    </row>
    <row r="19" spans="1:16" ht="18" customHeight="1">
      <c r="A19" s="134" t="s">
        <v>158</v>
      </c>
      <c r="B19" s="139">
        <f>COUNTIF(経年変化!E$23:E$102,"&lt;10001")-B18</f>
        <v>9</v>
      </c>
      <c r="C19" s="139">
        <f>COUNTIF(経年変化!F$23:F$102,"&lt;10001")-C18</f>
        <v>10</v>
      </c>
      <c r="D19" s="139">
        <f>COUNTIF(経年変化!G$23:G$102,"&lt;10001")-D18</f>
        <v>11</v>
      </c>
      <c r="E19" s="139">
        <f>COUNTIF(経年変化!H$23:H$102,"&lt;10001")-E18</f>
        <v>9</v>
      </c>
      <c r="F19" s="139">
        <f>COUNTIF(経年変化!I$23:I$102,"&lt;10001")-F18</f>
        <v>6</v>
      </c>
      <c r="G19" s="139">
        <f>COUNTIF(経年変化!J$23:J$102,"&lt;10001")-G18</f>
        <v>9</v>
      </c>
      <c r="H19" s="139">
        <f>COUNTIF(経年変化!K$23:K$102,"&lt;10001")-H18</f>
        <v>9</v>
      </c>
      <c r="I19" s="139">
        <f>COUNTIF(経年変化!L$23:L$102,"&lt;10001")-I18</f>
        <v>7</v>
      </c>
      <c r="J19" s="139">
        <f>COUNTIF(経年変化!M$23:M$102,"&lt;10001")-J18</f>
        <v>13</v>
      </c>
      <c r="K19" s="139">
        <f>COUNTIF(経年変化!N$23:N$102,"&lt;10001")-K18</f>
        <v>15</v>
      </c>
      <c r="L19" s="139">
        <f>COUNTIF(経年変化!O$23:O$102,"&lt;10001")-L18</f>
        <v>13</v>
      </c>
      <c r="M19" s="139">
        <f>COUNTIF(経年変化!P$23:P$102,"&lt;10001")-M18</f>
        <v>9</v>
      </c>
      <c r="N19" s="139">
        <f>COUNTIF(経年変化!Q$23:Q$102,"&lt;10001")-N18</f>
        <v>11</v>
      </c>
      <c r="O19" s="139">
        <f>COUNTIF(経年変化!R$23:R$102,"&lt;10001")-O18</f>
        <v>20</v>
      </c>
      <c r="P19" s="376"/>
    </row>
    <row r="20" spans="1:16" ht="18" customHeight="1">
      <c r="A20" s="134" t="s">
        <v>159</v>
      </c>
      <c r="B20" s="139">
        <f>COUNTIF(経年変化!E$23:E$102,"&lt;15001")-B19-B18</f>
        <v>8</v>
      </c>
      <c r="C20" s="139">
        <f>COUNTIF(経年変化!F$23:F$102,"&lt;15001")-C19-C18</f>
        <v>5</v>
      </c>
      <c r="D20" s="139">
        <f>COUNTIF(経年変化!G$23:G$102,"&lt;15001")-D19-D18</f>
        <v>5</v>
      </c>
      <c r="E20" s="139">
        <f>COUNTIF(経年変化!H$23:H$102,"&lt;15001")-E19-E18</f>
        <v>5</v>
      </c>
      <c r="F20" s="139">
        <f>COUNTIF(経年変化!I$23:I$102,"&lt;15001")-F19-F18</f>
        <v>7</v>
      </c>
      <c r="G20" s="139">
        <f>COUNTIF(経年変化!J$23:J$102,"&lt;15001")-G19-G18</f>
        <v>8</v>
      </c>
      <c r="H20" s="139">
        <f>COUNTIF(経年変化!K$23:K$102,"&lt;15001")-H19-H18</f>
        <v>9</v>
      </c>
      <c r="I20" s="139">
        <f>COUNTIF(経年変化!L$23:L$102,"&lt;15001")-I19-I18</f>
        <v>13</v>
      </c>
      <c r="J20" s="139">
        <f>COUNTIF(経年変化!M$23:M$102,"&lt;15001")-J19-J18</f>
        <v>8</v>
      </c>
      <c r="K20" s="139">
        <f>COUNTIF(経年変化!N$23:N$102,"&lt;15001")-K19-K18</f>
        <v>10</v>
      </c>
      <c r="L20" s="139">
        <f>COUNTIF(経年変化!O$23:O$102,"&lt;15001")-L19-L18</f>
        <v>11</v>
      </c>
      <c r="M20" s="139">
        <f>COUNTIF(経年変化!P$23:P$102,"&lt;15001")-M19-M18</f>
        <v>13</v>
      </c>
      <c r="N20" s="139">
        <f>COUNTIF(経年変化!Q$23:Q$102,"&lt;15001")-N19-N18</f>
        <v>15</v>
      </c>
      <c r="O20" s="139">
        <f>COUNTIF(経年変化!R$23:R$102,"&lt;15001")-O19-O18</f>
        <v>13</v>
      </c>
      <c r="P20" s="376"/>
    </row>
    <row r="21" spans="1:16" ht="18" customHeight="1">
      <c r="A21" s="134" t="s">
        <v>160</v>
      </c>
      <c r="B21" s="139">
        <f>COUNTIF(経年変化!E$23:E$102,"&lt;20001")-B20-B19-B18</f>
        <v>5</v>
      </c>
      <c r="C21" s="139">
        <f>COUNTIF(経年変化!F$23:F$102,"&lt;20001")-C20-C19-C18</f>
        <v>4</v>
      </c>
      <c r="D21" s="139">
        <f>COUNTIF(経年変化!G$23:G$102,"&lt;20001")-D20-D19-D18</f>
        <v>3</v>
      </c>
      <c r="E21" s="139">
        <f>COUNTIF(経年変化!H$23:H$102,"&lt;20001")-E20-E19-E18</f>
        <v>4</v>
      </c>
      <c r="F21" s="139">
        <f>COUNTIF(経年変化!I$23:I$102,"&lt;20001")-F20-F19-F18</f>
        <v>3</v>
      </c>
      <c r="G21" s="139">
        <f>COUNTIF(経年変化!J$23:J$102,"&lt;20001")-G20-G19-G18</f>
        <v>4</v>
      </c>
      <c r="H21" s="139">
        <f>COUNTIF(経年変化!K$23:K$102,"&lt;20001")-H20-H19-H18</f>
        <v>4</v>
      </c>
      <c r="I21" s="139">
        <f>COUNTIF(経年変化!L$23:L$102,"&lt;20001")-I20-I19-I18</f>
        <v>4</v>
      </c>
      <c r="J21" s="139">
        <f>COUNTIF(経年変化!M$23:M$102,"&lt;20001")-J20-J19-J18</f>
        <v>4</v>
      </c>
      <c r="K21" s="139">
        <f>COUNTIF(経年変化!N$23:N$102,"&lt;20001")-K20-K19-K18</f>
        <v>3</v>
      </c>
      <c r="L21" s="139">
        <f>COUNTIF(経年変化!O$23:O$102,"&lt;20001")-L20-L19-L18</f>
        <v>4</v>
      </c>
      <c r="M21" s="139">
        <f>COUNTIF(経年変化!P$23:P$102,"&lt;20001")-M20-M19-M18</f>
        <v>5</v>
      </c>
      <c r="N21" s="139">
        <f>COUNTIF(経年変化!Q$23:Q$102,"&lt;20001")-N20-N19-N18</f>
        <v>8</v>
      </c>
      <c r="O21" s="139">
        <f>COUNTIF(経年変化!R$23:R$102,"&lt;20001")-O20-O19-O18</f>
        <v>7</v>
      </c>
      <c r="P21" s="376"/>
    </row>
    <row r="22" spans="1:16" ht="18" customHeight="1">
      <c r="A22" s="134" t="s">
        <v>161</v>
      </c>
      <c r="B22" s="139">
        <f>COUNTIF(経年変化!E$23:E$102,"&lt;25001")-B21-B20-B19-B18</f>
        <v>1</v>
      </c>
      <c r="C22" s="139">
        <f>COUNTIF(経年変化!F$23:F$102,"&lt;25001")-C21-C20-C19-C18</f>
        <v>0</v>
      </c>
      <c r="D22" s="139">
        <f>COUNTIF(経年変化!G$23:G$102,"&lt;25001")-D21-D20-D19-D18</f>
        <v>1</v>
      </c>
      <c r="E22" s="139">
        <f>COUNTIF(経年変化!H$23:H$102,"&lt;25001")-E21-E20-E19-E18</f>
        <v>1</v>
      </c>
      <c r="F22" s="139">
        <f>COUNTIF(経年変化!I$23:I$102,"&lt;25001")-F21-F20-F19-F18</f>
        <v>3</v>
      </c>
      <c r="G22" s="139">
        <f>COUNTIF(経年変化!J$23:J$102,"&lt;25001")-G21-G20-G19-G18</f>
        <v>3</v>
      </c>
      <c r="H22" s="139">
        <f>COUNTIF(経年変化!K$23:K$102,"&lt;25001")-H21-H20-H19-H18</f>
        <v>3</v>
      </c>
      <c r="I22" s="139">
        <f>COUNTIF(経年変化!L$23:L$102,"&lt;25001")-I21-I20-I19-I18</f>
        <v>2</v>
      </c>
      <c r="J22" s="139">
        <f>COUNTIF(経年変化!M$23:M$102,"&lt;25001")-J21-J20-J19-J18</f>
        <v>2</v>
      </c>
      <c r="K22" s="139">
        <f>COUNTIF(経年変化!N$23:N$102,"&lt;25001")-K21-K20-K19-K18</f>
        <v>2</v>
      </c>
      <c r="L22" s="139">
        <f>COUNTIF(経年変化!O$23:O$102,"&lt;25001")-L21-L20-L19-L18</f>
        <v>1</v>
      </c>
      <c r="M22" s="139">
        <f>COUNTIF(経年変化!P$23:P$102,"&lt;25001")-M21-M20-M19-M18</f>
        <v>3</v>
      </c>
      <c r="N22" s="139">
        <f>COUNTIF(経年変化!Q$23:Q$102,"&lt;25001")-N21-N20-N19-N18</f>
        <v>2</v>
      </c>
      <c r="O22" s="139">
        <f>COUNTIF(経年変化!R$23:R$102,"&lt;25001")-O21-O20-O19-O18</f>
        <v>3</v>
      </c>
      <c r="P22" s="376"/>
    </row>
    <row r="23" spans="1:16" ht="18" customHeight="1">
      <c r="A23" s="134" t="s">
        <v>162</v>
      </c>
      <c r="B23" s="139">
        <f>COUNTIF(経年変化!E$23:E$102,"&lt;30001")-B22-B21-B20-B19-B18</f>
        <v>0</v>
      </c>
      <c r="C23" s="139">
        <f>COUNTIF(経年変化!F$23:F$102,"&lt;30001")-C22-C21-C20-C19-C18</f>
        <v>0</v>
      </c>
      <c r="D23" s="139">
        <f>COUNTIF(経年変化!G$23:G$102,"&lt;30001")-D22-D21-D20-D19-D18</f>
        <v>1</v>
      </c>
      <c r="E23" s="139">
        <f>COUNTIF(経年変化!H$23:H$102,"&lt;30001")-E22-E21-E20-E19-E18</f>
        <v>0</v>
      </c>
      <c r="F23" s="139">
        <f>COUNTIF(経年変化!I$23:I$102,"&lt;30001")-F22-F21-F20-F19-F18</f>
        <v>0</v>
      </c>
      <c r="G23" s="139">
        <f>COUNTIF(経年変化!J$23:J$102,"&lt;30001")-G22-G21-G20-G19-G18</f>
        <v>0</v>
      </c>
      <c r="H23" s="139">
        <f>COUNTIF(経年変化!K$23:K$102,"&lt;30001")-H22-H21-H20-H19-H18</f>
        <v>0</v>
      </c>
      <c r="I23" s="139">
        <f>COUNTIF(経年変化!L$23:L$102,"&lt;30001")-I22-I21-I20-I19-I18</f>
        <v>1</v>
      </c>
      <c r="J23" s="139">
        <f>COUNTIF(経年変化!M$23:M$102,"&lt;30001")-J22-J21-J20-J19-J18</f>
        <v>3</v>
      </c>
      <c r="K23" s="139">
        <f>COUNTIF(経年変化!N$23:N$102,"&lt;30001")-K22-K21-K20-K19-K18</f>
        <v>5</v>
      </c>
      <c r="L23" s="139">
        <f>COUNTIF(経年変化!O$23:O$102,"&lt;30001")-L22-L21-L20-L19-L18</f>
        <v>5</v>
      </c>
      <c r="M23" s="139">
        <f>COUNTIF(経年変化!P$23:P$102,"&lt;30001")-M22-M21-M20-M19-M18</f>
        <v>5</v>
      </c>
      <c r="N23" s="139">
        <f>COUNTIF(経年変化!Q$23:Q$102,"&lt;30001")-N22-N21-N20-N19-N18</f>
        <v>5</v>
      </c>
      <c r="O23" s="139">
        <f>COUNTIF(経年変化!R$23:R$102,"&lt;30001")-O22-O21-O20-O19-O18</f>
        <v>1</v>
      </c>
      <c r="P23" s="376"/>
    </row>
    <row r="24" spans="1:16" ht="18" customHeight="1">
      <c r="A24" s="134" t="s">
        <v>163</v>
      </c>
      <c r="B24" s="139">
        <f>COUNTIF(経年変化!E$23:E$102,"&lt;35001")-B23-B22-B21-B20-B19-B18</f>
        <v>0</v>
      </c>
      <c r="C24" s="139">
        <f>COUNTIF(経年変化!F$23:F$102,"&lt;35001")-C23-C22-C21-C20-C19-C18</f>
        <v>1</v>
      </c>
      <c r="D24" s="139">
        <f>COUNTIF(経年変化!G$23:G$102,"&lt;35001")-D23-D22-D21-D20-D19-D18</f>
        <v>0</v>
      </c>
      <c r="E24" s="139">
        <f>COUNTIF(経年変化!H$23:H$102,"&lt;35001")-E23-E22-E21-E20-E19-E18</f>
        <v>1</v>
      </c>
      <c r="F24" s="139">
        <f>COUNTIF(経年変化!I$23:I$102,"&lt;35001")-F23-F22-F21-F20-F19-F18</f>
        <v>0</v>
      </c>
      <c r="G24" s="139">
        <f>COUNTIF(経年変化!J$23:J$102,"&lt;35001")-G23-G22-G21-G20-G19-G18</f>
        <v>0</v>
      </c>
      <c r="H24" s="139">
        <f>COUNTIF(経年変化!K$23:K$102,"&lt;35001")-H23-H22-H21-H20-H19-H18</f>
        <v>0</v>
      </c>
      <c r="I24" s="139">
        <f>COUNTIF(経年変化!L$23:L$102,"&lt;35001")-I23-I22-I21-I20-I19-I18</f>
        <v>0</v>
      </c>
      <c r="J24" s="139">
        <f>COUNTIF(経年変化!M$23:M$102,"&lt;35001")-J23-J22-J21-J20-J19-J18</f>
        <v>1</v>
      </c>
      <c r="K24" s="139">
        <f>COUNTIF(経年変化!N$23:N$102,"&lt;35001")-K23-K22-K21-K20-K19-K18</f>
        <v>2</v>
      </c>
      <c r="L24" s="139">
        <f>COUNTIF(経年変化!O$23:O$102,"&lt;35001")-L23-L22-L21-L20-L19-L18</f>
        <v>2</v>
      </c>
      <c r="M24" s="139">
        <f>COUNTIF(経年変化!P$23:P$102,"&lt;35001")-M23-M22-M21-M20-M19-M18</f>
        <v>1</v>
      </c>
      <c r="N24" s="139">
        <f>COUNTIF(経年変化!Q$23:Q$102,"&lt;35001")-N23-N22-N21-N20-N19-N18</f>
        <v>0</v>
      </c>
      <c r="O24" s="139">
        <f>COUNTIF(経年変化!R$23:R$102,"&lt;35001")-O23-O22-O21-O20-O19-O18</f>
        <v>1</v>
      </c>
      <c r="P24" s="376"/>
    </row>
    <row r="25" spans="1:16" ht="18" customHeight="1">
      <c r="A25" s="134" t="s">
        <v>164</v>
      </c>
      <c r="B25" s="139">
        <f>COUNTIF(経年変化!E$23:E$102,"&lt;40001")-B24-B23-B22-B21-B20-B19-B18</f>
        <v>0</v>
      </c>
      <c r="C25" s="139">
        <f>COUNTIF(経年変化!F$23:F$102,"&lt;40001")-C24-C23-C22-C21-C20-C19-C18</f>
        <v>0</v>
      </c>
      <c r="D25" s="139">
        <f>COUNTIF(経年変化!G$23:G$102,"&lt;40001")-D24-D23-D22-D21-D20-D19-D18</f>
        <v>0</v>
      </c>
      <c r="E25" s="139">
        <f>COUNTIF(経年変化!H$23:H$102,"&lt;40001")-E24-E23-E22-E21-E20-E19-E18</f>
        <v>0</v>
      </c>
      <c r="F25" s="139">
        <f>COUNTIF(経年変化!I$23:I$102,"&lt;40001")-F24-F23-F22-F21-F20-F19-F18</f>
        <v>1</v>
      </c>
      <c r="G25" s="139">
        <f>COUNTIF(経年変化!J$23:J$102,"&lt;40001")-G24-G23-G22-G21-G20-G19-G18</f>
        <v>0</v>
      </c>
      <c r="H25" s="139">
        <f>COUNTIF(経年変化!K$23:K$102,"&lt;40001")-H24-H23-H22-H21-H20-H19-H18</f>
        <v>1</v>
      </c>
      <c r="I25" s="139">
        <f>COUNTIF(経年変化!L$23:L$102,"&lt;40001")-I24-I23-I22-I21-I20-I19-I18</f>
        <v>0</v>
      </c>
      <c r="J25" s="139">
        <f>COUNTIF(経年変化!M$23:M$102,"&lt;40001")-J24-J23-J22-J21-J20-J19-J18</f>
        <v>1</v>
      </c>
      <c r="K25" s="139">
        <f>COUNTIF(経年変化!N$23:N$102,"&lt;40001")-K24-K23-K22-K21-K20-K19-K18</f>
        <v>0</v>
      </c>
      <c r="L25" s="139">
        <f>COUNTIF(経年変化!O$23:O$102,"&lt;40001")-L24-L23-L22-L21-L20-L19-L18</f>
        <v>1</v>
      </c>
      <c r="M25" s="139">
        <f>COUNTIF(経年変化!P$23:P$102,"&lt;40001")-M24-M23-M22-M21-M20-M19-M18</f>
        <v>0</v>
      </c>
      <c r="N25" s="139">
        <f>COUNTIF(経年変化!Q$23:Q$102,"&lt;40001")-N24-N23-N22-N21-N20-N19-N18</f>
        <v>0</v>
      </c>
      <c r="O25" s="139">
        <f>COUNTIF(経年変化!R$23:R$102,"&lt;40001")-O24-O23-O22-O21-O20-O19-O18</f>
        <v>0</v>
      </c>
      <c r="P25" s="376"/>
    </row>
    <row r="26" spans="1:16" ht="18" customHeight="1">
      <c r="A26" s="134" t="s">
        <v>165</v>
      </c>
      <c r="B26" s="139">
        <f>COUNTIF(経年変化!E$23:E$102,"&lt;45001")-B25-B24-B23-B22-B21-B20-B19-B18</f>
        <v>0</v>
      </c>
      <c r="C26" s="139">
        <f>COUNTIF(経年変化!F$23:F$102,"&lt;45001")-C25-C24-C23-C22-C21-C20-C19-C18</f>
        <v>0</v>
      </c>
      <c r="D26" s="139">
        <f>COUNTIF(経年変化!G$23:G$102,"&lt;45001")-D25-D24-D23-D22-D21-D20-D19-D18</f>
        <v>0</v>
      </c>
      <c r="E26" s="139">
        <f>COUNTIF(経年変化!H$23:H$102,"&lt;45001")-E25-E24-E23-E22-E21-E20-E19-E18</f>
        <v>0</v>
      </c>
      <c r="F26" s="139">
        <f>COUNTIF(経年変化!I$23:I$102,"&lt;45001")-F25-F24-F23-F22-F21-F20-F19-F18</f>
        <v>0</v>
      </c>
      <c r="G26" s="139">
        <f>COUNTIF(経年変化!J$23:J$102,"&lt;45001")-G25-G24-G23-G22-G21-G20-G19-G18</f>
        <v>1</v>
      </c>
      <c r="H26" s="139">
        <f>COUNTIF(経年変化!K$23:K$102,"&lt;45001")-H25-H24-H23-H22-H21-H20-H19-H18</f>
        <v>0</v>
      </c>
      <c r="I26" s="139">
        <f>COUNTIF(経年変化!L$23:L$102,"&lt;45001")-I25-I24-I23-I22-I21-I20-I19-I18</f>
        <v>1</v>
      </c>
      <c r="J26" s="139">
        <f>COUNTIF(経年変化!M$23:M$102,"&lt;45001")-J25-J24-J23-J22-J21-J20-J19-J18</f>
        <v>0</v>
      </c>
      <c r="K26" s="139">
        <f>COUNTIF(経年変化!N$23:N$102,"&lt;45001")-K25-K24-K23-K22-K21-K20-K19-K18</f>
        <v>0</v>
      </c>
      <c r="L26" s="139">
        <f>COUNTIF(経年変化!O$23:O$102,"&lt;45001")-L25-L24-L23-L22-L21-L20-L19-L18</f>
        <v>0</v>
      </c>
      <c r="M26" s="139">
        <f>COUNTIF(経年変化!P$23:P$102,"&lt;45001")-M25-M24-M23-M22-M21-M20-M19-M18</f>
        <v>1</v>
      </c>
      <c r="N26" s="139">
        <f>COUNTIF(経年変化!Q$23:Q$102,"&lt;45001")-N25-N24-N23-N22-N21-N20-N19-N18</f>
        <v>1</v>
      </c>
      <c r="O26" s="139">
        <f>COUNTIF(経年変化!R$23:R$102,"&lt;45001")-O25-O24-O23-O22-O21-O20-O19-O18</f>
        <v>0</v>
      </c>
      <c r="P26" s="376"/>
    </row>
    <row r="27" spans="1:16" ht="18" customHeight="1">
      <c r="A27" s="134" t="s">
        <v>166</v>
      </c>
      <c r="B27" s="139">
        <f>COUNTIF(経年変化!E$23:E$102,"&gt;45001")</f>
        <v>0</v>
      </c>
      <c r="C27" s="139">
        <f>COUNTIF(経年変化!F$23:F$102,"&gt;45001")</f>
        <v>0</v>
      </c>
      <c r="D27" s="139">
        <f>COUNTIF(経年変化!G$23:G$102,"&gt;45001")</f>
        <v>0</v>
      </c>
      <c r="E27" s="139">
        <f>COUNTIF(経年変化!H$23:H$102,"&gt;45001")</f>
        <v>0</v>
      </c>
      <c r="F27" s="139">
        <f>COUNTIF(経年変化!I$23:I$102,"&gt;45001")</f>
        <v>0</v>
      </c>
      <c r="G27" s="139">
        <f>COUNTIF(経年変化!J$23:J$102,"&gt;45001")</f>
        <v>0</v>
      </c>
      <c r="H27" s="139">
        <f>COUNTIF(経年変化!K$23:K$102,"&gt;45001")</f>
        <v>0</v>
      </c>
      <c r="I27" s="139">
        <f>COUNTIF(経年変化!L$23:L$102,"&gt;45001")</f>
        <v>1</v>
      </c>
      <c r="J27" s="139">
        <f>COUNTIF(経年変化!M$23:M$102,"&gt;45001")</f>
        <v>1</v>
      </c>
      <c r="K27" s="139">
        <f>COUNTIF(経年変化!N$23:N$102,"&gt;45001")</f>
        <v>1</v>
      </c>
      <c r="L27" s="139">
        <f>COUNTIF(経年変化!O$23:O$102,"&gt;45001")</f>
        <v>1</v>
      </c>
      <c r="M27" s="139">
        <f>COUNTIF(経年変化!P$23:P$102,"&gt;45001")</f>
        <v>1</v>
      </c>
      <c r="N27" s="139">
        <f>COUNTIF(経年変化!Q$23:Q$102,"&gt;45001")</f>
        <v>2</v>
      </c>
      <c r="O27" s="139">
        <f>COUNTIF(経年変化!R$23:R$102,"&gt;45001")</f>
        <v>3</v>
      </c>
      <c r="P27" s="376"/>
    </row>
    <row r="28" spans="1:16" ht="18" customHeight="1" thickBot="1">
      <c r="A28" s="163" t="s">
        <v>73</v>
      </c>
      <c r="B28" s="163">
        <f>SUM(B18:B27)</f>
        <v>39</v>
      </c>
      <c r="C28" s="163">
        <f t="shared" ref="C28:I28" si="23">SUM(C18:C27)</f>
        <v>35</v>
      </c>
      <c r="D28" s="163">
        <f t="shared" si="23"/>
        <v>35</v>
      </c>
      <c r="E28" s="163">
        <f t="shared" si="23"/>
        <v>35</v>
      </c>
      <c r="F28" s="163">
        <f t="shared" si="23"/>
        <v>37</v>
      </c>
      <c r="G28" s="163">
        <f t="shared" si="23"/>
        <v>37</v>
      </c>
      <c r="H28" s="163">
        <f t="shared" si="23"/>
        <v>39</v>
      </c>
      <c r="I28" s="163">
        <f t="shared" si="23"/>
        <v>41</v>
      </c>
      <c r="J28" s="163">
        <f t="shared" ref="J28:O28" si="24">SUM(J18:J27)</f>
        <v>44</v>
      </c>
      <c r="K28" s="163">
        <f t="shared" si="24"/>
        <v>44</v>
      </c>
      <c r="L28" s="163">
        <f t="shared" si="24"/>
        <v>42</v>
      </c>
      <c r="M28" s="163">
        <f t="shared" si="24"/>
        <v>42</v>
      </c>
      <c r="N28" s="163">
        <f t="shared" si="24"/>
        <v>47</v>
      </c>
      <c r="O28" s="163">
        <f t="shared" si="24"/>
        <v>52</v>
      </c>
      <c r="P28" s="137"/>
    </row>
    <row r="29" spans="1:16" ht="18" customHeight="1" thickTop="1">
      <c r="A29" s="166" t="s">
        <v>198</v>
      </c>
      <c r="B29" s="167">
        <f>SUM(B22:B27)</f>
        <v>1</v>
      </c>
      <c r="C29" s="167">
        <f t="shared" ref="C29:I29" si="25">SUM(C22:C27)</f>
        <v>1</v>
      </c>
      <c r="D29" s="167">
        <f t="shared" si="25"/>
        <v>2</v>
      </c>
      <c r="E29" s="167">
        <f t="shared" si="25"/>
        <v>2</v>
      </c>
      <c r="F29" s="167">
        <f t="shared" si="25"/>
        <v>4</v>
      </c>
      <c r="G29" s="167">
        <f t="shared" si="25"/>
        <v>4</v>
      </c>
      <c r="H29" s="167">
        <f t="shared" si="25"/>
        <v>4</v>
      </c>
      <c r="I29" s="167">
        <f t="shared" si="25"/>
        <v>5</v>
      </c>
      <c r="J29" s="167">
        <f t="shared" ref="J29:O29" si="26">SUM(J22:J27)</f>
        <v>8</v>
      </c>
      <c r="K29" s="167">
        <f t="shared" si="26"/>
        <v>10</v>
      </c>
      <c r="L29" s="167">
        <f t="shared" si="26"/>
        <v>10</v>
      </c>
      <c r="M29" s="167">
        <f t="shared" si="26"/>
        <v>11</v>
      </c>
      <c r="N29" s="167">
        <f t="shared" si="26"/>
        <v>10</v>
      </c>
      <c r="O29" s="167">
        <f t="shared" si="26"/>
        <v>8</v>
      </c>
    </row>
  </sheetData>
  <phoneticPr fontId="6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経年変化</vt:lpstr>
      <vt:lpstr>令和元年度平均工賃等状況</vt:lpstr>
      <vt:lpstr>推移</vt:lpstr>
      <vt:lpstr>平均月額工賃別施設構成比</vt:lpstr>
      <vt:lpstr>経年変化!Print_Area</vt:lpstr>
      <vt:lpstr>推移!Print_Area</vt:lpstr>
      <vt:lpstr>経年変化!Print_Titles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</dc:creator>
  <cp:lastModifiedBy>川崎市</cp:lastModifiedBy>
  <cp:lastPrinted>2021-03-03T01:35:08Z</cp:lastPrinted>
  <dcterms:created xsi:type="dcterms:W3CDTF">2014-03-17T00:11:56Z</dcterms:created>
  <dcterms:modified xsi:type="dcterms:W3CDTF">2021-03-03T01:40:39Z</dcterms:modified>
</cp:coreProperties>
</file>