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02011184\Desktop\"/>
    </mc:Choice>
  </mc:AlternateContent>
  <bookViews>
    <workbookView xWindow="0" yWindow="0" windowWidth="20490" windowHeight="7770"/>
  </bookViews>
  <sheets>
    <sheet name="判定シート" sheetId="1" r:id="rId1"/>
    <sheet name="Sheet1" sheetId="2" r:id="rId2"/>
  </sheets>
  <definedNames>
    <definedName name="_xlnm._FilterDatabase" localSheetId="0" hidden="1">判定シート!$A$14:$A$122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5" i="1" l="1"/>
  <c r="L5" i="1" l="1"/>
  <c r="G9" i="1" l="1"/>
  <c r="H9" i="1"/>
  <c r="I9" i="1"/>
  <c r="J9" i="1"/>
  <c r="K9" i="1"/>
  <c r="L9" i="1"/>
  <c r="M9" i="1"/>
  <c r="N9" i="1"/>
  <c r="O9" i="1"/>
  <c r="P9" i="1"/>
  <c r="Q9" i="1"/>
  <c r="G11" i="1"/>
  <c r="H11" i="1"/>
  <c r="I11" i="1"/>
  <c r="J11" i="1"/>
  <c r="K11" i="1"/>
  <c r="L11" i="1"/>
  <c r="M11" i="1"/>
  <c r="N11" i="1"/>
  <c r="O11" i="1"/>
  <c r="P11" i="1"/>
  <c r="Q11" i="1"/>
  <c r="F11" i="1"/>
  <c r="F9" i="1" l="1"/>
  <c r="F10" i="1"/>
  <c r="G10" i="1"/>
  <c r="H10" i="1"/>
  <c r="I10" i="1"/>
  <c r="J10" i="1"/>
  <c r="K10" i="1"/>
  <c r="L10" i="1"/>
  <c r="M10" i="1"/>
  <c r="N10" i="1"/>
  <c r="O10" i="1"/>
  <c r="P10" i="1"/>
  <c r="Q10" i="1"/>
  <c r="H3" i="1" l="1"/>
  <c r="L3" i="1" s="1"/>
  <c r="H4" i="1"/>
  <c r="L4" i="1" s="1"/>
  <c r="H2" i="1"/>
  <c r="L6" i="1" l="1"/>
  <c r="L2" i="1"/>
</calcChain>
</file>

<file path=xl/sharedStrings.xml><?xml version="1.0" encoding="utf-8"?>
<sst xmlns="http://schemas.openxmlformats.org/spreadsheetml/2006/main" count="37" uniqueCount="35">
  <si>
    <t>被保険者番号</t>
    <rPh sb="0" eb="4">
      <t>ヒホケンシャ</t>
    </rPh>
    <rPh sb="4" eb="6">
      <t>バンゴウ</t>
    </rPh>
    <phoneticPr fontId="1"/>
  </si>
  <si>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</si>
  <si>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</si>
  <si>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</si>
  <si>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</si>
  <si>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</si>
  <si>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</si>
  <si>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</si>
  <si>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</si>
  <si>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</si>
  <si>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</si>
  <si>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</si>
  <si>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</si>
  <si>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改善</t>
    <rPh sb="0" eb="2">
      <t>カイゼン</t>
    </rPh>
    <phoneticPr fontId="1"/>
  </si>
  <si>
    <t>維持</t>
    <rPh sb="0" eb="2">
      <t>イジ</t>
    </rPh>
    <phoneticPr fontId="1"/>
  </si>
  <si>
    <t>悪化</t>
    <rPh sb="0" eb="2">
      <t>アッカ</t>
    </rPh>
    <phoneticPr fontId="1"/>
  </si>
  <si>
    <t>12月</t>
    <rPh sb="2" eb="3">
      <t>ガツ</t>
    </rPh>
    <phoneticPr fontId="1"/>
  </si>
  <si>
    <t>維持</t>
    <rPh sb="0" eb="2">
      <t>イジ</t>
    </rPh>
    <phoneticPr fontId="1"/>
  </si>
  <si>
    <t>悪化</t>
    <rPh sb="0" eb="2">
      <t>アッカ</t>
    </rPh>
    <phoneticPr fontId="1"/>
  </si>
  <si>
    <t>改善</t>
    <rPh sb="0" eb="2">
      <t>カイゼン</t>
    </rPh>
    <phoneticPr fontId="1"/>
  </si>
  <si>
    <t>1月</t>
    <phoneticPr fontId="1"/>
  </si>
  <si>
    <t>昨年</t>
    <rPh sb="0" eb="2">
      <t>サクネン</t>
    </rPh>
    <phoneticPr fontId="1"/>
  </si>
  <si>
    <t>翌年</t>
    <rPh sb="0" eb="2">
      <t>ヨクネン</t>
    </rPh>
    <phoneticPr fontId="1"/>
  </si>
  <si>
    <t>＝</t>
    <phoneticPr fontId="1"/>
  </si>
  <si>
    <t>×</t>
    <phoneticPr fontId="1"/>
  </si>
  <si>
    <t>×</t>
    <phoneticPr fontId="1"/>
  </si>
  <si>
    <t>月ごと実利用人数の12か月合計数</t>
    <rPh sb="0" eb="1">
      <t>ツキ</t>
    </rPh>
    <rPh sb="3" eb="4">
      <t>ジツ</t>
    </rPh>
    <rPh sb="4" eb="6">
      <t>リヨウ</t>
    </rPh>
    <rPh sb="6" eb="8">
      <t>ニンズウ</t>
    </rPh>
    <rPh sb="12" eb="13">
      <t>ゲツ</t>
    </rPh>
    <phoneticPr fontId="1"/>
  </si>
  <si>
    <t>＝</t>
    <phoneticPr fontId="1"/>
  </si>
  <si>
    <t>氏名</t>
    <rPh sb="0" eb="2">
      <t>シメイ</t>
    </rPh>
    <phoneticPr fontId="1"/>
  </si>
  <si>
    <t>計数</t>
    <rPh sb="0" eb="2">
      <t>ケイスウ</t>
    </rPh>
    <phoneticPr fontId="1"/>
  </si>
  <si>
    <t>AND(ISNUMBER(１月),1月&gt;=1,１月&gt;12月)</t>
    <rPh sb="14" eb="15">
      <t>ガツ</t>
    </rPh>
    <rPh sb="18" eb="19">
      <t>ガツ</t>
    </rPh>
    <rPh sb="24" eb="25">
      <t>ガツ</t>
    </rPh>
    <rPh sb="28" eb="29">
      <t>ガツ</t>
    </rPh>
    <phoneticPr fontId="1"/>
  </si>
  <si>
    <t>AND(ISNUMBER(１月),１月&gt;=1,１月&lt;12月,２月&gt;=1)</t>
    <rPh sb="14" eb="15">
      <t>ガツ</t>
    </rPh>
    <rPh sb="18" eb="19">
      <t>ガツ</t>
    </rPh>
    <rPh sb="24" eb="25">
      <t>ガツ</t>
    </rPh>
    <rPh sb="28" eb="29">
      <t>ガツ</t>
    </rPh>
    <rPh sb="31" eb="32">
      <t>ガツ</t>
    </rPh>
    <phoneticPr fontId="1"/>
  </si>
  <si>
    <t>OR(12月="",1月=12月)</t>
    <rPh sb="5" eb="6">
      <t>ガツ</t>
    </rPh>
    <rPh sb="11" eb="12">
      <t>ガツ</t>
    </rPh>
    <rPh sb="15" eb="16">
      <t>ガツ</t>
    </rPh>
    <phoneticPr fontId="1"/>
  </si>
  <si>
    <t>通し番号</t>
    <rPh sb="0" eb="1">
      <t>トオ</t>
    </rPh>
    <rPh sb="2" eb="4">
      <t>バンゴウ</t>
    </rPh>
    <phoneticPr fontId="1"/>
  </si>
  <si>
    <t>事業所番号</t>
    <rPh sb="0" eb="3">
      <t>ジギョウショバンゴウ2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</si>
</sst>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FF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00B0F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245CE"/>
        <bgColor indexed="64"/>
      </patternFill>
    </fill>
    <fill>
      <patternFill patternType="solid">
        <fgColor rgb="FF00B0F0"/>
        <bgColor indexed="64"/>
      </patternFill>
    </fill>
    <fill>
      <patternFill patternType="lightGrid">
        <fgColor rgb="FFFFFF00"/>
        <bgColor auto="1"/>
      </patternFill>
    </fill>
    <fill>
      <patternFill patternType="lightDown">
        <fgColor rgb="FFFF0000"/>
        <bgColor auto="1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2" borderId="0" xfId="0" applyFill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2" fillId="2" borderId="0" xfId="0" applyFont="1" applyFill="1" applyBorder="1" applyProtection="1">
      <alignment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1" xfId="0" applyFill="1" applyBorder="1" applyProtection="1">
      <alignment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6" borderId="0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vertical="center"/>
    </xf>
    <xf numFmtId="0" fontId="0" fillId="2" borderId="0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6" borderId="0" xfId="0" applyFill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5" borderId="0" xfId="0" applyFill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0" fillId="3" borderId="0" xfId="0" applyFill="1" applyBorder="1" applyProtection="1">
      <alignment vertical="center"/>
      <protection locked="0"/>
    </xf>
    <xf numFmtId="0" fontId="9" fillId="0" borderId="0" xfId="0" applyNumberFormat="1" applyFont="1" applyFill="1" applyBorder="1" applyProtection="1">
      <alignment vertical="center"/>
      <protection locked="0"/>
    </xf>
    <xf numFmtId="0" fontId="9" fillId="0" borderId="0" xfId="0" applyFont="1" applyFill="1" applyBorder="1" applyProtection="1">
      <alignment vertical="center"/>
      <protection locked="0"/>
    </xf>
  </cellXfs>
  <cellStyles count="1">
    <cellStyle name="標準" xfId="0" builtinId="0"/>
  </cellStyles>
  <dxfs count="26">
    <dxf>
      <fill>
        <patternFill patternType="solid">
          <fgColor indexed="64"/>
          <bgColor theme="3" tint="0.59999389629810485"/>
        </patternFill>
      </fill>
      <protection locked="0" hidden="0"/>
    </dxf>
    <dxf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protection locked="0" hidden="0"/>
    </dxf>
    <dxf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0" formatCode="General"/>
      <fill>
        <patternFill patternType="none">
          <fgColor indexed="64"/>
          <bgColor auto="1"/>
        </patternFill>
      </fill>
      <protection locked="0" hidden="0"/>
    </dxf>
    <dxf>
      <font>
        <b/>
        <i val="0"/>
        <color auto="1"/>
      </font>
      <fill>
        <patternFill patternType="lightDown">
          <fgColor rgb="FFFF0000"/>
          <bgColor auto="1"/>
        </patternFill>
      </fill>
    </dxf>
    <dxf>
      <font>
        <b/>
        <i val="0"/>
        <color auto="1"/>
      </font>
      <fill>
        <patternFill patternType="solid">
          <fgColor rgb="FF7030A0"/>
          <bgColor rgb="FF00B0F0"/>
        </patternFill>
      </fill>
    </dxf>
    <dxf>
      <font>
        <b/>
        <i val="0"/>
        <color auto="1"/>
      </font>
      <fill>
        <patternFill patternType="lightGrid">
          <fgColor rgb="FFFFFF00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FF0000"/>
      <color rgb="FF4245CE"/>
      <color rgb="FFFC70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31749</xdr:colOff>
      <xdr:row>0</xdr:row>
      <xdr:rowOff>42334</xdr:rowOff>
    </xdr:from>
    <xdr:to>
      <xdr:col>4</xdr:col>
      <xdr:colOff>444500</xdr:colOff>
      <xdr:row>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1749" y="42334"/>
          <a:ext cx="5090584" cy="21801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/>
        <a:lstStyle/>
        <a:p>
          <a:r>
            <a:rPr kumimoji="1" lang="ja-JP" altLang="en-US" sz="14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使い方</a:t>
          </a:r>
          <a:endParaRPr kumimoji="1" lang="en-US" altLang="ja-JP" sz="1400" b="1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endParaRPr kumimoji="1" lang="en-US" altLang="ja-JP" sz="12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①事業所番号を入力します。</a:t>
          </a:r>
          <a:endParaRPr kumimoji="1" lang="en-US" altLang="ja-JP" sz="12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②対象者の氏名と被保険者番号を入力します。</a:t>
          </a:r>
          <a:endParaRPr kumimoji="1" lang="en-US" altLang="ja-JP" sz="12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③月末の要介護度、下記の数字を入力します。</a:t>
          </a:r>
          <a:endParaRPr kumimoji="1" lang="en-US" altLang="ja-JP" sz="12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E" panose="020B0900000000000000" pitchFamily="50" charset="-128"/>
              <a:ea typeface="HGPｺﾞｼｯｸE" panose="020B0900000000000000" pitchFamily="50" charset="-128"/>
            </a:rPr>
            <a:t>　事業対象者＝１　　　要支援１＝２　　　要支援２＝３　　　要介護者＝９</a:t>
          </a:r>
          <a:endParaRPr kumimoji="1" lang="en-US" altLang="ja-JP" sz="12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r>
            <a:rPr kumimoji="1" lang="ja-JP" altLang="en-US" sz="1200">
              <a:latin typeface="HGPｺﾞｼｯｸE" panose="020B0900000000000000" pitchFamily="50" charset="-128"/>
              <a:ea typeface="HGPｺﾞｼｯｸE" panose="020B0900000000000000" pitchFamily="50" charset="-128"/>
            </a:rPr>
            <a:t>　</a:t>
          </a:r>
          <a:r>
            <a:rPr kumimoji="1" lang="ja-JP" altLang="en-US" sz="1200" u="sng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コピー＆貼付けは値のみ（書式なしコピー）で行う</a:t>
          </a:r>
          <a:endParaRPr kumimoji="1" lang="en-US" altLang="ja-JP" sz="1200" u="sng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endParaRPr kumimoji="1" lang="en-US" altLang="ja-JP" sz="12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◆右の表に自動で表示される計数が加算判定に使用する数値です</a:t>
          </a:r>
        </a:p>
      </xdr:txBody>
    </xdr:sp>
    <xdr:clientData/>
  </xdr:twoCellAnchor>
  <xdr:twoCellAnchor>
    <xdr:from>
      <xdr:col>4</xdr:col>
      <xdr:colOff>529168</xdr:colOff>
      <xdr:row>0</xdr:row>
      <xdr:rowOff>21167</xdr:rowOff>
    </xdr:from>
    <xdr:to>
      <xdr:col>13</xdr:col>
      <xdr:colOff>0</xdr:colOff>
      <xdr:row>6</xdr:row>
      <xdr:rowOff>306917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5207001" y="21167"/>
          <a:ext cx="4614332" cy="2190750"/>
        </a:xfrm>
        <a:prstGeom prst="roundRect">
          <a:avLst>
            <a:gd name="adj" fmla="val 7627"/>
          </a:avLst>
        </a:prstGeom>
        <a:noFill/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14:R122" headerRowDxfId="2" dataDxfId="0" totalsRowDxfId="1">
  <autoFilter ref="A14:R122"/>
  <tableColumns count="18">
    <tableColumn id="17" name="通し番号" totalsRowLabel="集計" dataDxfId="20">
      <calculatedColumnFormula>ROW()-14</calculatedColumnFormula>
    </tableColumn>
    <tableColumn id="18" name="事業所番号" dataDxfId="19"/>
    <tableColumn id="1" name="氏名" dataDxfId="18"/>
    <tableColumn id="2" name="被保険者番号" dataDxfId="17"/>
    <tableColumn id="3" name="12月" dataDxfId="16"/>
    <tableColumn id="4" name="１月" dataDxfId="15"/>
    <tableColumn id="5" name="２月" dataDxfId="14"/>
    <tableColumn id="6" name="３月" dataDxfId="13"/>
    <tableColumn id="7" name="４月" dataDxfId="12"/>
    <tableColumn id="8" name="５月" dataDxfId="11"/>
    <tableColumn id="9" name="６月" dataDxfId="10"/>
    <tableColumn id="10" name="７月" dataDxfId="9"/>
    <tableColumn id="11" name="８月" dataDxfId="8"/>
    <tableColumn id="12" name="９月" dataDxfId="7"/>
    <tableColumn id="13" name="１０月" dataDxfId="6"/>
    <tableColumn id="14" name="１１月" dataDxfId="5"/>
    <tableColumn id="15" name="１２月" dataDxfId="4"/>
    <tableColumn id="16" name="1月" totalsRowFunction="sum" dataDxfId="3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122"/>
  <sheetViews>
    <sheetView tabSelected="1" view="pageBreakPreview" zoomScale="90" zoomScaleNormal="90" zoomScaleSheetLayoutView="90" workbookViewId="0">
      <selection activeCell="C125" sqref="C125"/>
    </sheetView>
  </sheetViews>
  <sheetFormatPr defaultRowHeight="24.75" customHeight="1" outlineLevelRow="1" x14ac:dyDescent="0.15"/>
  <cols>
    <col min="1" max="1" width="9" style="3"/>
    <col min="2" max="2" width="13.625" style="3" customWidth="1"/>
    <col min="3" max="3" width="24" style="3" customWidth="1"/>
    <col min="4" max="4" width="19.625" style="3" customWidth="1"/>
    <col min="5" max="18" width="7.5" style="3" customWidth="1"/>
    <col min="19" max="19" width="16" style="3" customWidth="1"/>
    <col min="20" max="20" width="11.75" style="3" customWidth="1"/>
    <col min="21" max="21" width="8.75" style="3" customWidth="1"/>
    <col min="22" max="22" width="14.25" style="3" customWidth="1"/>
    <col min="23" max="29" width="16.375" style="3" customWidth="1"/>
    <col min="30" max="30" width="15.75" style="3" customWidth="1"/>
    <col min="31" max="31" width="14.875" style="3" customWidth="1"/>
    <col min="32" max="32" width="16.375" style="3" customWidth="1"/>
    <col min="33" max="16384" width="9" style="3"/>
  </cols>
  <sheetData>
    <row r="1" spans="1:21" ht="24.75" customHeight="1" x14ac:dyDescent="0.15">
      <c r="F1" s="17"/>
      <c r="G1" s="17"/>
      <c r="H1" s="17"/>
      <c r="I1" s="17"/>
      <c r="J1" s="17"/>
      <c r="K1" s="17"/>
      <c r="L1" s="17"/>
      <c r="M1" s="16"/>
    </row>
    <row r="2" spans="1:21" ht="24.75" customHeight="1" x14ac:dyDescent="0.15">
      <c r="F2" s="16"/>
      <c r="G2" s="7" t="s">
        <v>13</v>
      </c>
      <c r="H2" s="12">
        <f>SUM(F9:Q9)</f>
        <v>0</v>
      </c>
      <c r="I2" s="6" t="s">
        <v>24</v>
      </c>
      <c r="J2" s="6">
        <v>2</v>
      </c>
      <c r="K2" s="6" t="s">
        <v>23</v>
      </c>
      <c r="L2" s="8">
        <f>H2*J2</f>
        <v>0</v>
      </c>
      <c r="M2" s="17"/>
      <c r="N2" s="1"/>
      <c r="O2" s="1"/>
      <c r="S2" s="18"/>
    </row>
    <row r="3" spans="1:21" ht="24.75" customHeight="1" x14ac:dyDescent="0.15">
      <c r="F3" s="17"/>
      <c r="G3" s="9" t="s">
        <v>15</v>
      </c>
      <c r="H3" s="13">
        <f>SUM(F10:Q10)</f>
        <v>0</v>
      </c>
      <c r="I3" s="6" t="s">
        <v>25</v>
      </c>
      <c r="J3" s="6">
        <v>-2</v>
      </c>
      <c r="K3" s="8" t="s">
        <v>27</v>
      </c>
      <c r="L3" s="8">
        <f t="shared" ref="L3:L4" si="0">H3*J3</f>
        <v>0</v>
      </c>
      <c r="M3" s="17"/>
      <c r="S3" s="18"/>
    </row>
    <row r="4" spans="1:21" ht="24.75" customHeight="1" x14ac:dyDescent="0.15">
      <c r="F4" s="17"/>
      <c r="G4" s="7" t="s">
        <v>14</v>
      </c>
      <c r="H4" s="14">
        <f>SUM(F11:Q11)</f>
        <v>0</v>
      </c>
      <c r="I4" s="6" t="s">
        <v>24</v>
      </c>
      <c r="J4" s="6">
        <v>1</v>
      </c>
      <c r="K4" s="8" t="s">
        <v>27</v>
      </c>
      <c r="L4" s="8">
        <f t="shared" si="0"/>
        <v>0</v>
      </c>
      <c r="M4" s="16"/>
      <c r="N4" s="1"/>
      <c r="O4" s="1"/>
      <c r="T4" s="18"/>
      <c r="U4" s="18"/>
    </row>
    <row r="5" spans="1:21" ht="24.75" customHeight="1" thickBot="1" x14ac:dyDescent="0.2">
      <c r="F5" s="17"/>
      <c r="G5" s="10" t="s">
        <v>26</v>
      </c>
      <c r="H5" s="5"/>
      <c r="I5" s="5"/>
      <c r="J5" s="5"/>
      <c r="K5" s="5"/>
      <c r="L5" s="6">
        <f>COUNTA(テーブル1[[１月]:[１２月]])</f>
        <v>0</v>
      </c>
      <c r="M5" s="17"/>
      <c r="S5" s="18"/>
      <c r="T5" s="18"/>
      <c r="U5" s="18"/>
    </row>
    <row r="6" spans="1:21" ht="24.75" customHeight="1" thickBot="1" x14ac:dyDescent="0.2">
      <c r="F6" s="17"/>
      <c r="G6" s="11" t="s">
        <v>29</v>
      </c>
      <c r="H6" s="11"/>
      <c r="I6" s="11"/>
      <c r="J6" s="11"/>
      <c r="K6" s="11"/>
      <c r="L6" s="15" t="e">
        <f>((H2*2)+(H3*(-2))+H4)/L5</f>
        <v>#DIV/0!</v>
      </c>
      <c r="M6" s="17"/>
      <c r="S6" s="18"/>
      <c r="T6" s="18"/>
      <c r="U6" s="18"/>
    </row>
    <row r="7" spans="1:21" ht="24.75" customHeight="1" x14ac:dyDescent="0.15">
      <c r="F7" s="17"/>
      <c r="G7" s="17"/>
      <c r="H7" s="17"/>
      <c r="I7" s="17"/>
      <c r="J7" s="17"/>
      <c r="K7" s="17"/>
      <c r="L7" s="17"/>
      <c r="M7" s="17"/>
      <c r="S7" s="18"/>
      <c r="T7" s="18"/>
      <c r="U7" s="18"/>
    </row>
    <row r="8" spans="1:21" ht="24.75" customHeight="1" x14ac:dyDescent="0.15">
      <c r="S8" s="18"/>
      <c r="T8" s="18"/>
      <c r="U8" s="18"/>
    </row>
    <row r="9" spans="1:21" ht="24.75" hidden="1" customHeight="1" outlineLevel="1" x14ac:dyDescent="0.15">
      <c r="C9" s="19" t="s">
        <v>31</v>
      </c>
      <c r="D9" s="3" t="s">
        <v>19</v>
      </c>
      <c r="F9" s="20">
        <f>SUMPRODUCT((N(テーブル1[12月]&gt;テーブル1[１月])),(N(テーブル1[１月]&lt;&gt;"")),(N(テーブル1[２月]&lt;&gt;"")))</f>
        <v>0</v>
      </c>
      <c r="G9" s="20">
        <f>SUMPRODUCT((N(テーブル1[１月]&gt;テーブル1[２月])),(N(テーブル1[２月]&lt;&gt;"")),(N(テーブル1[３月]&lt;&gt;"")))</f>
        <v>0</v>
      </c>
      <c r="H9" s="20">
        <f>SUMPRODUCT((N(テーブル1[２月]&gt;テーブル1[３月])),(N(テーブル1[３月]&lt;&gt;"")),(N(テーブル1[４月]&lt;&gt;"")))</f>
        <v>0</v>
      </c>
      <c r="I9" s="20">
        <f>SUMPRODUCT((N(テーブル1[３月]&gt;テーブル1[４月])),(N(テーブル1[４月]&lt;&gt;"")),(N(テーブル1[５月]&lt;&gt;"")))</f>
        <v>0</v>
      </c>
      <c r="J9" s="20">
        <f>SUMPRODUCT((N(テーブル1[４月]&gt;テーブル1[５月])),(N(テーブル1[５月]&lt;&gt;"")),(N(テーブル1[６月]&lt;&gt;"")))</f>
        <v>0</v>
      </c>
      <c r="K9" s="20">
        <f>SUMPRODUCT((N(テーブル1[５月]&gt;テーブル1[６月])),(N(テーブル1[６月]&lt;&gt;"")),(N(テーブル1[７月]&lt;&gt;"")))</f>
        <v>0</v>
      </c>
      <c r="L9" s="20">
        <f>SUMPRODUCT((N(テーブル1[６月]&gt;テーブル1[７月])),(N(テーブル1[７月]&lt;&gt;"")),(N(テーブル1[８月]&lt;&gt;"")))</f>
        <v>0</v>
      </c>
      <c r="M9" s="20">
        <f>SUMPRODUCT((N(テーブル1[７月]&gt;テーブル1[８月])),(N(テーブル1[８月]&lt;&gt;"")),(N(テーブル1[９月]&lt;&gt;"")))</f>
        <v>0</v>
      </c>
      <c r="N9" s="20">
        <f>SUMPRODUCT((N(テーブル1[８月]&gt;テーブル1[９月])),(N(テーブル1[９月]&lt;&gt;"")),(N(テーブル1[１０月]&lt;&gt;"")))</f>
        <v>0</v>
      </c>
      <c r="O9" s="20">
        <f>SUMPRODUCT((N(テーブル1[９月]&gt;テーブル1[１０月])),(N(テーブル1[１０月]&lt;&gt;"")),(N(テーブル1[１１月]&lt;&gt;"")))</f>
        <v>0</v>
      </c>
      <c r="P9" s="20">
        <f>SUMPRODUCT((N(テーブル1[１０月]&gt;テーブル1[１１月])),(N(テーブル1[１１月]&lt;&gt;"")),(N(テーブル1[１２月]&lt;&gt;"")))</f>
        <v>0</v>
      </c>
      <c r="Q9" s="20">
        <f>SUMPRODUCT((N(テーブル1[１１月]&gt;テーブル1[１２月])),(N(テーブル1[１２月]&lt;&gt;"")),(N(テーブル1[1月]&lt;&gt;"")))</f>
        <v>0</v>
      </c>
    </row>
    <row r="10" spans="1:21" ht="24.75" hidden="1" customHeight="1" outlineLevel="1" x14ac:dyDescent="0.15">
      <c r="C10" s="21" t="s">
        <v>30</v>
      </c>
      <c r="D10" s="3" t="s">
        <v>18</v>
      </c>
      <c r="F10" s="22">
        <f>SUMPRODUCT((N(テーブル1[12月]&lt;テーブル1[１月])),(N(テーブル1[12月]&lt;&gt;"")))</f>
        <v>0</v>
      </c>
      <c r="G10" s="22">
        <f>SUMPRODUCT((N(テーブル1[１月]&lt;テーブル1[２月])),(N(テーブル1[１月]&lt;&gt;"")))</f>
        <v>0</v>
      </c>
      <c r="H10" s="22">
        <f>SUMPRODUCT((N(テーブル1[２月]&lt;テーブル1[３月])),(N(テーブル1[２月]&lt;&gt;"")))</f>
        <v>0</v>
      </c>
      <c r="I10" s="22">
        <f>SUMPRODUCT((N(テーブル1[３月]&lt;テーブル1[４月])),(N(テーブル1[３月]&lt;&gt;"")))</f>
        <v>0</v>
      </c>
      <c r="J10" s="22">
        <f>SUMPRODUCT((N(テーブル1[４月]&lt;テーブル1[５月])),(N(テーブル1[４月]&lt;&gt;"")))</f>
        <v>0</v>
      </c>
      <c r="K10" s="22">
        <f>SUMPRODUCT((N(テーブル1[５月]&lt;テーブル1[６月])),(N(テーブル1[５月]&lt;&gt;"")))</f>
        <v>0</v>
      </c>
      <c r="L10" s="22">
        <f>SUMPRODUCT((N(テーブル1[６月]&lt;テーブル1[７月])),(N(テーブル1[６月]&lt;&gt;"")))</f>
        <v>0</v>
      </c>
      <c r="M10" s="22">
        <f>SUMPRODUCT((N(テーブル1[７月]&lt;テーブル1[８月])),(N(テーブル1[７月]&lt;&gt;"")))</f>
        <v>0</v>
      </c>
      <c r="N10" s="22">
        <f>SUMPRODUCT((N(テーブル1[８月]&lt;テーブル1[９月])),(N(テーブル1[８月]&lt;&gt;"")))</f>
        <v>0</v>
      </c>
      <c r="O10" s="22">
        <f>SUMPRODUCT((N(テーブル1[９月]&lt;テーブル1[１０月])),(N(テーブル1[９月]&lt;&gt;"")))</f>
        <v>0</v>
      </c>
      <c r="P10" s="22">
        <f>SUMPRODUCT((N(テーブル1[１０月]&lt;テーブル1[１１月])),(N(テーブル1[１０月]&lt;&gt;"")))</f>
        <v>0</v>
      </c>
      <c r="Q10" s="22">
        <f>SUMPRODUCT((N(テーブル1[１１月]&lt;テーブル1[１２月])),(N(テーブル1[１１月]&lt;&gt;"")))</f>
        <v>0</v>
      </c>
    </row>
    <row r="11" spans="1:21" ht="24.75" hidden="1" customHeight="1" outlineLevel="1" x14ac:dyDescent="0.15">
      <c r="C11" s="23" t="s">
        <v>32</v>
      </c>
      <c r="D11" s="3" t="s">
        <v>17</v>
      </c>
      <c r="F11" s="24">
        <f>SUMPRODUCT(N(テーブル1[12月]=テーブル1[１月]),N(テーブル1[１月]&lt;&gt;""))+COUNTIFS(テーブル1[12月],"") -COUNTIFS(テーブル1[12月],"",テーブル1[１月],"")</f>
        <v>0</v>
      </c>
      <c r="G11" s="24">
        <f>SUMPRODUCT(N(テーブル1[１月]=テーブル1[２月]),N(テーブル1[２月]&lt;&gt;""))+COUNTIFS(テーブル1[１月],"") -COUNTIFS(テーブル1[１月],"",テーブル1[２月],"")</f>
        <v>0</v>
      </c>
      <c r="H11" s="24">
        <f>SUMPRODUCT(N(テーブル1[２月]=テーブル1[３月]),N(テーブル1[３月]&lt;&gt;""))+COUNTIFS(テーブル1[２月],"") -COUNTIFS(テーブル1[２月],"",テーブル1[３月],"")</f>
        <v>0</v>
      </c>
      <c r="I11" s="24">
        <f>SUMPRODUCT(N(テーブル1[３月]=テーブル1[４月]),N(テーブル1[４月]&lt;&gt;""))+COUNTIFS(テーブル1[３月],"") -COUNTIFS(テーブル1[３月],"",テーブル1[４月],"")</f>
        <v>0</v>
      </c>
      <c r="J11" s="24">
        <f>SUMPRODUCT(N(テーブル1[４月]=テーブル1[５月]),N(テーブル1[５月]&lt;&gt;""))+COUNTIFS(テーブル1[４月],"") -COUNTIFS(テーブル1[４月],"",テーブル1[５月],"")</f>
        <v>0</v>
      </c>
      <c r="K11" s="24">
        <f>SUMPRODUCT(N(テーブル1[５月]=テーブル1[６月]),N(テーブル1[６月]&lt;&gt;""))+COUNTIFS(テーブル1[５月],"") -COUNTIFS(テーブル1[５月],"",テーブル1[６月],"")</f>
        <v>0</v>
      </c>
      <c r="L11" s="24">
        <f>SUMPRODUCT(N(テーブル1[６月]=テーブル1[７月]),N(テーブル1[７月]&lt;&gt;""))+COUNTIFS(テーブル1[６月],"") -COUNTIFS(テーブル1[６月],"",テーブル1[７月],"")</f>
        <v>0</v>
      </c>
      <c r="M11" s="24">
        <f>SUMPRODUCT(N(テーブル1[７月]=テーブル1[８月]),N(テーブル1[８月]&lt;&gt;""))+COUNTIFS(テーブル1[７月],"") -COUNTIFS(テーブル1[７月],"",テーブル1[８月],"")</f>
        <v>0</v>
      </c>
      <c r="N11" s="24">
        <f>SUMPRODUCT(N(テーブル1[８月]=テーブル1[９月]),N(テーブル1[９月]&lt;&gt;""))+COUNTIFS(テーブル1[８月],"") -COUNTIFS(テーブル1[８月],"",テーブル1[９月],"")</f>
        <v>0</v>
      </c>
      <c r="O11" s="24">
        <f>SUMPRODUCT(N(テーブル1[９月]=テーブル1[１０月]),N(テーブル1[１０月]&lt;&gt;""))+COUNTIFS(テーブル1[９月],"") -COUNTIFS(テーブル1[９月],"",テーブル1[１０月],"")</f>
        <v>0</v>
      </c>
      <c r="P11" s="24">
        <f>SUMPRODUCT(N(テーブル1[１０月]=テーブル1[１１月]),N(テーブル1[１１月]&lt;&gt;""))+COUNTIFS(テーブル1[１０月],"") -COUNTIFS(テーブル1[１０月],"",テーブル1[１１月],"")</f>
        <v>0</v>
      </c>
      <c r="Q11" s="24">
        <f>SUMPRODUCT(N(テーブル1[１１月]=テーブル1[１２月]),N(テーブル1[１２月]&lt;&gt;""))+COUNTIFS(テーブル1[１１月],"") -COUNTIFS(テーブル1[１１月],"",テーブル1[１２月],"")</f>
        <v>0</v>
      </c>
    </row>
    <row r="12" spans="1:21" ht="24.75" customHeight="1" collapsed="1" x14ac:dyDescent="0.15">
      <c r="G12" s="4"/>
      <c r="H12" s="4"/>
      <c r="I12" s="4"/>
      <c r="J12" s="4"/>
      <c r="K12" s="4"/>
    </row>
    <row r="13" spans="1:21" ht="24.75" customHeight="1" x14ac:dyDescent="0.15">
      <c r="E13" s="3" t="s">
        <v>21</v>
      </c>
      <c r="R13" s="3" t="s">
        <v>22</v>
      </c>
    </row>
    <row r="14" spans="1:21" ht="24.75" customHeight="1" x14ac:dyDescent="0.15">
      <c r="A14" s="25" t="s">
        <v>33</v>
      </c>
      <c r="B14" s="25" t="s">
        <v>34</v>
      </c>
      <c r="C14" s="3" t="s">
        <v>28</v>
      </c>
      <c r="D14" s="3" t="s">
        <v>0</v>
      </c>
      <c r="E14" s="2" t="s">
        <v>16</v>
      </c>
      <c r="F14" s="26" t="s">
        <v>1</v>
      </c>
      <c r="G14" s="26" t="s">
        <v>2</v>
      </c>
      <c r="H14" s="26" t="s">
        <v>3</v>
      </c>
      <c r="I14" s="26" t="s">
        <v>4</v>
      </c>
      <c r="J14" s="26" t="s">
        <v>5</v>
      </c>
      <c r="K14" s="26" t="s">
        <v>6</v>
      </c>
      <c r="L14" s="26" t="s">
        <v>7</v>
      </c>
      <c r="M14" s="26" t="s">
        <v>8</v>
      </c>
      <c r="N14" s="26" t="s">
        <v>9</v>
      </c>
      <c r="O14" s="26" t="s">
        <v>10</v>
      </c>
      <c r="P14" s="26" t="s">
        <v>11</v>
      </c>
      <c r="Q14" s="26" t="s">
        <v>12</v>
      </c>
      <c r="R14" s="2" t="s">
        <v>20</v>
      </c>
    </row>
    <row r="15" spans="1:21" ht="24.75" customHeight="1" x14ac:dyDescent="0.15">
      <c r="A15" s="27">
        <f>ROW()-14</f>
        <v>1</v>
      </c>
      <c r="B15" s="2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1" ht="24.75" customHeight="1" x14ac:dyDescent="0.15">
      <c r="A16" s="27">
        <f t="shared" ref="A16:A47" si="1">ROW()-14</f>
        <v>2</v>
      </c>
      <c r="B16" s="28"/>
      <c r="O16" s="2"/>
      <c r="P16" s="2"/>
      <c r="Q16" s="2"/>
      <c r="R16" s="2"/>
    </row>
    <row r="17" spans="1:18" ht="24.75" customHeight="1" x14ac:dyDescent="0.15">
      <c r="A17" s="27">
        <f t="shared" si="1"/>
        <v>3</v>
      </c>
      <c r="B17" s="28"/>
      <c r="O17" s="2"/>
      <c r="P17" s="2"/>
      <c r="Q17" s="2"/>
      <c r="R17" s="2"/>
    </row>
    <row r="18" spans="1:18" ht="24.75" customHeight="1" x14ac:dyDescent="0.15">
      <c r="A18" s="27">
        <f t="shared" si="1"/>
        <v>4</v>
      </c>
      <c r="B18" s="28"/>
      <c r="O18" s="2"/>
      <c r="P18" s="2"/>
      <c r="Q18" s="2"/>
      <c r="R18" s="2"/>
    </row>
    <row r="19" spans="1:18" ht="24.75" customHeight="1" x14ac:dyDescent="0.15">
      <c r="A19" s="27">
        <f t="shared" si="1"/>
        <v>5</v>
      </c>
      <c r="B19" s="28"/>
      <c r="O19" s="2"/>
      <c r="P19" s="2"/>
      <c r="Q19" s="2"/>
      <c r="R19" s="2"/>
    </row>
    <row r="20" spans="1:18" ht="24.75" customHeight="1" x14ac:dyDescent="0.15">
      <c r="A20" s="27">
        <f t="shared" si="1"/>
        <v>6</v>
      </c>
      <c r="B20" s="28"/>
      <c r="O20" s="2"/>
      <c r="P20" s="2"/>
      <c r="Q20" s="2"/>
      <c r="R20" s="2"/>
    </row>
    <row r="21" spans="1:18" ht="24.75" customHeight="1" x14ac:dyDescent="0.15">
      <c r="A21" s="27">
        <f t="shared" si="1"/>
        <v>7</v>
      </c>
      <c r="B21" s="28"/>
      <c r="O21" s="2"/>
      <c r="P21" s="2"/>
      <c r="Q21" s="2"/>
      <c r="R21" s="2"/>
    </row>
    <row r="22" spans="1:18" ht="24.75" customHeight="1" x14ac:dyDescent="0.15">
      <c r="A22" s="27">
        <f t="shared" si="1"/>
        <v>8</v>
      </c>
      <c r="B22" s="28"/>
      <c r="O22" s="2"/>
      <c r="P22" s="2"/>
      <c r="Q22" s="2"/>
      <c r="R22" s="2"/>
    </row>
    <row r="23" spans="1:18" ht="24.75" customHeight="1" x14ac:dyDescent="0.15">
      <c r="A23" s="27">
        <f t="shared" si="1"/>
        <v>9</v>
      </c>
      <c r="B23" s="28"/>
      <c r="O23" s="2"/>
      <c r="P23" s="2"/>
      <c r="Q23" s="2"/>
      <c r="R23" s="2"/>
    </row>
    <row r="24" spans="1:18" ht="24.75" customHeight="1" x14ac:dyDescent="0.15">
      <c r="A24" s="27">
        <f t="shared" si="1"/>
        <v>10</v>
      </c>
      <c r="B24" s="28"/>
      <c r="O24" s="2"/>
      <c r="P24" s="2"/>
      <c r="Q24" s="2"/>
      <c r="R24" s="2"/>
    </row>
    <row r="25" spans="1:18" ht="24.75" customHeight="1" x14ac:dyDescent="0.15">
      <c r="A25" s="27">
        <f t="shared" si="1"/>
        <v>11</v>
      </c>
      <c r="B25" s="28"/>
      <c r="O25" s="2"/>
      <c r="P25" s="2"/>
      <c r="Q25" s="2"/>
      <c r="R25" s="2"/>
    </row>
    <row r="26" spans="1:18" ht="24.75" customHeight="1" x14ac:dyDescent="0.15">
      <c r="A26" s="27">
        <f t="shared" si="1"/>
        <v>12</v>
      </c>
      <c r="B26" s="28"/>
      <c r="O26" s="2"/>
      <c r="P26" s="2"/>
      <c r="Q26" s="2"/>
      <c r="R26" s="2"/>
    </row>
    <row r="27" spans="1:18" ht="24.75" customHeight="1" x14ac:dyDescent="0.15">
      <c r="A27" s="27">
        <f t="shared" si="1"/>
        <v>13</v>
      </c>
      <c r="B27" s="28"/>
      <c r="O27" s="2"/>
      <c r="P27" s="2"/>
      <c r="Q27" s="2"/>
      <c r="R27" s="2"/>
    </row>
    <row r="28" spans="1:18" ht="24.75" customHeight="1" x14ac:dyDescent="0.15">
      <c r="A28" s="27">
        <f t="shared" si="1"/>
        <v>14</v>
      </c>
      <c r="B28" s="28"/>
      <c r="O28" s="2"/>
      <c r="P28" s="2"/>
      <c r="Q28" s="2"/>
      <c r="R28" s="2"/>
    </row>
    <row r="29" spans="1:18" ht="24.75" customHeight="1" x14ac:dyDescent="0.15">
      <c r="A29" s="27">
        <f t="shared" si="1"/>
        <v>15</v>
      </c>
      <c r="B29" s="28"/>
      <c r="O29" s="2"/>
      <c r="P29" s="2"/>
      <c r="Q29" s="2"/>
      <c r="R29" s="2"/>
    </row>
    <row r="30" spans="1:18" ht="24.75" customHeight="1" x14ac:dyDescent="0.15">
      <c r="A30" s="27">
        <f t="shared" si="1"/>
        <v>16</v>
      </c>
      <c r="B30" s="28"/>
      <c r="O30" s="2"/>
      <c r="P30" s="2"/>
      <c r="Q30" s="2"/>
      <c r="R30" s="2"/>
    </row>
    <row r="31" spans="1:18" ht="24.75" customHeight="1" x14ac:dyDescent="0.15">
      <c r="A31" s="27">
        <f t="shared" si="1"/>
        <v>17</v>
      </c>
      <c r="B31" s="28"/>
      <c r="O31" s="2"/>
      <c r="P31" s="2"/>
      <c r="Q31" s="2"/>
      <c r="R31" s="2"/>
    </row>
    <row r="32" spans="1:18" ht="24.75" customHeight="1" x14ac:dyDescent="0.15">
      <c r="A32" s="27">
        <f t="shared" si="1"/>
        <v>18</v>
      </c>
      <c r="B32" s="28"/>
      <c r="O32" s="2"/>
      <c r="P32" s="2"/>
      <c r="Q32" s="2"/>
      <c r="R32" s="2"/>
    </row>
    <row r="33" spans="1:18" ht="24.75" customHeight="1" x14ac:dyDescent="0.15">
      <c r="A33" s="27">
        <f t="shared" si="1"/>
        <v>19</v>
      </c>
      <c r="B33" s="28"/>
      <c r="O33" s="2"/>
      <c r="P33" s="2"/>
      <c r="Q33" s="2"/>
      <c r="R33" s="2"/>
    </row>
    <row r="34" spans="1:18" ht="24.75" customHeight="1" x14ac:dyDescent="0.15">
      <c r="A34" s="27">
        <f t="shared" si="1"/>
        <v>20</v>
      </c>
      <c r="B34" s="28"/>
      <c r="O34" s="2"/>
      <c r="P34" s="2"/>
      <c r="Q34" s="2"/>
      <c r="R34" s="2"/>
    </row>
    <row r="35" spans="1:18" ht="24.75" customHeight="1" x14ac:dyDescent="0.15">
      <c r="A35" s="27">
        <f t="shared" si="1"/>
        <v>21</v>
      </c>
      <c r="B35" s="28"/>
      <c r="O35" s="2"/>
      <c r="P35" s="2"/>
      <c r="Q35" s="2"/>
      <c r="R35" s="2"/>
    </row>
    <row r="36" spans="1:18" ht="24.75" customHeight="1" x14ac:dyDescent="0.15">
      <c r="A36" s="27">
        <f t="shared" si="1"/>
        <v>22</v>
      </c>
      <c r="B36" s="28"/>
      <c r="O36" s="2"/>
      <c r="P36" s="2"/>
      <c r="Q36" s="2"/>
      <c r="R36" s="2"/>
    </row>
    <row r="37" spans="1:18" ht="24.75" customHeight="1" x14ac:dyDescent="0.15">
      <c r="A37" s="27">
        <f t="shared" si="1"/>
        <v>23</v>
      </c>
      <c r="B37" s="28"/>
      <c r="O37" s="2"/>
      <c r="P37" s="2"/>
      <c r="Q37" s="2"/>
      <c r="R37" s="2"/>
    </row>
    <row r="38" spans="1:18" ht="24.75" customHeight="1" x14ac:dyDescent="0.15">
      <c r="A38" s="27">
        <f t="shared" si="1"/>
        <v>24</v>
      </c>
      <c r="B38" s="28"/>
      <c r="O38" s="2"/>
      <c r="P38" s="2"/>
      <c r="Q38" s="2"/>
      <c r="R38" s="2"/>
    </row>
    <row r="39" spans="1:18" ht="24.75" customHeight="1" x14ac:dyDescent="0.15">
      <c r="A39" s="27">
        <f t="shared" si="1"/>
        <v>25</v>
      </c>
      <c r="B39" s="28"/>
      <c r="O39" s="2"/>
      <c r="P39" s="2"/>
      <c r="Q39" s="2"/>
      <c r="R39" s="2"/>
    </row>
    <row r="40" spans="1:18" ht="24.75" customHeight="1" x14ac:dyDescent="0.15">
      <c r="A40" s="27">
        <f t="shared" si="1"/>
        <v>26</v>
      </c>
      <c r="B40" s="28"/>
      <c r="O40" s="2"/>
      <c r="P40" s="2"/>
      <c r="Q40" s="2"/>
      <c r="R40" s="2"/>
    </row>
    <row r="41" spans="1:18" ht="24.75" customHeight="1" x14ac:dyDescent="0.15">
      <c r="A41" s="27">
        <f t="shared" si="1"/>
        <v>27</v>
      </c>
      <c r="B41" s="28"/>
      <c r="O41" s="2"/>
      <c r="P41" s="2"/>
      <c r="Q41" s="2"/>
      <c r="R41" s="2"/>
    </row>
    <row r="42" spans="1:18" ht="24.75" customHeight="1" x14ac:dyDescent="0.15">
      <c r="A42" s="27">
        <f t="shared" si="1"/>
        <v>28</v>
      </c>
      <c r="B42" s="28"/>
      <c r="O42" s="2"/>
      <c r="P42" s="2"/>
      <c r="Q42" s="2"/>
      <c r="R42" s="2"/>
    </row>
    <row r="43" spans="1:18" ht="24.75" customHeight="1" x14ac:dyDescent="0.15">
      <c r="A43" s="27">
        <f t="shared" si="1"/>
        <v>29</v>
      </c>
      <c r="B43" s="28"/>
      <c r="O43" s="2"/>
      <c r="P43" s="2"/>
      <c r="Q43" s="2"/>
      <c r="R43" s="2"/>
    </row>
    <row r="44" spans="1:18" ht="24.75" customHeight="1" x14ac:dyDescent="0.15">
      <c r="A44" s="27">
        <f t="shared" si="1"/>
        <v>30</v>
      </c>
      <c r="B44" s="28"/>
      <c r="O44" s="2"/>
      <c r="P44" s="2"/>
      <c r="Q44" s="2"/>
      <c r="R44" s="2"/>
    </row>
    <row r="45" spans="1:18" ht="24.75" customHeight="1" x14ac:dyDescent="0.15">
      <c r="A45" s="27">
        <f t="shared" si="1"/>
        <v>31</v>
      </c>
      <c r="B45" s="28"/>
      <c r="O45" s="2"/>
      <c r="P45" s="2"/>
      <c r="Q45" s="2"/>
      <c r="R45" s="2"/>
    </row>
    <row r="46" spans="1:18" ht="24.75" customHeight="1" x14ac:dyDescent="0.15">
      <c r="A46" s="27">
        <f t="shared" si="1"/>
        <v>32</v>
      </c>
      <c r="B46" s="28"/>
      <c r="O46" s="2"/>
      <c r="P46" s="2"/>
      <c r="Q46" s="2"/>
      <c r="R46" s="2"/>
    </row>
    <row r="47" spans="1:18" ht="24.75" customHeight="1" x14ac:dyDescent="0.15">
      <c r="A47" s="27">
        <f t="shared" si="1"/>
        <v>33</v>
      </c>
      <c r="B47" s="28"/>
      <c r="O47" s="2"/>
      <c r="P47" s="2"/>
      <c r="Q47" s="2"/>
      <c r="R47" s="2"/>
    </row>
    <row r="48" spans="1:18" ht="24.75" customHeight="1" x14ac:dyDescent="0.15">
      <c r="A48" s="27">
        <f t="shared" ref="A48:A78" si="2">ROW()-14</f>
        <v>34</v>
      </c>
      <c r="B48" s="28"/>
      <c r="O48" s="2"/>
      <c r="P48" s="2"/>
      <c r="Q48" s="2"/>
      <c r="R48" s="2"/>
    </row>
    <row r="49" spans="1:18" ht="24.75" customHeight="1" x14ac:dyDescent="0.15">
      <c r="A49" s="27">
        <f t="shared" si="2"/>
        <v>35</v>
      </c>
      <c r="B49" s="28"/>
      <c r="O49" s="2"/>
      <c r="P49" s="2"/>
      <c r="Q49" s="2"/>
      <c r="R49" s="2"/>
    </row>
    <row r="50" spans="1:18" ht="24.75" customHeight="1" x14ac:dyDescent="0.15">
      <c r="A50" s="27">
        <f t="shared" si="2"/>
        <v>36</v>
      </c>
      <c r="B50" s="28"/>
      <c r="O50" s="2"/>
      <c r="P50" s="2"/>
      <c r="Q50" s="2"/>
      <c r="R50" s="2"/>
    </row>
    <row r="51" spans="1:18" ht="24.75" customHeight="1" x14ac:dyDescent="0.15">
      <c r="A51" s="27">
        <f t="shared" si="2"/>
        <v>37</v>
      </c>
      <c r="B51" s="28"/>
      <c r="O51" s="2"/>
      <c r="P51" s="2"/>
      <c r="Q51" s="2"/>
      <c r="R51" s="2"/>
    </row>
    <row r="52" spans="1:18" ht="24.75" customHeight="1" x14ac:dyDescent="0.15">
      <c r="A52" s="27">
        <f t="shared" si="2"/>
        <v>38</v>
      </c>
      <c r="B52" s="28"/>
      <c r="O52" s="2"/>
      <c r="P52" s="2"/>
      <c r="Q52" s="2"/>
      <c r="R52" s="2"/>
    </row>
    <row r="53" spans="1:18" ht="24.75" customHeight="1" x14ac:dyDescent="0.15">
      <c r="A53" s="27">
        <f t="shared" si="2"/>
        <v>39</v>
      </c>
      <c r="B53" s="28"/>
      <c r="O53" s="2"/>
      <c r="P53" s="2"/>
      <c r="Q53" s="2"/>
      <c r="R53" s="2"/>
    </row>
    <row r="54" spans="1:18" ht="24.75" customHeight="1" x14ac:dyDescent="0.15">
      <c r="A54" s="27">
        <f t="shared" si="2"/>
        <v>40</v>
      </c>
      <c r="B54" s="28"/>
      <c r="O54" s="2"/>
      <c r="P54" s="2"/>
      <c r="Q54" s="2"/>
      <c r="R54" s="2"/>
    </row>
    <row r="55" spans="1:18" ht="24.75" customHeight="1" x14ac:dyDescent="0.15">
      <c r="A55" s="27">
        <f t="shared" si="2"/>
        <v>41</v>
      </c>
      <c r="B55" s="28"/>
      <c r="O55" s="2"/>
      <c r="P55" s="2"/>
      <c r="Q55" s="2"/>
      <c r="R55" s="2"/>
    </row>
    <row r="56" spans="1:18" ht="24.75" customHeight="1" x14ac:dyDescent="0.15">
      <c r="A56" s="27">
        <f t="shared" si="2"/>
        <v>42</v>
      </c>
      <c r="B56" s="28"/>
      <c r="O56" s="2"/>
      <c r="P56" s="2"/>
      <c r="Q56" s="2"/>
      <c r="R56" s="2"/>
    </row>
    <row r="57" spans="1:18" ht="24.75" customHeight="1" x14ac:dyDescent="0.15">
      <c r="A57" s="27">
        <f t="shared" si="2"/>
        <v>43</v>
      </c>
      <c r="B57" s="28"/>
      <c r="O57" s="2"/>
      <c r="P57" s="2"/>
      <c r="Q57" s="2"/>
      <c r="R57" s="2"/>
    </row>
    <row r="58" spans="1:18" ht="24.75" customHeight="1" x14ac:dyDescent="0.15">
      <c r="A58" s="27">
        <f t="shared" si="2"/>
        <v>44</v>
      </c>
      <c r="B58" s="28"/>
      <c r="O58" s="2"/>
      <c r="P58" s="2"/>
      <c r="Q58" s="2"/>
      <c r="R58" s="2"/>
    </row>
    <row r="59" spans="1:18" ht="24.75" customHeight="1" x14ac:dyDescent="0.15">
      <c r="A59" s="27">
        <f t="shared" si="2"/>
        <v>45</v>
      </c>
      <c r="B59" s="28"/>
      <c r="O59" s="2"/>
      <c r="P59" s="2"/>
      <c r="Q59" s="2"/>
      <c r="R59" s="2"/>
    </row>
    <row r="60" spans="1:18" ht="24.75" customHeight="1" x14ac:dyDescent="0.15">
      <c r="A60" s="27">
        <f t="shared" si="2"/>
        <v>46</v>
      </c>
      <c r="B60" s="28"/>
      <c r="O60" s="2"/>
      <c r="P60" s="2"/>
      <c r="Q60" s="2"/>
      <c r="R60" s="2"/>
    </row>
    <row r="61" spans="1:18" ht="24.75" customHeight="1" x14ac:dyDescent="0.15">
      <c r="A61" s="27">
        <f t="shared" si="2"/>
        <v>47</v>
      </c>
      <c r="B61" s="28"/>
      <c r="O61" s="2"/>
      <c r="P61" s="2"/>
      <c r="Q61" s="2"/>
      <c r="R61" s="2"/>
    </row>
    <row r="62" spans="1:18" ht="24.75" customHeight="1" x14ac:dyDescent="0.15">
      <c r="A62" s="27">
        <f t="shared" si="2"/>
        <v>48</v>
      </c>
      <c r="B62" s="28"/>
      <c r="O62" s="2"/>
      <c r="P62" s="2"/>
      <c r="Q62" s="2"/>
      <c r="R62" s="2"/>
    </row>
    <row r="63" spans="1:18" ht="24.75" customHeight="1" x14ac:dyDescent="0.15">
      <c r="A63" s="27">
        <f t="shared" si="2"/>
        <v>49</v>
      </c>
      <c r="B63" s="28"/>
      <c r="O63" s="2"/>
      <c r="P63" s="2"/>
      <c r="Q63" s="2"/>
      <c r="R63" s="2"/>
    </row>
    <row r="64" spans="1:18" ht="24.75" customHeight="1" x14ac:dyDescent="0.15">
      <c r="A64" s="27">
        <f t="shared" si="2"/>
        <v>50</v>
      </c>
      <c r="B64" s="28"/>
      <c r="O64" s="2"/>
      <c r="P64" s="2"/>
      <c r="Q64" s="2"/>
      <c r="R64" s="2"/>
    </row>
    <row r="65" spans="1:18" ht="24.75" customHeight="1" x14ac:dyDescent="0.15">
      <c r="A65" s="27">
        <f t="shared" si="2"/>
        <v>51</v>
      </c>
      <c r="B65" s="28"/>
      <c r="O65" s="2"/>
      <c r="P65" s="2"/>
      <c r="Q65" s="2"/>
      <c r="R65" s="2"/>
    </row>
    <row r="66" spans="1:18" ht="24.75" customHeight="1" x14ac:dyDescent="0.15">
      <c r="A66" s="27">
        <f t="shared" si="2"/>
        <v>52</v>
      </c>
      <c r="B66" s="28"/>
      <c r="O66" s="2"/>
      <c r="P66" s="2"/>
      <c r="Q66" s="2"/>
      <c r="R66" s="2"/>
    </row>
    <row r="67" spans="1:18" ht="24.75" customHeight="1" x14ac:dyDescent="0.15">
      <c r="A67" s="27">
        <f t="shared" si="2"/>
        <v>53</v>
      </c>
      <c r="B67" s="28"/>
      <c r="O67" s="2"/>
      <c r="P67" s="2"/>
      <c r="Q67" s="2"/>
      <c r="R67" s="2"/>
    </row>
    <row r="68" spans="1:18" ht="24.75" customHeight="1" x14ac:dyDescent="0.15">
      <c r="A68" s="27">
        <f t="shared" si="2"/>
        <v>54</v>
      </c>
      <c r="B68" s="28"/>
      <c r="O68" s="2"/>
      <c r="P68" s="2"/>
      <c r="Q68" s="2"/>
      <c r="R68" s="2"/>
    </row>
    <row r="69" spans="1:18" ht="24.75" customHeight="1" x14ac:dyDescent="0.15">
      <c r="A69" s="27">
        <f t="shared" si="2"/>
        <v>55</v>
      </c>
      <c r="B69" s="28"/>
      <c r="O69" s="2"/>
      <c r="P69" s="2"/>
      <c r="Q69" s="2"/>
      <c r="R69" s="2"/>
    </row>
    <row r="70" spans="1:18" ht="24.75" customHeight="1" x14ac:dyDescent="0.15">
      <c r="A70" s="27">
        <f t="shared" si="2"/>
        <v>56</v>
      </c>
      <c r="B70" s="28"/>
      <c r="O70" s="2"/>
      <c r="P70" s="2"/>
      <c r="Q70" s="2"/>
      <c r="R70" s="2"/>
    </row>
    <row r="71" spans="1:18" ht="24.75" customHeight="1" x14ac:dyDescent="0.15">
      <c r="A71" s="27">
        <f t="shared" si="2"/>
        <v>57</v>
      </c>
      <c r="B71" s="28"/>
      <c r="O71" s="2"/>
      <c r="P71" s="2"/>
      <c r="Q71" s="2"/>
      <c r="R71" s="2"/>
    </row>
    <row r="72" spans="1:18" ht="24.75" customHeight="1" x14ac:dyDescent="0.15">
      <c r="A72" s="27">
        <f t="shared" si="2"/>
        <v>58</v>
      </c>
      <c r="B72" s="28"/>
      <c r="O72" s="2"/>
      <c r="P72" s="2"/>
      <c r="Q72" s="2"/>
      <c r="R72" s="2"/>
    </row>
    <row r="73" spans="1:18" ht="24.75" customHeight="1" x14ac:dyDescent="0.15">
      <c r="A73" s="27">
        <f t="shared" si="2"/>
        <v>59</v>
      </c>
      <c r="B73" s="28"/>
      <c r="O73" s="2"/>
      <c r="P73" s="2"/>
      <c r="Q73" s="2"/>
      <c r="R73" s="2"/>
    </row>
    <row r="74" spans="1:18" ht="24.75" customHeight="1" x14ac:dyDescent="0.15">
      <c r="A74" s="27">
        <f t="shared" si="2"/>
        <v>60</v>
      </c>
      <c r="B74" s="28"/>
      <c r="O74" s="2"/>
      <c r="P74" s="2"/>
      <c r="Q74" s="2"/>
      <c r="R74" s="2"/>
    </row>
    <row r="75" spans="1:18" ht="24.75" customHeight="1" x14ac:dyDescent="0.15">
      <c r="A75" s="27">
        <f t="shared" si="2"/>
        <v>61</v>
      </c>
      <c r="B75" s="28"/>
      <c r="O75" s="2"/>
      <c r="P75" s="2"/>
      <c r="Q75" s="2"/>
      <c r="R75" s="2"/>
    </row>
    <row r="76" spans="1:18" ht="24.75" customHeight="1" x14ac:dyDescent="0.15">
      <c r="A76" s="27">
        <f t="shared" si="2"/>
        <v>62</v>
      </c>
      <c r="B76" s="28"/>
      <c r="O76" s="2"/>
      <c r="P76" s="2"/>
      <c r="Q76" s="2"/>
      <c r="R76" s="2"/>
    </row>
    <row r="77" spans="1:18" ht="24.75" customHeight="1" x14ac:dyDescent="0.15">
      <c r="A77" s="27">
        <f t="shared" si="2"/>
        <v>63</v>
      </c>
      <c r="B77" s="28"/>
      <c r="O77" s="2"/>
      <c r="P77" s="2"/>
      <c r="Q77" s="2"/>
      <c r="R77" s="2"/>
    </row>
    <row r="78" spans="1:18" ht="24.75" customHeight="1" x14ac:dyDescent="0.15">
      <c r="A78" s="27">
        <f t="shared" si="2"/>
        <v>64</v>
      </c>
      <c r="B78" s="28"/>
      <c r="O78" s="2"/>
      <c r="P78" s="2"/>
      <c r="Q78" s="2"/>
      <c r="R78" s="2"/>
    </row>
    <row r="79" spans="1:18" ht="24.75" customHeight="1" x14ac:dyDescent="0.15">
      <c r="A79" s="27">
        <f t="shared" ref="A79:A109" si="3">ROW()-14</f>
        <v>65</v>
      </c>
      <c r="B79" s="28"/>
      <c r="O79" s="2"/>
      <c r="P79" s="2"/>
      <c r="Q79" s="2"/>
      <c r="R79" s="2"/>
    </row>
    <row r="80" spans="1:18" ht="24.75" customHeight="1" x14ac:dyDescent="0.15">
      <c r="A80" s="27">
        <f t="shared" si="3"/>
        <v>66</v>
      </c>
      <c r="B80" s="28"/>
      <c r="O80" s="2"/>
      <c r="P80" s="2"/>
      <c r="Q80" s="2"/>
      <c r="R80" s="2"/>
    </row>
    <row r="81" spans="1:18" ht="24.75" customHeight="1" x14ac:dyDescent="0.15">
      <c r="A81" s="27">
        <f t="shared" si="3"/>
        <v>67</v>
      </c>
      <c r="B81" s="28"/>
      <c r="O81" s="2"/>
      <c r="P81" s="2"/>
      <c r="Q81" s="2"/>
      <c r="R81" s="2"/>
    </row>
    <row r="82" spans="1:18" ht="24.75" customHeight="1" x14ac:dyDescent="0.15">
      <c r="A82" s="27">
        <f t="shared" si="3"/>
        <v>68</v>
      </c>
      <c r="B82" s="28"/>
      <c r="O82" s="2"/>
      <c r="P82" s="2"/>
      <c r="Q82" s="2"/>
      <c r="R82" s="2"/>
    </row>
    <row r="83" spans="1:18" ht="24.75" customHeight="1" x14ac:dyDescent="0.15">
      <c r="A83" s="27">
        <f t="shared" si="3"/>
        <v>69</v>
      </c>
      <c r="B83" s="28"/>
      <c r="O83" s="2"/>
      <c r="P83" s="2"/>
      <c r="Q83" s="2"/>
      <c r="R83" s="2"/>
    </row>
    <row r="84" spans="1:18" ht="24.75" customHeight="1" x14ac:dyDescent="0.15">
      <c r="A84" s="27">
        <f t="shared" si="3"/>
        <v>70</v>
      </c>
      <c r="B84" s="28"/>
      <c r="O84" s="2"/>
      <c r="P84" s="2"/>
      <c r="Q84" s="2"/>
      <c r="R84" s="2"/>
    </row>
    <row r="85" spans="1:18" ht="24.75" customHeight="1" x14ac:dyDescent="0.15">
      <c r="A85" s="27">
        <f t="shared" si="3"/>
        <v>71</v>
      </c>
      <c r="B85" s="28"/>
      <c r="O85" s="2"/>
      <c r="P85" s="2"/>
      <c r="Q85" s="2"/>
      <c r="R85" s="2"/>
    </row>
    <row r="86" spans="1:18" ht="24.75" customHeight="1" x14ac:dyDescent="0.15">
      <c r="A86" s="27">
        <f t="shared" si="3"/>
        <v>72</v>
      </c>
      <c r="B86" s="28"/>
      <c r="O86" s="2"/>
      <c r="P86" s="2"/>
      <c r="Q86" s="2"/>
      <c r="R86" s="2"/>
    </row>
    <row r="87" spans="1:18" ht="24.75" customHeight="1" x14ac:dyDescent="0.15">
      <c r="A87" s="27">
        <f t="shared" si="3"/>
        <v>73</v>
      </c>
      <c r="B87" s="28"/>
      <c r="O87" s="2"/>
      <c r="P87" s="2"/>
      <c r="Q87" s="2"/>
      <c r="R87" s="2"/>
    </row>
    <row r="88" spans="1:18" ht="24.75" customHeight="1" x14ac:dyDescent="0.15">
      <c r="A88" s="27">
        <f t="shared" si="3"/>
        <v>74</v>
      </c>
      <c r="B88" s="28"/>
      <c r="O88" s="2"/>
      <c r="P88" s="2"/>
      <c r="Q88" s="2"/>
      <c r="R88" s="2"/>
    </row>
    <row r="89" spans="1:18" ht="24.75" customHeight="1" x14ac:dyDescent="0.15">
      <c r="A89" s="27">
        <f t="shared" si="3"/>
        <v>75</v>
      </c>
      <c r="B89" s="28"/>
      <c r="O89" s="2"/>
      <c r="P89" s="2"/>
      <c r="Q89" s="2"/>
      <c r="R89" s="2"/>
    </row>
    <row r="90" spans="1:18" ht="24.75" customHeight="1" x14ac:dyDescent="0.15">
      <c r="A90" s="27">
        <f t="shared" si="3"/>
        <v>76</v>
      </c>
      <c r="B90" s="28"/>
      <c r="O90" s="2"/>
      <c r="P90" s="2"/>
      <c r="Q90" s="2"/>
      <c r="R90" s="2"/>
    </row>
    <row r="91" spans="1:18" ht="24.75" customHeight="1" x14ac:dyDescent="0.15">
      <c r="A91" s="27">
        <f t="shared" si="3"/>
        <v>77</v>
      </c>
      <c r="B91" s="28"/>
      <c r="O91" s="2"/>
      <c r="P91" s="2"/>
      <c r="Q91" s="2"/>
      <c r="R91" s="2"/>
    </row>
    <row r="92" spans="1:18" ht="24.75" customHeight="1" x14ac:dyDescent="0.15">
      <c r="A92" s="27">
        <f t="shared" si="3"/>
        <v>78</v>
      </c>
      <c r="B92" s="28"/>
      <c r="O92" s="2"/>
      <c r="P92" s="2"/>
      <c r="Q92" s="2"/>
      <c r="R92" s="2"/>
    </row>
    <row r="93" spans="1:18" ht="24.75" customHeight="1" x14ac:dyDescent="0.15">
      <c r="A93" s="27">
        <f t="shared" si="3"/>
        <v>79</v>
      </c>
      <c r="B93" s="28"/>
      <c r="O93" s="2"/>
      <c r="P93" s="2"/>
      <c r="Q93" s="2"/>
      <c r="R93" s="2"/>
    </row>
    <row r="94" spans="1:18" ht="24.75" customHeight="1" x14ac:dyDescent="0.15">
      <c r="A94" s="27">
        <f t="shared" si="3"/>
        <v>80</v>
      </c>
      <c r="B94" s="28"/>
      <c r="O94" s="2"/>
      <c r="P94" s="2"/>
      <c r="Q94" s="2"/>
      <c r="R94" s="2"/>
    </row>
    <row r="95" spans="1:18" ht="24.75" customHeight="1" x14ac:dyDescent="0.15">
      <c r="A95" s="27">
        <f t="shared" si="3"/>
        <v>81</v>
      </c>
      <c r="B95" s="28"/>
      <c r="O95" s="2"/>
      <c r="P95" s="2"/>
      <c r="Q95" s="2"/>
      <c r="R95" s="2"/>
    </row>
    <row r="96" spans="1:18" ht="24.75" customHeight="1" x14ac:dyDescent="0.15">
      <c r="A96" s="27">
        <f t="shared" si="3"/>
        <v>82</v>
      </c>
      <c r="B96" s="28"/>
      <c r="O96" s="2"/>
      <c r="P96" s="2"/>
      <c r="Q96" s="2"/>
      <c r="R96" s="2"/>
    </row>
    <row r="97" spans="1:18" ht="24.75" customHeight="1" x14ac:dyDescent="0.15">
      <c r="A97" s="27">
        <f t="shared" si="3"/>
        <v>83</v>
      </c>
      <c r="B97" s="28"/>
      <c r="O97" s="2"/>
      <c r="P97" s="2"/>
      <c r="Q97" s="2"/>
      <c r="R97" s="2"/>
    </row>
    <row r="98" spans="1:18" ht="24.75" customHeight="1" x14ac:dyDescent="0.15">
      <c r="A98" s="27">
        <f t="shared" si="3"/>
        <v>84</v>
      </c>
      <c r="B98" s="28"/>
      <c r="O98" s="2"/>
      <c r="P98" s="2"/>
      <c r="Q98" s="2"/>
      <c r="R98" s="2"/>
    </row>
    <row r="99" spans="1:18" ht="24.75" customHeight="1" x14ac:dyDescent="0.15">
      <c r="A99" s="27">
        <f t="shared" si="3"/>
        <v>85</v>
      </c>
      <c r="B99" s="28"/>
      <c r="O99" s="2"/>
      <c r="P99" s="2"/>
      <c r="Q99" s="2"/>
      <c r="R99" s="2"/>
    </row>
    <row r="100" spans="1:18" ht="24.75" customHeight="1" x14ac:dyDescent="0.15">
      <c r="A100" s="27">
        <f t="shared" si="3"/>
        <v>86</v>
      </c>
      <c r="B100" s="28"/>
      <c r="O100" s="2"/>
      <c r="P100" s="2"/>
      <c r="Q100" s="2"/>
      <c r="R100" s="2"/>
    </row>
    <row r="101" spans="1:18" ht="24.75" customHeight="1" x14ac:dyDescent="0.15">
      <c r="A101" s="27">
        <f t="shared" si="3"/>
        <v>87</v>
      </c>
      <c r="B101" s="28"/>
      <c r="O101" s="2"/>
      <c r="P101" s="2"/>
      <c r="Q101" s="2"/>
      <c r="R101" s="2"/>
    </row>
    <row r="102" spans="1:18" ht="24.75" customHeight="1" x14ac:dyDescent="0.15">
      <c r="A102" s="27">
        <f t="shared" si="3"/>
        <v>88</v>
      </c>
      <c r="B102" s="28"/>
      <c r="O102" s="2"/>
      <c r="P102" s="2"/>
      <c r="Q102" s="2"/>
      <c r="R102" s="2"/>
    </row>
    <row r="103" spans="1:18" ht="24.75" customHeight="1" x14ac:dyDescent="0.15">
      <c r="A103" s="27">
        <f t="shared" si="3"/>
        <v>89</v>
      </c>
      <c r="B103" s="28"/>
      <c r="O103" s="2"/>
      <c r="P103" s="2"/>
      <c r="Q103" s="2"/>
      <c r="R103" s="2"/>
    </row>
    <row r="104" spans="1:18" ht="24.75" customHeight="1" x14ac:dyDescent="0.15">
      <c r="A104" s="27">
        <f t="shared" si="3"/>
        <v>90</v>
      </c>
      <c r="B104" s="28"/>
      <c r="O104" s="2"/>
      <c r="P104" s="2"/>
      <c r="Q104" s="2"/>
      <c r="R104" s="2"/>
    </row>
    <row r="105" spans="1:18" ht="24.75" customHeight="1" x14ac:dyDescent="0.15">
      <c r="A105" s="27">
        <f t="shared" si="3"/>
        <v>91</v>
      </c>
      <c r="B105" s="28"/>
      <c r="O105" s="2"/>
      <c r="P105" s="2"/>
      <c r="Q105" s="2"/>
      <c r="R105" s="2"/>
    </row>
    <row r="106" spans="1:18" ht="24.75" customHeight="1" x14ac:dyDescent="0.15">
      <c r="A106" s="27">
        <f t="shared" si="3"/>
        <v>92</v>
      </c>
      <c r="B106" s="28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24.75" customHeight="1" x14ac:dyDescent="0.15">
      <c r="A107" s="27">
        <f t="shared" si="3"/>
        <v>93</v>
      </c>
      <c r="B107" s="28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24.75" customHeight="1" x14ac:dyDescent="0.15">
      <c r="A108" s="27">
        <f t="shared" si="3"/>
        <v>94</v>
      </c>
      <c r="B108" s="28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24.75" customHeight="1" x14ac:dyDescent="0.15">
      <c r="A109" s="27">
        <f t="shared" si="3"/>
        <v>95</v>
      </c>
      <c r="B109" s="28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24.75" customHeight="1" x14ac:dyDescent="0.15">
      <c r="A110" s="27">
        <f t="shared" ref="A110:A116" si="4">ROW()-14</f>
        <v>96</v>
      </c>
      <c r="B110" s="28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24.75" customHeight="1" x14ac:dyDescent="0.15">
      <c r="A111" s="27">
        <f t="shared" si="4"/>
        <v>97</v>
      </c>
      <c r="B111" s="28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24.75" customHeight="1" x14ac:dyDescent="0.15">
      <c r="A112" s="27">
        <f t="shared" si="4"/>
        <v>98</v>
      </c>
      <c r="B112" s="28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24.75" customHeight="1" x14ac:dyDescent="0.15">
      <c r="A113" s="27">
        <f t="shared" si="4"/>
        <v>99</v>
      </c>
      <c r="B113" s="28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24.75" customHeight="1" x14ac:dyDescent="0.15">
      <c r="A114" s="27">
        <f t="shared" si="4"/>
        <v>100</v>
      </c>
      <c r="B114" s="28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24.75" customHeight="1" x14ac:dyDescent="0.15">
      <c r="A115" s="27">
        <f t="shared" si="4"/>
        <v>101</v>
      </c>
      <c r="B115" s="28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24.75" customHeight="1" x14ac:dyDescent="0.15">
      <c r="A116" s="27">
        <f t="shared" si="4"/>
        <v>102</v>
      </c>
      <c r="B116" s="28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24.75" customHeight="1" x14ac:dyDescent="0.15">
      <c r="A117" s="27">
        <f t="shared" ref="A117:A122" si="5">ROW()-14</f>
        <v>103</v>
      </c>
      <c r="B117" s="28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24.75" customHeight="1" x14ac:dyDescent="0.15">
      <c r="A118" s="27">
        <f t="shared" si="5"/>
        <v>104</v>
      </c>
      <c r="B118" s="28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24.75" customHeight="1" x14ac:dyDescent="0.15">
      <c r="A119" s="27">
        <f t="shared" si="5"/>
        <v>105</v>
      </c>
      <c r="B119" s="28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24.75" customHeight="1" x14ac:dyDescent="0.15">
      <c r="A120" s="27">
        <f t="shared" si="5"/>
        <v>106</v>
      </c>
      <c r="B120" s="28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24.75" customHeight="1" x14ac:dyDescent="0.15">
      <c r="A121" s="27">
        <f t="shared" si="5"/>
        <v>107</v>
      </c>
      <c r="B121" s="28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24.75" customHeight="1" x14ac:dyDescent="0.15">
      <c r="A122" s="27">
        <f t="shared" si="5"/>
        <v>108</v>
      </c>
      <c r="B122" s="28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</sheetData>
  <sheetProtection sheet="1" objects="1" scenarios="1"/>
  <phoneticPr fontId="1"/>
  <conditionalFormatting sqref="D1:D1048576">
    <cfRule type="duplicateValues" dxfId="25" priority="13"/>
    <cfRule type="duplicateValues" dxfId="24" priority="14"/>
  </conditionalFormatting>
  <conditionalFormatting sqref="F15:Q122">
    <cfRule type="expression" priority="3" stopIfTrue="1">
      <formula>OR(F15="")</formula>
    </cfRule>
    <cfRule type="expression" dxfId="23" priority="6">
      <formula>OR(E15="",F15=E15)</formula>
    </cfRule>
    <cfRule type="expression" dxfId="22" priority="7">
      <formula>AND(ISNUMBER(F15),F15&gt;=1,F15&lt;E15,G15&gt;=1)</formula>
    </cfRule>
    <cfRule type="expression" dxfId="21" priority="8">
      <formula>AND(ISNUMBER(F15),F15&gt;=1,F15&gt;E15)</formula>
    </cfRule>
  </conditionalFormatting>
  <dataValidations count="3">
    <dataValidation type="custom" operator="equal" allowBlank="1" showInputMessage="1" showErrorMessage="1" error="１、２、３、９以外の数は入力できません" sqref="E123:R1048576">
      <formula1>OR(E123=1,E123=2,E123=3,E123=9)</formula1>
    </dataValidation>
    <dataValidation type="custom" allowBlank="1" showInputMessage="1" showErrorMessage="1" sqref="A123:A1048576">
      <formula1>"=ROW()-14"</formula1>
    </dataValidation>
    <dataValidation type="custom" allowBlank="1" showInputMessage="1" showErrorMessage="1" sqref="E15:R122">
      <formula1>OR(E15=1,E15=2,E15=3,E15=9)</formula1>
    </dataValidation>
  </dataValidations>
  <pageMargins left="0.7" right="0.7" top="0.75" bottom="0.75" header="0.3" footer="0.3"/>
  <pageSetup paperSize="9" scale="78" fitToHeight="0" orientation="landscape" r:id="rId1"/>
  <rowBreaks count="2" manualBreakCount="2">
    <brk id="84" max="17" man="1"/>
    <brk id="111" max="17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108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判定シート</vt:lpstr>
      <vt:lpstr>Sheet1</vt:lpstr>
    </vt:vector>
  </TitlesOfParts>
  <Company>総務企画局情報管理部システム管理課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2021-09-22T04:03:05Z</cp:lastPrinted>
  <dcterms:created xsi:type="dcterms:W3CDTF">2021-07-28T05:08:20Z</dcterms:created>
  <dcterms:modified xsi:type="dcterms:W3CDTF">2021-10-20T23:57:59Z</dcterms:modified>
</cp:coreProperties>
</file>