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6380" yWindow="1900" windowWidth="23780" windowHeight="15720"/>
  </bookViews>
  <sheets>
    <sheet name="表 ４３０  民生委員児童委員数等の状況" sheetId="4" r:id="rId1"/>
    <sheet name="表 ４３１  民生委員児童委員の活動状況" sheetId="5"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1" i="5" l="1"/>
  <c r="D12" i="5"/>
  <c r="C12" i="5"/>
  <c r="B12" i="5"/>
  <c r="A12" i="5"/>
  <c r="O6" i="5"/>
  <c r="N7" i="5"/>
  <c r="M7" i="5"/>
  <c r="L7" i="5"/>
  <c r="K7" i="5"/>
  <c r="J7" i="5"/>
  <c r="I7" i="5"/>
  <c r="H7" i="5"/>
  <c r="G7" i="5"/>
  <c r="F7" i="5"/>
  <c r="E7" i="5"/>
  <c r="D7" i="5"/>
  <c r="C7" i="5"/>
  <c r="B7" i="5"/>
  <c r="A7" i="5"/>
  <c r="H13" i="4"/>
  <c r="H12" i="4"/>
  <c r="D12" i="4"/>
  <c r="D21" i="4"/>
  <c r="D20" i="4"/>
  <c r="D19" i="4"/>
  <c r="D18" i="4"/>
  <c r="D17" i="4"/>
  <c r="D16" i="4"/>
  <c r="D15" i="4"/>
  <c r="D14" i="4"/>
  <c r="D13" i="4"/>
</calcChain>
</file>

<file path=xl/sharedStrings.xml><?xml version="1.0" encoding="utf-8"?>
<sst xmlns="http://schemas.openxmlformats.org/spreadsheetml/2006/main" count="65" uniqueCount="59">
  <si>
    <t>川崎</t>
    <rPh sb="0" eb="2">
      <t>カワサキ</t>
    </rPh>
    <phoneticPr fontId="2"/>
  </si>
  <si>
    <t>大師</t>
    <rPh sb="0" eb="2">
      <t>ダイシ</t>
    </rPh>
    <phoneticPr fontId="2"/>
  </si>
  <si>
    <t>田島</t>
    <rPh sb="0" eb="2">
      <t>タジマ</t>
    </rPh>
    <phoneticPr fontId="2"/>
  </si>
  <si>
    <t>幸</t>
    <rPh sb="0" eb="1">
      <t>サイワイ</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</si>
  <si>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</si>
  <si>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</si>
  <si>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</si>
  <si>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</si>
  <si>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中原</t>
    <rPh sb="0" eb="2">
      <t>ナカハラ</t>
    </rPh>
    <phoneticPr fontId="2"/>
  </si>
  <si>
    <t>高津</t>
    <rPh sb="0" eb="2">
      <t>タカツ</t>
    </rPh>
    <phoneticPr fontId="2"/>
  </si>
  <si>
    <t>区分</t>
    <rPh sb="0" eb="2">
      <t>クブン</t>
    </rPh>
    <phoneticPr fontId="2"/>
  </si>
  <si>
    <t>民生委員協議会数</t>
    <rPh sb="0" eb="1">
      <t>ミン</t>
    </rPh>
    <rPh sb="1" eb="2">
      <t>セイ</t>
    </rPh>
    <rPh sb="2" eb="4">
      <t>イイン</t>
    </rPh>
    <rPh sb="4" eb="7">
      <t>キョウギカイ</t>
    </rPh>
    <rPh sb="7" eb="8">
      <t>スウ</t>
    </rPh>
    <phoneticPr fontId="2"/>
  </si>
  <si>
    <t>委員数</t>
    <rPh sb="0" eb="2">
      <t>イイン</t>
    </rPh>
    <rPh sb="2" eb="3">
      <t>スウ</t>
    </rPh>
    <phoneticPr fontId="2"/>
  </si>
  <si>
    <t>１委員受持世帯数</t>
    <rPh sb="1" eb="3">
      <t>イイン</t>
    </rPh>
    <rPh sb="3" eb="4">
      <t>ウ</t>
    </rPh>
    <rPh sb="4" eb="5">
      <t>モ</t>
    </rPh>
    <rPh sb="5" eb="8">
      <t>セタイスウ</t>
    </rPh>
    <phoneticPr fontId="2"/>
  </si>
  <si>
    <t>男</t>
    <rPh sb="0" eb="1">
      <t>オトコ</t>
    </rPh>
    <phoneticPr fontId="2"/>
  </si>
  <si>
    <t>女</t>
    <rPh sb="0" eb="1">
      <t>オンナ</t>
    </rPh>
    <phoneticPr fontId="2"/>
  </si>
  <si>
    <t>委員数（人）</t>
    <rPh sb="0" eb="2">
      <t>イイン</t>
    </rPh>
    <rPh sb="2" eb="3">
      <t>カズ</t>
    </rPh>
    <rPh sb="4" eb="5">
      <t>ヒト</t>
    </rPh>
    <phoneticPr fontId="2"/>
  </si>
  <si>
    <t>構成比（％）</t>
    <rPh sb="0" eb="3">
      <t>コウセイヒ</t>
    </rPh>
    <phoneticPr fontId="2"/>
  </si>
  <si>
    <t>§１ 　民生委員児童委員の活動</t>
    <rPh sb="4" eb="5">
      <t>ミン</t>
    </rPh>
    <rPh sb="5" eb="6">
      <t>セイ</t>
    </rPh>
    <rPh sb="6" eb="8">
      <t>イイン</t>
    </rPh>
    <rPh sb="8" eb="10">
      <t>ジドウ</t>
    </rPh>
    <rPh sb="10" eb="12">
      <t>イイン</t>
    </rPh>
    <rPh sb="13" eb="15">
      <t>カツドウ</t>
    </rPh>
    <phoneticPr fontId="2"/>
  </si>
  <si>
    <t>　民生委員児童委員は、社会奉仕の精神に基づき、高齢者、児童、心身障害者、生活困窮者等、地域住民の身近な相談役として、また、地域社会福祉の向上を目指して各種活動を行っている。川崎市の民生委員児童委員数と民生委員児童委員の活動状況である。</t>
    <rPh sb="1" eb="2">
      <t>ミン</t>
    </rPh>
    <rPh sb="2" eb="3">
      <t>セイ</t>
    </rPh>
    <rPh sb="3" eb="5">
      <t>イイン</t>
    </rPh>
    <rPh sb="5" eb="7">
      <t>ジドウ</t>
    </rPh>
    <rPh sb="7" eb="9">
      <t>イイン</t>
    </rPh>
    <rPh sb="11" eb="13">
      <t>シャカイ</t>
    </rPh>
    <rPh sb="13" eb="15">
      <t>ホウシ</t>
    </rPh>
    <rPh sb="16" eb="18">
      <t>セイシン</t>
    </rPh>
    <rPh sb="19" eb="20">
      <t>モト</t>
    </rPh>
    <rPh sb="23" eb="26">
      <t>コウレイシャ</t>
    </rPh>
    <rPh sb="27" eb="29">
      <t>ジドウ</t>
    </rPh>
    <rPh sb="30" eb="32">
      <t>シンシン</t>
    </rPh>
    <rPh sb="32" eb="34">
      <t>ショウガイ</t>
    </rPh>
    <rPh sb="34" eb="35">
      <t>シャ</t>
    </rPh>
    <rPh sb="36" eb="38">
      <t>セイカツ</t>
    </rPh>
    <rPh sb="38" eb="41">
      <t>コンキュウシャ</t>
    </rPh>
    <rPh sb="41" eb="42">
      <t>トウ</t>
    </rPh>
    <rPh sb="43" eb="45">
      <t>チイキ</t>
    </rPh>
    <rPh sb="45" eb="47">
      <t>ジュウミン</t>
    </rPh>
    <rPh sb="48" eb="50">
      <t>ミジカ</t>
    </rPh>
    <phoneticPr fontId="2"/>
  </si>
  <si>
    <t>第５章　その他の福祉</t>
    <rPh sb="6" eb="7">
      <t>ホカ</t>
    </rPh>
    <rPh sb="8" eb="10">
      <t>フクシ</t>
    </rPh>
    <phoneticPr fontId="2"/>
  </si>
  <si>
    <t>資料：地域包括ケア推進室</t>
    <rPh sb="3" eb="5">
      <t>チイキ</t>
    </rPh>
    <rPh sb="5" eb="7">
      <t>ホウカツ</t>
    </rPh>
    <rPh sb="9" eb="11">
      <t>スイシン</t>
    </rPh>
    <rPh sb="11" eb="12">
      <t>シツ</t>
    </rPh>
    <phoneticPr fontId="2"/>
  </si>
  <si>
    <t>平成30年4月1日現在</t>
    <rPh sb="0" eb="2">
      <t>ヘイセイ</t>
    </rPh>
    <rPh sb="4" eb="5">
      <t>ネン</t>
    </rPh>
    <rPh sb="6" eb="7">
      <t>ガツ</t>
    </rPh>
    <rPh sb="8" eb="11">
      <t>ニチゲンザイ</t>
    </rPh>
    <phoneticPr fontId="2"/>
  </si>
  <si>
    <t>表 ４３０  民生委員児童委員数等の状況</t>
    <phoneticPr fontId="2"/>
  </si>
  <si>
    <t>表 ４３１  民生委員児童委員の活動状況</t>
    <phoneticPr fontId="2"/>
  </si>
  <si>
    <t>平成30年度</t>
    <rPh sb="0" eb="2">
      <t>ヘイセイ</t>
    </rPh>
    <rPh sb="4" eb="6">
      <t>ネンド</t>
    </rPh>
    <phoneticPr fontId="2"/>
  </si>
  <si>
    <t>内　　容　　別　　相　　談　　・　　支　　援　　件　　数</t>
    <rPh sb="0" eb="1">
      <t>ウチ</t>
    </rPh>
    <rPh sb="3" eb="4">
      <t>カタチ</t>
    </rPh>
    <rPh sb="6" eb="7">
      <t>ベツ</t>
    </rPh>
    <rPh sb="9" eb="10">
      <t>ソウ</t>
    </rPh>
    <rPh sb="12" eb="13">
      <t>ダン</t>
    </rPh>
    <rPh sb="18" eb="19">
      <t>ササ</t>
    </rPh>
    <rPh sb="21" eb="22">
      <t>オン</t>
    </rPh>
    <rPh sb="24" eb="25">
      <t>ケン</t>
    </rPh>
    <rPh sb="27" eb="28">
      <t>カズ</t>
    </rPh>
    <phoneticPr fontId="2"/>
  </si>
  <si>
    <t>在宅福祉</t>
    <rPh sb="0" eb="2">
      <t>ザイタク</t>
    </rPh>
    <rPh sb="2" eb="4">
      <t>フクシ</t>
    </rPh>
    <phoneticPr fontId="2"/>
  </si>
  <si>
    <t>介護保険</t>
    <rPh sb="0" eb="2">
      <t>カイゴ</t>
    </rPh>
    <rPh sb="2" eb="4">
      <t>ホケン</t>
    </rPh>
    <phoneticPr fontId="2"/>
  </si>
  <si>
    <t>健康・保健医療</t>
    <rPh sb="0" eb="2">
      <t>ケンコウ</t>
    </rPh>
    <rPh sb="3" eb="5">
      <t>ホケン</t>
    </rPh>
    <rPh sb="5" eb="7">
      <t>イリョウ</t>
    </rPh>
    <phoneticPr fontId="2"/>
  </si>
  <si>
    <t>子育て・母子保健</t>
    <rPh sb="0" eb="2">
      <t>コソダ</t>
    </rPh>
    <rPh sb="4" eb="6">
      <t>ボシ</t>
    </rPh>
    <rPh sb="6" eb="8">
      <t>ホケン</t>
    </rPh>
    <phoneticPr fontId="2"/>
  </si>
  <si>
    <t>子どもの地域生活</t>
    <rPh sb="0" eb="1">
      <t>コ</t>
    </rPh>
    <rPh sb="4" eb="6">
      <t>チイキ</t>
    </rPh>
    <rPh sb="6" eb="8">
      <t>セイカツ</t>
    </rPh>
    <phoneticPr fontId="2"/>
  </si>
  <si>
    <t>子どもの教育・
学校生活</t>
    <rPh sb="0" eb="1">
      <t>コ</t>
    </rPh>
    <rPh sb="4" eb="6">
      <t>キョウイク</t>
    </rPh>
    <rPh sb="8" eb="10">
      <t>ガッコウ</t>
    </rPh>
    <rPh sb="10" eb="12">
      <t>セイカツ</t>
    </rPh>
    <phoneticPr fontId="2"/>
  </si>
  <si>
    <t>生活費</t>
    <rPh sb="0" eb="3">
      <t>セイカツヒ</t>
    </rPh>
    <phoneticPr fontId="2"/>
  </si>
  <si>
    <t>年金・保険</t>
    <rPh sb="0" eb="2">
      <t>ネンキン</t>
    </rPh>
    <rPh sb="3" eb="5">
      <t>ホケン</t>
    </rPh>
    <phoneticPr fontId="2"/>
  </si>
  <si>
    <t>仕事</t>
    <rPh sb="0" eb="2">
      <t>シゴト</t>
    </rPh>
    <phoneticPr fontId="2"/>
  </si>
  <si>
    <t>家族関係</t>
    <rPh sb="0" eb="2">
      <t>カゾク</t>
    </rPh>
    <rPh sb="2" eb="4">
      <t>カンケイ</t>
    </rPh>
    <phoneticPr fontId="2"/>
  </si>
  <si>
    <t>住居</t>
    <rPh sb="0" eb="2">
      <t>ジュウキョ</t>
    </rPh>
    <phoneticPr fontId="2"/>
  </si>
  <si>
    <t>生活環境</t>
    <rPh sb="0" eb="2">
      <t>セイカツ</t>
    </rPh>
    <rPh sb="2" eb="4">
      <t>カンキョウ</t>
    </rPh>
    <phoneticPr fontId="2"/>
  </si>
  <si>
    <t>日常的な支援</t>
    <rPh sb="0" eb="3">
      <t>ニチジョウテキ</t>
    </rPh>
    <rPh sb="4" eb="6">
      <t>シエン</t>
    </rPh>
    <phoneticPr fontId="2"/>
  </si>
  <si>
    <t>その他</t>
    <rPh sb="2" eb="3">
      <t>タ</t>
    </rPh>
    <phoneticPr fontId="2"/>
  </si>
  <si>
    <t>計</t>
    <rPh sb="0" eb="1">
      <t>ケイ</t>
    </rPh>
    <phoneticPr fontId="2"/>
  </si>
  <si>
    <t>分  野  別  相  談  ・  支  援  件  数</t>
    <rPh sb="0" eb="1">
      <t>ブン</t>
    </rPh>
    <rPh sb="3" eb="4">
      <t>ノ</t>
    </rPh>
    <rPh sb="6" eb="7">
      <t>ベツ</t>
    </rPh>
    <rPh sb="9" eb="10">
      <t>ソウ</t>
    </rPh>
    <rPh sb="12" eb="13">
      <t>ダン</t>
    </rPh>
    <rPh sb="18" eb="19">
      <t>ササ</t>
    </rPh>
    <rPh sb="21" eb="22">
      <t>オン</t>
    </rPh>
    <rPh sb="24" eb="25">
      <t>ケン</t>
    </rPh>
    <rPh sb="27" eb="28">
      <t>カズ</t>
    </rPh>
    <phoneticPr fontId="2"/>
  </si>
  <si>
    <t>そ　の　他　の　活　動　件　数</t>
    <rPh sb="4" eb="5">
      <t>タ</t>
    </rPh>
    <rPh sb="8" eb="9">
      <t>カツ</t>
    </rPh>
    <rPh sb="10" eb="11">
      <t>ドウ</t>
    </rPh>
    <rPh sb="12" eb="13">
      <t>ケン</t>
    </rPh>
    <rPh sb="14" eb="15">
      <t>カズ</t>
    </rPh>
    <phoneticPr fontId="2"/>
  </si>
  <si>
    <t>訪　問　回　数</t>
    <rPh sb="0" eb="1">
      <t>オトズ</t>
    </rPh>
    <rPh sb="2" eb="3">
      <t>トイ</t>
    </rPh>
    <rPh sb="4" eb="5">
      <t>カイ</t>
    </rPh>
    <rPh sb="6" eb="7">
      <t>カズ</t>
    </rPh>
    <phoneticPr fontId="2"/>
  </si>
  <si>
    <t>連 絡 調 整 回 数</t>
    <rPh sb="0" eb="1">
      <t>レン</t>
    </rPh>
    <rPh sb="2" eb="3">
      <t>ラク</t>
    </rPh>
    <rPh sb="4" eb="5">
      <t>チョウ</t>
    </rPh>
    <rPh sb="6" eb="7">
      <t>ヒトシ</t>
    </rPh>
    <rPh sb="8" eb="9">
      <t>カイ</t>
    </rPh>
    <rPh sb="10" eb="11">
      <t>カズ</t>
    </rPh>
    <phoneticPr fontId="2"/>
  </si>
  <si>
    <t>活動日数</t>
    <rPh sb="0" eb="2">
      <t>カツドウ</t>
    </rPh>
    <rPh sb="2" eb="4">
      <t>ニッスウ</t>
    </rPh>
    <phoneticPr fontId="2"/>
  </si>
  <si>
    <t>高齢者に関すること</t>
    <rPh sb="0" eb="3">
      <t>コウレイシャ</t>
    </rPh>
    <rPh sb="4" eb="5">
      <t>カン</t>
    </rPh>
    <phoneticPr fontId="2"/>
  </si>
  <si>
    <t>障害者に関すること</t>
    <rPh sb="0" eb="3">
      <t>ショウガイシャ</t>
    </rPh>
    <rPh sb="4" eb="5">
      <t>カン</t>
    </rPh>
    <phoneticPr fontId="2"/>
  </si>
  <si>
    <t>子どもに関すること</t>
    <rPh sb="0" eb="1">
      <t>コ</t>
    </rPh>
    <rPh sb="4" eb="5">
      <t>カン</t>
    </rPh>
    <phoneticPr fontId="2"/>
  </si>
  <si>
    <t>調査・実態把握</t>
    <rPh sb="0" eb="2">
      <t>チョウサ</t>
    </rPh>
    <rPh sb="3" eb="5">
      <t>ジッタイ</t>
    </rPh>
    <rPh sb="5" eb="7">
      <t>ハアク</t>
    </rPh>
    <phoneticPr fontId="2"/>
  </si>
  <si>
    <t>行事・事業・
会議への参加協力</t>
    <rPh sb="0" eb="2">
      <t>ギョウジ</t>
    </rPh>
    <rPh sb="3" eb="5">
      <t>ジギョウ</t>
    </rPh>
    <phoneticPr fontId="2"/>
  </si>
  <si>
    <t>地域福祉活動・
自主活動</t>
    <rPh sb="0" eb="2">
      <t>チイキ</t>
    </rPh>
    <rPh sb="2" eb="4">
      <t>フクシ</t>
    </rPh>
    <rPh sb="4" eb="6">
      <t>カツドウ</t>
    </rPh>
    <phoneticPr fontId="2"/>
  </si>
  <si>
    <t>民児協運営・研修</t>
    <rPh sb="0" eb="1">
      <t>ミン</t>
    </rPh>
    <rPh sb="1" eb="2">
      <t>ジ</t>
    </rPh>
    <rPh sb="2" eb="3">
      <t>キョウ</t>
    </rPh>
    <rPh sb="3" eb="5">
      <t>ウンエイ</t>
    </rPh>
    <rPh sb="6" eb="8">
      <t>ケンシュウ</t>
    </rPh>
    <phoneticPr fontId="2"/>
  </si>
  <si>
    <t>証明事務</t>
    <rPh sb="0" eb="2">
      <t>ショウメイ</t>
    </rPh>
    <rPh sb="2" eb="4">
      <t>ジム</t>
    </rPh>
    <phoneticPr fontId="2"/>
  </si>
  <si>
    <t>要保護児童の
発見の通告・仲介</t>
    <phoneticPr fontId="2"/>
  </si>
  <si>
    <t>訪問・連絡活動</t>
    <rPh sb="0" eb="2">
      <t>ホウモン</t>
    </rPh>
    <rPh sb="3" eb="5">
      <t>レンラク</t>
    </rPh>
    <rPh sb="5" eb="7">
      <t>カツドウ</t>
    </rPh>
    <phoneticPr fontId="2"/>
  </si>
  <si>
    <t>委員相互</t>
    <rPh sb="0" eb="2">
      <t>イイン</t>
    </rPh>
    <rPh sb="2" eb="4">
      <t>ソウゴ</t>
    </rPh>
    <phoneticPr fontId="2"/>
  </si>
  <si>
    <t>その他の関係機関</t>
    <rPh sb="2" eb="3">
      <t>タ</t>
    </rPh>
    <rPh sb="4" eb="6">
      <t>カンケイ</t>
    </rPh>
    <rPh sb="6" eb="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</si>
</sst>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_ * #,##0_ ;_ * \-#,##0_ ;_ * &quot;-&quot;??_ ;_ @_ "/>
    <numFmt numFmtId="177" formatCode="0.0%"/>
    <numFmt numFmtId="178"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16"/>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1"/>
      <color theme="1"/>
      <name val="ＭＳ Ｐ明朝"/>
      <family val="1"/>
      <charset val="128"/>
    </font>
    <font>
      <sz val="12"/>
      <color theme="1"/>
      <name val="ＭＳ Ｐゴシック"/>
      <family val="3"/>
      <charset val="128"/>
    </font>
    <font>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2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49" fontId="3" fillId="0" borderId="0" xfId="0" applyNumberFormat="1" applyFont="1" applyAlignment="1">
      <alignment horizontal="right" vertical="center"/>
    </xf>
    <xf numFmtId="0" fontId="5" fillId="0" borderId="0" xfId="0" applyFont="1" applyAlignment="1">
      <alignment vertical="center"/>
    </xf>
    <xf numFmtId="0" fontId="5" fillId="0" borderId="0" xfId="0" applyFont="1" applyBorder="1" applyAlignment="1"/>
    <xf numFmtId="0" fontId="5" fillId="0" borderId="0" xfId="0" applyFont="1" applyAlignment="1"/>
    <xf numFmtId="0" fontId="5"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xf numFmtId="0" fontId="4" fillId="0" borderId="0" xfId="0" applyFont="1" applyBorder="1"/>
    <xf numFmtId="0" fontId="4" fillId="0" borderId="0" xfId="0" applyFont="1"/>
    <xf numFmtId="0" fontId="5" fillId="0" borderId="0" xfId="0" applyFont="1" applyBorder="1"/>
    <xf numFmtId="0" fontId="8" fillId="0" borderId="0" xfId="0" applyFont="1"/>
    <xf numFmtId="0" fontId="5" fillId="0" borderId="0" xfId="0" applyFont="1" applyFill="1" applyBorder="1"/>
    <xf numFmtId="0" fontId="5" fillId="0" borderId="0" xfId="0" applyFont="1" applyBorder="1" applyAlignment="1">
      <alignment horizontal="right" vertical="center"/>
    </xf>
    <xf numFmtId="0" fontId="9" fillId="0" borderId="0" xfId="0" applyFont="1" applyBorder="1"/>
    <xf numFmtId="0" fontId="9" fillId="0" borderId="0" xfId="0" applyFont="1" applyBorder="1" applyAlignment="1">
      <alignment horizontal="right" vertical="center"/>
    </xf>
    <xf numFmtId="0" fontId="10" fillId="0" borderId="0" xfId="0" applyFont="1" applyBorder="1"/>
    <xf numFmtId="0" fontId="10" fillId="0" borderId="0" xfId="0" applyFont="1" applyBorder="1" applyAlignment="1">
      <alignment horizontal="right" vertical="center"/>
    </xf>
    <xf numFmtId="0" fontId="10" fillId="0" borderId="0" xfId="0" applyFont="1"/>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1" xfId="0" applyFont="1" applyBorder="1" applyAlignment="1">
      <alignment horizontal="distributed" vertical="center"/>
    </xf>
    <xf numFmtId="41" fontId="10" fillId="0" borderId="2" xfId="0" applyNumberFormat="1" applyFont="1" applyBorder="1"/>
    <xf numFmtId="0" fontId="3" fillId="0" borderId="1" xfId="0" applyFont="1" applyBorder="1" applyAlignment="1">
      <alignment horizontal="distributed" vertical="center"/>
    </xf>
    <xf numFmtId="41" fontId="3" fillId="0" borderId="2" xfId="0" applyNumberFormat="1" applyFont="1" applyBorder="1"/>
    <xf numFmtId="0" fontId="3" fillId="0" borderId="10" xfId="0" applyFont="1" applyBorder="1" applyAlignment="1">
      <alignment horizontal="distributed" vertical="center"/>
    </xf>
    <xf numFmtId="41" fontId="3" fillId="0" borderId="11" xfId="0" applyNumberFormat="1" applyFont="1" applyBorder="1"/>
    <xf numFmtId="0" fontId="10" fillId="0" borderId="4" xfId="0" applyFont="1" applyBorder="1" applyAlignment="1">
      <alignment horizontal="distributed" vertical="center"/>
    </xf>
    <xf numFmtId="41" fontId="10" fillId="0" borderId="5" xfId="0" applyNumberFormat="1" applyFont="1" applyBorder="1"/>
    <xf numFmtId="41" fontId="10" fillId="0" borderId="6" xfId="0" applyNumberFormat="1" applyFont="1" applyBorder="1"/>
    <xf numFmtId="0" fontId="10" fillId="0" borderId="0" xfId="0" applyFont="1" applyBorder="1" applyAlignment="1">
      <alignment horizontal="distributed" vertical="center"/>
    </xf>
    <xf numFmtId="41" fontId="10" fillId="0" borderId="0" xfId="0" applyNumberFormat="1" applyFont="1" applyBorder="1"/>
    <xf numFmtId="0" fontId="3" fillId="0" borderId="4" xfId="0" applyFont="1" applyBorder="1" applyAlignment="1">
      <alignment horizontal="distributed" vertical="center"/>
    </xf>
    <xf numFmtId="41" fontId="3" fillId="0" borderId="5" xfId="0" applyNumberFormat="1" applyFont="1" applyBorder="1"/>
    <xf numFmtId="0" fontId="3" fillId="0" borderId="0" xfId="0" applyFont="1" applyBorder="1"/>
    <xf numFmtId="0" fontId="3" fillId="0" borderId="0" xfId="0" applyFont="1"/>
    <xf numFmtId="176" fontId="3" fillId="0" borderId="12" xfId="0" applyNumberFormat="1" applyFont="1" applyFill="1" applyBorder="1"/>
    <xf numFmtId="176" fontId="3" fillId="0" borderId="6" xfId="0" applyNumberFormat="1" applyFont="1" applyFill="1" applyBorder="1"/>
    <xf numFmtId="176" fontId="10" fillId="0" borderId="3" xfId="0" applyNumberFormat="1" applyFont="1" applyFill="1" applyBorder="1"/>
    <xf numFmtId="10" fontId="3" fillId="0" borderId="3" xfId="1" applyNumberFormat="1" applyFont="1" applyBorder="1"/>
    <xf numFmtId="10" fontId="3" fillId="0" borderId="12" xfId="1" applyNumberFormat="1" applyFont="1" applyBorder="1"/>
    <xf numFmtId="0" fontId="4"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8" fillId="0" borderId="13" xfId="0" applyFont="1" applyBorder="1" applyAlignment="1">
      <alignment horizontal="center" vertical="center"/>
    </xf>
    <xf numFmtId="0" fontId="8" fillId="0" borderId="13" xfId="0" applyFont="1" applyBorder="1" applyAlignment="1"/>
    <xf numFmtId="49" fontId="11" fillId="0" borderId="14" xfId="0" applyNumberFormat="1" applyFont="1" applyBorder="1" applyAlignment="1">
      <alignment horizontal="center" vertical="distributed" textRotation="255" wrapText="1"/>
    </xf>
    <xf numFmtId="49" fontId="11" fillId="0" borderId="14" xfId="0" applyNumberFormat="1" applyFont="1" applyBorder="1" applyAlignment="1">
      <alignment horizontal="distributed" vertical="distributed" textRotation="255" wrapText="1"/>
    </xf>
    <xf numFmtId="49" fontId="11" fillId="0" borderId="14" xfId="0" applyNumberFormat="1" applyFont="1" applyBorder="1" applyAlignment="1">
      <alignment horizontal="distributed" vertical="distributed" textRotation="255"/>
    </xf>
    <xf numFmtId="49" fontId="11" fillId="0" borderId="15" xfId="0" applyNumberFormat="1" applyFont="1" applyBorder="1" applyAlignment="1">
      <alignment horizontal="distributed" vertical="distributed" textRotation="255" wrapText="1"/>
    </xf>
    <xf numFmtId="49" fontId="11" fillId="0" borderId="16" xfId="0" applyNumberFormat="1" applyFont="1" applyBorder="1" applyAlignment="1">
      <alignment horizontal="center" vertical="distributed" textRotation="255" wrapText="1"/>
    </xf>
    <xf numFmtId="49" fontId="11" fillId="0" borderId="6" xfId="0" applyNumberFormat="1" applyFont="1" applyBorder="1" applyAlignment="1">
      <alignment horizontal="center" vertical="center"/>
    </xf>
    <xf numFmtId="0" fontId="11" fillId="0" borderId="0" xfId="0" applyFont="1"/>
    <xf numFmtId="41" fontId="11" fillId="0" borderId="1" xfId="0" applyNumberFormat="1" applyFont="1" applyBorder="1" applyAlignment="1">
      <alignment horizontal="distributed" vertical="center"/>
    </xf>
    <xf numFmtId="41" fontId="11" fillId="0" borderId="2" xfId="0" applyNumberFormat="1" applyFont="1" applyBorder="1" applyAlignment="1">
      <alignment vertical="center"/>
    </xf>
    <xf numFmtId="41" fontId="11" fillId="0" borderId="3" xfId="0" applyNumberFormat="1" applyFont="1" applyBorder="1" applyAlignment="1">
      <alignment vertical="center"/>
    </xf>
    <xf numFmtId="177" fontId="11" fillId="0" borderId="4" xfId="1" applyNumberFormat="1" applyFont="1" applyBorder="1" applyAlignment="1">
      <alignment horizontal="right" vertical="center"/>
    </xf>
    <xf numFmtId="178" fontId="11" fillId="0" borderId="6" xfId="0" applyNumberFormat="1" applyFont="1" applyBorder="1" applyAlignment="1">
      <alignment vertical="center"/>
    </xf>
    <xf numFmtId="41" fontId="11" fillId="0" borderId="0" xfId="0" applyNumberFormat="1" applyFont="1" applyBorder="1" applyAlignment="1">
      <alignment horizontal="distributed" vertical="center"/>
    </xf>
    <xf numFmtId="41" fontId="11" fillId="0" borderId="0" xfId="0" applyNumberFormat="1" applyFont="1" applyBorder="1"/>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49" fontId="11" fillId="0" borderId="19" xfId="0" applyNumberFormat="1" applyFont="1" applyBorder="1" applyAlignment="1">
      <alignment horizontal="center" vertical="distributed" textRotation="255"/>
    </xf>
    <xf numFmtId="49" fontId="11" fillId="0" borderId="4" xfId="0" applyNumberFormat="1" applyFont="1" applyBorder="1" applyAlignment="1">
      <alignment horizontal="center" vertical="distributed" textRotation="255" wrapText="1"/>
    </xf>
    <xf numFmtId="49" fontId="11" fillId="0" borderId="6" xfId="0" applyNumberFormat="1" applyFont="1" applyBorder="1" applyAlignment="1">
      <alignment horizontal="distributed" vertical="distributed" textRotation="255" wrapText="1"/>
    </xf>
    <xf numFmtId="49" fontId="11" fillId="0" borderId="0" xfId="0" applyNumberFormat="1" applyFont="1" applyBorder="1" applyAlignment="1">
      <alignment horizontal="distributed" vertical="distributed" textRotation="255" wrapText="1"/>
    </xf>
    <xf numFmtId="49" fontId="11" fillId="0" borderId="4" xfId="0" applyNumberFormat="1" applyFont="1" applyBorder="1" applyAlignment="1">
      <alignment horizontal="distributed" vertical="distributed" textRotation="255" wrapText="1"/>
    </xf>
    <xf numFmtId="49" fontId="11" fillId="0" borderId="5" xfId="0" applyNumberFormat="1" applyFont="1" applyBorder="1" applyAlignment="1">
      <alignment horizontal="center" vertical="distributed" textRotation="255" wrapText="1"/>
    </xf>
    <xf numFmtId="49" fontId="11" fillId="0" borderId="5" xfId="0" applyNumberFormat="1" applyFont="1" applyBorder="1" applyAlignment="1">
      <alignment horizontal="distributed" vertical="distributed" textRotation="255" wrapText="1"/>
    </xf>
    <xf numFmtId="49" fontId="11" fillId="0" borderId="20" xfId="0" applyNumberFormat="1" applyFont="1" applyBorder="1" applyAlignment="1">
      <alignment horizontal="center" vertical="distributed" textRotation="255"/>
    </xf>
    <xf numFmtId="41" fontId="11" fillId="0" borderId="7" xfId="0" applyNumberFormat="1" applyFont="1" applyBorder="1" applyAlignment="1">
      <alignment vertical="center"/>
    </xf>
    <xf numFmtId="41" fontId="11" fillId="0" borderId="8" xfId="0" applyNumberFormat="1" applyFont="1" applyBorder="1" applyAlignment="1">
      <alignment vertical="center"/>
    </xf>
    <xf numFmtId="41" fontId="11" fillId="0" borderId="8" xfId="0" applyNumberFormat="1" applyFont="1" applyBorder="1" applyAlignment="1">
      <alignment horizontal="distributed" vertical="center"/>
    </xf>
    <xf numFmtId="41" fontId="11" fillId="0" borderId="9" xfId="0" applyNumberFormat="1" applyFont="1" applyBorder="1" applyAlignment="1">
      <alignment vertical="center"/>
    </xf>
    <xf numFmtId="41" fontId="11" fillId="0" borderId="6" xfId="0" applyNumberFormat="1" applyFont="1" applyBorder="1" applyAlignment="1">
      <alignment vertical="center"/>
    </xf>
    <xf numFmtId="0" fontId="8" fillId="0" borderId="0" xfId="0" applyFont="1" applyBorder="1"/>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tabSelected="1" zoomScaleSheetLayoutView="115" workbookViewId="0">
      <selection sqref="A1:H1"/>
    </sheetView>
  </sheetViews>
  <sheetFormatPr baseColWidth="12" defaultColWidth="8.83203125" defaultRowHeight="14" x14ac:dyDescent="0.15"/>
  <cols>
    <col min="1" max="1" width="6.6640625" style="11" customWidth="1"/>
    <col min="2" max="2" width="17.6640625" style="11" customWidth="1"/>
    <col min="3" max="3" width="8.6640625" style="5" customWidth="1"/>
    <col min="4" max="4" width="16.6640625" style="5" customWidth="1"/>
    <col min="5" max="5" width="7.83203125" style="5" customWidth="1"/>
    <col min="6" max="6" width="6.6640625" style="11" customWidth="1"/>
    <col min="7" max="7" width="11.1640625" style="11" bestFit="1" customWidth="1"/>
    <col min="8" max="8" width="12.33203125" style="11" customWidth="1"/>
    <col min="9" max="16384" width="8.83203125" style="5"/>
  </cols>
  <sheetData>
    <row r="1" spans="1:20" ht="21" customHeight="1" x14ac:dyDescent="0.15">
      <c r="A1" s="43" t="s">
        <v>20</v>
      </c>
      <c r="B1" s="43"/>
      <c r="C1" s="43"/>
      <c r="D1" s="43"/>
      <c r="E1" s="43"/>
      <c r="F1" s="43"/>
      <c r="G1" s="43"/>
      <c r="H1" s="43"/>
      <c r="I1" s="2"/>
      <c r="J1" s="2"/>
      <c r="K1" s="2"/>
      <c r="L1" s="2"/>
      <c r="M1" s="2"/>
      <c r="N1" s="3"/>
      <c r="O1" s="4"/>
      <c r="P1" s="4"/>
      <c r="Q1" s="4"/>
      <c r="R1" s="4"/>
      <c r="S1" s="4"/>
      <c r="T1" s="4"/>
    </row>
    <row r="2" spans="1:20" ht="21" customHeight="1" x14ac:dyDescent="0.15">
      <c r="A2" s="6"/>
      <c r="B2" s="7"/>
      <c r="C2" s="7"/>
      <c r="D2" s="7"/>
      <c r="E2" s="7"/>
      <c r="F2" s="7"/>
      <c r="G2" s="7"/>
      <c r="H2" s="7"/>
      <c r="I2" s="7"/>
      <c r="J2" s="7"/>
      <c r="K2" s="7"/>
      <c r="L2" s="7"/>
      <c r="M2" s="7"/>
      <c r="N2" s="3"/>
      <c r="O2" s="4"/>
      <c r="P2" s="4"/>
      <c r="Q2" s="4"/>
      <c r="R2" s="4"/>
      <c r="S2" s="4"/>
      <c r="T2" s="4"/>
    </row>
    <row r="3" spans="1:20" s="10" customFormat="1" ht="18.75" customHeight="1" x14ac:dyDescent="0.15">
      <c r="A3" s="8" t="s">
        <v>18</v>
      </c>
      <c r="B3" s="9"/>
      <c r="F3" s="9"/>
      <c r="G3" s="9"/>
      <c r="H3" s="9"/>
    </row>
    <row r="5" spans="1:20" s="12" customFormat="1" ht="10" customHeight="1" x14ac:dyDescent="0.15">
      <c r="A5" s="44" t="s">
        <v>19</v>
      </c>
      <c r="B5" s="44"/>
      <c r="C5" s="44"/>
      <c r="D5" s="44"/>
      <c r="E5" s="44"/>
      <c r="F5" s="44"/>
      <c r="G5" s="44"/>
      <c r="H5" s="44"/>
    </row>
    <row r="6" spans="1:20" s="12" customFormat="1" ht="10" customHeight="1" x14ac:dyDescent="0.15">
      <c r="A6" s="44"/>
      <c r="B6" s="44"/>
      <c r="C6" s="44"/>
      <c r="D6" s="44"/>
      <c r="E6" s="44"/>
      <c r="F6" s="44"/>
      <c r="G6" s="44"/>
      <c r="H6" s="44"/>
    </row>
    <row r="7" spans="1:20" s="12" customFormat="1" ht="10" customHeight="1" x14ac:dyDescent="0.15">
      <c r="A7" s="44"/>
      <c r="B7" s="44"/>
      <c r="C7" s="44"/>
      <c r="D7" s="44"/>
      <c r="E7" s="44"/>
      <c r="F7" s="44"/>
      <c r="G7" s="44"/>
      <c r="H7" s="44"/>
    </row>
    <row r="8" spans="1:20" x14ac:dyDescent="0.15">
      <c r="A8" s="13"/>
      <c r="B8" s="14"/>
      <c r="G8" s="14"/>
    </row>
    <row r="9" spans="1:20" ht="17.25" customHeight="1" x14ac:dyDescent="0.15">
      <c r="A9" s="15" t="s">
        <v>23</v>
      </c>
      <c r="B9" s="16"/>
      <c r="G9" s="14"/>
    </row>
    <row r="10" spans="1:20" s="19" customFormat="1" ht="14" customHeight="1" thickBot="1" x14ac:dyDescent="0.2">
      <c r="A10" s="17"/>
      <c r="B10" s="18"/>
      <c r="D10" s="1" t="s">
        <v>22</v>
      </c>
      <c r="F10" s="17"/>
      <c r="G10" s="18"/>
      <c r="H10" s="17"/>
    </row>
    <row r="11" spans="1:20" s="19" customFormat="1" ht="18" customHeight="1" thickBot="1" x14ac:dyDescent="0.2">
      <c r="A11" s="20" t="s">
        <v>10</v>
      </c>
      <c r="B11" s="21" t="s">
        <v>11</v>
      </c>
      <c r="C11" s="21" t="s">
        <v>12</v>
      </c>
      <c r="D11" s="22" t="s">
        <v>13</v>
      </c>
      <c r="F11" s="20" t="s">
        <v>10</v>
      </c>
      <c r="G11" s="21" t="s">
        <v>16</v>
      </c>
      <c r="H11" s="22" t="s">
        <v>17</v>
      </c>
    </row>
    <row r="12" spans="1:20" s="19" customFormat="1" ht="18" customHeight="1" x14ac:dyDescent="0.15">
      <c r="A12" s="23" t="s">
        <v>7</v>
      </c>
      <c r="B12" s="24">
        <v>56</v>
      </c>
      <c r="C12" s="24">
        <v>1542</v>
      </c>
      <c r="D12" s="40">
        <f>734619/C12</f>
        <v>476.40661478599219</v>
      </c>
      <c r="F12" s="25" t="s">
        <v>14</v>
      </c>
      <c r="G12" s="26">
        <v>543</v>
      </c>
      <c r="H12" s="41">
        <f>G12/G14</f>
        <v>0.3521400778210117</v>
      </c>
    </row>
    <row r="13" spans="1:20" s="19" customFormat="1" ht="18" customHeight="1" x14ac:dyDescent="0.15">
      <c r="A13" s="27" t="s">
        <v>0</v>
      </c>
      <c r="B13" s="28">
        <v>4</v>
      </c>
      <c r="C13" s="28">
        <v>111</v>
      </c>
      <c r="D13" s="38">
        <f>58519/C13</f>
        <v>527.19819819819816</v>
      </c>
      <c r="F13" s="27" t="s">
        <v>15</v>
      </c>
      <c r="G13" s="28">
        <v>999</v>
      </c>
      <c r="H13" s="42">
        <f>G13/G14</f>
        <v>0.64785992217898836</v>
      </c>
    </row>
    <row r="14" spans="1:20" s="19" customFormat="1" ht="18" customHeight="1" thickBot="1" x14ac:dyDescent="0.2">
      <c r="A14" s="27" t="s">
        <v>1</v>
      </c>
      <c r="B14" s="28">
        <v>4</v>
      </c>
      <c r="C14" s="28">
        <v>81</v>
      </c>
      <c r="D14" s="38">
        <f>39061/C14</f>
        <v>482.23456790123458</v>
      </c>
      <c r="F14" s="29" t="s">
        <v>7</v>
      </c>
      <c r="G14" s="30">
        <v>1542</v>
      </c>
      <c r="H14" s="31">
        <v>100</v>
      </c>
    </row>
    <row r="15" spans="1:20" s="19" customFormat="1" ht="18" customHeight="1" x14ac:dyDescent="0.15">
      <c r="A15" s="27" t="s">
        <v>2</v>
      </c>
      <c r="B15" s="28">
        <v>2</v>
      </c>
      <c r="C15" s="28">
        <v>74</v>
      </c>
      <c r="D15" s="38">
        <f>27305/C15</f>
        <v>368.98648648648651</v>
      </c>
      <c r="F15" s="32"/>
      <c r="G15" s="33"/>
      <c r="H15" s="33"/>
    </row>
    <row r="16" spans="1:20" s="19" customFormat="1" ht="18" customHeight="1" x14ac:dyDescent="0.15">
      <c r="A16" s="27" t="s">
        <v>3</v>
      </c>
      <c r="B16" s="28">
        <v>8</v>
      </c>
      <c r="C16" s="28">
        <v>208</v>
      </c>
      <c r="D16" s="38">
        <f>81451/C16</f>
        <v>391.59134615384613</v>
      </c>
      <c r="F16" s="32"/>
      <c r="G16" s="33"/>
      <c r="H16" s="33"/>
    </row>
    <row r="17" spans="1:8" s="19" customFormat="1" ht="18" customHeight="1" x14ac:dyDescent="0.15">
      <c r="A17" s="27" t="s">
        <v>8</v>
      </c>
      <c r="B17" s="28">
        <v>9</v>
      </c>
      <c r="C17" s="28">
        <v>273</v>
      </c>
      <c r="D17" s="38">
        <f>129797/C17</f>
        <v>475.44688644688642</v>
      </c>
      <c r="F17" s="32"/>
      <c r="G17" s="33"/>
      <c r="H17" s="33"/>
    </row>
    <row r="18" spans="1:8" s="19" customFormat="1" ht="18" customHeight="1" x14ac:dyDescent="0.15">
      <c r="A18" s="27" t="s">
        <v>9</v>
      </c>
      <c r="B18" s="28">
        <v>7</v>
      </c>
      <c r="C18" s="28">
        <v>199</v>
      </c>
      <c r="D18" s="38">
        <f>111265/C18</f>
        <v>559.1206030150754</v>
      </c>
      <c r="F18" s="32"/>
      <c r="G18" s="33"/>
      <c r="H18" s="33"/>
    </row>
    <row r="19" spans="1:8" s="19" customFormat="1" ht="18" customHeight="1" x14ac:dyDescent="0.15">
      <c r="A19" s="27" t="s">
        <v>4</v>
      </c>
      <c r="B19" s="28">
        <v>8</v>
      </c>
      <c r="C19" s="28">
        <v>226</v>
      </c>
      <c r="D19" s="38">
        <f>102390/C19</f>
        <v>453.05309734513276</v>
      </c>
      <c r="F19" s="32"/>
      <c r="G19" s="33"/>
      <c r="H19" s="33"/>
    </row>
    <row r="20" spans="1:8" s="19" customFormat="1" ht="18" customHeight="1" x14ac:dyDescent="0.15">
      <c r="A20" s="27" t="s">
        <v>5</v>
      </c>
      <c r="B20" s="28">
        <v>8</v>
      </c>
      <c r="C20" s="28">
        <v>232</v>
      </c>
      <c r="D20" s="38">
        <f>106117/C20</f>
        <v>457.40086206896552</v>
      </c>
      <c r="F20" s="32"/>
      <c r="G20" s="33"/>
      <c r="H20" s="33"/>
    </row>
    <row r="21" spans="1:8" s="19" customFormat="1" ht="18" customHeight="1" thickBot="1" x14ac:dyDescent="0.2">
      <c r="A21" s="34" t="s">
        <v>6</v>
      </c>
      <c r="B21" s="35">
        <v>6</v>
      </c>
      <c r="C21" s="35">
        <v>138</v>
      </c>
      <c r="D21" s="39">
        <f>78714/C21</f>
        <v>570.39130434782612</v>
      </c>
      <c r="F21" s="32"/>
      <c r="G21" s="33"/>
      <c r="H21" s="33"/>
    </row>
    <row r="22" spans="1:8" s="19" customFormat="1" ht="13" x14ac:dyDescent="0.15">
      <c r="A22" s="36" t="s">
        <v>21</v>
      </c>
      <c r="B22" s="36"/>
      <c r="C22" s="37"/>
      <c r="D22" s="37"/>
      <c r="F22" s="17"/>
      <c r="G22" s="17"/>
      <c r="H22" s="17"/>
    </row>
  </sheetData>
  <mergeCells count="2">
    <mergeCell ref="A1:H1"/>
    <mergeCell ref="A5:H7"/>
  </mergeCells>
  <phoneticPr fontId="2"/>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showGridLines="0" workbookViewId="0"/>
  </sheetViews>
  <sheetFormatPr baseColWidth="12" defaultColWidth="8.83203125" defaultRowHeight="14" x14ac:dyDescent="0.15"/>
  <cols>
    <col min="1" max="2" width="5" style="11" customWidth="1"/>
    <col min="3" max="9" width="5" style="5" customWidth="1"/>
    <col min="10" max="10" width="5" style="11" customWidth="1"/>
    <col min="11" max="12" width="5" style="5" customWidth="1"/>
    <col min="13" max="13" width="5" style="11" customWidth="1"/>
    <col min="14" max="16" width="5" style="5" customWidth="1"/>
    <col min="17" max="17" width="7.6640625" style="5" customWidth="1"/>
    <col min="18" max="16384" width="8.83203125" style="5"/>
  </cols>
  <sheetData>
    <row r="2" spans="1:17" ht="15" x14ac:dyDescent="0.15">
      <c r="A2" s="15" t="s">
        <v>24</v>
      </c>
      <c r="B2" s="16"/>
    </row>
    <row r="3" spans="1:17" ht="16" thickBot="1" x14ac:dyDescent="0.2">
      <c r="A3" s="15"/>
      <c r="B3" s="14"/>
      <c r="J3" s="5"/>
      <c r="M3" s="5"/>
      <c r="N3" s="14"/>
      <c r="O3" s="45" t="s">
        <v>25</v>
      </c>
    </row>
    <row r="4" spans="1:17" s="12" customFormat="1" x14ac:dyDescent="0.15">
      <c r="A4" s="46" t="s">
        <v>26</v>
      </c>
      <c r="B4" s="46"/>
      <c r="C4" s="46"/>
      <c r="D4" s="46"/>
      <c r="E4" s="46"/>
      <c r="F4" s="46"/>
      <c r="G4" s="46"/>
      <c r="H4" s="46"/>
      <c r="I4" s="46"/>
      <c r="J4" s="46"/>
      <c r="K4" s="47"/>
      <c r="L4" s="47"/>
      <c r="M4" s="47"/>
      <c r="N4" s="47"/>
      <c r="O4" s="47"/>
    </row>
    <row r="5" spans="1:17" s="54" customFormat="1" ht="97" thickBot="1" x14ac:dyDescent="0.2">
      <c r="A5" s="48" t="s">
        <v>27</v>
      </c>
      <c r="B5" s="49" t="s">
        <v>28</v>
      </c>
      <c r="C5" s="49" t="s">
        <v>29</v>
      </c>
      <c r="D5" s="48" t="s">
        <v>30</v>
      </c>
      <c r="E5" s="50" t="s">
        <v>31</v>
      </c>
      <c r="F5" s="48" t="s">
        <v>32</v>
      </c>
      <c r="G5" s="49" t="s">
        <v>33</v>
      </c>
      <c r="H5" s="48" t="s">
        <v>34</v>
      </c>
      <c r="I5" s="49" t="s">
        <v>35</v>
      </c>
      <c r="J5" s="51" t="s">
        <v>36</v>
      </c>
      <c r="K5" s="52" t="s">
        <v>37</v>
      </c>
      <c r="L5" s="48" t="s">
        <v>38</v>
      </c>
      <c r="M5" s="52" t="s">
        <v>39</v>
      </c>
      <c r="N5" s="48" t="s">
        <v>40</v>
      </c>
      <c r="O5" s="53" t="s">
        <v>41</v>
      </c>
    </row>
    <row r="6" spans="1:17" s="54" customFormat="1" ht="12" x14ac:dyDescent="0.15">
      <c r="A6" s="55">
        <v>1265</v>
      </c>
      <c r="B6" s="56">
        <v>753</v>
      </c>
      <c r="C6" s="56">
        <v>726</v>
      </c>
      <c r="D6" s="56">
        <v>766</v>
      </c>
      <c r="E6" s="56">
        <v>974</v>
      </c>
      <c r="F6" s="56">
        <v>808</v>
      </c>
      <c r="G6" s="56">
        <v>280</v>
      </c>
      <c r="H6" s="56">
        <v>81</v>
      </c>
      <c r="I6" s="56">
        <v>125</v>
      </c>
      <c r="J6" s="57">
        <v>427</v>
      </c>
      <c r="K6" s="56">
        <v>356</v>
      </c>
      <c r="L6" s="56">
        <v>818</v>
      </c>
      <c r="M6" s="57">
        <v>4566</v>
      </c>
      <c r="N6" s="56">
        <v>4496</v>
      </c>
      <c r="O6" s="57">
        <f>SUM(A6:N6)</f>
        <v>16441</v>
      </c>
    </row>
    <row r="7" spans="1:17" s="54" customFormat="1" ht="13" thickBot="1" x14ac:dyDescent="0.2">
      <c r="A7" s="58">
        <f>A6/$O$6</f>
        <v>7.6941791861808898E-2</v>
      </c>
      <c r="B7" s="58">
        <f t="shared" ref="B7:N7" si="0">B6/$O$6</f>
        <v>4.5800133811811937E-2</v>
      </c>
      <c r="C7" s="58">
        <f t="shared" si="0"/>
        <v>4.4157897938081628E-2</v>
      </c>
      <c r="D7" s="58">
        <f t="shared" si="0"/>
        <v>4.6590839973237638E-2</v>
      </c>
      <c r="E7" s="58">
        <f t="shared" si="0"/>
        <v>5.9242138556048901E-2</v>
      </c>
      <c r="F7" s="58">
        <f t="shared" si="0"/>
        <v>4.9145429110151448E-2</v>
      </c>
      <c r="G7" s="58">
        <f t="shared" si="0"/>
        <v>1.7030594246092087E-2</v>
      </c>
      <c r="H7" s="58">
        <f t="shared" si="0"/>
        <v>4.9267076211909249E-3</v>
      </c>
      <c r="I7" s="58">
        <f t="shared" si="0"/>
        <v>7.6029438598625388E-3</v>
      </c>
      <c r="J7" s="58">
        <f t="shared" si="0"/>
        <v>2.5971656225290431E-2</v>
      </c>
      <c r="K7" s="58">
        <f t="shared" si="0"/>
        <v>2.165318411288851E-2</v>
      </c>
      <c r="L7" s="58">
        <f t="shared" si="0"/>
        <v>4.9753664618940451E-2</v>
      </c>
      <c r="M7" s="58">
        <f t="shared" si="0"/>
        <v>0.27772033331305884</v>
      </c>
      <c r="N7" s="58">
        <f t="shared" si="0"/>
        <v>0.27346268475153579</v>
      </c>
      <c r="O7" s="59">
        <v>99.999999999999986</v>
      </c>
    </row>
    <row r="8" spans="1:17" s="54" customFormat="1" ht="13" thickBot="1" x14ac:dyDescent="0.2">
      <c r="A8" s="60"/>
      <c r="B8" s="61"/>
      <c r="C8" s="61"/>
      <c r="D8" s="61"/>
      <c r="E8" s="61"/>
      <c r="F8" s="61"/>
      <c r="G8" s="61"/>
      <c r="H8" s="61"/>
      <c r="I8" s="61"/>
      <c r="J8" s="61"/>
      <c r="K8" s="61"/>
      <c r="L8" s="61"/>
      <c r="M8" s="61"/>
    </row>
    <row r="9" spans="1:17" s="54" customFormat="1" ht="12" x14ac:dyDescent="0.15">
      <c r="A9" s="62" t="s">
        <v>42</v>
      </c>
      <c r="B9" s="62"/>
      <c r="C9" s="62"/>
      <c r="D9" s="62"/>
      <c r="E9" s="62"/>
      <c r="F9" s="63"/>
      <c r="G9" s="62" t="s">
        <v>43</v>
      </c>
      <c r="H9" s="62"/>
      <c r="I9" s="62"/>
      <c r="J9" s="62"/>
      <c r="K9" s="62"/>
      <c r="L9" s="64"/>
      <c r="M9" s="65" t="s">
        <v>44</v>
      </c>
      <c r="N9" s="64"/>
      <c r="O9" s="65" t="s">
        <v>45</v>
      </c>
      <c r="P9" s="64"/>
      <c r="Q9" s="66" t="s">
        <v>46</v>
      </c>
    </row>
    <row r="10" spans="1:17" s="54" customFormat="1" ht="109" thickBot="1" x14ac:dyDescent="0.2">
      <c r="A10" s="67" t="s">
        <v>47</v>
      </c>
      <c r="B10" s="67" t="s">
        <v>48</v>
      </c>
      <c r="C10" s="67" t="s">
        <v>49</v>
      </c>
      <c r="D10" s="67" t="s">
        <v>40</v>
      </c>
      <c r="E10" s="68" t="s">
        <v>41</v>
      </c>
      <c r="F10" s="69"/>
      <c r="G10" s="70" t="s">
        <v>50</v>
      </c>
      <c r="H10" s="67" t="s">
        <v>51</v>
      </c>
      <c r="I10" s="67" t="s">
        <v>52</v>
      </c>
      <c r="J10" s="67" t="s">
        <v>53</v>
      </c>
      <c r="K10" s="70" t="s">
        <v>54</v>
      </c>
      <c r="L10" s="67" t="s">
        <v>55</v>
      </c>
      <c r="M10" s="71" t="s">
        <v>56</v>
      </c>
      <c r="N10" s="71" t="s">
        <v>40</v>
      </c>
      <c r="O10" s="71" t="s">
        <v>57</v>
      </c>
      <c r="P10" s="72" t="s">
        <v>58</v>
      </c>
      <c r="Q10" s="73"/>
    </row>
    <row r="11" spans="1:17" s="54" customFormat="1" ht="13" thickBot="1" x14ac:dyDescent="0.2">
      <c r="A11" s="55">
        <v>9454</v>
      </c>
      <c r="B11" s="56">
        <v>1114</v>
      </c>
      <c r="C11" s="56">
        <v>2960</v>
      </c>
      <c r="D11" s="56">
        <v>2913</v>
      </c>
      <c r="E11" s="57">
        <f>SUM(A11:D11)</f>
        <v>16441</v>
      </c>
      <c r="F11" s="61"/>
      <c r="G11" s="74">
        <v>12343</v>
      </c>
      <c r="H11" s="75">
        <v>48710</v>
      </c>
      <c r="I11" s="75">
        <v>82444</v>
      </c>
      <c r="J11" s="75">
        <v>42815</v>
      </c>
      <c r="K11" s="75">
        <v>2065</v>
      </c>
      <c r="L11" s="75">
        <v>256</v>
      </c>
      <c r="M11" s="76">
        <v>48804</v>
      </c>
      <c r="N11" s="75">
        <v>42517</v>
      </c>
      <c r="O11" s="75">
        <v>85105</v>
      </c>
      <c r="P11" s="75">
        <v>36599</v>
      </c>
      <c r="Q11" s="77">
        <v>187324</v>
      </c>
    </row>
    <row r="12" spans="1:17" s="54" customFormat="1" ht="13" thickBot="1" x14ac:dyDescent="0.2">
      <c r="A12" s="58">
        <f>A11/$E$11</f>
        <v>0.57502585000912354</v>
      </c>
      <c r="B12" s="58">
        <f t="shared" ref="B12:D12" si="1">B11/$E$11</f>
        <v>6.7757435679094952E-2</v>
      </c>
      <c r="C12" s="58">
        <f t="shared" si="1"/>
        <v>0.18003771060154491</v>
      </c>
      <c r="D12" s="58">
        <f t="shared" si="1"/>
        <v>0.17717900371023659</v>
      </c>
      <c r="E12" s="78">
        <v>100</v>
      </c>
      <c r="F12" s="61"/>
      <c r="G12" s="61"/>
      <c r="H12" s="61"/>
      <c r="I12" s="61"/>
      <c r="J12" s="61"/>
      <c r="K12" s="61"/>
      <c r="L12" s="61"/>
      <c r="M12" s="60"/>
      <c r="N12" s="61"/>
      <c r="O12" s="61"/>
      <c r="P12" s="61"/>
      <c r="Q12" s="61"/>
    </row>
    <row r="13" spans="1:17" s="12" customFormat="1" x14ac:dyDescent="0.15">
      <c r="A13" s="36" t="s">
        <v>21</v>
      </c>
      <c r="B13" s="79"/>
      <c r="J13" s="79"/>
      <c r="M13" s="79"/>
    </row>
  </sheetData>
  <mergeCells count="6">
    <mergeCell ref="A4:O4"/>
    <mergeCell ref="A9:E9"/>
    <mergeCell ref="G9:L9"/>
    <mergeCell ref="M9:N9"/>
    <mergeCell ref="O9:P9"/>
    <mergeCell ref="Q9:Q1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４３０  民生委員児童委員数等の状況</vt:lpstr>
      <vt:lpstr>表 ４３１  民生委員児童委員の活動状況</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2020-03-02T06:09:38Z</cp:lastPrinted>
  <dcterms:created xsi:type="dcterms:W3CDTF">2002-07-25T04:22:31Z</dcterms:created>
  <dcterms:modified xsi:type="dcterms:W3CDTF">2020-03-30T04:42:48Z</dcterms:modified>
</cp:coreProperties>
</file>