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44E1EE73-3BEC-374B-8D4E-2FE365FFA283}" xr6:coauthVersionLast="36" xr6:coauthVersionMax="36" xr10:uidLastSave="{00000000-0000-0000-0000-000000000000}"/>
  <bookViews>
    <workbookView xWindow="3500" yWindow="3620" windowWidth="22380" windowHeight="19860" xr2:uid="{00000000-000D-0000-FFFF-FFFF00000000}"/>
  </bookViews>
  <sheets>
    <sheet name="表 １４  体重、性別出生数" sheetId="1" r:id="rId1"/>
    <sheet name="表 １５  低体重児出生数、月別推移" sheetId="2" r:id="rId2"/>
    <sheet name="表 １６  母の年齢階級別出生順位" sheetId="3" r:id="rId3"/>
    <sheet name="表 １７  出生順位別出生数" sheetId="4" r:id="rId4"/>
    <sheet name="表 １８  母の年齢階級別出生数、出生率（女子人口千対）" sheetId="5" r:id="rId5"/>
    <sheet name="表 １９  妊娠期間別出生数" sheetId="6" r:id="rId6"/>
    <sheet name="表 ２０  施設及び立会者別出生数" sheetId="7" r:id="rId7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7" l="1"/>
  <c r="C20" i="7"/>
  <c r="C19" i="7"/>
  <c r="C18" i="7"/>
  <c r="C17" i="7"/>
  <c r="C16" i="7"/>
  <c r="C15" i="7"/>
  <c r="C14" i="7"/>
  <c r="C13" i="7"/>
  <c r="C12" i="7"/>
  <c r="C11" i="7"/>
  <c r="C7" i="7" s="1"/>
  <c r="C10" i="7"/>
  <c r="C9" i="7"/>
  <c r="C8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Q6" i="7"/>
  <c r="P6" i="7"/>
  <c r="P4" i="7" s="1"/>
  <c r="O6" i="7"/>
  <c r="O4" i="7" s="1"/>
  <c r="N6" i="7"/>
  <c r="M6" i="7"/>
  <c r="L6" i="7"/>
  <c r="L4" i="7" s="1"/>
  <c r="K6" i="7"/>
  <c r="K4" i="7" s="1"/>
  <c r="J6" i="7"/>
  <c r="I6" i="7"/>
  <c r="H6" i="7"/>
  <c r="H4" i="7" s="1"/>
  <c r="G6" i="7"/>
  <c r="G4" i="7" s="1"/>
  <c r="F6" i="7"/>
  <c r="E6" i="7"/>
  <c r="D6" i="7"/>
  <c r="D4" i="7" s="1"/>
  <c r="C6" i="7"/>
  <c r="C4" i="7" s="1"/>
  <c r="Q4" i="7"/>
  <c r="Q5" i="7" s="1"/>
  <c r="N4" i="7"/>
  <c r="M4" i="7"/>
  <c r="J4" i="7"/>
  <c r="I4" i="7"/>
  <c r="I5" i="7" s="1"/>
  <c r="F4" i="7"/>
  <c r="E4" i="7"/>
  <c r="L5" i="7" l="1"/>
  <c r="N5" i="7"/>
  <c r="J5" i="7"/>
  <c r="F5" i="7"/>
  <c r="G5" i="7"/>
  <c r="K5" i="7"/>
  <c r="O5" i="7"/>
  <c r="E5" i="7"/>
  <c r="M5" i="7"/>
  <c r="D5" i="7"/>
  <c r="H5" i="7"/>
  <c r="P5" i="7"/>
  <c r="C5" i="7" l="1"/>
  <c r="C20" i="6" l="1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K6" i="6"/>
  <c r="J6" i="6"/>
  <c r="I6" i="6"/>
  <c r="H6" i="6"/>
  <c r="G6" i="6"/>
  <c r="F6" i="6"/>
  <c r="C6" i="6" s="1"/>
  <c r="E6" i="6"/>
  <c r="K5" i="6"/>
  <c r="K3" i="6" s="1"/>
  <c r="J5" i="6"/>
  <c r="J3" i="6" s="1"/>
  <c r="I5" i="6"/>
  <c r="H5" i="6"/>
  <c r="H3" i="6" s="1"/>
  <c r="G5" i="6"/>
  <c r="G3" i="6" s="1"/>
  <c r="F5" i="6"/>
  <c r="C5" i="6" s="1"/>
  <c r="E5" i="6"/>
  <c r="I3" i="6"/>
  <c r="E3" i="6"/>
  <c r="C3" i="6" l="1"/>
  <c r="J4" i="6" s="1"/>
  <c r="E4" i="6"/>
  <c r="G4" i="6"/>
  <c r="K4" i="6"/>
  <c r="H4" i="6"/>
  <c r="F3" i="6"/>
  <c r="F4" i="6" s="1"/>
  <c r="I4" i="6" l="1"/>
  <c r="C21" i="5" l="1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M7" i="5"/>
  <c r="L7" i="5"/>
  <c r="L3" i="5" s="1"/>
  <c r="K7" i="5"/>
  <c r="J7" i="5"/>
  <c r="I7" i="5"/>
  <c r="H7" i="5"/>
  <c r="H3" i="5" s="1"/>
  <c r="G7" i="5"/>
  <c r="F7" i="5"/>
  <c r="E7" i="5"/>
  <c r="C7" i="5"/>
  <c r="M6" i="5"/>
  <c r="L6" i="5"/>
  <c r="K6" i="5"/>
  <c r="J6" i="5"/>
  <c r="J3" i="5" s="1"/>
  <c r="I6" i="5"/>
  <c r="H6" i="5"/>
  <c r="G6" i="5"/>
  <c r="F6" i="5"/>
  <c r="F3" i="5" s="1"/>
  <c r="E6" i="5"/>
  <c r="C6" i="5" s="1"/>
  <c r="C3" i="5" s="1"/>
  <c r="C5" i="5" s="1"/>
  <c r="M3" i="5"/>
  <c r="K3" i="5"/>
  <c r="I3" i="5"/>
  <c r="G3" i="5"/>
  <c r="E3" i="5"/>
  <c r="D3" i="5"/>
  <c r="C20" i="4" l="1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H6" i="4"/>
  <c r="H3" i="4" s="1"/>
  <c r="G6" i="4"/>
  <c r="G3" i="4" s="1"/>
  <c r="F6" i="4"/>
  <c r="E6" i="4"/>
  <c r="D6" i="4"/>
  <c r="D3" i="4" s="1"/>
  <c r="H5" i="4"/>
  <c r="G5" i="4"/>
  <c r="F5" i="4"/>
  <c r="E5" i="4"/>
  <c r="C5" i="4" s="1"/>
  <c r="D5" i="4"/>
  <c r="F3" i="4"/>
  <c r="E3" i="4"/>
  <c r="C3" i="4" l="1"/>
  <c r="G4" i="4" s="1"/>
  <c r="H4" i="4"/>
  <c r="C6" i="4"/>
  <c r="D4" i="4" l="1"/>
  <c r="F4" i="4"/>
  <c r="E4" i="4"/>
  <c r="C4" i="4" l="1"/>
  <c r="B9" i="3" l="1"/>
  <c r="B8" i="3"/>
  <c r="B7" i="3"/>
  <c r="B6" i="3"/>
  <c r="B5" i="3"/>
  <c r="B4" i="3"/>
  <c r="K3" i="3"/>
  <c r="J3" i="3"/>
  <c r="I3" i="3"/>
  <c r="H3" i="3"/>
  <c r="G3" i="3"/>
  <c r="F3" i="3"/>
  <c r="E3" i="3"/>
  <c r="D3" i="3"/>
  <c r="C3" i="3"/>
  <c r="B3" i="3"/>
  <c r="B10" i="2" l="1"/>
  <c r="B9" i="2"/>
  <c r="B8" i="2"/>
  <c r="B7" i="2"/>
  <c r="B6" i="2"/>
  <c r="B5" i="2"/>
  <c r="B4" i="2"/>
  <c r="N3" i="2"/>
  <c r="M3" i="2"/>
  <c r="L3" i="2"/>
  <c r="K3" i="2"/>
  <c r="J3" i="2"/>
  <c r="I3" i="2"/>
  <c r="H3" i="2"/>
  <c r="G3" i="2"/>
  <c r="F3" i="2"/>
  <c r="E3" i="2"/>
  <c r="D3" i="2"/>
  <c r="C3" i="2"/>
  <c r="B3" i="2"/>
  <c r="D9" i="1" l="1"/>
  <c r="E9" i="1"/>
  <c r="F9" i="1"/>
  <c r="G9" i="1"/>
  <c r="H9" i="1"/>
  <c r="D7" i="1"/>
  <c r="E7" i="1"/>
  <c r="F7" i="1"/>
  <c r="G7" i="1"/>
  <c r="H7" i="1"/>
  <c r="M5" i="1"/>
  <c r="N5" i="1"/>
  <c r="L5" i="1" l="1"/>
  <c r="D5" i="1"/>
  <c r="G5" i="1"/>
  <c r="I5" i="1"/>
  <c r="F5" i="1"/>
  <c r="K5" i="1"/>
  <c r="J5" i="1"/>
  <c r="E5" i="1"/>
  <c r="H5" i="1"/>
  <c r="C7" i="1"/>
  <c r="O5" i="1"/>
  <c r="C9" i="1"/>
  <c r="C5" i="1" l="1"/>
  <c r="D6" i="1" s="1"/>
  <c r="O6" i="1" l="1"/>
  <c r="L6" i="1"/>
  <c r="I6" i="1"/>
  <c r="C6" i="1"/>
  <c r="N6" i="1"/>
  <c r="F6" i="1"/>
  <c r="K6" i="1"/>
  <c r="E6" i="1"/>
  <c r="J6" i="1"/>
  <c r="H6" i="1"/>
  <c r="M6" i="1"/>
  <c r="G6" i="1"/>
</calcChain>
</file>

<file path=xl/sharedStrings.xml><?xml version="1.0" encoding="utf-8"?>
<sst xmlns="http://schemas.openxmlformats.org/spreadsheetml/2006/main" count="291" uniqueCount="117">
  <si>
    <t>§３　出　　 生</t>
  </si>
  <si>
    <t>総　数</t>
  </si>
  <si>
    <t>999ｇ
以下</t>
  </si>
  <si>
    <t>1,000
～
1,499</t>
  </si>
  <si>
    <t>1,500
～
1,999</t>
  </si>
  <si>
    <t>2,000
～
2,499</t>
  </si>
  <si>
    <t>2,500未満
低体重児
（再掲）</t>
  </si>
  <si>
    <t>2,500
～
2,999</t>
  </si>
  <si>
    <t>3,000
～
3,499</t>
  </si>
  <si>
    <t>3,500
～
3,999</t>
  </si>
  <si>
    <t>4,000
～
4,499</t>
  </si>
  <si>
    <t>4,500
～
4,999</t>
  </si>
  <si>
    <t>5,000ｇ
以上</t>
  </si>
  <si>
    <t>不詳</t>
  </si>
  <si>
    <t>総　　　　　数</t>
  </si>
  <si>
    <t>構成割合（％）</t>
  </si>
  <si>
    <t>総数</t>
  </si>
  <si>
    <t>男</t>
  </si>
  <si>
    <t>女</t>
  </si>
  <si>
    <t>川崎</t>
  </si>
  <si>
    <t>　幸</t>
  </si>
  <si>
    <t>中原</t>
  </si>
  <si>
    <t>高津</t>
  </si>
  <si>
    <t>宮前</t>
  </si>
  <si>
    <t>多摩</t>
  </si>
  <si>
    <t>麻生</t>
  </si>
  <si>
    <t>資料：庶務課　「人口動態調査」より</t>
  </si>
  <si>
    <t>表 １４  体重、性別出生数</t>
    <rPh sb="0" eb="1">
      <t>、</t>
    </rPh>
    <phoneticPr fontId="10"/>
  </si>
  <si>
    <t>令和2年</t>
    <rPh sb="0" eb="2">
      <t>レイワ</t>
    </rPh>
    <phoneticPr fontId="10"/>
  </si>
  <si>
    <t>表 １５  低体重児出生数、月別推移</t>
    <phoneticPr fontId="12"/>
  </si>
  <si>
    <t>令和2年</t>
    <rPh sb="0" eb="2">
      <t>レイワ</t>
    </rPh>
    <rPh sb="3" eb="4">
      <t>ネン</t>
    </rPh>
    <phoneticPr fontId="12"/>
  </si>
  <si>
    <t xml:space="preserve"> 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</si>
  <si>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</si>
  <si>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</si>
  <si>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</si>
  <si>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</si>
  <si>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</si>
  <si>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</si>
  <si>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</si>
  <si>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</si>
  <si>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</si>
  <si>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</si>
  <si>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</si>
  <si>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総　　数</t>
    <rPh sb="0" eb="1">
      <t>フサ</t>
    </rPh>
    <rPh sb="3" eb="4">
      <t>カズ</t>
    </rPh>
    <phoneticPr fontId="12"/>
  </si>
  <si>
    <t>川　　崎</t>
    <rPh sb="0" eb="1">
      <t>カワ</t>
    </rPh>
    <rPh sb="3" eb="4">
      <t>ザキ</t>
    </rPh>
    <phoneticPr fontId="12"/>
  </si>
  <si>
    <t>幸</t>
    <rPh sb="0" eb="1">
      <t>サイワイ</t>
    </rPh>
    <phoneticPr fontId="12"/>
  </si>
  <si>
    <t>中　　原</t>
    <rPh sb="0" eb="1">
      <t>ナカ</t>
    </rPh>
    <rPh sb="3" eb="4">
      <t>ハラ</t>
    </rPh>
    <phoneticPr fontId="12"/>
  </si>
  <si>
    <t>高　　津</t>
    <rPh sb="0" eb="1">
      <t>タカ</t>
    </rPh>
    <rPh sb="3" eb="4">
      <t>ツ</t>
    </rPh>
    <phoneticPr fontId="12"/>
  </si>
  <si>
    <t>宮　　前</t>
    <rPh sb="0" eb="1">
      <t>ミヤ</t>
    </rPh>
    <rPh sb="3" eb="4">
      <t>マエ</t>
    </rPh>
    <phoneticPr fontId="12"/>
  </si>
  <si>
    <t>多　　摩</t>
    <rPh sb="0" eb="1">
      <t>タ</t>
    </rPh>
    <rPh sb="3" eb="4">
      <t>マ</t>
    </rPh>
    <phoneticPr fontId="12"/>
  </si>
  <si>
    <t>麻　　生</t>
    <rPh sb="0" eb="1">
      <t>アサ</t>
    </rPh>
    <rPh sb="3" eb="4">
      <t>ショウ</t>
    </rPh>
    <phoneticPr fontId="12"/>
  </si>
  <si>
    <t>表 １６  母の年齢階級別出生順位</t>
    <phoneticPr fontId="10"/>
  </si>
  <si>
    <t>令和2年</t>
    <rPh sb="0" eb="2">
      <t>レイワ</t>
    </rPh>
    <rPh sb="3" eb="4">
      <t>ネン</t>
    </rPh>
    <phoneticPr fontId="10"/>
  </si>
  <si>
    <t>総　　数</t>
    <phoneticPr fontId="10"/>
  </si>
  <si>
    <t>～19歳</t>
    <rPh sb="3" eb="4">
      <t>サイ</t>
    </rPh>
    <phoneticPr fontId="10"/>
  </si>
  <si>
    <t>20～24</t>
    <phoneticPr fontId="10"/>
  </si>
  <si>
    <t>25～29</t>
    <phoneticPr fontId="10"/>
  </si>
  <si>
    <t>30～34</t>
    <phoneticPr fontId="10"/>
  </si>
  <si>
    <t>35～39</t>
    <phoneticPr fontId="10"/>
  </si>
  <si>
    <t>40～44</t>
    <phoneticPr fontId="10"/>
  </si>
  <si>
    <t>45～49</t>
    <phoneticPr fontId="10"/>
  </si>
  <si>
    <t>50～55</t>
    <phoneticPr fontId="10"/>
  </si>
  <si>
    <t>不　　詳</t>
    <rPh sb="0" eb="1">
      <t>フ</t>
    </rPh>
    <rPh sb="3" eb="4">
      <t>ショウ</t>
    </rPh>
    <phoneticPr fontId="10"/>
  </si>
  <si>
    <t>平均出産年齢</t>
    <rPh sb="0" eb="2">
      <t>ヘイキン</t>
    </rPh>
    <rPh sb="2" eb="4">
      <t>シュッサン</t>
    </rPh>
    <rPh sb="4" eb="6">
      <t>ネンレイ</t>
    </rPh>
    <phoneticPr fontId="10"/>
  </si>
  <si>
    <t>総　　数</t>
  </si>
  <si>
    <t>第 １ 子</t>
    <rPh sb="0" eb="1">
      <t>ダイ</t>
    </rPh>
    <rPh sb="4" eb="5">
      <t>コ</t>
    </rPh>
    <phoneticPr fontId="16"/>
  </si>
  <si>
    <t>2</t>
  </si>
  <si>
    <t>3</t>
  </si>
  <si>
    <t>4</t>
  </si>
  <si>
    <t>５子以上</t>
    <rPh sb="1" eb="2">
      <t>コ</t>
    </rPh>
    <rPh sb="2" eb="4">
      <t>イジョウ</t>
    </rPh>
    <phoneticPr fontId="16"/>
  </si>
  <si>
    <t>不　　詳</t>
    <rPh sb="0" eb="1">
      <t>フ</t>
    </rPh>
    <rPh sb="3" eb="4">
      <t>ショウ</t>
    </rPh>
    <phoneticPr fontId="16"/>
  </si>
  <si>
    <t>資料：庶務課　「人口動態調査」より</t>
    <phoneticPr fontId="10"/>
  </si>
  <si>
    <t>表 １７  出生順位別出生数</t>
    <phoneticPr fontId="10"/>
  </si>
  <si>
    <t>第　１　子</t>
  </si>
  <si>
    <t>５　以　上</t>
  </si>
  <si>
    <t>不　　詳</t>
  </si>
  <si>
    <t xml:space="preserve">　幸  </t>
    <phoneticPr fontId="10"/>
  </si>
  <si>
    <t>麻生</t>
    <phoneticPr fontId="10"/>
  </si>
  <si>
    <t>表 １８  母の年齢階級別出生数、出生率（女子人口千対）</t>
    <phoneticPr fontId="10"/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</si>
  <si>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</si>
  <si>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</si>
  <si>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</si>
  <si>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</si>
  <si>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</si>
  <si>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</si>
  <si>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</si>
  <si>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</si>
  <si>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</si>
  <si>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  <phoneticPr fontId="10"/>
  </si>
  <si>
    <t>出　　生　　率</t>
  </si>
  <si>
    <t>資料：庶務課　「人口動態調査」より</t>
    <rPh sb="12" eb="14">
      <t>チョウサ</t>
    </rPh>
    <phoneticPr fontId="10"/>
  </si>
  <si>
    <t>表 １９  妊娠期間別出生数</t>
    <phoneticPr fontId="10"/>
  </si>
  <si>
    <t>満22週未満</t>
  </si>
  <si>
    <t>22～23</t>
  </si>
  <si>
    <t>24～27</t>
  </si>
  <si>
    <t>28～31</t>
  </si>
  <si>
    <t>32～35</t>
  </si>
  <si>
    <t>36～39</t>
  </si>
  <si>
    <t>40以上</t>
  </si>
  <si>
    <t>妊娠期間別出生数（ＷＨＯの定義による早期、正期、過期区分別）</t>
  </si>
  <si>
    <t>早　　　　　　　　　　期</t>
  </si>
  <si>
    <t>正　　期</t>
  </si>
  <si>
    <t>過　　期</t>
  </si>
  <si>
    <t>満28週未満</t>
    <phoneticPr fontId="10"/>
  </si>
  <si>
    <t>32～36</t>
  </si>
  <si>
    <t>37～41</t>
  </si>
  <si>
    <t>42以上</t>
  </si>
  <si>
    <t>病　　　　　　　院</t>
  </si>
  <si>
    <t>診　　　療　　　所</t>
  </si>
  <si>
    <t>助産所</t>
  </si>
  <si>
    <t>自　　　　　　宅</t>
  </si>
  <si>
    <t>そ　　　　の　　　　他</t>
  </si>
  <si>
    <t>医　師</t>
  </si>
  <si>
    <t>助産師</t>
  </si>
  <si>
    <t>その他</t>
  </si>
  <si>
    <t xml:space="preserve">　幸  </t>
  </si>
  <si>
    <t>表 ２０  施設及び立会者別出生数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</si>
</sst>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_ * #,##0.0_ ;_ * \-#,##0.0_ ;_ * &quot;-&quot;?_ ;_ @_ "/>
    <numFmt numFmtId="177" formatCode="#,##0_ "/>
    <numFmt numFmtId="178" formatCode="#,##0.0_ "/>
    <numFmt numFmtId="179" formatCode="#,##0_ ;[Red]\-#,##0\ "/>
    <numFmt numFmtId="180" formatCode="#,##0.0_);[Red]\(#,##0.0\)"/>
    <numFmt numFmtId="181" formatCode="0_ ;[Red]\-0\ "/>
    <numFmt numFmtId="182" formatCode="#,##0_);[Red]\(#,##0\)"/>
    <numFmt numFmtId="183" formatCode="0.0_ "/>
  </numFmts>
  <fonts count="21">
    <font>
      <sz val="11"/>
      <name val="ＭＳ Ｐゴシック"/>
      <charset val="128"/>
    </font>
    <font>
      <sz val="11"/>
      <name val="ＭＳ Ｐ明朝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indexed="63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</cellStyleXfs>
  <cellXfs count="251">
    <xf numFmtId="0" fontId="0" fillId="0" borderId="0" xfId="0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41" fontId="5" fillId="0" borderId="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41" fontId="5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top" wrapText="1"/>
    </xf>
    <xf numFmtId="41" fontId="0" fillId="0" borderId="0" xfId="0" applyNumberFormat="1" applyFill="1" applyAlignment="1"/>
    <xf numFmtId="0" fontId="5" fillId="0" borderId="14" xfId="0" applyFont="1" applyFill="1" applyBorder="1" applyAlignment="1">
      <alignment horizontal="center" vertical="center" wrapText="1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1" fontId="5" fillId="2" borderId="9" xfId="0" applyNumberFormat="1" applyFont="1" applyFill="1" applyBorder="1" applyAlignment="1">
      <alignment vertical="center"/>
    </xf>
    <xf numFmtId="41" fontId="5" fillId="2" borderId="16" xfId="0" applyNumberFormat="1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horizontal="right" vertical="center"/>
    </xf>
    <xf numFmtId="41" fontId="5" fillId="2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vertical="top"/>
    </xf>
    <xf numFmtId="0" fontId="8" fillId="0" borderId="11" xfId="0" applyFont="1" applyBorder="1" applyAlignment="1"/>
    <xf numFmtId="0" fontId="13" fillId="0" borderId="11" xfId="0" applyNumberFormat="1" applyFont="1" applyBorder="1" applyAlignment="1">
      <alignment horizontal="right" vertical="center"/>
    </xf>
    <xf numFmtId="0" fontId="8" fillId="0" borderId="0" xfId="0" applyFont="1" applyAlignment="1"/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6" fillId="0" borderId="5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vertical="center"/>
    </xf>
    <xf numFmtId="0" fontId="15" fillId="0" borderId="0" xfId="0" applyFont="1" applyAlignment="1"/>
    <xf numFmtId="0" fontId="14" fillId="0" borderId="10" xfId="0" applyFont="1" applyBorder="1" applyAlignment="1">
      <alignment horizontal="center" vertical="center"/>
    </xf>
    <xf numFmtId="177" fontId="14" fillId="0" borderId="21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vertical="center"/>
    </xf>
    <xf numFmtId="177" fontId="14" fillId="0" borderId="24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/>
    <xf numFmtId="177" fontId="14" fillId="0" borderId="25" xfId="0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vertical="center" wrapText="1"/>
    </xf>
    <xf numFmtId="0" fontId="13" fillId="0" borderId="11" xfId="3" applyFont="1" applyBorder="1" applyAlignment="1">
      <alignment horizontal="right" vertical="center"/>
    </xf>
    <xf numFmtId="0" fontId="14" fillId="0" borderId="26" xfId="0" applyFont="1" applyBorder="1" applyAlignment="1"/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41" fontId="14" fillId="0" borderId="32" xfId="0" applyNumberFormat="1" applyFont="1" applyBorder="1" applyAlignment="1">
      <alignment vertical="center"/>
    </xf>
    <xf numFmtId="41" fontId="14" fillId="0" borderId="33" xfId="0" applyNumberFormat="1" applyFont="1" applyBorder="1" applyAlignment="1">
      <alignment vertical="center"/>
    </xf>
    <xf numFmtId="178" fontId="14" fillId="0" borderId="32" xfId="0" applyNumberFormat="1" applyFont="1" applyBorder="1" applyAlignment="1">
      <alignment vertical="center"/>
    </xf>
    <xf numFmtId="49" fontId="14" fillId="0" borderId="31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41" fontId="14" fillId="0" borderId="28" xfId="0" applyNumberFormat="1" applyFont="1" applyBorder="1" applyAlignment="1">
      <alignment vertical="center"/>
    </xf>
    <xf numFmtId="41" fontId="14" fillId="0" borderId="2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3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15" fillId="0" borderId="0" xfId="0" applyNumberFormat="1" applyFont="1" applyAlignment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6" fontId="14" fillId="0" borderId="34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41" fontId="14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14" fillId="0" borderId="9" xfId="0" applyNumberFormat="1" applyFont="1" applyBorder="1" applyAlignment="1">
      <alignment vertical="center"/>
    </xf>
    <xf numFmtId="41" fontId="14" fillId="0" borderId="16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41" fontId="14" fillId="0" borderId="17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7" fillId="0" borderId="0" xfId="0" applyFont="1" applyAlignment="1">
      <alignment vertical="top" wrapText="1"/>
    </xf>
    <xf numFmtId="0" fontId="18" fillId="0" borderId="0" xfId="0" applyFont="1" applyAlignment="1"/>
    <xf numFmtId="0" fontId="18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179" fontId="6" fillId="0" borderId="9" xfId="0" applyNumberFormat="1" applyFont="1" applyBorder="1" applyAlignment="1">
      <alignment horizontal="right" vertical="center"/>
    </xf>
    <xf numFmtId="179" fontId="6" fillId="0" borderId="35" xfId="0" applyNumberFormat="1" applyFont="1" applyBorder="1" applyAlignment="1">
      <alignment horizontal="right" vertical="center"/>
    </xf>
    <xf numFmtId="180" fontId="14" fillId="0" borderId="34" xfId="0" applyNumberFormat="1" applyFont="1" applyFill="1" applyBorder="1" applyAlignment="1">
      <alignment horizontal="right" vertical="center"/>
    </xf>
    <xf numFmtId="180" fontId="14" fillId="0" borderId="34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9" fontId="14" fillId="0" borderId="33" xfId="0" applyNumberFormat="1" applyFont="1" applyBorder="1" applyAlignment="1">
      <alignment horizontal="right" vertical="center"/>
    </xf>
    <xf numFmtId="181" fontId="14" fillId="0" borderId="33" xfId="0" applyNumberFormat="1" applyFont="1" applyBorder="1" applyAlignment="1">
      <alignment horizontal="right" vertical="center"/>
    </xf>
    <xf numFmtId="181" fontId="14" fillId="0" borderId="33" xfId="0" applyNumberFormat="1" applyFont="1" applyBorder="1" applyAlignment="1">
      <alignment vertical="center"/>
    </xf>
    <xf numFmtId="182" fontId="14" fillId="0" borderId="33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79" fontId="14" fillId="0" borderId="28" xfId="0" applyNumberFormat="1" applyFont="1" applyBorder="1" applyAlignment="1">
      <alignment horizontal="right" vertical="center"/>
    </xf>
    <xf numFmtId="181" fontId="14" fillId="0" borderId="28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0" fontId="14" fillId="0" borderId="0" xfId="0" applyNumberFormat="1" applyFont="1" applyAlignment="1">
      <alignment vertical="top" wrapText="1"/>
    </xf>
    <xf numFmtId="0" fontId="3" fillId="0" borderId="0" xfId="2" applyFont="1" applyFill="1" applyAlignment="1">
      <alignment vertical="center"/>
    </xf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ill="1" applyBorder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0" fontId="14" fillId="0" borderId="1" xfId="2" applyFont="1" applyFill="1" applyBorder="1" applyAlignment="1">
      <alignment vertical="top"/>
    </xf>
    <xf numFmtId="0" fontId="14" fillId="0" borderId="2" xfId="2" applyFont="1" applyFill="1" applyBorder="1" applyAlignment="1">
      <alignment vertical="top"/>
    </xf>
    <xf numFmtId="0" fontId="14" fillId="0" borderId="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6" fillId="0" borderId="37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vertical="center"/>
    </xf>
    <xf numFmtId="41" fontId="6" fillId="0" borderId="16" xfId="2" applyNumberFormat="1" applyFont="1" applyFill="1" applyBorder="1" applyAlignment="1">
      <alignment vertical="center"/>
    </xf>
    <xf numFmtId="0" fontId="15" fillId="0" borderId="0" xfId="0" applyFont="1" applyFill="1" applyAlignment="1"/>
    <xf numFmtId="0" fontId="14" fillId="0" borderId="0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176" fontId="14" fillId="0" borderId="9" xfId="2" applyNumberFormat="1" applyFont="1" applyFill="1" applyBorder="1" applyAlignment="1"/>
    <xf numFmtId="41" fontId="14" fillId="0" borderId="9" xfId="2" applyNumberFormat="1" applyFont="1" applyFill="1" applyBorder="1" applyAlignment="1"/>
    <xf numFmtId="176" fontId="14" fillId="0" borderId="16" xfId="2" applyNumberFormat="1" applyFont="1" applyFill="1" applyBorder="1" applyAlignment="1"/>
    <xf numFmtId="0" fontId="14" fillId="0" borderId="10" xfId="2" applyFont="1" applyFill="1" applyBorder="1" applyAlignment="1">
      <alignment vertical="top"/>
    </xf>
    <xf numFmtId="41" fontId="14" fillId="0" borderId="16" xfId="2" applyNumberFormat="1" applyFont="1" applyFill="1" applyBorder="1" applyAlignment="1"/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vertical="top"/>
    </xf>
    <xf numFmtId="41" fontId="14" fillId="0" borderId="13" xfId="2" applyNumberFormat="1" applyFont="1" applyFill="1" applyBorder="1" applyAlignment="1"/>
    <xf numFmtId="41" fontId="14" fillId="0" borderId="17" xfId="2" applyNumberFormat="1" applyFont="1" applyFill="1" applyBorder="1" applyAlignment="1"/>
    <xf numFmtId="0" fontId="19" fillId="0" borderId="0" xfId="2" applyFont="1" applyFill="1" applyAlignment="1">
      <alignment vertical="top" wrapText="1"/>
    </xf>
    <xf numFmtId="0" fontId="8" fillId="0" borderId="0" xfId="2" applyFill="1" applyAlignment="1"/>
    <xf numFmtId="0" fontId="14" fillId="0" borderId="37" xfId="2" applyFont="1" applyFill="1" applyBorder="1" applyAlignment="1">
      <alignment vertical="top"/>
    </xf>
    <xf numFmtId="0" fontId="14" fillId="0" borderId="39" xfId="2" applyFont="1" applyFill="1" applyBorder="1" applyAlignment="1">
      <alignment vertical="top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41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vertical="top"/>
    </xf>
    <xf numFmtId="0" fontId="14" fillId="0" borderId="26" xfId="2" applyFont="1" applyFill="1" applyBorder="1" applyAlignment="1">
      <alignment vertical="top"/>
    </xf>
    <xf numFmtId="0" fontId="14" fillId="0" borderId="28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/>
    <xf numFmtId="41" fontId="6" fillId="0" borderId="16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center" vertical="center"/>
    </xf>
    <xf numFmtId="176" fontId="14" fillId="0" borderId="16" xfId="2" applyNumberFormat="1" applyFont="1" applyFill="1" applyBorder="1" applyAlignment="1">
      <alignment horizontal="center"/>
    </xf>
    <xf numFmtId="176" fontId="14" fillId="0" borderId="0" xfId="2" applyNumberFormat="1" applyFont="1" applyFill="1" applyBorder="1" applyAlignment="1">
      <alignment horizontal="center"/>
    </xf>
    <xf numFmtId="41" fontId="14" fillId="0" borderId="16" xfId="2" applyNumberFormat="1" applyFont="1" applyFill="1" applyBorder="1" applyAlignment="1">
      <alignment horizontal="center" vertical="center"/>
    </xf>
    <xf numFmtId="41" fontId="14" fillId="0" borderId="0" xfId="2" applyNumberFormat="1" applyFont="1" applyFill="1" applyBorder="1" applyAlignment="1">
      <alignment horizontal="center" vertical="center"/>
    </xf>
    <xf numFmtId="41" fontId="14" fillId="0" borderId="9" xfId="2" applyNumberFormat="1" applyFont="1" applyFill="1" applyBorder="1" applyAlignment="1">
      <alignment vertical="center"/>
    </xf>
    <xf numFmtId="41" fontId="14" fillId="2" borderId="9" xfId="2" applyNumberFormat="1" applyFont="1" applyFill="1" applyBorder="1" applyAlignment="1"/>
    <xf numFmtId="41" fontId="14" fillId="2" borderId="16" xfId="2" applyNumberFormat="1" applyFont="1" applyFill="1" applyBorder="1" applyAlignment="1"/>
    <xf numFmtId="41" fontId="14" fillId="2" borderId="32" xfId="2" applyNumberFormat="1" applyFont="1" applyFill="1" applyBorder="1" applyAlignment="1">
      <alignment horizontal="center"/>
    </xf>
    <xf numFmtId="41" fontId="14" fillId="2" borderId="0" xfId="2" applyNumberFormat="1" applyFont="1" applyFill="1" applyBorder="1" applyAlignment="1">
      <alignment horizontal="center"/>
    </xf>
    <xf numFmtId="41" fontId="14" fillId="0" borderId="13" xfId="2" applyNumberFormat="1" applyFont="1" applyFill="1" applyBorder="1" applyAlignment="1">
      <alignment vertical="center"/>
    </xf>
    <xf numFmtId="41" fontId="14" fillId="2" borderId="13" xfId="2" applyNumberFormat="1" applyFont="1" applyFill="1" applyBorder="1" applyAlignment="1"/>
    <xf numFmtId="41" fontId="14" fillId="2" borderId="17" xfId="2" applyNumberFormat="1" applyFont="1" applyFill="1" applyBorder="1" applyAlignment="1"/>
    <xf numFmtId="41" fontId="14" fillId="2" borderId="27" xfId="2" applyNumberFormat="1" applyFont="1" applyFill="1" applyBorder="1" applyAlignment="1">
      <alignment horizontal="center"/>
    </xf>
    <xf numFmtId="41" fontId="14" fillId="2" borderId="11" xfId="2" applyNumberFormat="1" applyFont="1" applyFill="1" applyBorder="1" applyAlignment="1">
      <alignment horizontal="center"/>
    </xf>
    <xf numFmtId="0" fontId="14" fillId="0" borderId="0" xfId="2" applyFont="1" applyFill="1" applyAlignment="1"/>
    <xf numFmtId="0" fontId="14" fillId="0" borderId="0" xfId="2" applyFont="1" applyFill="1" applyBorder="1" applyAlignment="1"/>
    <xf numFmtId="0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4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1" fontId="6" fillId="0" borderId="3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3" fontId="14" fillId="0" borderId="9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16" xfId="0" applyNumberFormat="1" applyFont="1" applyBorder="1" applyAlignment="1">
      <alignment vertical="center"/>
    </xf>
    <xf numFmtId="0" fontId="5" fillId="0" borderId="0" xfId="0" applyFont="1" applyFill="1" applyAlignment="1"/>
    <xf numFmtId="41" fontId="14" fillId="0" borderId="9" xfId="0" applyNumberFormat="1" applyFont="1" applyBorder="1" applyAlignment="1">
      <alignment horizontal="right" vertical="center"/>
    </xf>
    <xf numFmtId="41" fontId="14" fillId="0" borderId="9" xfId="0" applyNumberFormat="1" applyFont="1" applyBorder="1" applyAlignment="1"/>
    <xf numFmtId="41" fontId="14" fillId="0" borderId="16" xfId="0" applyNumberFormat="1" applyFont="1" applyBorder="1" applyAlignment="1"/>
    <xf numFmtId="41" fontId="14" fillId="0" borderId="9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41" fontId="14" fillId="0" borderId="45" xfId="0" applyNumberFormat="1" applyFont="1" applyBorder="1" applyAlignment="1">
      <alignment vertical="center"/>
    </xf>
    <xf numFmtId="41" fontId="14" fillId="0" borderId="45" xfId="0" applyNumberFormat="1" applyFont="1" applyBorder="1" applyAlignment="1"/>
    <xf numFmtId="41" fontId="14" fillId="0" borderId="25" xfId="0" applyNumberFormat="1" applyFont="1" applyBorder="1" applyAlignment="1"/>
    <xf numFmtId="0" fontId="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4" xfId="2" xr:uid="{00000000-0005-0000-0000-000002000000}"/>
    <cellStyle name="標準 5" xfId="3" xr:uid="{FA4112F7-31E1-B648-B8DD-4C2EA1FB8CC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6</xdr:row>
      <xdr:rowOff>0</xdr:rowOff>
    </xdr:from>
    <xdr:to>
      <xdr:col>0</xdr:col>
      <xdr:colOff>533400</xdr:colOff>
      <xdr:row>8</xdr:row>
      <xdr:rowOff>152400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406400" y="1422400"/>
          <a:ext cx="88900" cy="368300"/>
        </a:xfrm>
        <a:prstGeom prst="leftBrace">
          <a:avLst>
            <a:gd name="adj1" fmla="val 453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9</xdr:row>
      <xdr:rowOff>12700</xdr:rowOff>
    </xdr:from>
    <xdr:to>
      <xdr:col>0</xdr:col>
      <xdr:colOff>533400</xdr:colOff>
      <xdr:row>11</xdr:row>
      <xdr:rowOff>165100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/>
        </xdr:cNvSpPr>
      </xdr:nvSpPr>
      <xdr:spPr bwMode="auto">
        <a:xfrm>
          <a:off x="406400" y="18161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12</xdr:row>
      <xdr:rowOff>0</xdr:rowOff>
    </xdr:from>
    <xdr:to>
      <xdr:col>0</xdr:col>
      <xdr:colOff>533400</xdr:colOff>
      <xdr:row>14</xdr:row>
      <xdr:rowOff>165100</xdr:rowOff>
    </xdr:to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/>
        </xdr:cNvSpPr>
      </xdr:nvSpPr>
      <xdr:spPr bwMode="auto">
        <a:xfrm>
          <a:off x="406400" y="2184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15</xdr:row>
      <xdr:rowOff>12700</xdr:rowOff>
    </xdr:from>
    <xdr:to>
      <xdr:col>0</xdr:col>
      <xdr:colOff>533400</xdr:colOff>
      <xdr:row>17</xdr:row>
      <xdr:rowOff>165100</xdr:rowOff>
    </xdr:to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/>
        </xdr:cNvSpPr>
      </xdr:nvSpPr>
      <xdr:spPr bwMode="auto">
        <a:xfrm>
          <a:off x="406400" y="2565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18</xdr:row>
      <xdr:rowOff>12700</xdr:rowOff>
    </xdr:from>
    <xdr:to>
      <xdr:col>0</xdr:col>
      <xdr:colOff>533400</xdr:colOff>
      <xdr:row>20</xdr:row>
      <xdr:rowOff>165100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/>
        </xdr:cNvSpPr>
      </xdr:nvSpPr>
      <xdr:spPr bwMode="auto">
        <a:xfrm>
          <a:off x="406400" y="2946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21</xdr:row>
      <xdr:rowOff>12700</xdr:rowOff>
    </xdr:from>
    <xdr:to>
      <xdr:col>0</xdr:col>
      <xdr:colOff>533400</xdr:colOff>
      <xdr:row>23</xdr:row>
      <xdr:rowOff>165100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/>
        </xdr:cNvSpPr>
      </xdr:nvSpPr>
      <xdr:spPr bwMode="auto">
        <a:xfrm>
          <a:off x="406400" y="3327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24</xdr:row>
      <xdr:rowOff>12700</xdr:rowOff>
    </xdr:from>
    <xdr:to>
      <xdr:col>0</xdr:col>
      <xdr:colOff>533400</xdr:colOff>
      <xdr:row>26</xdr:row>
      <xdr:rowOff>165100</xdr:rowOff>
    </xdr:to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/>
        </xdr:cNvSpPr>
      </xdr:nvSpPr>
      <xdr:spPr bwMode="auto">
        <a:xfrm>
          <a:off x="406400" y="3708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27</xdr:row>
      <xdr:rowOff>0</xdr:rowOff>
    </xdr:from>
    <xdr:to>
      <xdr:col>0</xdr:col>
      <xdr:colOff>533400</xdr:colOff>
      <xdr:row>29</xdr:row>
      <xdr:rowOff>152400</xdr:rowOff>
    </xdr:to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/>
        </xdr:cNvSpPr>
      </xdr:nvSpPr>
      <xdr:spPr bwMode="auto">
        <a:xfrm>
          <a:off x="406400" y="40767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9</xdr:row>
      <xdr:rowOff>12700</xdr:rowOff>
    </xdr:from>
    <xdr:to>
      <xdr:col>0</xdr:col>
      <xdr:colOff>495300</xdr:colOff>
      <xdr:row>12</xdr:row>
      <xdr:rowOff>1814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406400" y="18161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12</xdr:row>
      <xdr:rowOff>0</xdr:rowOff>
    </xdr:from>
    <xdr:to>
      <xdr:col>0</xdr:col>
      <xdr:colOff>495300</xdr:colOff>
      <xdr:row>15</xdr:row>
      <xdr:rowOff>1814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406400" y="2184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15</xdr:row>
      <xdr:rowOff>12700</xdr:rowOff>
    </xdr:from>
    <xdr:to>
      <xdr:col>0</xdr:col>
      <xdr:colOff>495300</xdr:colOff>
      <xdr:row>18</xdr:row>
      <xdr:rowOff>1814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406400" y="2565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18</xdr:row>
      <xdr:rowOff>12700</xdr:rowOff>
    </xdr:from>
    <xdr:to>
      <xdr:col>0</xdr:col>
      <xdr:colOff>495300</xdr:colOff>
      <xdr:row>21</xdr:row>
      <xdr:rowOff>1814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406400" y="2946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21</xdr:row>
      <xdr:rowOff>12700</xdr:rowOff>
    </xdr:from>
    <xdr:to>
      <xdr:col>0</xdr:col>
      <xdr:colOff>495300</xdr:colOff>
      <xdr:row>24</xdr:row>
      <xdr:rowOff>1814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406400" y="3327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24</xdr:row>
      <xdr:rowOff>12700</xdr:rowOff>
    </xdr:from>
    <xdr:to>
      <xdr:col>0</xdr:col>
      <xdr:colOff>495300</xdr:colOff>
      <xdr:row>27</xdr:row>
      <xdr:rowOff>1814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406400" y="37084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406400</xdr:colOff>
      <xdr:row>27</xdr:row>
      <xdr:rowOff>0</xdr:rowOff>
    </xdr:from>
    <xdr:to>
      <xdr:col>0</xdr:col>
      <xdr:colOff>495300</xdr:colOff>
      <xdr:row>29</xdr:row>
      <xdr:rowOff>152400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06400" y="4076700"/>
          <a:ext cx="88900" cy="368300"/>
        </a:xfrm>
        <a:prstGeom prst="leftBrace">
          <a:avLst>
            <a:gd name="adj1" fmla="val 522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4</xdr:row>
      <xdr:rowOff>43391</xdr:rowOff>
    </xdr:from>
    <xdr:to>
      <xdr:col>0</xdr:col>
      <xdr:colOff>550334</xdr:colOff>
      <xdr:row>5</xdr:row>
      <xdr:rowOff>126999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095A63B-AAB3-9E48-8E67-19F1052EAC69}"/>
            </a:ext>
          </a:extLst>
        </xdr:cNvPr>
        <xdr:cNvSpPr>
          <a:spLocks/>
        </xdr:cNvSpPr>
      </xdr:nvSpPr>
      <xdr:spPr bwMode="auto">
        <a:xfrm>
          <a:off x="485776" y="932391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6</xdr:row>
      <xdr:rowOff>43391</xdr:rowOff>
    </xdr:from>
    <xdr:to>
      <xdr:col>0</xdr:col>
      <xdr:colOff>550334</xdr:colOff>
      <xdr:row>7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EA9EBCC-86D9-5942-839F-EF53025317FF}"/>
            </a:ext>
          </a:extLst>
        </xdr:cNvPr>
        <xdr:cNvSpPr>
          <a:spLocks/>
        </xdr:cNvSpPr>
      </xdr:nvSpPr>
      <xdr:spPr bwMode="auto">
        <a:xfrm>
          <a:off x="485776" y="1287991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8</xdr:row>
      <xdr:rowOff>34924</xdr:rowOff>
    </xdr:from>
    <xdr:to>
      <xdr:col>0</xdr:col>
      <xdr:colOff>550334</xdr:colOff>
      <xdr:row>9</xdr:row>
      <xdr:rowOff>118533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D38F1903-62A7-794E-9F5E-943A5B736AA2}"/>
            </a:ext>
          </a:extLst>
        </xdr:cNvPr>
        <xdr:cNvSpPr>
          <a:spLocks/>
        </xdr:cNvSpPr>
      </xdr:nvSpPr>
      <xdr:spPr bwMode="auto">
        <a:xfrm>
          <a:off x="485776" y="1635124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10</xdr:row>
      <xdr:rowOff>43391</xdr:rowOff>
    </xdr:from>
    <xdr:to>
      <xdr:col>0</xdr:col>
      <xdr:colOff>550334</xdr:colOff>
      <xdr:row>11</xdr:row>
      <xdr:rowOff>126999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AB78905-D6D9-8D4D-A567-10AC771C2D54}"/>
            </a:ext>
          </a:extLst>
        </xdr:cNvPr>
        <xdr:cNvSpPr>
          <a:spLocks/>
        </xdr:cNvSpPr>
      </xdr:nvSpPr>
      <xdr:spPr bwMode="auto">
        <a:xfrm>
          <a:off x="485776" y="1999191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12</xdr:row>
      <xdr:rowOff>43390</xdr:rowOff>
    </xdr:from>
    <xdr:to>
      <xdr:col>0</xdr:col>
      <xdr:colOff>550334</xdr:colOff>
      <xdr:row>13</xdr:row>
      <xdr:rowOff>126999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310A538-3D53-6846-89FF-146F83D184C3}"/>
            </a:ext>
          </a:extLst>
        </xdr:cNvPr>
        <xdr:cNvSpPr>
          <a:spLocks/>
        </xdr:cNvSpPr>
      </xdr:nvSpPr>
      <xdr:spPr bwMode="auto">
        <a:xfrm>
          <a:off x="485776" y="2354790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14</xdr:row>
      <xdr:rowOff>43389</xdr:rowOff>
    </xdr:from>
    <xdr:to>
      <xdr:col>0</xdr:col>
      <xdr:colOff>550334</xdr:colOff>
      <xdr:row>15</xdr:row>
      <xdr:rowOff>126998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733D068-9041-A24E-BDDE-398212854060}"/>
            </a:ext>
          </a:extLst>
        </xdr:cNvPr>
        <xdr:cNvSpPr>
          <a:spLocks/>
        </xdr:cNvSpPr>
      </xdr:nvSpPr>
      <xdr:spPr bwMode="auto">
        <a:xfrm>
          <a:off x="485776" y="2710389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16</xdr:row>
      <xdr:rowOff>34923</xdr:rowOff>
    </xdr:from>
    <xdr:to>
      <xdr:col>0</xdr:col>
      <xdr:colOff>550334</xdr:colOff>
      <xdr:row>17</xdr:row>
      <xdr:rowOff>118531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BD5954B-60B7-B14E-BA72-CDD970CE642B}"/>
            </a:ext>
          </a:extLst>
        </xdr:cNvPr>
        <xdr:cNvSpPr>
          <a:spLocks/>
        </xdr:cNvSpPr>
      </xdr:nvSpPr>
      <xdr:spPr bwMode="auto">
        <a:xfrm>
          <a:off x="485776" y="3057523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18</xdr:row>
      <xdr:rowOff>34922</xdr:rowOff>
    </xdr:from>
    <xdr:to>
      <xdr:col>0</xdr:col>
      <xdr:colOff>550334</xdr:colOff>
      <xdr:row>19</xdr:row>
      <xdr:rowOff>118531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E84B382-69D2-F443-8F55-3EBB0C17AD4D}"/>
            </a:ext>
          </a:extLst>
        </xdr:cNvPr>
        <xdr:cNvSpPr>
          <a:spLocks/>
        </xdr:cNvSpPr>
      </xdr:nvSpPr>
      <xdr:spPr bwMode="auto">
        <a:xfrm>
          <a:off x="485776" y="3413122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4</xdr:row>
      <xdr:rowOff>43391</xdr:rowOff>
    </xdr:from>
    <xdr:to>
      <xdr:col>0</xdr:col>
      <xdr:colOff>550334</xdr:colOff>
      <xdr:row>5</xdr:row>
      <xdr:rowOff>126999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F0B6CA8-3783-3D41-A0AD-74958E7BA768}"/>
            </a:ext>
          </a:extLst>
        </xdr:cNvPr>
        <xdr:cNvSpPr>
          <a:spLocks/>
        </xdr:cNvSpPr>
      </xdr:nvSpPr>
      <xdr:spPr bwMode="auto">
        <a:xfrm>
          <a:off x="485776" y="932391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6</xdr:row>
      <xdr:rowOff>43391</xdr:rowOff>
    </xdr:from>
    <xdr:to>
      <xdr:col>0</xdr:col>
      <xdr:colOff>550334</xdr:colOff>
      <xdr:row>7</xdr:row>
      <xdr:rowOff>127000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57D25A7-3291-1F49-A0E8-DC8E4BE8FA74}"/>
            </a:ext>
          </a:extLst>
        </xdr:cNvPr>
        <xdr:cNvSpPr>
          <a:spLocks/>
        </xdr:cNvSpPr>
      </xdr:nvSpPr>
      <xdr:spPr bwMode="auto">
        <a:xfrm>
          <a:off x="485776" y="1287991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8</xdr:row>
      <xdr:rowOff>34924</xdr:rowOff>
    </xdr:from>
    <xdr:to>
      <xdr:col>0</xdr:col>
      <xdr:colOff>550334</xdr:colOff>
      <xdr:row>9</xdr:row>
      <xdr:rowOff>118533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2B1AC46-5E71-ED42-919F-B744705AF08C}"/>
            </a:ext>
          </a:extLst>
        </xdr:cNvPr>
        <xdr:cNvSpPr>
          <a:spLocks/>
        </xdr:cNvSpPr>
      </xdr:nvSpPr>
      <xdr:spPr bwMode="auto">
        <a:xfrm>
          <a:off x="485776" y="1635124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10</xdr:row>
      <xdr:rowOff>43391</xdr:rowOff>
    </xdr:from>
    <xdr:to>
      <xdr:col>0</xdr:col>
      <xdr:colOff>550334</xdr:colOff>
      <xdr:row>11</xdr:row>
      <xdr:rowOff>126999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513485BF-16BF-CC4B-973C-FD2AC8ED29CD}"/>
            </a:ext>
          </a:extLst>
        </xdr:cNvPr>
        <xdr:cNvSpPr>
          <a:spLocks/>
        </xdr:cNvSpPr>
      </xdr:nvSpPr>
      <xdr:spPr bwMode="auto">
        <a:xfrm>
          <a:off x="485776" y="1999191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12</xdr:row>
      <xdr:rowOff>43390</xdr:rowOff>
    </xdr:from>
    <xdr:to>
      <xdr:col>0</xdr:col>
      <xdr:colOff>550334</xdr:colOff>
      <xdr:row>13</xdr:row>
      <xdr:rowOff>126999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35F1D30-321B-0C41-9EDA-8E0760B7C9E8}"/>
            </a:ext>
          </a:extLst>
        </xdr:cNvPr>
        <xdr:cNvSpPr>
          <a:spLocks/>
        </xdr:cNvSpPr>
      </xdr:nvSpPr>
      <xdr:spPr bwMode="auto">
        <a:xfrm>
          <a:off x="485776" y="2354790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14</xdr:row>
      <xdr:rowOff>43389</xdr:rowOff>
    </xdr:from>
    <xdr:to>
      <xdr:col>0</xdr:col>
      <xdr:colOff>550334</xdr:colOff>
      <xdr:row>15</xdr:row>
      <xdr:rowOff>126998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C75F38C-EFD6-BD48-AF54-A6A317ACDA93}"/>
            </a:ext>
          </a:extLst>
        </xdr:cNvPr>
        <xdr:cNvSpPr>
          <a:spLocks/>
        </xdr:cNvSpPr>
      </xdr:nvSpPr>
      <xdr:spPr bwMode="auto">
        <a:xfrm>
          <a:off x="485776" y="2710389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16</xdr:row>
      <xdr:rowOff>34923</xdr:rowOff>
    </xdr:from>
    <xdr:to>
      <xdr:col>0</xdr:col>
      <xdr:colOff>550334</xdr:colOff>
      <xdr:row>17</xdr:row>
      <xdr:rowOff>118531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5B78A4F0-E185-F946-82A3-E557DCD680DB}"/>
            </a:ext>
          </a:extLst>
        </xdr:cNvPr>
        <xdr:cNvSpPr>
          <a:spLocks/>
        </xdr:cNvSpPr>
      </xdr:nvSpPr>
      <xdr:spPr bwMode="auto">
        <a:xfrm>
          <a:off x="485776" y="3057523"/>
          <a:ext cx="64558" cy="261408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485776</xdr:colOff>
      <xdr:row>18</xdr:row>
      <xdr:rowOff>34922</xdr:rowOff>
    </xdr:from>
    <xdr:to>
      <xdr:col>0</xdr:col>
      <xdr:colOff>550334</xdr:colOff>
      <xdr:row>19</xdr:row>
      <xdr:rowOff>118531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3A20BBE-FBD0-0E49-A35F-1B8593EBF85B}"/>
            </a:ext>
          </a:extLst>
        </xdr:cNvPr>
        <xdr:cNvSpPr>
          <a:spLocks/>
        </xdr:cNvSpPr>
      </xdr:nvSpPr>
      <xdr:spPr bwMode="auto">
        <a:xfrm>
          <a:off x="485776" y="3413122"/>
          <a:ext cx="64558" cy="261409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498929</xdr:colOff>
      <xdr:row>5</xdr:row>
      <xdr:rowOff>45358</xdr:rowOff>
    </xdr:from>
    <xdr:to>
      <xdr:col>0</xdr:col>
      <xdr:colOff>563487</xdr:colOff>
      <xdr:row>6</xdr:row>
      <xdr:rowOff>128965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84C356D-DAE5-0A44-B87B-D2ABB68A7E0A}"/>
            </a:ext>
          </a:extLst>
        </xdr:cNvPr>
        <xdr:cNvSpPr>
          <a:spLocks/>
        </xdr:cNvSpPr>
      </xdr:nvSpPr>
      <xdr:spPr bwMode="auto">
        <a:xfrm>
          <a:off x="498929" y="1112158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7</xdr:row>
      <xdr:rowOff>38302</xdr:rowOff>
    </xdr:from>
    <xdr:to>
      <xdr:col>0</xdr:col>
      <xdr:colOff>563487</xdr:colOff>
      <xdr:row>8</xdr:row>
      <xdr:rowOff>121909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A6939AC-C591-1C45-895A-C66605B3101D}"/>
            </a:ext>
          </a:extLst>
        </xdr:cNvPr>
        <xdr:cNvSpPr>
          <a:spLocks/>
        </xdr:cNvSpPr>
      </xdr:nvSpPr>
      <xdr:spPr bwMode="auto">
        <a:xfrm>
          <a:off x="498929" y="1460702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9</xdr:row>
      <xdr:rowOff>45358</xdr:rowOff>
    </xdr:from>
    <xdr:to>
      <xdr:col>0</xdr:col>
      <xdr:colOff>563487</xdr:colOff>
      <xdr:row>10</xdr:row>
      <xdr:rowOff>128965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747E7A1-F335-BB4E-A7ED-FE5B8F2C4C1B}"/>
            </a:ext>
          </a:extLst>
        </xdr:cNvPr>
        <xdr:cNvSpPr>
          <a:spLocks/>
        </xdr:cNvSpPr>
      </xdr:nvSpPr>
      <xdr:spPr bwMode="auto">
        <a:xfrm>
          <a:off x="498929" y="1823358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11</xdr:row>
      <xdr:rowOff>38302</xdr:rowOff>
    </xdr:from>
    <xdr:to>
      <xdr:col>0</xdr:col>
      <xdr:colOff>563487</xdr:colOff>
      <xdr:row>12</xdr:row>
      <xdr:rowOff>121909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CE8A56C-82FC-2942-A37F-433514AD29F4}"/>
            </a:ext>
          </a:extLst>
        </xdr:cNvPr>
        <xdr:cNvSpPr>
          <a:spLocks/>
        </xdr:cNvSpPr>
      </xdr:nvSpPr>
      <xdr:spPr bwMode="auto">
        <a:xfrm>
          <a:off x="498929" y="2171902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13</xdr:row>
      <xdr:rowOff>38303</xdr:rowOff>
    </xdr:from>
    <xdr:to>
      <xdr:col>0</xdr:col>
      <xdr:colOff>563487</xdr:colOff>
      <xdr:row>14</xdr:row>
      <xdr:rowOff>121910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EA21150-34A9-8D4D-8D4A-B76CB010739A}"/>
            </a:ext>
          </a:extLst>
        </xdr:cNvPr>
        <xdr:cNvSpPr>
          <a:spLocks/>
        </xdr:cNvSpPr>
      </xdr:nvSpPr>
      <xdr:spPr bwMode="auto">
        <a:xfrm>
          <a:off x="498929" y="25275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15</xdr:row>
      <xdr:rowOff>38303</xdr:rowOff>
    </xdr:from>
    <xdr:to>
      <xdr:col>0</xdr:col>
      <xdr:colOff>563487</xdr:colOff>
      <xdr:row>16</xdr:row>
      <xdr:rowOff>121910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174A5F5-D90E-3947-9639-E283F1DD7C42}"/>
            </a:ext>
          </a:extLst>
        </xdr:cNvPr>
        <xdr:cNvSpPr>
          <a:spLocks/>
        </xdr:cNvSpPr>
      </xdr:nvSpPr>
      <xdr:spPr bwMode="auto">
        <a:xfrm>
          <a:off x="498929" y="28831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17</xdr:row>
      <xdr:rowOff>38303</xdr:rowOff>
    </xdr:from>
    <xdr:to>
      <xdr:col>0</xdr:col>
      <xdr:colOff>563487</xdr:colOff>
      <xdr:row>18</xdr:row>
      <xdr:rowOff>121910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EA6DD0A-9C06-8E4B-A409-F5D7F02D7182}"/>
            </a:ext>
          </a:extLst>
        </xdr:cNvPr>
        <xdr:cNvSpPr>
          <a:spLocks/>
        </xdr:cNvSpPr>
      </xdr:nvSpPr>
      <xdr:spPr bwMode="auto">
        <a:xfrm>
          <a:off x="498929" y="32387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19</xdr:row>
      <xdr:rowOff>31247</xdr:rowOff>
    </xdr:from>
    <xdr:to>
      <xdr:col>0</xdr:col>
      <xdr:colOff>563487</xdr:colOff>
      <xdr:row>20</xdr:row>
      <xdr:rowOff>114854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DD52E7C-68E7-D045-BFE6-8C15836DEC00}"/>
            </a:ext>
          </a:extLst>
        </xdr:cNvPr>
        <xdr:cNvSpPr>
          <a:spLocks/>
        </xdr:cNvSpPr>
      </xdr:nvSpPr>
      <xdr:spPr bwMode="auto">
        <a:xfrm>
          <a:off x="498929" y="3587247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5</xdr:row>
      <xdr:rowOff>45358</xdr:rowOff>
    </xdr:from>
    <xdr:to>
      <xdr:col>0</xdr:col>
      <xdr:colOff>563487</xdr:colOff>
      <xdr:row>6</xdr:row>
      <xdr:rowOff>128965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D8EA7D9-045C-2F49-BCDF-91EDF40CC5A8}"/>
            </a:ext>
          </a:extLst>
        </xdr:cNvPr>
        <xdr:cNvSpPr>
          <a:spLocks/>
        </xdr:cNvSpPr>
      </xdr:nvSpPr>
      <xdr:spPr bwMode="auto">
        <a:xfrm>
          <a:off x="498929" y="1112158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7</xdr:row>
      <xdr:rowOff>38302</xdr:rowOff>
    </xdr:from>
    <xdr:to>
      <xdr:col>0</xdr:col>
      <xdr:colOff>563487</xdr:colOff>
      <xdr:row>8</xdr:row>
      <xdr:rowOff>121909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2D8214E-7162-AA45-B374-7027A9686892}"/>
            </a:ext>
          </a:extLst>
        </xdr:cNvPr>
        <xdr:cNvSpPr>
          <a:spLocks/>
        </xdr:cNvSpPr>
      </xdr:nvSpPr>
      <xdr:spPr bwMode="auto">
        <a:xfrm>
          <a:off x="498929" y="1460702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9</xdr:row>
      <xdr:rowOff>45358</xdr:rowOff>
    </xdr:from>
    <xdr:to>
      <xdr:col>0</xdr:col>
      <xdr:colOff>563487</xdr:colOff>
      <xdr:row>10</xdr:row>
      <xdr:rowOff>128965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EF9F6A3-6F9A-ED4F-9583-D4EFDC8BD10B}"/>
            </a:ext>
          </a:extLst>
        </xdr:cNvPr>
        <xdr:cNvSpPr>
          <a:spLocks/>
        </xdr:cNvSpPr>
      </xdr:nvSpPr>
      <xdr:spPr bwMode="auto">
        <a:xfrm>
          <a:off x="498929" y="1823358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11</xdr:row>
      <xdr:rowOff>38302</xdr:rowOff>
    </xdr:from>
    <xdr:to>
      <xdr:col>0</xdr:col>
      <xdr:colOff>563487</xdr:colOff>
      <xdr:row>12</xdr:row>
      <xdr:rowOff>121909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24EE10C-33D0-F24A-AE72-E98AE5FAFB2E}"/>
            </a:ext>
          </a:extLst>
        </xdr:cNvPr>
        <xdr:cNvSpPr>
          <a:spLocks/>
        </xdr:cNvSpPr>
      </xdr:nvSpPr>
      <xdr:spPr bwMode="auto">
        <a:xfrm>
          <a:off x="498929" y="2171902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13</xdr:row>
      <xdr:rowOff>38303</xdr:rowOff>
    </xdr:from>
    <xdr:to>
      <xdr:col>0</xdr:col>
      <xdr:colOff>563487</xdr:colOff>
      <xdr:row>14</xdr:row>
      <xdr:rowOff>121910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DC6344C6-DEB4-ED46-A7BB-F390F9179889}"/>
            </a:ext>
          </a:extLst>
        </xdr:cNvPr>
        <xdr:cNvSpPr>
          <a:spLocks/>
        </xdr:cNvSpPr>
      </xdr:nvSpPr>
      <xdr:spPr bwMode="auto">
        <a:xfrm>
          <a:off x="498929" y="25275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15</xdr:row>
      <xdr:rowOff>38303</xdr:rowOff>
    </xdr:from>
    <xdr:to>
      <xdr:col>0</xdr:col>
      <xdr:colOff>563487</xdr:colOff>
      <xdr:row>16</xdr:row>
      <xdr:rowOff>121910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1BBF9EA-498B-2F46-92EB-5177EA715BA4}"/>
            </a:ext>
          </a:extLst>
        </xdr:cNvPr>
        <xdr:cNvSpPr>
          <a:spLocks/>
        </xdr:cNvSpPr>
      </xdr:nvSpPr>
      <xdr:spPr bwMode="auto">
        <a:xfrm>
          <a:off x="498929" y="28831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17</xdr:row>
      <xdr:rowOff>38303</xdr:rowOff>
    </xdr:from>
    <xdr:to>
      <xdr:col>0</xdr:col>
      <xdr:colOff>563487</xdr:colOff>
      <xdr:row>18</xdr:row>
      <xdr:rowOff>121910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B37E7B2-E6DD-BD4E-A265-2862A7C09622}"/>
            </a:ext>
          </a:extLst>
        </xdr:cNvPr>
        <xdr:cNvSpPr>
          <a:spLocks/>
        </xdr:cNvSpPr>
      </xdr:nvSpPr>
      <xdr:spPr bwMode="auto">
        <a:xfrm>
          <a:off x="498929" y="3238703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498929</xdr:colOff>
      <xdr:row>19</xdr:row>
      <xdr:rowOff>31247</xdr:rowOff>
    </xdr:from>
    <xdr:to>
      <xdr:col>0</xdr:col>
      <xdr:colOff>563487</xdr:colOff>
      <xdr:row>20</xdr:row>
      <xdr:rowOff>114854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7F1B969-ADFB-044C-8EEA-61716F118C00}"/>
            </a:ext>
          </a:extLst>
        </xdr:cNvPr>
        <xdr:cNvSpPr>
          <a:spLocks/>
        </xdr:cNvSpPr>
      </xdr:nvSpPr>
      <xdr:spPr bwMode="auto">
        <a:xfrm>
          <a:off x="498929" y="3587247"/>
          <a:ext cx="64558" cy="26140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559534</xdr:colOff>
      <xdr:row>4</xdr:row>
      <xdr:rowOff>16657</xdr:rowOff>
    </xdr:from>
    <xdr:to>
      <xdr:col>0</xdr:col>
      <xdr:colOff>624092</xdr:colOff>
      <xdr:row>5</xdr:row>
      <xdr:rowOff>112413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81F7E0D-9B0D-5947-851F-F5093CA4C826}"/>
            </a:ext>
          </a:extLst>
        </xdr:cNvPr>
        <xdr:cNvSpPr>
          <a:spLocks/>
        </xdr:cNvSpPr>
      </xdr:nvSpPr>
      <xdr:spPr bwMode="auto">
        <a:xfrm>
          <a:off x="559534" y="11469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6</xdr:row>
      <xdr:rowOff>16657</xdr:rowOff>
    </xdr:from>
    <xdr:to>
      <xdr:col>0</xdr:col>
      <xdr:colOff>624092</xdr:colOff>
      <xdr:row>7</xdr:row>
      <xdr:rowOff>112413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1183D1B-D83C-E944-AF7D-125F559490AA}"/>
            </a:ext>
          </a:extLst>
        </xdr:cNvPr>
        <xdr:cNvSpPr>
          <a:spLocks/>
        </xdr:cNvSpPr>
      </xdr:nvSpPr>
      <xdr:spPr bwMode="auto">
        <a:xfrm>
          <a:off x="559534" y="14771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8</xdr:row>
      <xdr:rowOff>9602</xdr:rowOff>
    </xdr:from>
    <xdr:to>
      <xdr:col>0</xdr:col>
      <xdr:colOff>624092</xdr:colOff>
      <xdr:row>9</xdr:row>
      <xdr:rowOff>105358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6A445810-C75C-B144-AF05-5075461E6AB8}"/>
            </a:ext>
          </a:extLst>
        </xdr:cNvPr>
        <xdr:cNvSpPr>
          <a:spLocks/>
        </xdr:cNvSpPr>
      </xdr:nvSpPr>
      <xdr:spPr bwMode="auto">
        <a:xfrm>
          <a:off x="559534" y="1800302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10</xdr:row>
      <xdr:rowOff>16657</xdr:rowOff>
    </xdr:from>
    <xdr:to>
      <xdr:col>0</xdr:col>
      <xdr:colOff>624092</xdr:colOff>
      <xdr:row>11</xdr:row>
      <xdr:rowOff>112413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8E55786-A2B7-6A41-827E-D31611D6C8D4}"/>
            </a:ext>
          </a:extLst>
        </xdr:cNvPr>
        <xdr:cNvSpPr>
          <a:spLocks/>
        </xdr:cNvSpPr>
      </xdr:nvSpPr>
      <xdr:spPr bwMode="auto">
        <a:xfrm>
          <a:off x="559534" y="21375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12</xdr:row>
      <xdr:rowOff>16656</xdr:rowOff>
    </xdr:from>
    <xdr:to>
      <xdr:col>0</xdr:col>
      <xdr:colOff>624092</xdr:colOff>
      <xdr:row>13</xdr:row>
      <xdr:rowOff>112413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B6D27A9-BB43-184D-9C42-523BC08195AF}"/>
            </a:ext>
          </a:extLst>
        </xdr:cNvPr>
        <xdr:cNvSpPr>
          <a:spLocks/>
        </xdr:cNvSpPr>
      </xdr:nvSpPr>
      <xdr:spPr bwMode="auto">
        <a:xfrm>
          <a:off x="559534" y="24677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14</xdr:row>
      <xdr:rowOff>9601</xdr:rowOff>
    </xdr:from>
    <xdr:to>
      <xdr:col>0</xdr:col>
      <xdr:colOff>624092</xdr:colOff>
      <xdr:row>15</xdr:row>
      <xdr:rowOff>105357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6CC46B0-68E3-0243-8974-86B45E335954}"/>
            </a:ext>
          </a:extLst>
        </xdr:cNvPr>
        <xdr:cNvSpPr>
          <a:spLocks/>
        </xdr:cNvSpPr>
      </xdr:nvSpPr>
      <xdr:spPr bwMode="auto">
        <a:xfrm>
          <a:off x="559534" y="27909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16</xdr:row>
      <xdr:rowOff>16656</xdr:rowOff>
    </xdr:from>
    <xdr:to>
      <xdr:col>0</xdr:col>
      <xdr:colOff>624092</xdr:colOff>
      <xdr:row>17</xdr:row>
      <xdr:rowOff>112413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3292CCB-9C38-504E-9309-265FEE2B4370}"/>
            </a:ext>
          </a:extLst>
        </xdr:cNvPr>
        <xdr:cNvSpPr>
          <a:spLocks/>
        </xdr:cNvSpPr>
      </xdr:nvSpPr>
      <xdr:spPr bwMode="auto">
        <a:xfrm>
          <a:off x="559534" y="31281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18</xdr:row>
      <xdr:rowOff>9601</xdr:rowOff>
    </xdr:from>
    <xdr:to>
      <xdr:col>0</xdr:col>
      <xdr:colOff>624092</xdr:colOff>
      <xdr:row>19</xdr:row>
      <xdr:rowOff>105357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825EBBF2-45DF-124C-90D7-0037A7D98EF9}"/>
            </a:ext>
          </a:extLst>
        </xdr:cNvPr>
        <xdr:cNvSpPr>
          <a:spLocks/>
        </xdr:cNvSpPr>
      </xdr:nvSpPr>
      <xdr:spPr bwMode="auto">
        <a:xfrm>
          <a:off x="559534" y="34513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26</xdr:row>
      <xdr:rowOff>9601</xdr:rowOff>
    </xdr:from>
    <xdr:to>
      <xdr:col>0</xdr:col>
      <xdr:colOff>624092</xdr:colOff>
      <xdr:row>27</xdr:row>
      <xdr:rowOff>105357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9C7B6D8-9AA2-984A-BC76-A21B15FA355C}"/>
            </a:ext>
          </a:extLst>
        </xdr:cNvPr>
        <xdr:cNvSpPr>
          <a:spLocks/>
        </xdr:cNvSpPr>
      </xdr:nvSpPr>
      <xdr:spPr bwMode="auto">
        <a:xfrm>
          <a:off x="559534" y="50769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28</xdr:row>
      <xdr:rowOff>9602</xdr:rowOff>
    </xdr:from>
    <xdr:to>
      <xdr:col>0</xdr:col>
      <xdr:colOff>624092</xdr:colOff>
      <xdr:row>29</xdr:row>
      <xdr:rowOff>105358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A596553-2928-0A49-877D-DAD82997D348}"/>
            </a:ext>
          </a:extLst>
        </xdr:cNvPr>
        <xdr:cNvSpPr>
          <a:spLocks/>
        </xdr:cNvSpPr>
      </xdr:nvSpPr>
      <xdr:spPr bwMode="auto">
        <a:xfrm>
          <a:off x="559534" y="5407102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30</xdr:row>
      <xdr:rowOff>16657</xdr:rowOff>
    </xdr:from>
    <xdr:to>
      <xdr:col>0</xdr:col>
      <xdr:colOff>624092</xdr:colOff>
      <xdr:row>31</xdr:row>
      <xdr:rowOff>112413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D75A6BD4-8872-FE4A-B75B-29728FC2CC31}"/>
            </a:ext>
          </a:extLst>
        </xdr:cNvPr>
        <xdr:cNvSpPr>
          <a:spLocks/>
        </xdr:cNvSpPr>
      </xdr:nvSpPr>
      <xdr:spPr bwMode="auto">
        <a:xfrm>
          <a:off x="559534" y="57443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32</xdr:row>
      <xdr:rowOff>16656</xdr:rowOff>
    </xdr:from>
    <xdr:to>
      <xdr:col>0</xdr:col>
      <xdr:colOff>624092</xdr:colOff>
      <xdr:row>33</xdr:row>
      <xdr:rowOff>112413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9BCC54C7-029C-544E-A847-6A94C36F0B01}"/>
            </a:ext>
          </a:extLst>
        </xdr:cNvPr>
        <xdr:cNvSpPr>
          <a:spLocks/>
        </xdr:cNvSpPr>
      </xdr:nvSpPr>
      <xdr:spPr bwMode="auto">
        <a:xfrm>
          <a:off x="559534" y="60745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34</xdr:row>
      <xdr:rowOff>9601</xdr:rowOff>
    </xdr:from>
    <xdr:to>
      <xdr:col>0</xdr:col>
      <xdr:colOff>624092</xdr:colOff>
      <xdr:row>35</xdr:row>
      <xdr:rowOff>105357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8C61F50C-E16F-EC41-8C04-84A1944FDDEE}"/>
            </a:ext>
          </a:extLst>
        </xdr:cNvPr>
        <xdr:cNvSpPr>
          <a:spLocks/>
        </xdr:cNvSpPr>
      </xdr:nvSpPr>
      <xdr:spPr bwMode="auto">
        <a:xfrm>
          <a:off x="559534" y="63977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36</xdr:row>
      <xdr:rowOff>9601</xdr:rowOff>
    </xdr:from>
    <xdr:to>
      <xdr:col>0</xdr:col>
      <xdr:colOff>624092</xdr:colOff>
      <xdr:row>37</xdr:row>
      <xdr:rowOff>105358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2D2182B-3BF6-5D49-B30B-47322861F3C0}"/>
            </a:ext>
          </a:extLst>
        </xdr:cNvPr>
        <xdr:cNvSpPr>
          <a:spLocks/>
        </xdr:cNvSpPr>
      </xdr:nvSpPr>
      <xdr:spPr bwMode="auto">
        <a:xfrm>
          <a:off x="559534" y="6727901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38</xdr:row>
      <xdr:rowOff>16657</xdr:rowOff>
    </xdr:from>
    <xdr:to>
      <xdr:col>0</xdr:col>
      <xdr:colOff>624092</xdr:colOff>
      <xdr:row>39</xdr:row>
      <xdr:rowOff>112413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9F99CA22-3822-1E40-8CB1-863672D9F674}"/>
            </a:ext>
          </a:extLst>
        </xdr:cNvPr>
        <xdr:cNvSpPr>
          <a:spLocks/>
        </xdr:cNvSpPr>
      </xdr:nvSpPr>
      <xdr:spPr bwMode="auto">
        <a:xfrm>
          <a:off x="559534" y="70651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40</xdr:row>
      <xdr:rowOff>9601</xdr:rowOff>
    </xdr:from>
    <xdr:to>
      <xdr:col>0</xdr:col>
      <xdr:colOff>624092</xdr:colOff>
      <xdr:row>41</xdr:row>
      <xdr:rowOff>105357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85B118F4-631D-7E45-B373-B38EB40B3A11}"/>
            </a:ext>
          </a:extLst>
        </xdr:cNvPr>
        <xdr:cNvSpPr>
          <a:spLocks/>
        </xdr:cNvSpPr>
      </xdr:nvSpPr>
      <xdr:spPr bwMode="auto">
        <a:xfrm>
          <a:off x="559534" y="73883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4</xdr:row>
      <xdr:rowOff>16657</xdr:rowOff>
    </xdr:from>
    <xdr:to>
      <xdr:col>0</xdr:col>
      <xdr:colOff>624092</xdr:colOff>
      <xdr:row>5</xdr:row>
      <xdr:rowOff>112413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96A61EF-75CF-CF4E-BD9C-87C3D4B9E339}"/>
            </a:ext>
          </a:extLst>
        </xdr:cNvPr>
        <xdr:cNvSpPr>
          <a:spLocks/>
        </xdr:cNvSpPr>
      </xdr:nvSpPr>
      <xdr:spPr bwMode="auto">
        <a:xfrm>
          <a:off x="559534" y="11469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6</xdr:row>
      <xdr:rowOff>16657</xdr:rowOff>
    </xdr:from>
    <xdr:to>
      <xdr:col>0</xdr:col>
      <xdr:colOff>624092</xdr:colOff>
      <xdr:row>7</xdr:row>
      <xdr:rowOff>112413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2AB8C2EE-515A-BF44-8BC3-ECF483FD8EE3}"/>
            </a:ext>
          </a:extLst>
        </xdr:cNvPr>
        <xdr:cNvSpPr>
          <a:spLocks/>
        </xdr:cNvSpPr>
      </xdr:nvSpPr>
      <xdr:spPr bwMode="auto">
        <a:xfrm>
          <a:off x="559534" y="14771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8</xdr:row>
      <xdr:rowOff>9602</xdr:rowOff>
    </xdr:from>
    <xdr:to>
      <xdr:col>0</xdr:col>
      <xdr:colOff>624092</xdr:colOff>
      <xdr:row>9</xdr:row>
      <xdr:rowOff>105358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89425EC-F180-4A4B-9A8B-1EF024424B98}"/>
            </a:ext>
          </a:extLst>
        </xdr:cNvPr>
        <xdr:cNvSpPr>
          <a:spLocks/>
        </xdr:cNvSpPr>
      </xdr:nvSpPr>
      <xdr:spPr bwMode="auto">
        <a:xfrm>
          <a:off x="559534" y="1800302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10</xdr:row>
      <xdr:rowOff>16657</xdr:rowOff>
    </xdr:from>
    <xdr:to>
      <xdr:col>0</xdr:col>
      <xdr:colOff>624092</xdr:colOff>
      <xdr:row>11</xdr:row>
      <xdr:rowOff>112413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394F2DDD-7684-0646-A3E0-99B90F52AED1}"/>
            </a:ext>
          </a:extLst>
        </xdr:cNvPr>
        <xdr:cNvSpPr>
          <a:spLocks/>
        </xdr:cNvSpPr>
      </xdr:nvSpPr>
      <xdr:spPr bwMode="auto">
        <a:xfrm>
          <a:off x="559534" y="21375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12</xdr:row>
      <xdr:rowOff>16656</xdr:rowOff>
    </xdr:from>
    <xdr:to>
      <xdr:col>0</xdr:col>
      <xdr:colOff>624092</xdr:colOff>
      <xdr:row>13</xdr:row>
      <xdr:rowOff>112413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2BDF55E-0B4D-284B-B9EC-34C737F7AF91}"/>
            </a:ext>
          </a:extLst>
        </xdr:cNvPr>
        <xdr:cNvSpPr>
          <a:spLocks/>
        </xdr:cNvSpPr>
      </xdr:nvSpPr>
      <xdr:spPr bwMode="auto">
        <a:xfrm>
          <a:off x="559534" y="24677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14</xdr:row>
      <xdr:rowOff>9601</xdr:rowOff>
    </xdr:from>
    <xdr:to>
      <xdr:col>0</xdr:col>
      <xdr:colOff>624092</xdr:colOff>
      <xdr:row>15</xdr:row>
      <xdr:rowOff>105357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430EB9F-14C0-ED49-9E6A-CBAA8C207C9C}"/>
            </a:ext>
          </a:extLst>
        </xdr:cNvPr>
        <xdr:cNvSpPr>
          <a:spLocks/>
        </xdr:cNvSpPr>
      </xdr:nvSpPr>
      <xdr:spPr bwMode="auto">
        <a:xfrm>
          <a:off x="559534" y="27909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16</xdr:row>
      <xdr:rowOff>16656</xdr:rowOff>
    </xdr:from>
    <xdr:to>
      <xdr:col>0</xdr:col>
      <xdr:colOff>624092</xdr:colOff>
      <xdr:row>17</xdr:row>
      <xdr:rowOff>112413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FB0FE4A-359B-2946-A8A0-121D00A466A0}"/>
            </a:ext>
          </a:extLst>
        </xdr:cNvPr>
        <xdr:cNvSpPr>
          <a:spLocks/>
        </xdr:cNvSpPr>
      </xdr:nvSpPr>
      <xdr:spPr bwMode="auto">
        <a:xfrm>
          <a:off x="559534" y="31281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18</xdr:row>
      <xdr:rowOff>9601</xdr:rowOff>
    </xdr:from>
    <xdr:to>
      <xdr:col>0</xdr:col>
      <xdr:colOff>624092</xdr:colOff>
      <xdr:row>19</xdr:row>
      <xdr:rowOff>105357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7222FE4C-257B-B044-9D61-71011FFF4ACD}"/>
            </a:ext>
          </a:extLst>
        </xdr:cNvPr>
        <xdr:cNvSpPr>
          <a:spLocks/>
        </xdr:cNvSpPr>
      </xdr:nvSpPr>
      <xdr:spPr bwMode="auto">
        <a:xfrm>
          <a:off x="559534" y="34513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26</xdr:row>
      <xdr:rowOff>9601</xdr:rowOff>
    </xdr:from>
    <xdr:to>
      <xdr:col>0</xdr:col>
      <xdr:colOff>624092</xdr:colOff>
      <xdr:row>27</xdr:row>
      <xdr:rowOff>105357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F8E51C9-841E-C245-B276-8F102439F663}"/>
            </a:ext>
          </a:extLst>
        </xdr:cNvPr>
        <xdr:cNvSpPr>
          <a:spLocks/>
        </xdr:cNvSpPr>
      </xdr:nvSpPr>
      <xdr:spPr bwMode="auto">
        <a:xfrm>
          <a:off x="559534" y="50769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28</xdr:row>
      <xdr:rowOff>9602</xdr:rowOff>
    </xdr:from>
    <xdr:to>
      <xdr:col>0</xdr:col>
      <xdr:colOff>624092</xdr:colOff>
      <xdr:row>29</xdr:row>
      <xdr:rowOff>105358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CA311E95-BE6B-CC45-9464-67392CFDE863}"/>
            </a:ext>
          </a:extLst>
        </xdr:cNvPr>
        <xdr:cNvSpPr>
          <a:spLocks/>
        </xdr:cNvSpPr>
      </xdr:nvSpPr>
      <xdr:spPr bwMode="auto">
        <a:xfrm>
          <a:off x="559534" y="5407102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30</xdr:row>
      <xdr:rowOff>16657</xdr:rowOff>
    </xdr:from>
    <xdr:to>
      <xdr:col>0</xdr:col>
      <xdr:colOff>624092</xdr:colOff>
      <xdr:row>31</xdr:row>
      <xdr:rowOff>112413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390AAF0A-6404-9040-845E-ADAC1A37841B}"/>
            </a:ext>
          </a:extLst>
        </xdr:cNvPr>
        <xdr:cNvSpPr>
          <a:spLocks/>
        </xdr:cNvSpPr>
      </xdr:nvSpPr>
      <xdr:spPr bwMode="auto">
        <a:xfrm>
          <a:off x="559534" y="57443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32</xdr:row>
      <xdr:rowOff>16656</xdr:rowOff>
    </xdr:from>
    <xdr:to>
      <xdr:col>0</xdr:col>
      <xdr:colOff>624092</xdr:colOff>
      <xdr:row>33</xdr:row>
      <xdr:rowOff>112413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DAEA1344-0D96-0B4D-9EE4-7B7014EB4C63}"/>
            </a:ext>
          </a:extLst>
        </xdr:cNvPr>
        <xdr:cNvSpPr>
          <a:spLocks/>
        </xdr:cNvSpPr>
      </xdr:nvSpPr>
      <xdr:spPr bwMode="auto">
        <a:xfrm>
          <a:off x="559534" y="6074556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34</xdr:row>
      <xdr:rowOff>9601</xdr:rowOff>
    </xdr:from>
    <xdr:to>
      <xdr:col>0</xdr:col>
      <xdr:colOff>624092</xdr:colOff>
      <xdr:row>35</xdr:row>
      <xdr:rowOff>105357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BE8A079-3275-1840-BC24-28C036475350}"/>
            </a:ext>
          </a:extLst>
        </xdr:cNvPr>
        <xdr:cNvSpPr>
          <a:spLocks/>
        </xdr:cNvSpPr>
      </xdr:nvSpPr>
      <xdr:spPr bwMode="auto">
        <a:xfrm>
          <a:off x="559534" y="63977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36</xdr:row>
      <xdr:rowOff>9601</xdr:rowOff>
    </xdr:from>
    <xdr:to>
      <xdr:col>0</xdr:col>
      <xdr:colOff>624092</xdr:colOff>
      <xdr:row>37</xdr:row>
      <xdr:rowOff>105358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19EBEFB-B666-B545-88CE-9A4F83CB6660}"/>
            </a:ext>
          </a:extLst>
        </xdr:cNvPr>
        <xdr:cNvSpPr>
          <a:spLocks/>
        </xdr:cNvSpPr>
      </xdr:nvSpPr>
      <xdr:spPr bwMode="auto">
        <a:xfrm>
          <a:off x="559534" y="6727901"/>
          <a:ext cx="64558" cy="260857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38</xdr:row>
      <xdr:rowOff>16657</xdr:rowOff>
    </xdr:from>
    <xdr:to>
      <xdr:col>0</xdr:col>
      <xdr:colOff>624092</xdr:colOff>
      <xdr:row>39</xdr:row>
      <xdr:rowOff>112413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16921E17-0DEB-7F42-A2B6-7831F15776AA}"/>
            </a:ext>
          </a:extLst>
        </xdr:cNvPr>
        <xdr:cNvSpPr>
          <a:spLocks/>
        </xdr:cNvSpPr>
      </xdr:nvSpPr>
      <xdr:spPr bwMode="auto">
        <a:xfrm>
          <a:off x="559534" y="7065157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559534</xdr:colOff>
      <xdr:row>40</xdr:row>
      <xdr:rowOff>9601</xdr:rowOff>
    </xdr:from>
    <xdr:to>
      <xdr:col>0</xdr:col>
      <xdr:colOff>624092</xdr:colOff>
      <xdr:row>41</xdr:row>
      <xdr:rowOff>105357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B0FE92B8-19FB-D648-BDF3-A6733E197ABC}"/>
            </a:ext>
          </a:extLst>
        </xdr:cNvPr>
        <xdr:cNvSpPr>
          <a:spLocks/>
        </xdr:cNvSpPr>
      </xdr:nvSpPr>
      <xdr:spPr bwMode="auto">
        <a:xfrm>
          <a:off x="559534" y="7388301"/>
          <a:ext cx="64558" cy="260856"/>
        </a:xfrm>
        <a:prstGeom prst="leftBrace">
          <a:avLst>
            <a:gd name="adj1" fmla="val 57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462279</xdr:colOff>
      <xdr:row>5</xdr:row>
      <xdr:rowOff>26533</xdr:rowOff>
    </xdr:from>
    <xdr:to>
      <xdr:col>0</xdr:col>
      <xdr:colOff>507998</xdr:colOff>
      <xdr:row>6</xdr:row>
      <xdr:rowOff>138567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9BEFAAD-9DC5-6E44-BBA6-013319EA4E98}"/>
            </a:ext>
          </a:extLst>
        </xdr:cNvPr>
        <xdr:cNvSpPr>
          <a:spLocks/>
        </xdr:cNvSpPr>
      </xdr:nvSpPr>
      <xdr:spPr bwMode="auto">
        <a:xfrm>
          <a:off x="462279" y="9790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7</xdr:row>
      <xdr:rowOff>39340</xdr:rowOff>
    </xdr:from>
    <xdr:to>
      <xdr:col>0</xdr:col>
      <xdr:colOff>507998</xdr:colOff>
      <xdr:row>8</xdr:row>
      <xdr:rowOff>153511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F4B9C8A-05F7-6F48-B8C1-AACEC93EDD88}"/>
            </a:ext>
          </a:extLst>
        </xdr:cNvPr>
        <xdr:cNvSpPr>
          <a:spLocks/>
        </xdr:cNvSpPr>
      </xdr:nvSpPr>
      <xdr:spPr bwMode="auto">
        <a:xfrm>
          <a:off x="462279" y="1322040"/>
          <a:ext cx="45719" cy="279271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9</xdr:row>
      <xdr:rowOff>26533</xdr:rowOff>
    </xdr:from>
    <xdr:to>
      <xdr:col>0</xdr:col>
      <xdr:colOff>507998</xdr:colOff>
      <xdr:row>10</xdr:row>
      <xdr:rowOff>138567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CC84DE23-A1F3-1946-AEFF-F0AD1A80A9DD}"/>
            </a:ext>
          </a:extLst>
        </xdr:cNvPr>
        <xdr:cNvSpPr>
          <a:spLocks/>
        </xdr:cNvSpPr>
      </xdr:nvSpPr>
      <xdr:spPr bwMode="auto">
        <a:xfrm>
          <a:off x="462279" y="16394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13</xdr:row>
      <xdr:rowOff>26533</xdr:rowOff>
    </xdr:from>
    <xdr:to>
      <xdr:col>0</xdr:col>
      <xdr:colOff>507998</xdr:colOff>
      <xdr:row>14</xdr:row>
      <xdr:rowOff>138567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8B5454F-35A1-A042-A58F-EEE7E5BC2898}"/>
            </a:ext>
          </a:extLst>
        </xdr:cNvPr>
        <xdr:cNvSpPr>
          <a:spLocks/>
        </xdr:cNvSpPr>
      </xdr:nvSpPr>
      <xdr:spPr bwMode="auto">
        <a:xfrm>
          <a:off x="462279" y="22998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15</xdr:row>
      <xdr:rowOff>26533</xdr:rowOff>
    </xdr:from>
    <xdr:to>
      <xdr:col>0</xdr:col>
      <xdr:colOff>507998</xdr:colOff>
      <xdr:row>16</xdr:row>
      <xdr:rowOff>138567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2131BBD-466C-CB4F-BA9A-23082047EE23}"/>
            </a:ext>
          </a:extLst>
        </xdr:cNvPr>
        <xdr:cNvSpPr>
          <a:spLocks/>
        </xdr:cNvSpPr>
      </xdr:nvSpPr>
      <xdr:spPr bwMode="auto">
        <a:xfrm>
          <a:off x="462279" y="26300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17</xdr:row>
      <xdr:rowOff>26533</xdr:rowOff>
    </xdr:from>
    <xdr:to>
      <xdr:col>0</xdr:col>
      <xdr:colOff>507998</xdr:colOff>
      <xdr:row>18</xdr:row>
      <xdr:rowOff>138567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691D9E7-A8EF-D047-B3D7-CEEA91E1032C}"/>
            </a:ext>
          </a:extLst>
        </xdr:cNvPr>
        <xdr:cNvSpPr>
          <a:spLocks/>
        </xdr:cNvSpPr>
      </xdr:nvSpPr>
      <xdr:spPr bwMode="auto">
        <a:xfrm>
          <a:off x="462279" y="29602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19</xdr:row>
      <xdr:rowOff>26533</xdr:rowOff>
    </xdr:from>
    <xdr:to>
      <xdr:col>0</xdr:col>
      <xdr:colOff>507998</xdr:colOff>
      <xdr:row>20</xdr:row>
      <xdr:rowOff>138567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FCD23BEB-B87A-E74F-8564-5771D98DF6B6}"/>
            </a:ext>
          </a:extLst>
        </xdr:cNvPr>
        <xdr:cNvSpPr>
          <a:spLocks/>
        </xdr:cNvSpPr>
      </xdr:nvSpPr>
      <xdr:spPr bwMode="auto">
        <a:xfrm>
          <a:off x="462279" y="32904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11</xdr:row>
      <xdr:rowOff>31236</xdr:rowOff>
    </xdr:from>
    <xdr:to>
      <xdr:col>0</xdr:col>
      <xdr:colOff>507998</xdr:colOff>
      <xdr:row>12</xdr:row>
      <xdr:rowOff>143271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411F5230-A82B-4545-9E60-9557E7AA6BE2}"/>
            </a:ext>
          </a:extLst>
        </xdr:cNvPr>
        <xdr:cNvSpPr>
          <a:spLocks/>
        </xdr:cNvSpPr>
      </xdr:nvSpPr>
      <xdr:spPr bwMode="auto">
        <a:xfrm>
          <a:off x="462279" y="1974336"/>
          <a:ext cx="45719" cy="27713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5</xdr:row>
      <xdr:rowOff>26533</xdr:rowOff>
    </xdr:from>
    <xdr:to>
      <xdr:col>0</xdr:col>
      <xdr:colOff>507998</xdr:colOff>
      <xdr:row>6</xdr:row>
      <xdr:rowOff>138567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E9B2496-C5E8-0848-8369-41D202471991}"/>
            </a:ext>
          </a:extLst>
        </xdr:cNvPr>
        <xdr:cNvSpPr>
          <a:spLocks/>
        </xdr:cNvSpPr>
      </xdr:nvSpPr>
      <xdr:spPr bwMode="auto">
        <a:xfrm>
          <a:off x="462279" y="9790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7</xdr:row>
      <xdr:rowOff>39340</xdr:rowOff>
    </xdr:from>
    <xdr:to>
      <xdr:col>0</xdr:col>
      <xdr:colOff>507998</xdr:colOff>
      <xdr:row>8</xdr:row>
      <xdr:rowOff>153511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DDB1E4F4-A594-AF4F-87D6-4F719577D8AF}"/>
            </a:ext>
          </a:extLst>
        </xdr:cNvPr>
        <xdr:cNvSpPr>
          <a:spLocks/>
        </xdr:cNvSpPr>
      </xdr:nvSpPr>
      <xdr:spPr bwMode="auto">
        <a:xfrm>
          <a:off x="462279" y="1322040"/>
          <a:ext cx="45719" cy="279271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9</xdr:row>
      <xdr:rowOff>26533</xdr:rowOff>
    </xdr:from>
    <xdr:to>
      <xdr:col>0</xdr:col>
      <xdr:colOff>507998</xdr:colOff>
      <xdr:row>10</xdr:row>
      <xdr:rowOff>138567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0CEA23F-3B62-274D-BE67-6670166B661F}"/>
            </a:ext>
          </a:extLst>
        </xdr:cNvPr>
        <xdr:cNvSpPr>
          <a:spLocks/>
        </xdr:cNvSpPr>
      </xdr:nvSpPr>
      <xdr:spPr bwMode="auto">
        <a:xfrm>
          <a:off x="462279" y="16394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13</xdr:row>
      <xdr:rowOff>26533</xdr:rowOff>
    </xdr:from>
    <xdr:to>
      <xdr:col>0</xdr:col>
      <xdr:colOff>507998</xdr:colOff>
      <xdr:row>14</xdr:row>
      <xdr:rowOff>138567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8EA3812D-77C1-DF48-9118-D6E75D67C034}"/>
            </a:ext>
          </a:extLst>
        </xdr:cNvPr>
        <xdr:cNvSpPr>
          <a:spLocks/>
        </xdr:cNvSpPr>
      </xdr:nvSpPr>
      <xdr:spPr bwMode="auto">
        <a:xfrm>
          <a:off x="462279" y="22998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15</xdr:row>
      <xdr:rowOff>26533</xdr:rowOff>
    </xdr:from>
    <xdr:to>
      <xdr:col>0</xdr:col>
      <xdr:colOff>507998</xdr:colOff>
      <xdr:row>16</xdr:row>
      <xdr:rowOff>138567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A2EAF32-4CE4-E44F-8DFE-B43E31934619}"/>
            </a:ext>
          </a:extLst>
        </xdr:cNvPr>
        <xdr:cNvSpPr>
          <a:spLocks/>
        </xdr:cNvSpPr>
      </xdr:nvSpPr>
      <xdr:spPr bwMode="auto">
        <a:xfrm>
          <a:off x="462279" y="26300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17</xdr:row>
      <xdr:rowOff>26533</xdr:rowOff>
    </xdr:from>
    <xdr:to>
      <xdr:col>0</xdr:col>
      <xdr:colOff>507998</xdr:colOff>
      <xdr:row>18</xdr:row>
      <xdr:rowOff>138567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C82377EB-45E7-1D40-A004-D4631A857DD6}"/>
            </a:ext>
          </a:extLst>
        </xdr:cNvPr>
        <xdr:cNvSpPr>
          <a:spLocks/>
        </xdr:cNvSpPr>
      </xdr:nvSpPr>
      <xdr:spPr bwMode="auto">
        <a:xfrm>
          <a:off x="462279" y="29602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19</xdr:row>
      <xdr:rowOff>26533</xdr:rowOff>
    </xdr:from>
    <xdr:to>
      <xdr:col>0</xdr:col>
      <xdr:colOff>507998</xdr:colOff>
      <xdr:row>20</xdr:row>
      <xdr:rowOff>138567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C06A201-E48F-A243-84A9-FF4A005424D5}"/>
            </a:ext>
          </a:extLst>
        </xdr:cNvPr>
        <xdr:cNvSpPr>
          <a:spLocks/>
        </xdr:cNvSpPr>
      </xdr:nvSpPr>
      <xdr:spPr bwMode="auto">
        <a:xfrm>
          <a:off x="462279" y="3290433"/>
          <a:ext cx="45719" cy="277134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462279</xdr:colOff>
      <xdr:row>11</xdr:row>
      <xdr:rowOff>31236</xdr:rowOff>
    </xdr:from>
    <xdr:to>
      <xdr:col>0</xdr:col>
      <xdr:colOff>507998</xdr:colOff>
      <xdr:row>12</xdr:row>
      <xdr:rowOff>143271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E7A6BCED-B6CA-3349-B632-AA3E042D0707}"/>
            </a:ext>
          </a:extLst>
        </xdr:cNvPr>
        <xdr:cNvSpPr>
          <a:spLocks/>
        </xdr:cNvSpPr>
      </xdr:nvSpPr>
      <xdr:spPr bwMode="auto">
        <a:xfrm>
          <a:off x="462279" y="1974336"/>
          <a:ext cx="45719" cy="27713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zoomScaleNormal="100" zoomScalePageLayoutView="140" workbookViewId="0">
      <selection sqref="A1:I1"/>
    </sheetView>
  </sheetViews>
  <sheetFormatPr baseColWidth="10" defaultColWidth="8.83203125" defaultRowHeight="14"/>
  <cols>
    <col min="1" max="1" width="6.5" style="3" customWidth="1"/>
    <col min="2" max="2" width="3.33203125" style="3" customWidth="1"/>
    <col min="3" max="3" width="7" style="3" customWidth="1"/>
    <col min="4" max="7" width="5.5" style="3" customWidth="1"/>
    <col min="8" max="8" width="8.33203125" style="3" customWidth="1"/>
    <col min="9" max="10" width="5.6640625" style="3" customWidth="1"/>
    <col min="11" max="15" width="5.5" style="3" customWidth="1"/>
    <col min="16" max="16384" width="8.83203125" style="3"/>
  </cols>
  <sheetData>
    <row r="1" spans="1:16" s="1" customFormat="1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6" s="1" customFormat="1" ht="8" customHeight="1"/>
    <row r="3" spans="1:16" s="1" customFormat="1" ht="18" customHeight="1" thickBot="1">
      <c r="A3" s="4" t="s">
        <v>27</v>
      </c>
      <c r="B3" s="5"/>
      <c r="C3" s="5"/>
      <c r="D3" s="6"/>
      <c r="E3" s="6"/>
      <c r="F3" s="6"/>
      <c r="G3" s="6"/>
      <c r="H3" s="6"/>
      <c r="I3" s="6"/>
      <c r="N3" s="34" t="s">
        <v>28</v>
      </c>
      <c r="O3" s="34"/>
    </row>
    <row r="4" spans="1:16" s="2" customFormat="1" ht="42" customHeight="1" thickBot="1">
      <c r="A4" s="35"/>
      <c r="B4" s="36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16" t="s">
        <v>13</v>
      </c>
    </row>
    <row r="5" spans="1:16" s="1" customFormat="1" ht="13.75" customHeight="1">
      <c r="A5" s="37" t="s">
        <v>14</v>
      </c>
      <c r="B5" s="38"/>
      <c r="C5" s="19">
        <f>SUM(C7,C9)</f>
        <v>12480</v>
      </c>
      <c r="D5" s="19">
        <f t="shared" ref="D5:O5" si="0">SUM(D7,D9)</f>
        <v>23</v>
      </c>
      <c r="E5" s="19">
        <f t="shared" si="0"/>
        <v>35</v>
      </c>
      <c r="F5" s="19">
        <f t="shared" si="0"/>
        <v>126</v>
      </c>
      <c r="G5" s="19">
        <f t="shared" si="0"/>
        <v>925</v>
      </c>
      <c r="H5" s="19">
        <f t="shared" si="0"/>
        <v>1109</v>
      </c>
      <c r="I5" s="19">
        <f t="shared" si="0"/>
        <v>4797</v>
      </c>
      <c r="J5" s="19">
        <f t="shared" si="0"/>
        <v>5283</v>
      </c>
      <c r="K5" s="19">
        <f t="shared" si="0"/>
        <v>1195</v>
      </c>
      <c r="L5" s="19">
        <f t="shared" si="0"/>
        <v>89</v>
      </c>
      <c r="M5" s="19">
        <f t="shared" si="0"/>
        <v>5</v>
      </c>
      <c r="N5" s="19">
        <f t="shared" si="0"/>
        <v>0</v>
      </c>
      <c r="O5" s="20">
        <f t="shared" si="0"/>
        <v>2</v>
      </c>
      <c r="P5" s="24"/>
    </row>
    <row r="6" spans="1:16" s="2" customFormat="1" ht="13.75" customHeight="1">
      <c r="A6" s="39" t="s">
        <v>15</v>
      </c>
      <c r="B6" s="40"/>
      <c r="C6" s="21">
        <f>C5/$C$5*100</f>
        <v>100</v>
      </c>
      <c r="D6" s="21">
        <f>D5/$C$5*100</f>
        <v>0.18429487179487178</v>
      </c>
      <c r="E6" s="21">
        <f t="shared" ref="E6:O6" si="1">E5/$C$5*100</f>
        <v>0.28044871794871795</v>
      </c>
      <c r="F6" s="21">
        <f t="shared" si="1"/>
        <v>1.0096153846153846</v>
      </c>
      <c r="G6" s="21">
        <f t="shared" si="1"/>
        <v>7.4118589743589745</v>
      </c>
      <c r="H6" s="21">
        <f t="shared" si="1"/>
        <v>8.8862179487179489</v>
      </c>
      <c r="I6" s="21">
        <f t="shared" si="1"/>
        <v>38.4375</v>
      </c>
      <c r="J6" s="21">
        <f t="shared" si="1"/>
        <v>42.331730769230766</v>
      </c>
      <c r="K6" s="21">
        <f t="shared" si="1"/>
        <v>9.5753205128205128</v>
      </c>
      <c r="L6" s="21">
        <f t="shared" si="1"/>
        <v>0.71314102564102566</v>
      </c>
      <c r="M6" s="21">
        <f t="shared" si="1"/>
        <v>4.0064102564102561E-2</v>
      </c>
      <c r="N6" s="21">
        <f t="shared" si="1"/>
        <v>0</v>
      </c>
      <c r="O6" s="22">
        <f t="shared" si="1"/>
        <v>1.6025641025641024E-2</v>
      </c>
      <c r="P6" s="23"/>
    </row>
    <row r="7" spans="1:16" s="2" customFormat="1" ht="13.75" customHeight="1">
      <c r="A7" s="31" t="s">
        <v>16</v>
      </c>
      <c r="B7" s="9" t="s">
        <v>17</v>
      </c>
      <c r="C7" s="10">
        <f>SUM(C10,C13,C16,C19,C22,C25,C28)</f>
        <v>6399</v>
      </c>
      <c r="D7" s="10">
        <f t="shared" ref="D7:H7" si="2">SUM(D10,D13,D16,D19,D22,D25,D28)</f>
        <v>9</v>
      </c>
      <c r="E7" s="10">
        <f t="shared" si="2"/>
        <v>17</v>
      </c>
      <c r="F7" s="10">
        <f t="shared" si="2"/>
        <v>47</v>
      </c>
      <c r="G7" s="10">
        <f t="shared" si="2"/>
        <v>398</v>
      </c>
      <c r="H7" s="10">
        <f t="shared" si="2"/>
        <v>471</v>
      </c>
      <c r="I7" s="10">
        <v>2194</v>
      </c>
      <c r="J7" s="10">
        <v>2916</v>
      </c>
      <c r="K7" s="10">
        <v>750</v>
      </c>
      <c r="L7" s="10">
        <v>62</v>
      </c>
      <c r="M7" s="10">
        <v>4</v>
      </c>
      <c r="N7" s="10">
        <v>0</v>
      </c>
      <c r="O7" s="18">
        <v>2</v>
      </c>
      <c r="P7" s="23"/>
    </row>
    <row r="8" spans="1:16" s="2" customFormat="1" ht="4" customHeight="1">
      <c r="A8" s="3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7"/>
      <c r="N8" s="10"/>
      <c r="O8" s="18"/>
    </row>
    <row r="9" spans="1:16" s="2" customFormat="1" ht="13.75" customHeight="1">
      <c r="A9" s="31"/>
      <c r="B9" s="9" t="s">
        <v>18</v>
      </c>
      <c r="C9" s="10">
        <f>SUM(C12,C15,C18,C21,C24,C27,C30)</f>
        <v>6081</v>
      </c>
      <c r="D9" s="25">
        <f t="shared" ref="D9:H9" si="3">SUM(D12,D15,D18,D21,D24,D27,D30)</f>
        <v>14</v>
      </c>
      <c r="E9" s="25">
        <f t="shared" si="3"/>
        <v>18</v>
      </c>
      <c r="F9" s="25">
        <f t="shared" si="3"/>
        <v>79</v>
      </c>
      <c r="G9" s="25">
        <f t="shared" si="3"/>
        <v>527</v>
      </c>
      <c r="H9" s="25">
        <f t="shared" si="3"/>
        <v>638</v>
      </c>
      <c r="I9" s="25">
        <v>2603</v>
      </c>
      <c r="J9" s="25">
        <v>2367</v>
      </c>
      <c r="K9" s="25">
        <v>445</v>
      </c>
      <c r="L9" s="25">
        <v>27</v>
      </c>
      <c r="M9" s="25">
        <v>1</v>
      </c>
      <c r="N9" s="25">
        <v>0</v>
      </c>
      <c r="O9" s="26">
        <v>0</v>
      </c>
      <c r="P9" s="23"/>
    </row>
    <row r="10" spans="1:16" s="2" customFormat="1" ht="13.75" customHeight="1">
      <c r="A10" s="31" t="s">
        <v>19</v>
      </c>
      <c r="B10" s="9" t="s">
        <v>17</v>
      </c>
      <c r="C10" s="10">
        <v>735</v>
      </c>
      <c r="D10" s="25">
        <v>2</v>
      </c>
      <c r="E10" s="25">
        <v>1</v>
      </c>
      <c r="F10" s="25">
        <v>3</v>
      </c>
      <c r="G10" s="25">
        <v>46</v>
      </c>
      <c r="H10" s="25">
        <v>52</v>
      </c>
      <c r="I10" s="25">
        <v>257</v>
      </c>
      <c r="J10" s="25">
        <v>336</v>
      </c>
      <c r="K10" s="25">
        <v>83</v>
      </c>
      <c r="L10" s="25">
        <v>7</v>
      </c>
      <c r="M10" s="27">
        <v>0</v>
      </c>
      <c r="N10" s="25">
        <v>0</v>
      </c>
      <c r="O10" s="26">
        <v>0</v>
      </c>
    </row>
    <row r="11" spans="1:16" s="2" customFormat="1" ht="4" customHeight="1">
      <c r="A11" s="31"/>
      <c r="B11" s="9"/>
      <c r="C11" s="10"/>
      <c r="D11" s="25"/>
      <c r="E11" s="25"/>
      <c r="F11" s="25"/>
      <c r="G11" s="25"/>
      <c r="H11" s="25"/>
      <c r="I11" s="25"/>
      <c r="J11" s="25"/>
      <c r="K11" s="25"/>
      <c r="L11" s="25"/>
      <c r="M11" s="27"/>
      <c r="N11" s="25"/>
      <c r="O11" s="26"/>
    </row>
    <row r="12" spans="1:16" s="2" customFormat="1" ht="13.75" customHeight="1">
      <c r="A12" s="31"/>
      <c r="B12" s="9" t="s">
        <v>18</v>
      </c>
      <c r="C12" s="10">
        <v>692</v>
      </c>
      <c r="D12" s="25">
        <v>3</v>
      </c>
      <c r="E12" s="25">
        <v>4</v>
      </c>
      <c r="F12" s="25">
        <v>8</v>
      </c>
      <c r="G12" s="25">
        <v>66</v>
      </c>
      <c r="H12" s="25">
        <v>81</v>
      </c>
      <c r="I12" s="25">
        <v>283</v>
      </c>
      <c r="J12" s="25">
        <v>277</v>
      </c>
      <c r="K12" s="25">
        <v>45</v>
      </c>
      <c r="L12" s="25">
        <v>6</v>
      </c>
      <c r="M12" s="27">
        <v>0</v>
      </c>
      <c r="N12" s="25">
        <v>0</v>
      </c>
      <c r="O12" s="26">
        <v>0</v>
      </c>
    </row>
    <row r="13" spans="1:16" s="2" customFormat="1" ht="13.75" customHeight="1">
      <c r="A13" s="31" t="s">
        <v>20</v>
      </c>
      <c r="B13" s="9" t="s">
        <v>17</v>
      </c>
      <c r="C13" s="10">
        <v>821</v>
      </c>
      <c r="D13" s="25">
        <v>0</v>
      </c>
      <c r="E13" s="25">
        <v>1</v>
      </c>
      <c r="F13" s="25">
        <v>7</v>
      </c>
      <c r="G13" s="25">
        <v>53</v>
      </c>
      <c r="H13" s="25">
        <v>61</v>
      </c>
      <c r="I13" s="25">
        <v>299</v>
      </c>
      <c r="J13" s="25">
        <v>369</v>
      </c>
      <c r="K13" s="25">
        <v>86</v>
      </c>
      <c r="L13" s="25">
        <v>4</v>
      </c>
      <c r="M13" s="27">
        <v>2</v>
      </c>
      <c r="N13" s="25">
        <v>0</v>
      </c>
      <c r="O13" s="26">
        <v>0</v>
      </c>
      <c r="P13" s="23"/>
    </row>
    <row r="14" spans="1:16" s="2" customFormat="1" ht="3" customHeight="1">
      <c r="A14" s="31"/>
      <c r="B14" s="9"/>
      <c r="C14" s="10"/>
      <c r="D14" s="25"/>
      <c r="E14" s="25"/>
      <c r="F14" s="25"/>
      <c r="G14" s="25"/>
      <c r="H14" s="25"/>
      <c r="I14" s="25"/>
      <c r="J14" s="25"/>
      <c r="K14" s="25"/>
      <c r="L14" s="25"/>
      <c r="M14" s="27"/>
      <c r="N14" s="25"/>
      <c r="O14" s="26"/>
      <c r="P14" s="23"/>
    </row>
    <row r="15" spans="1:16" s="2" customFormat="1" ht="13.75" customHeight="1">
      <c r="A15" s="31"/>
      <c r="B15" s="9" t="s">
        <v>18</v>
      </c>
      <c r="C15" s="10">
        <v>809</v>
      </c>
      <c r="D15" s="25">
        <v>2</v>
      </c>
      <c r="E15" s="25">
        <v>2</v>
      </c>
      <c r="F15" s="25">
        <v>11</v>
      </c>
      <c r="G15" s="25">
        <v>82</v>
      </c>
      <c r="H15" s="25">
        <v>97</v>
      </c>
      <c r="I15" s="25">
        <v>332</v>
      </c>
      <c r="J15" s="25">
        <v>326</v>
      </c>
      <c r="K15" s="25">
        <v>51</v>
      </c>
      <c r="L15" s="25">
        <v>3</v>
      </c>
      <c r="M15" s="27">
        <v>0</v>
      </c>
      <c r="N15" s="25">
        <v>0</v>
      </c>
      <c r="O15" s="26">
        <v>0</v>
      </c>
      <c r="P15" s="23"/>
    </row>
    <row r="16" spans="1:16" s="2" customFormat="1" ht="13.75" customHeight="1">
      <c r="A16" s="31" t="s">
        <v>21</v>
      </c>
      <c r="B16" s="9" t="s">
        <v>17</v>
      </c>
      <c r="C16" s="10">
        <v>1364</v>
      </c>
      <c r="D16" s="25">
        <v>1</v>
      </c>
      <c r="E16" s="25">
        <v>1</v>
      </c>
      <c r="F16" s="25">
        <v>12</v>
      </c>
      <c r="G16" s="25">
        <v>74</v>
      </c>
      <c r="H16" s="25">
        <v>88</v>
      </c>
      <c r="I16" s="25">
        <v>451</v>
      </c>
      <c r="J16" s="25">
        <v>638</v>
      </c>
      <c r="K16" s="25">
        <v>174</v>
      </c>
      <c r="L16" s="25">
        <v>13</v>
      </c>
      <c r="M16" s="27">
        <v>0</v>
      </c>
      <c r="N16" s="25">
        <v>0</v>
      </c>
      <c r="O16" s="26">
        <v>0</v>
      </c>
      <c r="P16" s="23"/>
    </row>
    <row r="17" spans="1:16" s="2" customFormat="1" ht="4" customHeight="1">
      <c r="A17" s="31"/>
      <c r="B17" s="9"/>
      <c r="C17" s="10"/>
      <c r="D17" s="25"/>
      <c r="E17" s="25"/>
      <c r="F17" s="25"/>
      <c r="G17" s="25"/>
      <c r="H17" s="25"/>
      <c r="I17" s="25"/>
      <c r="J17" s="25"/>
      <c r="K17" s="25"/>
      <c r="L17" s="25"/>
      <c r="M17" s="27"/>
      <c r="N17" s="25"/>
      <c r="O17" s="26"/>
      <c r="P17" s="23"/>
    </row>
    <row r="18" spans="1:16" s="2" customFormat="1" ht="13.75" customHeight="1">
      <c r="A18" s="31"/>
      <c r="B18" s="9" t="s">
        <v>18</v>
      </c>
      <c r="C18" s="10">
        <v>1326</v>
      </c>
      <c r="D18" s="25">
        <v>2</v>
      </c>
      <c r="E18" s="25">
        <v>3</v>
      </c>
      <c r="F18" s="25">
        <v>17</v>
      </c>
      <c r="G18" s="25">
        <v>115</v>
      </c>
      <c r="H18" s="25">
        <v>137</v>
      </c>
      <c r="I18" s="25">
        <v>546</v>
      </c>
      <c r="J18" s="25">
        <v>523</v>
      </c>
      <c r="K18" s="25">
        <v>115</v>
      </c>
      <c r="L18" s="25">
        <v>5</v>
      </c>
      <c r="M18" s="27">
        <v>0</v>
      </c>
      <c r="N18" s="25">
        <v>0</v>
      </c>
      <c r="O18" s="26">
        <v>0</v>
      </c>
      <c r="P18" s="23"/>
    </row>
    <row r="19" spans="1:16" s="2" customFormat="1" ht="13.75" customHeight="1">
      <c r="A19" s="31" t="s">
        <v>22</v>
      </c>
      <c r="B19" s="9" t="s">
        <v>17</v>
      </c>
      <c r="C19" s="10">
        <v>975</v>
      </c>
      <c r="D19" s="25">
        <v>2</v>
      </c>
      <c r="E19" s="25">
        <v>6</v>
      </c>
      <c r="F19" s="25">
        <v>6</v>
      </c>
      <c r="G19" s="25">
        <v>52</v>
      </c>
      <c r="H19" s="25">
        <v>66</v>
      </c>
      <c r="I19" s="25">
        <v>327</v>
      </c>
      <c r="J19" s="25">
        <v>432</v>
      </c>
      <c r="K19" s="25">
        <v>132</v>
      </c>
      <c r="L19" s="25">
        <v>14</v>
      </c>
      <c r="M19" s="27">
        <v>2</v>
      </c>
      <c r="N19" s="25">
        <v>0</v>
      </c>
      <c r="O19" s="26">
        <v>2</v>
      </c>
      <c r="P19" s="23"/>
    </row>
    <row r="20" spans="1:16" s="2" customFormat="1" ht="4" customHeight="1">
      <c r="A20" s="31"/>
      <c r="B20" s="9"/>
      <c r="C20" s="10"/>
      <c r="D20" s="25"/>
      <c r="E20" s="25"/>
      <c r="F20" s="25"/>
      <c r="G20" s="25"/>
      <c r="H20" s="25"/>
      <c r="I20" s="25"/>
      <c r="J20" s="25"/>
      <c r="K20" s="25"/>
      <c r="L20" s="25"/>
      <c r="M20" s="27"/>
      <c r="N20" s="25"/>
      <c r="O20" s="26"/>
      <c r="P20" s="23"/>
    </row>
    <row r="21" spans="1:16" s="2" customFormat="1" ht="13.75" customHeight="1">
      <c r="A21" s="31"/>
      <c r="B21" s="9" t="s">
        <v>18</v>
      </c>
      <c r="C21" s="10">
        <v>937</v>
      </c>
      <c r="D21" s="25">
        <v>1</v>
      </c>
      <c r="E21" s="25">
        <v>2</v>
      </c>
      <c r="F21" s="25">
        <v>9</v>
      </c>
      <c r="G21" s="25">
        <v>61</v>
      </c>
      <c r="H21" s="25">
        <v>73</v>
      </c>
      <c r="I21" s="25">
        <v>431</v>
      </c>
      <c r="J21" s="25">
        <v>368</v>
      </c>
      <c r="K21" s="25">
        <v>62</v>
      </c>
      <c r="L21" s="25">
        <v>3</v>
      </c>
      <c r="M21" s="27">
        <v>0</v>
      </c>
      <c r="N21" s="25">
        <v>0</v>
      </c>
      <c r="O21" s="26">
        <v>0</v>
      </c>
      <c r="P21" s="23"/>
    </row>
    <row r="22" spans="1:16" s="2" customFormat="1" ht="13.75" customHeight="1">
      <c r="A22" s="31" t="s">
        <v>23</v>
      </c>
      <c r="B22" s="9" t="s">
        <v>17</v>
      </c>
      <c r="C22" s="10">
        <v>918</v>
      </c>
      <c r="D22" s="25">
        <v>1</v>
      </c>
      <c r="E22" s="25">
        <v>4</v>
      </c>
      <c r="F22" s="25">
        <v>8</v>
      </c>
      <c r="G22" s="25">
        <v>53</v>
      </c>
      <c r="H22" s="25">
        <v>66</v>
      </c>
      <c r="I22" s="25">
        <v>325</v>
      </c>
      <c r="J22" s="25">
        <v>416</v>
      </c>
      <c r="K22" s="25">
        <v>105</v>
      </c>
      <c r="L22" s="25">
        <v>6</v>
      </c>
      <c r="M22" s="27">
        <v>0</v>
      </c>
      <c r="N22" s="25">
        <v>0</v>
      </c>
      <c r="O22" s="26">
        <v>0</v>
      </c>
      <c r="P22" s="23"/>
    </row>
    <row r="23" spans="1:16" s="2" customFormat="1" ht="4" customHeight="1">
      <c r="A23" s="31"/>
      <c r="B23" s="9"/>
      <c r="C23" s="10"/>
      <c r="D23" s="25"/>
      <c r="E23" s="25"/>
      <c r="F23" s="25"/>
      <c r="G23" s="25"/>
      <c r="H23" s="25"/>
      <c r="I23" s="25"/>
      <c r="J23" s="25"/>
      <c r="K23" s="25"/>
      <c r="L23" s="25"/>
      <c r="M23" s="27"/>
      <c r="N23" s="25"/>
      <c r="O23" s="26"/>
      <c r="P23" s="23"/>
    </row>
    <row r="24" spans="1:16" s="2" customFormat="1" ht="13.75" customHeight="1">
      <c r="A24" s="31"/>
      <c r="B24" s="9" t="s">
        <v>18</v>
      </c>
      <c r="C24" s="10">
        <v>839</v>
      </c>
      <c r="D24" s="25">
        <v>3</v>
      </c>
      <c r="E24" s="25">
        <v>4</v>
      </c>
      <c r="F24" s="25">
        <v>14</v>
      </c>
      <c r="G24" s="25">
        <v>75</v>
      </c>
      <c r="H24" s="25">
        <v>96</v>
      </c>
      <c r="I24" s="25">
        <v>372</v>
      </c>
      <c r="J24" s="25">
        <v>300</v>
      </c>
      <c r="K24" s="25">
        <v>68</v>
      </c>
      <c r="L24" s="25">
        <v>3</v>
      </c>
      <c r="M24" s="27">
        <v>0</v>
      </c>
      <c r="N24" s="25">
        <v>0</v>
      </c>
      <c r="O24" s="26">
        <v>0</v>
      </c>
      <c r="P24" s="23"/>
    </row>
    <row r="25" spans="1:16" s="2" customFormat="1" ht="13.75" customHeight="1">
      <c r="A25" s="31" t="s">
        <v>24</v>
      </c>
      <c r="B25" s="9" t="s">
        <v>17</v>
      </c>
      <c r="C25" s="10">
        <v>951</v>
      </c>
      <c r="D25" s="25">
        <v>2</v>
      </c>
      <c r="E25" s="25">
        <v>3</v>
      </c>
      <c r="F25" s="25">
        <v>6</v>
      </c>
      <c r="G25" s="25">
        <v>72</v>
      </c>
      <c r="H25" s="25">
        <v>83</v>
      </c>
      <c r="I25" s="25">
        <v>317</v>
      </c>
      <c r="J25" s="25">
        <v>425</v>
      </c>
      <c r="K25" s="25">
        <v>115</v>
      </c>
      <c r="L25" s="25">
        <v>11</v>
      </c>
      <c r="M25" s="27">
        <v>0</v>
      </c>
      <c r="N25" s="25">
        <v>0</v>
      </c>
      <c r="O25" s="26">
        <v>0</v>
      </c>
      <c r="P25" s="23"/>
    </row>
    <row r="26" spans="1:16" s="2" customFormat="1" ht="4" customHeight="1">
      <c r="A26" s="31"/>
      <c r="B26" s="9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27"/>
      <c r="N26" s="25"/>
      <c r="O26" s="26"/>
      <c r="P26" s="23"/>
    </row>
    <row r="27" spans="1:16" s="2" customFormat="1" ht="13.75" customHeight="1">
      <c r="A27" s="31"/>
      <c r="B27" s="9" t="s">
        <v>18</v>
      </c>
      <c r="C27" s="10">
        <v>872</v>
      </c>
      <c r="D27" s="25">
        <v>2</v>
      </c>
      <c r="E27" s="25">
        <v>2</v>
      </c>
      <c r="F27" s="25">
        <v>15</v>
      </c>
      <c r="G27" s="25">
        <v>74</v>
      </c>
      <c r="H27" s="25">
        <v>93</v>
      </c>
      <c r="I27" s="25">
        <v>371</v>
      </c>
      <c r="J27" s="25">
        <v>335</v>
      </c>
      <c r="K27" s="25">
        <v>69</v>
      </c>
      <c r="L27" s="25">
        <v>3</v>
      </c>
      <c r="M27" s="27">
        <v>1</v>
      </c>
      <c r="N27" s="25">
        <v>0</v>
      </c>
      <c r="O27" s="26">
        <v>0</v>
      </c>
      <c r="P27" s="23"/>
    </row>
    <row r="28" spans="1:16" s="2" customFormat="1" ht="13.75" customHeight="1">
      <c r="A28" s="31" t="s">
        <v>25</v>
      </c>
      <c r="B28" s="9" t="s">
        <v>17</v>
      </c>
      <c r="C28" s="10">
        <v>635</v>
      </c>
      <c r="D28" s="25">
        <v>1</v>
      </c>
      <c r="E28" s="25">
        <v>1</v>
      </c>
      <c r="F28" s="25">
        <v>5</v>
      </c>
      <c r="G28" s="25">
        <v>48</v>
      </c>
      <c r="H28" s="25">
        <v>55</v>
      </c>
      <c r="I28" s="25">
        <v>218</v>
      </c>
      <c r="J28" s="25">
        <v>300</v>
      </c>
      <c r="K28" s="25">
        <v>55</v>
      </c>
      <c r="L28" s="25">
        <v>7</v>
      </c>
      <c r="M28" s="27">
        <v>0</v>
      </c>
      <c r="N28" s="25">
        <v>0</v>
      </c>
      <c r="O28" s="26">
        <v>0</v>
      </c>
      <c r="P28" s="23"/>
    </row>
    <row r="29" spans="1:16" s="2" customFormat="1" ht="4" customHeight="1">
      <c r="A29" s="31"/>
      <c r="B29" s="9"/>
      <c r="C29" s="10"/>
      <c r="D29" s="25"/>
      <c r="E29" s="25"/>
      <c r="F29" s="25"/>
      <c r="G29" s="25"/>
      <c r="H29" s="25"/>
      <c r="I29" s="25"/>
      <c r="J29" s="25"/>
      <c r="K29" s="25"/>
      <c r="L29" s="25"/>
      <c r="M29" s="27"/>
      <c r="N29" s="25"/>
      <c r="O29" s="26"/>
      <c r="P29" s="23"/>
    </row>
    <row r="30" spans="1:16" s="2" customFormat="1" ht="13.75" customHeight="1" thickBot="1">
      <c r="A30" s="32"/>
      <c r="B30" s="11" t="s">
        <v>18</v>
      </c>
      <c r="C30" s="12">
        <v>606</v>
      </c>
      <c r="D30" s="28">
        <v>1</v>
      </c>
      <c r="E30" s="28">
        <v>1</v>
      </c>
      <c r="F30" s="28">
        <v>5</v>
      </c>
      <c r="G30" s="28">
        <v>54</v>
      </c>
      <c r="H30" s="28">
        <v>61</v>
      </c>
      <c r="I30" s="28">
        <v>268</v>
      </c>
      <c r="J30" s="28">
        <v>238</v>
      </c>
      <c r="K30" s="28">
        <v>35</v>
      </c>
      <c r="L30" s="28">
        <v>4</v>
      </c>
      <c r="M30" s="29">
        <v>0</v>
      </c>
      <c r="N30" s="28">
        <v>0</v>
      </c>
      <c r="O30" s="30">
        <v>0</v>
      </c>
      <c r="P30" s="23"/>
    </row>
    <row r="31" spans="1:16" s="2" customFormat="1" ht="13.75" customHeight="1">
      <c r="A31" s="13" t="s">
        <v>26</v>
      </c>
      <c r="B31" s="14"/>
    </row>
    <row r="32" spans="1:16" ht="13.75" customHeight="1">
      <c r="C32" s="15"/>
    </row>
    <row r="33" ht="13.75" customHeight="1"/>
    <row r="34" ht="13.75" customHeight="1"/>
    <row r="35" ht="13.75" customHeight="1"/>
    <row r="36" ht="13.75" customHeight="1"/>
    <row r="37" ht="13.75" customHeight="1"/>
    <row r="38" ht="13.75" customHeight="1"/>
    <row r="39" ht="13.75" customHeight="1"/>
    <row r="40" ht="13.75" customHeight="1"/>
    <row r="41" ht="13.75" customHeight="1"/>
  </sheetData>
  <mergeCells count="13">
    <mergeCell ref="A22:A24"/>
    <mergeCell ref="A25:A27"/>
    <mergeCell ref="A28:A30"/>
    <mergeCell ref="A1:I1"/>
    <mergeCell ref="N3:O3"/>
    <mergeCell ref="A4:B4"/>
    <mergeCell ref="A5:B5"/>
    <mergeCell ref="A6:B6"/>
    <mergeCell ref="A7:A9"/>
    <mergeCell ref="A10:A12"/>
    <mergeCell ref="A13:A15"/>
    <mergeCell ref="A16:A18"/>
    <mergeCell ref="A19:A21"/>
  </mergeCells>
  <phoneticPr fontId="10"/>
  <printOptions horizontalCentered="1"/>
  <pageMargins left="0.47222222222222199" right="0.47222222222222199" top="0.70833333333333304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2ECC-2CC8-8046-B693-16D01D6BABD4}">
  <dimension ref="A1:O12"/>
  <sheetViews>
    <sheetView showGridLines="0" workbookViewId="0"/>
  </sheetViews>
  <sheetFormatPr baseColWidth="10" defaultColWidth="8.83203125" defaultRowHeight="14"/>
  <cols>
    <col min="1" max="1" width="7.33203125" customWidth="1"/>
    <col min="2" max="2" width="6.33203125" customWidth="1"/>
    <col min="3" max="14" width="6.1640625" customWidth="1"/>
  </cols>
  <sheetData>
    <row r="1" spans="1:15" s="46" customFormat="1" ht="18" thickBot="1">
      <c r="A1" s="41" t="s">
        <v>29</v>
      </c>
      <c r="B1" s="42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5" t="s">
        <v>30</v>
      </c>
    </row>
    <row r="2" spans="1:15" s="51" customFormat="1" thickBot="1">
      <c r="A2" s="47"/>
      <c r="B2" s="48" t="s">
        <v>1</v>
      </c>
      <c r="C2" s="49" t="s">
        <v>31</v>
      </c>
      <c r="D2" s="50" t="s">
        <v>32</v>
      </c>
      <c r="E2" s="50" t="s">
        <v>33</v>
      </c>
      <c r="F2" s="50" t="s">
        <v>34</v>
      </c>
      <c r="G2" s="50" t="s">
        <v>35</v>
      </c>
      <c r="H2" s="50" t="s">
        <v>36</v>
      </c>
      <c r="I2" s="50" t="s">
        <v>37</v>
      </c>
      <c r="J2" s="50" t="s">
        <v>38</v>
      </c>
      <c r="K2" s="50" t="s">
        <v>39</v>
      </c>
      <c r="L2" s="50" t="s">
        <v>40</v>
      </c>
      <c r="M2" s="50" t="s">
        <v>41</v>
      </c>
      <c r="N2" s="50" t="s">
        <v>42</v>
      </c>
    </row>
    <row r="3" spans="1:15" s="54" customFormat="1" ht="13">
      <c r="A3" s="52" t="s">
        <v>43</v>
      </c>
      <c r="B3" s="53">
        <f t="shared" ref="B3:B10" si="0">SUM(C3:N3)</f>
        <v>1109</v>
      </c>
      <c r="C3" s="53">
        <f t="shared" ref="C3:N3" si="1">SUM(C4:C10)</f>
        <v>88</v>
      </c>
      <c r="D3" s="53">
        <f t="shared" si="1"/>
        <v>87</v>
      </c>
      <c r="E3" s="53">
        <f t="shared" si="1"/>
        <v>91</v>
      </c>
      <c r="F3" s="53">
        <f t="shared" si="1"/>
        <v>93</v>
      </c>
      <c r="G3" s="53">
        <f t="shared" si="1"/>
        <v>90</v>
      </c>
      <c r="H3" s="53">
        <f t="shared" si="1"/>
        <v>91</v>
      </c>
      <c r="I3" s="53">
        <f t="shared" si="1"/>
        <v>113</v>
      </c>
      <c r="J3" s="53">
        <f t="shared" si="1"/>
        <v>77</v>
      </c>
      <c r="K3" s="53">
        <f t="shared" si="1"/>
        <v>116</v>
      </c>
      <c r="L3" s="53">
        <f t="shared" si="1"/>
        <v>103</v>
      </c>
      <c r="M3" s="53">
        <f t="shared" si="1"/>
        <v>85</v>
      </c>
      <c r="N3" s="53">
        <f t="shared" si="1"/>
        <v>75</v>
      </c>
    </row>
    <row r="4" spans="1:15" s="51" customFormat="1" ht="13">
      <c r="A4" s="55" t="s">
        <v>44</v>
      </c>
      <c r="B4" s="56">
        <f t="shared" si="0"/>
        <v>133</v>
      </c>
      <c r="C4" s="57">
        <v>11</v>
      </c>
      <c r="D4" s="57">
        <v>16</v>
      </c>
      <c r="E4" s="57">
        <v>11</v>
      </c>
      <c r="F4" s="57">
        <v>9</v>
      </c>
      <c r="G4" s="57">
        <v>9</v>
      </c>
      <c r="H4" s="57">
        <v>16</v>
      </c>
      <c r="I4" s="57">
        <v>21</v>
      </c>
      <c r="J4" s="57">
        <v>9</v>
      </c>
      <c r="K4" s="57">
        <v>7</v>
      </c>
      <c r="L4" s="57">
        <v>9</v>
      </c>
      <c r="M4" s="57">
        <v>8</v>
      </c>
      <c r="N4" s="58">
        <v>7</v>
      </c>
    </row>
    <row r="5" spans="1:15" s="51" customFormat="1" ht="13">
      <c r="A5" s="59" t="s">
        <v>45</v>
      </c>
      <c r="B5" s="56">
        <f t="shared" si="0"/>
        <v>158</v>
      </c>
      <c r="C5" s="60">
        <v>8</v>
      </c>
      <c r="D5" s="60">
        <v>14</v>
      </c>
      <c r="E5" s="60">
        <v>13</v>
      </c>
      <c r="F5" s="60">
        <v>16</v>
      </c>
      <c r="G5" s="60">
        <v>9</v>
      </c>
      <c r="H5" s="60">
        <v>13</v>
      </c>
      <c r="I5" s="60">
        <v>20</v>
      </c>
      <c r="J5" s="60">
        <v>16</v>
      </c>
      <c r="K5" s="60">
        <v>19</v>
      </c>
      <c r="L5" s="60">
        <v>12</v>
      </c>
      <c r="M5" s="60">
        <v>8</v>
      </c>
      <c r="N5" s="61">
        <v>10</v>
      </c>
    </row>
    <row r="6" spans="1:15" s="51" customFormat="1" ht="13">
      <c r="A6" s="59" t="s">
        <v>46</v>
      </c>
      <c r="B6" s="56">
        <f t="shared" si="0"/>
        <v>225</v>
      </c>
      <c r="C6" s="60">
        <v>21</v>
      </c>
      <c r="D6" s="60">
        <v>22</v>
      </c>
      <c r="E6" s="60">
        <v>19</v>
      </c>
      <c r="F6" s="60">
        <v>14</v>
      </c>
      <c r="G6" s="60">
        <v>15</v>
      </c>
      <c r="H6" s="60">
        <v>16</v>
      </c>
      <c r="I6" s="60">
        <v>17</v>
      </c>
      <c r="J6" s="60">
        <v>11</v>
      </c>
      <c r="K6" s="60">
        <v>24</v>
      </c>
      <c r="L6" s="60">
        <v>21</v>
      </c>
      <c r="M6" s="60">
        <v>25</v>
      </c>
      <c r="N6" s="61">
        <v>20</v>
      </c>
    </row>
    <row r="7" spans="1:15" s="51" customFormat="1" ht="13">
      <c r="A7" s="59" t="s">
        <v>47</v>
      </c>
      <c r="B7" s="56">
        <f t="shared" si="0"/>
        <v>139</v>
      </c>
      <c r="C7" s="60">
        <v>8</v>
      </c>
      <c r="D7" s="60">
        <v>7</v>
      </c>
      <c r="E7" s="60">
        <v>17</v>
      </c>
      <c r="F7" s="60">
        <v>12</v>
      </c>
      <c r="G7" s="60">
        <v>11</v>
      </c>
      <c r="H7" s="60">
        <v>15</v>
      </c>
      <c r="I7" s="60">
        <v>22</v>
      </c>
      <c r="J7" s="60">
        <v>7</v>
      </c>
      <c r="K7" s="60">
        <v>14</v>
      </c>
      <c r="L7" s="60">
        <v>12</v>
      </c>
      <c r="M7" s="60">
        <v>7</v>
      </c>
      <c r="N7" s="61">
        <v>7</v>
      </c>
      <c r="O7" s="62"/>
    </row>
    <row r="8" spans="1:15" s="51" customFormat="1" ht="13">
      <c r="A8" s="59" t="s">
        <v>48</v>
      </c>
      <c r="B8" s="56">
        <f t="shared" si="0"/>
        <v>162</v>
      </c>
      <c r="C8" s="60">
        <v>15</v>
      </c>
      <c r="D8" s="60">
        <v>14</v>
      </c>
      <c r="E8" s="60">
        <v>11</v>
      </c>
      <c r="F8" s="60">
        <v>18</v>
      </c>
      <c r="G8" s="60">
        <v>14</v>
      </c>
      <c r="H8" s="60">
        <v>13</v>
      </c>
      <c r="I8" s="60">
        <v>12</v>
      </c>
      <c r="J8" s="60">
        <v>16</v>
      </c>
      <c r="K8" s="60">
        <v>17</v>
      </c>
      <c r="L8" s="60">
        <v>14</v>
      </c>
      <c r="M8" s="60">
        <v>10</v>
      </c>
      <c r="N8" s="61">
        <v>8</v>
      </c>
    </row>
    <row r="9" spans="1:15" s="51" customFormat="1" ht="13">
      <c r="A9" s="59" t="s">
        <v>49</v>
      </c>
      <c r="B9" s="63">
        <f>SUM(C9:N9)</f>
        <v>176</v>
      </c>
      <c r="C9" s="60">
        <v>15</v>
      </c>
      <c r="D9" s="60">
        <v>10</v>
      </c>
      <c r="E9" s="60">
        <v>13</v>
      </c>
      <c r="F9" s="60">
        <v>19</v>
      </c>
      <c r="G9" s="60">
        <v>19</v>
      </c>
      <c r="H9" s="60">
        <v>12</v>
      </c>
      <c r="I9" s="60">
        <v>11</v>
      </c>
      <c r="J9" s="60">
        <v>17</v>
      </c>
      <c r="K9" s="60">
        <v>18</v>
      </c>
      <c r="L9" s="60">
        <v>18</v>
      </c>
      <c r="M9" s="60">
        <v>14</v>
      </c>
      <c r="N9" s="61">
        <v>10</v>
      </c>
    </row>
    <row r="10" spans="1:15" s="51" customFormat="1" thickBot="1">
      <c r="A10" s="64" t="s">
        <v>50</v>
      </c>
      <c r="B10" s="65">
        <f t="shared" si="0"/>
        <v>116</v>
      </c>
      <c r="C10" s="66">
        <v>10</v>
      </c>
      <c r="D10" s="66">
        <v>4</v>
      </c>
      <c r="E10" s="66">
        <v>7</v>
      </c>
      <c r="F10" s="66">
        <v>5</v>
      </c>
      <c r="G10" s="66">
        <v>13</v>
      </c>
      <c r="H10" s="66">
        <v>6</v>
      </c>
      <c r="I10" s="66">
        <v>10</v>
      </c>
      <c r="J10" s="66">
        <v>1</v>
      </c>
      <c r="K10" s="66">
        <v>17</v>
      </c>
      <c r="L10" s="66">
        <v>17</v>
      </c>
      <c r="M10" s="66">
        <v>13</v>
      </c>
      <c r="N10" s="65">
        <v>13</v>
      </c>
    </row>
    <row r="11" spans="1:15" s="51" customFormat="1" ht="13">
      <c r="A11" s="67" t="s">
        <v>26</v>
      </c>
    </row>
    <row r="12" spans="1:15">
      <c r="A12" s="68"/>
      <c r="B12" s="68"/>
    </row>
  </sheetData>
  <mergeCells count="1">
    <mergeCell ref="A12:B12"/>
  </mergeCells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BA4B-B1B7-3E43-8370-51756CA481B0}">
  <dimension ref="A1:L10"/>
  <sheetViews>
    <sheetView showGridLines="0" workbookViewId="0">
      <selection sqref="A1:E1"/>
    </sheetView>
  </sheetViews>
  <sheetFormatPr baseColWidth="10" defaultColWidth="8.83203125" defaultRowHeight="14"/>
  <cols>
    <col min="1" max="2" width="8.5" customWidth="1"/>
    <col min="3" max="11" width="6.33203125" customWidth="1"/>
    <col min="12" max="12" width="13.5" customWidth="1"/>
  </cols>
  <sheetData>
    <row r="1" spans="1:12" s="46" customFormat="1" ht="16" thickBot="1">
      <c r="A1" s="69" t="s">
        <v>51</v>
      </c>
      <c r="B1" s="69"/>
      <c r="C1" s="69"/>
      <c r="D1" s="69"/>
      <c r="E1" s="69"/>
      <c r="F1" s="44"/>
      <c r="G1" s="44"/>
      <c r="H1" s="44"/>
      <c r="I1" s="44"/>
      <c r="J1" s="44"/>
      <c r="K1" s="44"/>
      <c r="L1" s="70" t="s">
        <v>52</v>
      </c>
    </row>
    <row r="2" spans="1:12" s="54" customFormat="1" thickBot="1">
      <c r="A2" s="71"/>
      <c r="B2" s="72" t="s">
        <v>53</v>
      </c>
      <c r="C2" s="73" t="s">
        <v>54</v>
      </c>
      <c r="D2" s="74" t="s">
        <v>55</v>
      </c>
      <c r="E2" s="73" t="s">
        <v>56</v>
      </c>
      <c r="F2" s="74" t="s">
        <v>57</v>
      </c>
      <c r="G2" s="73" t="s">
        <v>58</v>
      </c>
      <c r="H2" s="74" t="s">
        <v>59</v>
      </c>
      <c r="I2" s="73" t="s">
        <v>60</v>
      </c>
      <c r="J2" s="73" t="s">
        <v>61</v>
      </c>
      <c r="K2" s="73" t="s">
        <v>62</v>
      </c>
      <c r="L2" s="74" t="s">
        <v>63</v>
      </c>
    </row>
    <row r="3" spans="1:12" s="54" customFormat="1" ht="13">
      <c r="A3" s="75" t="s">
        <v>64</v>
      </c>
      <c r="B3" s="76">
        <f>SUM(C3:K3)</f>
        <v>12480</v>
      </c>
      <c r="C3" s="76">
        <f>SUM(C4:C9)</f>
        <v>50</v>
      </c>
      <c r="D3" s="76">
        <f t="shared" ref="D3:K3" si="0">SUM(D4:D9)</f>
        <v>576</v>
      </c>
      <c r="E3" s="76">
        <f t="shared" si="0"/>
        <v>2819</v>
      </c>
      <c r="F3" s="76">
        <f t="shared" si="0"/>
        <v>4808</v>
      </c>
      <c r="G3" s="76">
        <f t="shared" si="0"/>
        <v>3352</v>
      </c>
      <c r="H3" s="76">
        <f t="shared" si="0"/>
        <v>840</v>
      </c>
      <c r="I3" s="76">
        <f t="shared" si="0"/>
        <v>35</v>
      </c>
      <c r="J3" s="76">
        <f t="shared" si="0"/>
        <v>0</v>
      </c>
      <c r="K3" s="76">
        <f t="shared" si="0"/>
        <v>0</v>
      </c>
      <c r="L3" s="77">
        <v>32.411778846153844</v>
      </c>
    </row>
    <row r="4" spans="1:12" s="51" customFormat="1" ht="13">
      <c r="A4" s="78" t="s">
        <v>65</v>
      </c>
      <c r="B4" s="79">
        <f>SUM(C4:K4)</f>
        <v>6806</v>
      </c>
      <c r="C4" s="80">
        <v>43</v>
      </c>
      <c r="D4" s="80">
        <v>414</v>
      </c>
      <c r="E4" s="80">
        <v>2036</v>
      </c>
      <c r="F4" s="80">
        <v>2583</v>
      </c>
      <c r="G4" s="80">
        <v>1370</v>
      </c>
      <c r="H4" s="80">
        <v>339</v>
      </c>
      <c r="I4" s="80">
        <v>21</v>
      </c>
      <c r="J4" s="80">
        <v>0</v>
      </c>
      <c r="K4" s="80">
        <v>0</v>
      </c>
      <c r="L4" s="81">
        <v>31.349985307081987</v>
      </c>
    </row>
    <row r="5" spans="1:12" s="51" customFormat="1" ht="13">
      <c r="A5" s="82" t="s">
        <v>66</v>
      </c>
      <c r="B5" s="79">
        <f t="shared" ref="B5:B9" si="1">SUM(C5:K5)</f>
        <v>4380</v>
      </c>
      <c r="C5" s="80">
        <v>6</v>
      </c>
      <c r="D5" s="80">
        <v>130</v>
      </c>
      <c r="E5" s="80">
        <v>642</v>
      </c>
      <c r="F5" s="80">
        <v>1810</v>
      </c>
      <c r="G5" s="80">
        <v>1428</v>
      </c>
      <c r="H5" s="80">
        <v>356</v>
      </c>
      <c r="I5" s="80">
        <v>8</v>
      </c>
      <c r="J5" s="80">
        <v>0</v>
      </c>
      <c r="K5" s="80">
        <v>0</v>
      </c>
      <c r="L5" s="81">
        <v>33.429680365296804</v>
      </c>
    </row>
    <row r="6" spans="1:12" s="51" customFormat="1" ht="13">
      <c r="A6" s="82" t="s">
        <v>67</v>
      </c>
      <c r="B6" s="79">
        <f t="shared" si="1"/>
        <v>1086</v>
      </c>
      <c r="C6" s="80">
        <v>1</v>
      </c>
      <c r="D6" s="80">
        <v>29</v>
      </c>
      <c r="E6" s="80">
        <v>125</v>
      </c>
      <c r="F6" s="80">
        <v>348</v>
      </c>
      <c r="G6" s="80">
        <v>471</v>
      </c>
      <c r="H6" s="80">
        <v>110</v>
      </c>
      <c r="I6" s="80">
        <v>2</v>
      </c>
      <c r="J6" s="80">
        <v>0</v>
      </c>
      <c r="K6" s="80">
        <v>0</v>
      </c>
      <c r="L6" s="81">
        <v>34.376611418047879</v>
      </c>
    </row>
    <row r="7" spans="1:12" s="51" customFormat="1" ht="13">
      <c r="A7" s="82" t="s">
        <v>68</v>
      </c>
      <c r="B7" s="79">
        <f t="shared" si="1"/>
        <v>157</v>
      </c>
      <c r="C7" s="80"/>
      <c r="D7" s="80">
        <v>2</v>
      </c>
      <c r="E7" s="80">
        <v>14</v>
      </c>
      <c r="F7" s="80">
        <v>49</v>
      </c>
      <c r="G7" s="80">
        <v>64</v>
      </c>
      <c r="H7" s="80">
        <v>26</v>
      </c>
      <c r="I7" s="80">
        <v>2</v>
      </c>
      <c r="J7" s="80">
        <v>0</v>
      </c>
      <c r="K7" s="80">
        <v>0</v>
      </c>
      <c r="L7" s="81">
        <v>35.222929936305732</v>
      </c>
    </row>
    <row r="8" spans="1:12" s="51" customFormat="1" ht="13">
      <c r="A8" s="78" t="s">
        <v>69</v>
      </c>
      <c r="B8" s="79">
        <f t="shared" si="1"/>
        <v>51</v>
      </c>
      <c r="C8" s="80">
        <v>0</v>
      </c>
      <c r="D8" s="80">
        <v>1</v>
      </c>
      <c r="E8" s="80">
        <v>2</v>
      </c>
      <c r="F8" s="80">
        <v>18</v>
      </c>
      <c r="G8" s="80">
        <v>19</v>
      </c>
      <c r="H8" s="80">
        <v>9</v>
      </c>
      <c r="I8" s="80">
        <v>2</v>
      </c>
      <c r="J8" s="80">
        <v>0</v>
      </c>
      <c r="K8" s="80">
        <v>0</v>
      </c>
      <c r="L8" s="83">
        <v>36.196078431372548</v>
      </c>
    </row>
    <row r="9" spans="1:12" s="51" customFormat="1" thickBot="1">
      <c r="A9" s="84" t="s">
        <v>70</v>
      </c>
      <c r="B9" s="85">
        <f t="shared" si="1"/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6">
        <v>0</v>
      </c>
    </row>
    <row r="10" spans="1:12" s="51" customFormat="1" ht="13">
      <c r="A10" s="67" t="s">
        <v>71</v>
      </c>
    </row>
  </sheetData>
  <mergeCells count="1">
    <mergeCell ref="A1:E1"/>
  </mergeCells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8E43-6EA6-104C-8284-9DEAF9ED4031}">
  <dimension ref="A1:J64"/>
  <sheetViews>
    <sheetView showGridLines="0" workbookViewId="0"/>
  </sheetViews>
  <sheetFormatPr baseColWidth="10" defaultColWidth="8.83203125" defaultRowHeight="14"/>
  <cols>
    <col min="1" max="1" width="8" customWidth="1"/>
    <col min="2" max="2" width="4.33203125" customWidth="1"/>
    <col min="3" max="3" width="11.33203125" customWidth="1"/>
    <col min="4" max="9" width="10.6640625" customWidth="1"/>
  </cols>
  <sheetData>
    <row r="1" spans="1:10" s="46" customFormat="1" ht="18" thickBot="1">
      <c r="A1" s="87" t="s">
        <v>72</v>
      </c>
      <c r="B1" s="88"/>
      <c r="C1" s="88"/>
      <c r="D1" s="89"/>
      <c r="E1" s="89"/>
      <c r="F1" s="89"/>
      <c r="G1" s="89"/>
      <c r="H1" s="90" t="s">
        <v>52</v>
      </c>
      <c r="I1" s="90"/>
    </row>
    <row r="2" spans="1:10" s="51" customFormat="1" ht="15" thickBot="1">
      <c r="A2" s="91"/>
      <c r="B2" s="92"/>
      <c r="C2" s="93" t="s">
        <v>1</v>
      </c>
      <c r="D2" s="94" t="s">
        <v>73</v>
      </c>
      <c r="E2" s="95" t="s">
        <v>32</v>
      </c>
      <c r="F2" s="95" t="s">
        <v>33</v>
      </c>
      <c r="G2" s="95" t="s">
        <v>34</v>
      </c>
      <c r="H2" s="94" t="s">
        <v>74</v>
      </c>
      <c r="I2" s="96" t="s">
        <v>75</v>
      </c>
    </row>
    <row r="3" spans="1:10" s="54" customFormat="1" ht="13">
      <c r="A3" s="97" t="s">
        <v>14</v>
      </c>
      <c r="B3" s="98"/>
      <c r="C3" s="99">
        <f>SUM(D3:I3)</f>
        <v>12480</v>
      </c>
      <c r="D3" s="99">
        <f t="shared" ref="D3:H3" si="0">D5+D6</f>
        <v>6806</v>
      </c>
      <c r="E3" s="99">
        <f t="shared" si="0"/>
        <v>4380</v>
      </c>
      <c r="F3" s="99">
        <f t="shared" si="0"/>
        <v>1086</v>
      </c>
      <c r="G3" s="99">
        <f t="shared" si="0"/>
        <v>157</v>
      </c>
      <c r="H3" s="99">
        <f t="shared" si="0"/>
        <v>51</v>
      </c>
      <c r="I3" s="100">
        <v>0</v>
      </c>
      <c r="J3" s="101"/>
    </row>
    <row r="4" spans="1:10" s="51" customFormat="1" ht="13">
      <c r="A4" s="102" t="s">
        <v>15</v>
      </c>
      <c r="B4" s="103"/>
      <c r="C4" s="104">
        <f>SUM(D4:I4)</f>
        <v>99.999999999999986</v>
      </c>
      <c r="D4" s="105">
        <f>D3/$C$3*100</f>
        <v>54.535256410256409</v>
      </c>
      <c r="E4" s="105">
        <f t="shared" ref="E4:H4" si="1">E3/$C$3*100</f>
        <v>35.096153846153847</v>
      </c>
      <c r="F4" s="105">
        <f t="shared" si="1"/>
        <v>8.7019230769230766</v>
      </c>
      <c r="G4" s="105">
        <f t="shared" si="1"/>
        <v>1.2580128205128205</v>
      </c>
      <c r="H4" s="105">
        <f t="shared" si="1"/>
        <v>0.4086538461538462</v>
      </c>
      <c r="I4" s="106">
        <v>0</v>
      </c>
    </row>
    <row r="5" spans="1:10" s="51" customFormat="1" ht="13">
      <c r="A5" s="107" t="s">
        <v>16</v>
      </c>
      <c r="B5" s="108" t="s">
        <v>17</v>
      </c>
      <c r="C5" s="109">
        <f>SUM(D5:I5)</f>
        <v>6399</v>
      </c>
      <c r="D5" s="110">
        <f t="shared" ref="D5:H6" si="2">D7+D9+D11+D13+D15+D17+D19</f>
        <v>3514</v>
      </c>
      <c r="E5" s="110">
        <f t="shared" si="2"/>
        <v>2234</v>
      </c>
      <c r="F5" s="110">
        <f t="shared" si="2"/>
        <v>545</v>
      </c>
      <c r="G5" s="110">
        <f t="shared" si="2"/>
        <v>86</v>
      </c>
      <c r="H5" s="110">
        <f t="shared" si="2"/>
        <v>20</v>
      </c>
      <c r="I5" s="111">
        <v>0</v>
      </c>
    </row>
    <row r="6" spans="1:10" s="51" customFormat="1" ht="13">
      <c r="A6" s="107"/>
      <c r="B6" s="108" t="s">
        <v>18</v>
      </c>
      <c r="C6" s="109">
        <f t="shared" ref="C6:C20" si="3">SUM(D6:I6)</f>
        <v>6081</v>
      </c>
      <c r="D6" s="110">
        <f t="shared" si="2"/>
        <v>3292</v>
      </c>
      <c r="E6" s="110">
        <f t="shared" si="2"/>
        <v>2146</v>
      </c>
      <c r="F6" s="110">
        <f t="shared" si="2"/>
        <v>541</v>
      </c>
      <c r="G6" s="110">
        <f t="shared" si="2"/>
        <v>71</v>
      </c>
      <c r="H6" s="110">
        <f t="shared" si="2"/>
        <v>31</v>
      </c>
      <c r="I6" s="111">
        <v>0</v>
      </c>
    </row>
    <row r="7" spans="1:10" s="51" customFormat="1" ht="13">
      <c r="A7" s="107" t="s">
        <v>19</v>
      </c>
      <c r="B7" s="108" t="s">
        <v>17</v>
      </c>
      <c r="C7" s="109">
        <f t="shared" si="3"/>
        <v>735</v>
      </c>
      <c r="D7" s="110">
        <v>380</v>
      </c>
      <c r="E7" s="110">
        <v>248</v>
      </c>
      <c r="F7" s="110">
        <v>87</v>
      </c>
      <c r="G7" s="110">
        <v>14</v>
      </c>
      <c r="H7" s="110">
        <v>6</v>
      </c>
      <c r="I7" s="111">
        <v>0</v>
      </c>
    </row>
    <row r="8" spans="1:10" s="51" customFormat="1" ht="13">
      <c r="A8" s="107"/>
      <c r="B8" s="108" t="s">
        <v>18</v>
      </c>
      <c r="C8" s="109">
        <f t="shared" si="3"/>
        <v>692</v>
      </c>
      <c r="D8" s="110">
        <v>332</v>
      </c>
      <c r="E8" s="110">
        <v>254</v>
      </c>
      <c r="F8" s="110">
        <v>85</v>
      </c>
      <c r="G8" s="110">
        <v>12</v>
      </c>
      <c r="H8" s="110">
        <v>9</v>
      </c>
      <c r="I8" s="111">
        <v>0</v>
      </c>
    </row>
    <row r="9" spans="1:10" s="51" customFormat="1" ht="13">
      <c r="A9" s="107" t="s">
        <v>76</v>
      </c>
      <c r="B9" s="108" t="s">
        <v>17</v>
      </c>
      <c r="C9" s="109">
        <f t="shared" si="3"/>
        <v>821</v>
      </c>
      <c r="D9" s="110">
        <v>443</v>
      </c>
      <c r="E9" s="110">
        <v>291</v>
      </c>
      <c r="F9" s="110">
        <v>76</v>
      </c>
      <c r="G9" s="110">
        <v>8</v>
      </c>
      <c r="H9" s="110">
        <v>3</v>
      </c>
      <c r="I9" s="111">
        <v>0</v>
      </c>
    </row>
    <row r="10" spans="1:10" s="51" customFormat="1" ht="13">
      <c r="A10" s="107"/>
      <c r="B10" s="108" t="s">
        <v>18</v>
      </c>
      <c r="C10" s="109">
        <f t="shared" si="3"/>
        <v>809</v>
      </c>
      <c r="D10" s="110">
        <v>447</v>
      </c>
      <c r="E10" s="110">
        <v>290</v>
      </c>
      <c r="F10" s="110">
        <v>65</v>
      </c>
      <c r="G10" s="110">
        <v>6</v>
      </c>
      <c r="H10" s="110">
        <v>1</v>
      </c>
      <c r="I10" s="111">
        <v>0</v>
      </c>
    </row>
    <row r="11" spans="1:10" s="51" customFormat="1" ht="13">
      <c r="A11" s="107" t="s">
        <v>21</v>
      </c>
      <c r="B11" s="108" t="s">
        <v>17</v>
      </c>
      <c r="C11" s="109">
        <f t="shared" si="3"/>
        <v>1364</v>
      </c>
      <c r="D11" s="110">
        <v>795</v>
      </c>
      <c r="E11" s="110">
        <v>464</v>
      </c>
      <c r="F11" s="110">
        <v>94</v>
      </c>
      <c r="G11" s="110">
        <v>9</v>
      </c>
      <c r="H11" s="110">
        <v>2</v>
      </c>
      <c r="I11" s="111">
        <v>0</v>
      </c>
    </row>
    <row r="12" spans="1:10" s="51" customFormat="1" ht="13">
      <c r="A12" s="107"/>
      <c r="B12" s="108" t="s">
        <v>18</v>
      </c>
      <c r="C12" s="109">
        <f t="shared" si="3"/>
        <v>1326</v>
      </c>
      <c r="D12" s="110">
        <v>766</v>
      </c>
      <c r="E12" s="110">
        <v>463</v>
      </c>
      <c r="F12" s="110">
        <v>91</v>
      </c>
      <c r="G12" s="110">
        <v>3</v>
      </c>
      <c r="H12" s="110">
        <v>3</v>
      </c>
      <c r="I12" s="111">
        <v>0</v>
      </c>
    </row>
    <row r="13" spans="1:10" s="51" customFormat="1" ht="13">
      <c r="A13" s="107" t="s">
        <v>22</v>
      </c>
      <c r="B13" s="108" t="s">
        <v>17</v>
      </c>
      <c r="C13" s="109">
        <f t="shared" si="3"/>
        <v>975</v>
      </c>
      <c r="D13" s="110">
        <v>529</v>
      </c>
      <c r="E13" s="110">
        <v>352</v>
      </c>
      <c r="F13" s="110">
        <v>78</v>
      </c>
      <c r="G13" s="110">
        <v>13</v>
      </c>
      <c r="H13" s="110">
        <v>3</v>
      </c>
      <c r="I13" s="111">
        <v>0</v>
      </c>
    </row>
    <row r="14" spans="1:10" s="51" customFormat="1" ht="13">
      <c r="A14" s="107"/>
      <c r="B14" s="108" t="s">
        <v>18</v>
      </c>
      <c r="C14" s="109">
        <f t="shared" si="3"/>
        <v>937</v>
      </c>
      <c r="D14" s="110">
        <v>519</v>
      </c>
      <c r="E14" s="110">
        <v>302</v>
      </c>
      <c r="F14" s="110">
        <v>94</v>
      </c>
      <c r="G14" s="110">
        <v>15</v>
      </c>
      <c r="H14" s="110">
        <v>7</v>
      </c>
      <c r="I14" s="111">
        <v>0</v>
      </c>
    </row>
    <row r="15" spans="1:10" s="51" customFormat="1" ht="13">
      <c r="A15" s="107" t="s">
        <v>23</v>
      </c>
      <c r="B15" s="108" t="s">
        <v>17</v>
      </c>
      <c r="C15" s="109">
        <f t="shared" si="3"/>
        <v>918</v>
      </c>
      <c r="D15" s="110">
        <v>450</v>
      </c>
      <c r="E15" s="110">
        <v>371</v>
      </c>
      <c r="F15" s="110">
        <v>78</v>
      </c>
      <c r="G15" s="110">
        <v>16</v>
      </c>
      <c r="H15" s="110">
        <v>3</v>
      </c>
      <c r="I15" s="111">
        <v>0</v>
      </c>
    </row>
    <row r="16" spans="1:10" s="51" customFormat="1" ht="13">
      <c r="A16" s="107"/>
      <c r="B16" s="108" t="s">
        <v>18</v>
      </c>
      <c r="C16" s="109">
        <f t="shared" si="3"/>
        <v>839</v>
      </c>
      <c r="D16" s="110">
        <v>420</v>
      </c>
      <c r="E16" s="110">
        <v>321</v>
      </c>
      <c r="F16" s="110">
        <v>81</v>
      </c>
      <c r="G16" s="110">
        <v>12</v>
      </c>
      <c r="H16" s="110">
        <v>5</v>
      </c>
      <c r="I16" s="111">
        <v>0</v>
      </c>
    </row>
    <row r="17" spans="1:9" s="51" customFormat="1" ht="13">
      <c r="A17" s="107" t="s">
        <v>24</v>
      </c>
      <c r="B17" s="108" t="s">
        <v>17</v>
      </c>
      <c r="C17" s="109">
        <f t="shared" si="3"/>
        <v>951</v>
      </c>
      <c r="D17" s="110">
        <v>563</v>
      </c>
      <c r="E17" s="110">
        <v>299</v>
      </c>
      <c r="F17" s="110">
        <v>78</v>
      </c>
      <c r="G17" s="110">
        <v>9</v>
      </c>
      <c r="H17" s="110">
        <v>2</v>
      </c>
      <c r="I17" s="111">
        <v>0</v>
      </c>
    </row>
    <row r="18" spans="1:9" s="51" customFormat="1" ht="13">
      <c r="A18" s="107"/>
      <c r="B18" s="108" t="s">
        <v>18</v>
      </c>
      <c r="C18" s="109">
        <f t="shared" si="3"/>
        <v>872</v>
      </c>
      <c r="D18" s="110">
        <v>509</v>
      </c>
      <c r="E18" s="110">
        <v>283</v>
      </c>
      <c r="F18" s="110">
        <v>65</v>
      </c>
      <c r="G18" s="110">
        <v>12</v>
      </c>
      <c r="H18" s="110">
        <v>3</v>
      </c>
      <c r="I18" s="111">
        <v>0</v>
      </c>
    </row>
    <row r="19" spans="1:9" s="51" customFormat="1" ht="13">
      <c r="A19" s="107" t="s">
        <v>77</v>
      </c>
      <c r="B19" s="108" t="s">
        <v>17</v>
      </c>
      <c r="C19" s="109">
        <f t="shared" si="3"/>
        <v>635</v>
      </c>
      <c r="D19" s="110">
        <v>354</v>
      </c>
      <c r="E19" s="110">
        <v>209</v>
      </c>
      <c r="F19" s="110">
        <v>54</v>
      </c>
      <c r="G19" s="110">
        <v>17</v>
      </c>
      <c r="H19" s="110">
        <v>1</v>
      </c>
      <c r="I19" s="111">
        <v>0</v>
      </c>
    </row>
    <row r="20" spans="1:9" s="51" customFormat="1" thickBot="1">
      <c r="A20" s="112"/>
      <c r="B20" s="113" t="s">
        <v>18</v>
      </c>
      <c r="C20" s="114">
        <f t="shared" si="3"/>
        <v>606</v>
      </c>
      <c r="D20" s="115">
        <v>299</v>
      </c>
      <c r="E20" s="115">
        <v>233</v>
      </c>
      <c r="F20" s="115">
        <v>60</v>
      </c>
      <c r="G20" s="115">
        <v>11</v>
      </c>
      <c r="H20" s="115">
        <v>3</v>
      </c>
      <c r="I20" s="116">
        <v>0</v>
      </c>
    </row>
    <row r="21" spans="1:9" s="119" customFormat="1" ht="18" customHeight="1">
      <c r="A21" s="117" t="s">
        <v>26</v>
      </c>
      <c r="B21" s="118"/>
    </row>
    <row r="22" spans="1:9" s="119" customFormat="1" ht="13.75" customHeight="1">
      <c r="A22" s="120"/>
      <c r="B22" s="120"/>
    </row>
    <row r="23" spans="1:9" s="119" customFormat="1" ht="13.75" customHeight="1"/>
    <row r="24" spans="1:9" s="119" customFormat="1" ht="13.75" customHeight="1"/>
    <row r="25" spans="1:9" s="119" customFormat="1" ht="13.75" customHeight="1"/>
    <row r="26" spans="1:9" s="119" customFormat="1" ht="13.75" customHeight="1"/>
    <row r="27" spans="1:9" s="119" customFormat="1" ht="13.75" customHeight="1"/>
    <row r="28" spans="1:9" s="119" customFormat="1" ht="13.75" customHeight="1"/>
    <row r="29" spans="1:9" s="119" customFormat="1" ht="13.75" customHeight="1"/>
    <row r="30" spans="1:9" s="119" customFormat="1" ht="13.75" customHeight="1"/>
    <row r="31" spans="1:9" s="119" customFormat="1" ht="13.75" customHeight="1"/>
    <row r="32" spans="1:9" s="119" customFormat="1" ht="13.75" customHeight="1"/>
    <row r="33" s="119" customFormat="1"/>
    <row r="34" s="119" customFormat="1"/>
    <row r="35" s="119" customFormat="1"/>
    <row r="36" s="119" customFormat="1"/>
    <row r="37" s="119" customFormat="1"/>
    <row r="38" s="119" customFormat="1"/>
    <row r="39" s="119" customFormat="1"/>
    <row r="40" s="119" customFormat="1"/>
    <row r="41" s="119" customFormat="1"/>
    <row r="42" s="119" customFormat="1"/>
    <row r="43" s="119" customFormat="1"/>
    <row r="44" s="119" customFormat="1"/>
    <row r="45" s="119" customFormat="1"/>
    <row r="46" s="119" customFormat="1"/>
    <row r="47" s="119" customFormat="1"/>
    <row r="48" s="119" customFormat="1"/>
    <row r="49" s="119" customFormat="1"/>
    <row r="50" s="119" customFormat="1"/>
    <row r="51" s="119" customFormat="1"/>
    <row r="52" s="119" customFormat="1"/>
    <row r="53" s="119" customFormat="1"/>
    <row r="54" s="119" customFormat="1"/>
    <row r="55" s="119" customFormat="1"/>
    <row r="56" s="119" customFormat="1"/>
    <row r="57" s="119" customFormat="1"/>
    <row r="58" s="119" customFormat="1"/>
    <row r="59" s="119" customFormat="1"/>
    <row r="60" s="119" customFormat="1"/>
    <row r="61" s="119" customFormat="1"/>
    <row r="62" s="119" customFormat="1"/>
    <row r="63" s="119" customFormat="1"/>
    <row r="64" s="119" customFormat="1"/>
  </sheetData>
  <mergeCells count="13">
    <mergeCell ref="A22:B22"/>
    <mergeCell ref="A9:A10"/>
    <mergeCell ref="A11:A12"/>
    <mergeCell ref="A13:A14"/>
    <mergeCell ref="A15:A16"/>
    <mergeCell ref="A17:A18"/>
    <mergeCell ref="A19:A20"/>
    <mergeCell ref="H1:I1"/>
    <mergeCell ref="A2:B2"/>
    <mergeCell ref="A3:B3"/>
    <mergeCell ref="A4:B4"/>
    <mergeCell ref="A5:A6"/>
    <mergeCell ref="A7:A8"/>
  </mergeCells>
  <phoneticPr fontId="1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1C53-BE1D-B947-AE1F-56ECAFAACC77}">
  <dimension ref="A1:M33"/>
  <sheetViews>
    <sheetView showGridLines="0" workbookViewId="0"/>
  </sheetViews>
  <sheetFormatPr baseColWidth="10" defaultColWidth="8.83203125" defaultRowHeight="14"/>
  <cols>
    <col min="1" max="1" width="8" customWidth="1"/>
    <col min="2" max="2" width="4.1640625" customWidth="1"/>
    <col min="3" max="3" width="10.5" customWidth="1"/>
    <col min="4" max="13" width="6.5" customWidth="1"/>
    <col min="14" max="14" width="12.6640625" customWidth="1"/>
  </cols>
  <sheetData>
    <row r="1" spans="1:13" ht="18" thickBot="1">
      <c r="A1" s="121" t="s">
        <v>78</v>
      </c>
      <c r="B1" s="122"/>
      <c r="C1" s="122"/>
      <c r="D1" s="122"/>
      <c r="E1" s="123"/>
      <c r="F1" s="123"/>
      <c r="G1" s="123"/>
      <c r="H1" s="123"/>
      <c r="I1" s="124"/>
      <c r="J1" s="125"/>
      <c r="K1" s="125"/>
      <c r="L1" s="125"/>
      <c r="M1" s="126" t="s">
        <v>52</v>
      </c>
    </row>
    <row r="2" spans="1:13" s="54" customFormat="1" ht="15" thickBot="1">
      <c r="A2" s="127"/>
      <c r="B2" s="128"/>
      <c r="C2" s="93" t="s">
        <v>1</v>
      </c>
      <c r="D2" s="94" t="s">
        <v>79</v>
      </c>
      <c r="E2" s="94" t="s">
        <v>80</v>
      </c>
      <c r="F2" s="94" t="s">
        <v>81</v>
      </c>
      <c r="G2" s="94" t="s">
        <v>82</v>
      </c>
      <c r="H2" s="94" t="s">
        <v>83</v>
      </c>
      <c r="I2" s="94" t="s">
        <v>84</v>
      </c>
      <c r="J2" s="94" t="s">
        <v>85</v>
      </c>
      <c r="K2" s="94" t="s">
        <v>86</v>
      </c>
      <c r="L2" s="94" t="s">
        <v>87</v>
      </c>
      <c r="M2" s="96" t="s">
        <v>88</v>
      </c>
    </row>
    <row r="3" spans="1:13" s="54" customFormat="1" ht="13">
      <c r="A3" s="97" t="s">
        <v>14</v>
      </c>
      <c r="B3" s="98"/>
      <c r="C3" s="129">
        <f>SUM(C6:C7)</f>
        <v>12480</v>
      </c>
      <c r="D3" s="129">
        <f t="shared" ref="D3:M3" si="0">SUM(D6:D7)</f>
        <v>2</v>
      </c>
      <c r="E3" s="129">
        <f t="shared" si="0"/>
        <v>48</v>
      </c>
      <c r="F3" s="129">
        <f t="shared" si="0"/>
        <v>576</v>
      </c>
      <c r="G3" s="129">
        <f t="shared" si="0"/>
        <v>2819</v>
      </c>
      <c r="H3" s="129">
        <f t="shared" si="0"/>
        <v>4808</v>
      </c>
      <c r="I3" s="129">
        <f t="shared" si="0"/>
        <v>3352</v>
      </c>
      <c r="J3" s="129">
        <f t="shared" si="0"/>
        <v>840</v>
      </c>
      <c r="K3" s="129">
        <f t="shared" si="0"/>
        <v>35</v>
      </c>
      <c r="L3" s="129">
        <f t="shared" si="0"/>
        <v>0</v>
      </c>
      <c r="M3" s="130">
        <f t="shared" si="0"/>
        <v>0</v>
      </c>
    </row>
    <row r="4" spans="1:13" s="54" customFormat="1" ht="13">
      <c r="A4" s="102" t="s">
        <v>89</v>
      </c>
      <c r="B4" s="103"/>
      <c r="C4" s="131">
        <v>37.840045509576001</v>
      </c>
      <c r="D4" s="132">
        <v>0</v>
      </c>
      <c r="E4" s="132">
        <v>1.5863049010211838</v>
      </c>
      <c r="F4" s="132">
        <v>13.680085500534378</v>
      </c>
      <c r="G4" s="132">
        <v>58.271492651466602</v>
      </c>
      <c r="H4" s="132">
        <v>99.54863555426725</v>
      </c>
      <c r="I4" s="132">
        <v>65.29276559273832</v>
      </c>
      <c r="J4" s="132">
        <v>15.17916839841703</v>
      </c>
      <c r="K4" s="132">
        <v>0.56644386541293767</v>
      </c>
      <c r="L4" s="132">
        <v>0</v>
      </c>
      <c r="M4" s="133">
        <v>0</v>
      </c>
    </row>
    <row r="5" spans="1:13" s="54" customFormat="1" ht="13">
      <c r="A5" s="107" t="s">
        <v>15</v>
      </c>
      <c r="B5" s="134"/>
      <c r="C5" s="135">
        <f>C3/$C$3*100</f>
        <v>100</v>
      </c>
      <c r="D5" s="135">
        <v>1.6025641025641024E-2</v>
      </c>
      <c r="E5" s="135">
        <v>0.38461538461538464</v>
      </c>
      <c r="F5" s="135">
        <v>4.6153846153846159</v>
      </c>
      <c r="G5" s="135">
        <v>22.588141025641026</v>
      </c>
      <c r="H5" s="135">
        <v>38.525641025641029</v>
      </c>
      <c r="I5" s="135">
        <v>26.858974358974358</v>
      </c>
      <c r="J5" s="135">
        <v>6.7307692307692308</v>
      </c>
      <c r="K5" s="135">
        <v>0.28044871794871795</v>
      </c>
      <c r="L5" s="135">
        <v>0</v>
      </c>
      <c r="M5" s="136">
        <v>0</v>
      </c>
    </row>
    <row r="6" spans="1:13" s="54" customFormat="1" ht="13">
      <c r="A6" s="107" t="s">
        <v>16</v>
      </c>
      <c r="B6" s="137" t="s">
        <v>17</v>
      </c>
      <c r="C6" s="138">
        <f t="shared" ref="C6:C7" si="1">SUM(D6:M6)</f>
        <v>6399</v>
      </c>
      <c r="D6" s="139">
        <v>2</v>
      </c>
      <c r="E6" s="139">
        <f>SUM(E8,E10,E12,E14,E16,E18,E20)</f>
        <v>31</v>
      </c>
      <c r="F6" s="139">
        <f t="shared" ref="F6:M7" si="2">SUM(F8,F10,F12,F14,F16,F18,F20)</f>
        <v>298</v>
      </c>
      <c r="G6" s="139">
        <f t="shared" si="2"/>
        <v>1486</v>
      </c>
      <c r="H6" s="139">
        <f t="shared" si="2"/>
        <v>2454</v>
      </c>
      <c r="I6" s="139">
        <f t="shared" si="2"/>
        <v>1691</v>
      </c>
      <c r="J6" s="139">
        <f t="shared" si="2"/>
        <v>418</v>
      </c>
      <c r="K6" s="139">
        <f t="shared" si="2"/>
        <v>19</v>
      </c>
      <c r="L6" s="139">
        <f t="shared" si="2"/>
        <v>0</v>
      </c>
      <c r="M6" s="79">
        <f t="shared" si="2"/>
        <v>0</v>
      </c>
    </row>
    <row r="7" spans="1:13" s="54" customFormat="1" ht="13">
      <c r="A7" s="107"/>
      <c r="B7" s="137" t="s">
        <v>18</v>
      </c>
      <c r="C7" s="138">
        <f t="shared" si="1"/>
        <v>6081</v>
      </c>
      <c r="D7" s="139">
        <v>0</v>
      </c>
      <c r="E7" s="139">
        <f>SUM(E9,E11,E13,E15,E17,E19,E21)</f>
        <v>17</v>
      </c>
      <c r="F7" s="139">
        <f t="shared" si="2"/>
        <v>278</v>
      </c>
      <c r="G7" s="139">
        <f t="shared" si="2"/>
        <v>1333</v>
      </c>
      <c r="H7" s="139">
        <f t="shared" si="2"/>
        <v>2354</v>
      </c>
      <c r="I7" s="139">
        <f t="shared" si="2"/>
        <v>1661</v>
      </c>
      <c r="J7" s="139">
        <f t="shared" si="2"/>
        <v>422</v>
      </c>
      <c r="K7" s="139">
        <f t="shared" si="2"/>
        <v>16</v>
      </c>
      <c r="L7" s="139">
        <f t="shared" si="2"/>
        <v>0</v>
      </c>
      <c r="M7" s="79">
        <f t="shared" si="2"/>
        <v>0</v>
      </c>
    </row>
    <row r="8" spans="1:13" s="54" customFormat="1" ht="13">
      <c r="A8" s="107" t="s">
        <v>19</v>
      </c>
      <c r="B8" s="137" t="s">
        <v>17</v>
      </c>
      <c r="C8" s="138">
        <f>SUM(D8:M8)</f>
        <v>735</v>
      </c>
      <c r="D8" s="80">
        <v>0</v>
      </c>
      <c r="E8" s="140">
        <v>7</v>
      </c>
      <c r="F8" s="140">
        <v>70</v>
      </c>
      <c r="G8" s="141">
        <v>210</v>
      </c>
      <c r="H8" s="141">
        <v>245</v>
      </c>
      <c r="I8" s="141">
        <v>164</v>
      </c>
      <c r="J8" s="141">
        <v>39</v>
      </c>
      <c r="K8" s="141">
        <v>0</v>
      </c>
      <c r="L8" s="80">
        <v>0</v>
      </c>
      <c r="M8" s="79">
        <v>0</v>
      </c>
    </row>
    <row r="9" spans="1:13" s="54" customFormat="1" ht="13">
      <c r="A9" s="107"/>
      <c r="B9" s="137" t="s">
        <v>18</v>
      </c>
      <c r="C9" s="138">
        <f t="shared" ref="C9:C21" si="3">SUM(D9:M9)</f>
        <v>692</v>
      </c>
      <c r="D9" s="80">
        <v>0</v>
      </c>
      <c r="E9" s="140">
        <v>7</v>
      </c>
      <c r="F9" s="140">
        <v>74</v>
      </c>
      <c r="G9" s="141">
        <v>188</v>
      </c>
      <c r="H9" s="141">
        <v>234</v>
      </c>
      <c r="I9" s="141">
        <v>140</v>
      </c>
      <c r="J9" s="141">
        <v>45</v>
      </c>
      <c r="K9" s="141">
        <v>4</v>
      </c>
      <c r="L9" s="80">
        <v>0</v>
      </c>
      <c r="M9" s="79">
        <v>0</v>
      </c>
    </row>
    <row r="10" spans="1:13" s="54" customFormat="1" ht="13">
      <c r="A10" s="107" t="s">
        <v>76</v>
      </c>
      <c r="B10" s="137" t="s">
        <v>17</v>
      </c>
      <c r="C10" s="138">
        <f t="shared" si="3"/>
        <v>821</v>
      </c>
      <c r="D10" s="80">
        <v>1</v>
      </c>
      <c r="E10" s="140">
        <v>7</v>
      </c>
      <c r="F10" s="140">
        <v>37</v>
      </c>
      <c r="G10" s="141">
        <v>177</v>
      </c>
      <c r="H10" s="141">
        <v>335</v>
      </c>
      <c r="I10" s="141">
        <v>209</v>
      </c>
      <c r="J10" s="141">
        <v>53</v>
      </c>
      <c r="K10" s="141">
        <v>2</v>
      </c>
      <c r="L10" s="80">
        <v>0</v>
      </c>
      <c r="M10" s="79">
        <v>0</v>
      </c>
    </row>
    <row r="11" spans="1:13" s="54" customFormat="1" ht="13">
      <c r="A11" s="107"/>
      <c r="B11" s="137" t="s">
        <v>18</v>
      </c>
      <c r="C11" s="138">
        <f t="shared" si="3"/>
        <v>809</v>
      </c>
      <c r="D11" s="80">
        <v>0</v>
      </c>
      <c r="E11" s="140">
        <v>1</v>
      </c>
      <c r="F11" s="140">
        <v>32</v>
      </c>
      <c r="G11" s="141">
        <v>187</v>
      </c>
      <c r="H11" s="141">
        <v>315</v>
      </c>
      <c r="I11" s="141">
        <v>219</v>
      </c>
      <c r="J11" s="141">
        <v>54</v>
      </c>
      <c r="K11" s="141">
        <v>1</v>
      </c>
      <c r="L11" s="80">
        <v>0</v>
      </c>
      <c r="M11" s="79">
        <v>0</v>
      </c>
    </row>
    <row r="12" spans="1:13" s="54" customFormat="1" ht="13">
      <c r="A12" s="107" t="s">
        <v>21</v>
      </c>
      <c r="B12" s="137" t="s">
        <v>17</v>
      </c>
      <c r="C12" s="138">
        <f t="shared" si="3"/>
        <v>1364</v>
      </c>
      <c r="D12" s="80">
        <v>0</v>
      </c>
      <c r="E12" s="140">
        <v>2</v>
      </c>
      <c r="F12" s="140">
        <v>40</v>
      </c>
      <c r="G12" s="141">
        <v>299</v>
      </c>
      <c r="H12" s="141">
        <v>545</v>
      </c>
      <c r="I12" s="141">
        <v>387</v>
      </c>
      <c r="J12" s="141">
        <v>86</v>
      </c>
      <c r="K12" s="141">
        <v>5</v>
      </c>
      <c r="L12" s="80">
        <v>0</v>
      </c>
      <c r="M12" s="79">
        <v>0</v>
      </c>
    </row>
    <row r="13" spans="1:13" s="54" customFormat="1" ht="13">
      <c r="A13" s="107"/>
      <c r="B13" s="137" t="s">
        <v>18</v>
      </c>
      <c r="C13" s="138">
        <f t="shared" si="3"/>
        <v>1326</v>
      </c>
      <c r="D13" s="80">
        <v>0</v>
      </c>
      <c r="E13" s="140">
        <v>2</v>
      </c>
      <c r="F13" s="140">
        <v>30</v>
      </c>
      <c r="G13" s="141">
        <v>265</v>
      </c>
      <c r="H13" s="141">
        <v>542</v>
      </c>
      <c r="I13" s="141">
        <v>388</v>
      </c>
      <c r="J13" s="141">
        <v>96</v>
      </c>
      <c r="K13" s="141">
        <v>3</v>
      </c>
      <c r="L13" s="80">
        <v>0</v>
      </c>
      <c r="M13" s="79">
        <v>0</v>
      </c>
    </row>
    <row r="14" spans="1:13" s="54" customFormat="1" ht="13">
      <c r="A14" s="107" t="s">
        <v>22</v>
      </c>
      <c r="B14" s="137" t="s">
        <v>17</v>
      </c>
      <c r="C14" s="138">
        <f t="shared" si="3"/>
        <v>975</v>
      </c>
      <c r="D14" s="80">
        <v>0</v>
      </c>
      <c r="E14" s="140">
        <v>6</v>
      </c>
      <c r="F14" s="140">
        <v>43</v>
      </c>
      <c r="G14" s="141">
        <v>186</v>
      </c>
      <c r="H14" s="141">
        <v>382</v>
      </c>
      <c r="I14" s="141">
        <v>283</v>
      </c>
      <c r="J14" s="141">
        <v>69</v>
      </c>
      <c r="K14" s="141">
        <v>6</v>
      </c>
      <c r="L14" s="80">
        <v>0</v>
      </c>
      <c r="M14" s="79">
        <v>0</v>
      </c>
    </row>
    <row r="15" spans="1:13" s="54" customFormat="1" ht="13">
      <c r="A15" s="107"/>
      <c r="B15" s="137" t="s">
        <v>18</v>
      </c>
      <c r="C15" s="138">
        <f t="shared" si="3"/>
        <v>937</v>
      </c>
      <c r="D15" s="80">
        <v>0</v>
      </c>
      <c r="E15" s="140">
        <v>1</v>
      </c>
      <c r="F15" s="140">
        <v>38</v>
      </c>
      <c r="G15" s="141">
        <v>169</v>
      </c>
      <c r="H15" s="141">
        <v>373</v>
      </c>
      <c r="I15" s="141">
        <v>288</v>
      </c>
      <c r="J15" s="141">
        <v>65</v>
      </c>
      <c r="K15" s="141">
        <v>3</v>
      </c>
      <c r="L15" s="80">
        <v>0</v>
      </c>
      <c r="M15" s="79">
        <v>0</v>
      </c>
    </row>
    <row r="16" spans="1:13" s="54" customFormat="1" ht="13">
      <c r="A16" s="107" t="s">
        <v>23</v>
      </c>
      <c r="B16" s="137" t="s">
        <v>17</v>
      </c>
      <c r="C16" s="138">
        <f t="shared" si="3"/>
        <v>918</v>
      </c>
      <c r="D16" s="80">
        <v>1</v>
      </c>
      <c r="E16" s="140">
        <v>3</v>
      </c>
      <c r="F16" s="140">
        <v>44</v>
      </c>
      <c r="G16" s="141">
        <v>182</v>
      </c>
      <c r="H16" s="141">
        <v>347</v>
      </c>
      <c r="I16" s="141">
        <v>268</v>
      </c>
      <c r="J16" s="141">
        <v>72</v>
      </c>
      <c r="K16" s="141">
        <v>1</v>
      </c>
      <c r="L16" s="80">
        <v>0</v>
      </c>
      <c r="M16" s="79">
        <v>0</v>
      </c>
    </row>
    <row r="17" spans="1:13" s="54" customFormat="1" ht="13">
      <c r="A17" s="107"/>
      <c r="B17" s="137" t="s">
        <v>18</v>
      </c>
      <c r="C17" s="138">
        <f t="shared" si="3"/>
        <v>839</v>
      </c>
      <c r="D17" s="80">
        <v>0</v>
      </c>
      <c r="E17" s="140">
        <v>1</v>
      </c>
      <c r="F17" s="140">
        <v>32</v>
      </c>
      <c r="G17" s="141">
        <v>166</v>
      </c>
      <c r="H17" s="141">
        <v>336</v>
      </c>
      <c r="I17" s="141">
        <v>241</v>
      </c>
      <c r="J17" s="141">
        <v>61</v>
      </c>
      <c r="K17" s="141">
        <v>2</v>
      </c>
      <c r="L17" s="80">
        <v>0</v>
      </c>
      <c r="M17" s="79">
        <v>0</v>
      </c>
    </row>
    <row r="18" spans="1:13" s="54" customFormat="1" ht="13">
      <c r="A18" s="107" t="s">
        <v>24</v>
      </c>
      <c r="B18" s="137" t="s">
        <v>17</v>
      </c>
      <c r="C18" s="138">
        <f t="shared" si="3"/>
        <v>951</v>
      </c>
      <c r="D18" s="80">
        <v>0</v>
      </c>
      <c r="E18" s="140">
        <v>4</v>
      </c>
      <c r="F18" s="140">
        <v>41</v>
      </c>
      <c r="G18" s="141">
        <v>267</v>
      </c>
      <c r="H18" s="141">
        <v>376</v>
      </c>
      <c r="I18" s="141">
        <v>205</v>
      </c>
      <c r="J18" s="141">
        <v>55</v>
      </c>
      <c r="K18" s="141">
        <v>3</v>
      </c>
      <c r="L18" s="80">
        <v>0</v>
      </c>
      <c r="M18" s="79">
        <v>0</v>
      </c>
    </row>
    <row r="19" spans="1:13" s="54" customFormat="1" ht="13">
      <c r="A19" s="107"/>
      <c r="B19" s="137" t="s">
        <v>18</v>
      </c>
      <c r="C19" s="138">
        <f t="shared" si="3"/>
        <v>872</v>
      </c>
      <c r="D19" s="80">
        <v>0</v>
      </c>
      <c r="E19" s="140">
        <v>2</v>
      </c>
      <c r="F19" s="140">
        <v>49</v>
      </c>
      <c r="G19" s="141">
        <v>204</v>
      </c>
      <c r="H19" s="141">
        <v>326</v>
      </c>
      <c r="I19" s="141">
        <v>232</v>
      </c>
      <c r="J19" s="141">
        <v>58</v>
      </c>
      <c r="K19" s="141">
        <v>1</v>
      </c>
      <c r="L19" s="80">
        <v>0</v>
      </c>
      <c r="M19" s="79">
        <v>0</v>
      </c>
    </row>
    <row r="20" spans="1:13" s="54" customFormat="1" ht="13">
      <c r="A20" s="107" t="s">
        <v>25</v>
      </c>
      <c r="B20" s="137" t="s">
        <v>17</v>
      </c>
      <c r="C20" s="138">
        <f t="shared" si="3"/>
        <v>635</v>
      </c>
      <c r="D20" s="80">
        <v>0</v>
      </c>
      <c r="E20" s="140">
        <v>2</v>
      </c>
      <c r="F20" s="140">
        <v>23</v>
      </c>
      <c r="G20" s="141">
        <v>165</v>
      </c>
      <c r="H20" s="141">
        <v>224</v>
      </c>
      <c r="I20" s="141">
        <v>175</v>
      </c>
      <c r="J20" s="141">
        <v>44</v>
      </c>
      <c r="K20" s="141">
        <v>2</v>
      </c>
      <c r="L20" s="80">
        <v>0</v>
      </c>
      <c r="M20" s="79">
        <v>0</v>
      </c>
    </row>
    <row r="21" spans="1:13" s="54" customFormat="1" thickBot="1">
      <c r="A21" s="112"/>
      <c r="B21" s="142" t="s">
        <v>18</v>
      </c>
      <c r="C21" s="143">
        <f t="shared" si="3"/>
        <v>606</v>
      </c>
      <c r="D21" s="85">
        <v>0</v>
      </c>
      <c r="E21" s="144">
        <v>3</v>
      </c>
      <c r="F21" s="144">
        <v>23</v>
      </c>
      <c r="G21" s="145">
        <v>154</v>
      </c>
      <c r="H21" s="145">
        <v>228</v>
      </c>
      <c r="I21" s="145">
        <v>153</v>
      </c>
      <c r="J21" s="145">
        <v>43</v>
      </c>
      <c r="K21" s="145">
        <v>2</v>
      </c>
      <c r="L21" s="85">
        <v>0</v>
      </c>
      <c r="M21" s="86">
        <v>0</v>
      </c>
    </row>
    <row r="22" spans="1:13" s="54" customFormat="1" ht="13">
      <c r="A22" s="117" t="s">
        <v>90</v>
      </c>
      <c r="B22" s="146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3.75" customHeight="1">
      <c r="A23" s="68"/>
      <c r="B23" s="68"/>
    </row>
    <row r="24" spans="1:13" ht="13.75" customHeight="1"/>
    <row r="25" spans="1:13" ht="13.75" customHeight="1"/>
    <row r="26" spans="1:13" ht="13.75" customHeight="1"/>
    <row r="27" spans="1:13" ht="13.75" customHeight="1"/>
    <row r="28" spans="1:13" ht="13.75" customHeight="1"/>
    <row r="29" spans="1:13" ht="13.75" customHeight="1"/>
    <row r="30" spans="1:13" ht="13.75" customHeight="1"/>
    <row r="31" spans="1:13" ht="13.75" customHeight="1"/>
    <row r="32" spans="1:13" ht="13.75" customHeight="1"/>
    <row r="33" ht="13.75" customHeight="1"/>
  </sheetData>
  <mergeCells count="13">
    <mergeCell ref="A23:B23"/>
    <mergeCell ref="A10:A11"/>
    <mergeCell ref="A12:A13"/>
    <mergeCell ref="A14:A15"/>
    <mergeCell ref="A16:A17"/>
    <mergeCell ref="A18:A19"/>
    <mergeCell ref="A20:A21"/>
    <mergeCell ref="A2:B2"/>
    <mergeCell ref="A3:B3"/>
    <mergeCell ref="A4:B4"/>
    <mergeCell ref="A5:B5"/>
    <mergeCell ref="A6:A7"/>
    <mergeCell ref="A8:A9"/>
  </mergeCells>
  <phoneticPr fontId="1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90A-4288-DB4B-AC10-B75DD7FFB9B8}">
  <dimension ref="A1:K44"/>
  <sheetViews>
    <sheetView showGridLines="0" workbookViewId="0"/>
  </sheetViews>
  <sheetFormatPr baseColWidth="10" defaultColWidth="8.83203125" defaultRowHeight="14"/>
  <cols>
    <col min="1" max="1" width="9" style="3" customWidth="1"/>
    <col min="2" max="2" width="3.83203125" style="3" customWidth="1"/>
    <col min="3" max="3" width="9.33203125" style="3" customWidth="1"/>
    <col min="4" max="5" width="9.1640625" style="3" customWidth="1"/>
    <col min="6" max="11" width="7.83203125" style="3" customWidth="1"/>
    <col min="12" max="12" width="12.6640625" style="3" customWidth="1"/>
    <col min="13" max="16384" width="8.83203125" style="3"/>
  </cols>
  <sheetData>
    <row r="1" spans="1:11" ht="18" thickBot="1">
      <c r="A1" s="147" t="s">
        <v>91</v>
      </c>
      <c r="B1" s="148"/>
      <c r="C1" s="148"/>
      <c r="D1" s="149"/>
      <c r="E1" s="149"/>
      <c r="F1" s="149"/>
      <c r="G1" s="149"/>
      <c r="H1" s="150"/>
      <c r="I1" s="151"/>
      <c r="J1" s="151"/>
      <c r="K1" s="152" t="s">
        <v>52</v>
      </c>
    </row>
    <row r="2" spans="1:11" s="158" customFormat="1" ht="15" thickBot="1">
      <c r="A2" s="153"/>
      <c r="B2" s="154"/>
      <c r="C2" s="155" t="s">
        <v>1</v>
      </c>
      <c r="D2" s="156" t="s">
        <v>92</v>
      </c>
      <c r="E2" s="156" t="s">
        <v>93</v>
      </c>
      <c r="F2" s="156" t="s">
        <v>94</v>
      </c>
      <c r="G2" s="156" t="s">
        <v>95</v>
      </c>
      <c r="H2" s="156" t="s">
        <v>96</v>
      </c>
      <c r="I2" s="156" t="s">
        <v>97</v>
      </c>
      <c r="J2" s="156" t="s">
        <v>98</v>
      </c>
      <c r="K2" s="157" t="s">
        <v>75</v>
      </c>
    </row>
    <row r="3" spans="1:11" s="163" customFormat="1" ht="13">
      <c r="A3" s="159" t="s">
        <v>14</v>
      </c>
      <c r="B3" s="160"/>
      <c r="C3" s="161">
        <f>SUM(C5,C6)</f>
        <v>12480</v>
      </c>
      <c r="D3" s="161">
        <v>0</v>
      </c>
      <c r="E3" s="161">
        <f>SUM(E5,E6)</f>
        <v>3</v>
      </c>
      <c r="F3" s="161">
        <f t="shared" ref="F3:K3" si="0">SUM(F5,F6)</f>
        <v>13</v>
      </c>
      <c r="G3" s="161">
        <f t="shared" si="0"/>
        <v>42</v>
      </c>
      <c r="H3" s="161">
        <f t="shared" si="0"/>
        <v>246</v>
      </c>
      <c r="I3" s="161">
        <f t="shared" si="0"/>
        <v>8049</v>
      </c>
      <c r="J3" s="161">
        <f t="shared" si="0"/>
        <v>4124</v>
      </c>
      <c r="K3" s="162">
        <f t="shared" si="0"/>
        <v>3</v>
      </c>
    </row>
    <row r="4" spans="1:11" s="158" customFormat="1" ht="13">
      <c r="A4" s="164" t="s">
        <v>15</v>
      </c>
      <c r="B4" s="165"/>
      <c r="C4" s="166">
        <v>100</v>
      </c>
      <c r="D4" s="167">
        <v>0</v>
      </c>
      <c r="E4" s="166">
        <f>E3/$C$3*100</f>
        <v>2.403846153846154E-2</v>
      </c>
      <c r="F4" s="166">
        <f t="shared" ref="F4:K4" si="1">F3/$C$3*100</f>
        <v>0.10416666666666667</v>
      </c>
      <c r="G4" s="166">
        <f t="shared" si="1"/>
        <v>0.33653846153846156</v>
      </c>
      <c r="H4" s="166">
        <f t="shared" si="1"/>
        <v>1.971153846153846</v>
      </c>
      <c r="I4" s="166">
        <f t="shared" si="1"/>
        <v>64.495192307692307</v>
      </c>
      <c r="J4" s="166">
        <f t="shared" si="1"/>
        <v>33.044871794871796</v>
      </c>
      <c r="K4" s="168">
        <f t="shared" si="1"/>
        <v>2.403846153846154E-2</v>
      </c>
    </row>
    <row r="5" spans="1:11" s="158" customFormat="1" ht="13">
      <c r="A5" s="164" t="s">
        <v>16</v>
      </c>
      <c r="B5" s="169" t="s">
        <v>17</v>
      </c>
      <c r="C5" s="167">
        <f>SUM(D5:K5)</f>
        <v>6399</v>
      </c>
      <c r="D5" s="167">
        <v>0</v>
      </c>
      <c r="E5" s="167">
        <f>SUM(E7,E9,E11,E13,E15,E17,E19)</f>
        <v>1</v>
      </c>
      <c r="F5" s="167">
        <f t="shared" ref="F5:K6" si="2">SUM(F7,F9,F11,F13,F15,F17,F19)</f>
        <v>6</v>
      </c>
      <c r="G5" s="167">
        <f t="shared" si="2"/>
        <v>21</v>
      </c>
      <c r="H5" s="167">
        <f t="shared" si="2"/>
        <v>130</v>
      </c>
      <c r="I5" s="167">
        <f t="shared" si="2"/>
        <v>4276</v>
      </c>
      <c r="J5" s="167">
        <f t="shared" si="2"/>
        <v>1962</v>
      </c>
      <c r="K5" s="170">
        <f t="shared" si="2"/>
        <v>3</v>
      </c>
    </row>
    <row r="6" spans="1:11" s="158" customFormat="1" ht="13">
      <c r="A6" s="164"/>
      <c r="B6" s="169" t="s">
        <v>18</v>
      </c>
      <c r="C6" s="167">
        <f>SUM(D6:K6)</f>
        <v>6081</v>
      </c>
      <c r="D6" s="167">
        <v>0</v>
      </c>
      <c r="E6" s="167">
        <f>SUM(E8,E10,E12,E14,E16,E18,E20)</f>
        <v>2</v>
      </c>
      <c r="F6" s="167">
        <f t="shared" si="2"/>
        <v>7</v>
      </c>
      <c r="G6" s="167">
        <f t="shared" si="2"/>
        <v>21</v>
      </c>
      <c r="H6" s="167">
        <f t="shared" si="2"/>
        <v>116</v>
      </c>
      <c r="I6" s="167">
        <f t="shared" si="2"/>
        <v>3773</v>
      </c>
      <c r="J6" s="167">
        <f t="shared" si="2"/>
        <v>2162</v>
      </c>
      <c r="K6" s="170">
        <f t="shared" si="2"/>
        <v>0</v>
      </c>
    </row>
    <row r="7" spans="1:11" s="158" customFormat="1" ht="13">
      <c r="A7" s="164" t="s">
        <v>19</v>
      </c>
      <c r="B7" s="169" t="s">
        <v>17</v>
      </c>
      <c r="C7" s="167">
        <f>SUM(D7:K7)</f>
        <v>735</v>
      </c>
      <c r="D7" s="167">
        <v>0</v>
      </c>
      <c r="E7" s="167">
        <v>0</v>
      </c>
      <c r="F7" s="167">
        <v>2</v>
      </c>
      <c r="G7" s="167">
        <v>1</v>
      </c>
      <c r="H7" s="167">
        <v>11</v>
      </c>
      <c r="I7" s="167">
        <v>507</v>
      </c>
      <c r="J7" s="167">
        <v>214</v>
      </c>
      <c r="K7" s="170">
        <v>0</v>
      </c>
    </row>
    <row r="8" spans="1:11" s="158" customFormat="1" ht="13">
      <c r="A8" s="164"/>
      <c r="B8" s="169" t="s">
        <v>18</v>
      </c>
      <c r="C8" s="167">
        <f>SUM(D8:K8)</f>
        <v>692</v>
      </c>
      <c r="D8" s="167">
        <v>0</v>
      </c>
      <c r="E8" s="167">
        <v>1</v>
      </c>
      <c r="F8" s="167">
        <v>1</v>
      </c>
      <c r="G8" s="167">
        <v>5</v>
      </c>
      <c r="H8" s="167">
        <v>16</v>
      </c>
      <c r="I8" s="167">
        <v>455</v>
      </c>
      <c r="J8" s="167">
        <v>214</v>
      </c>
      <c r="K8" s="170">
        <v>0</v>
      </c>
    </row>
    <row r="9" spans="1:11" s="158" customFormat="1" ht="13">
      <c r="A9" s="164" t="s">
        <v>76</v>
      </c>
      <c r="B9" s="169" t="s">
        <v>17</v>
      </c>
      <c r="C9" s="167">
        <f>SUM(D9:K9)</f>
        <v>821</v>
      </c>
      <c r="D9" s="167">
        <v>0</v>
      </c>
      <c r="E9" s="167">
        <v>0</v>
      </c>
      <c r="F9" s="167">
        <v>0</v>
      </c>
      <c r="G9" s="167">
        <v>4</v>
      </c>
      <c r="H9" s="167">
        <v>18</v>
      </c>
      <c r="I9" s="167">
        <v>536</v>
      </c>
      <c r="J9" s="167">
        <v>263</v>
      </c>
      <c r="K9" s="170">
        <v>0</v>
      </c>
    </row>
    <row r="10" spans="1:11" s="158" customFormat="1" ht="13">
      <c r="A10" s="164"/>
      <c r="B10" s="169" t="s">
        <v>18</v>
      </c>
      <c r="C10" s="167">
        <f t="shared" ref="C10:C20" si="3">SUM(D10:K10)</f>
        <v>809</v>
      </c>
      <c r="D10" s="167">
        <v>0</v>
      </c>
      <c r="E10" s="167">
        <v>0</v>
      </c>
      <c r="F10" s="167">
        <v>2</v>
      </c>
      <c r="G10" s="167">
        <v>3</v>
      </c>
      <c r="H10" s="167">
        <v>20</v>
      </c>
      <c r="I10" s="167">
        <v>521</v>
      </c>
      <c r="J10" s="167">
        <v>263</v>
      </c>
      <c r="K10" s="170">
        <v>0</v>
      </c>
    </row>
    <row r="11" spans="1:11" s="158" customFormat="1" ht="13">
      <c r="A11" s="164" t="s">
        <v>21</v>
      </c>
      <c r="B11" s="169" t="s">
        <v>17</v>
      </c>
      <c r="C11" s="167">
        <f t="shared" si="3"/>
        <v>1364</v>
      </c>
      <c r="D11" s="167">
        <v>0</v>
      </c>
      <c r="E11" s="167">
        <v>1</v>
      </c>
      <c r="F11" s="167">
        <v>0</v>
      </c>
      <c r="G11" s="167">
        <v>2</v>
      </c>
      <c r="H11" s="167">
        <v>24</v>
      </c>
      <c r="I11" s="167">
        <v>943</v>
      </c>
      <c r="J11" s="167">
        <v>394</v>
      </c>
      <c r="K11" s="170">
        <v>0</v>
      </c>
    </row>
    <row r="12" spans="1:11" s="158" customFormat="1" ht="13">
      <c r="A12" s="164"/>
      <c r="B12" s="169" t="s">
        <v>18</v>
      </c>
      <c r="C12" s="167">
        <f t="shared" si="3"/>
        <v>1326</v>
      </c>
      <c r="D12" s="167">
        <v>0</v>
      </c>
      <c r="E12" s="167">
        <v>1</v>
      </c>
      <c r="F12" s="167">
        <v>0</v>
      </c>
      <c r="G12" s="167">
        <v>4</v>
      </c>
      <c r="H12" s="167">
        <v>23</v>
      </c>
      <c r="I12" s="167">
        <v>803</v>
      </c>
      <c r="J12" s="167">
        <v>495</v>
      </c>
      <c r="K12" s="170">
        <v>0</v>
      </c>
    </row>
    <row r="13" spans="1:11" s="158" customFormat="1" ht="13">
      <c r="A13" s="164" t="s">
        <v>22</v>
      </c>
      <c r="B13" s="169" t="s">
        <v>17</v>
      </c>
      <c r="C13" s="167">
        <f t="shared" si="3"/>
        <v>975</v>
      </c>
      <c r="D13" s="167">
        <v>0</v>
      </c>
      <c r="E13" s="167">
        <v>0</v>
      </c>
      <c r="F13" s="167">
        <v>2</v>
      </c>
      <c r="G13" s="167">
        <v>5</v>
      </c>
      <c r="H13" s="167">
        <v>17</v>
      </c>
      <c r="I13" s="167">
        <v>656</v>
      </c>
      <c r="J13" s="167">
        <v>292</v>
      </c>
      <c r="K13" s="170">
        <v>3</v>
      </c>
    </row>
    <row r="14" spans="1:11" s="158" customFormat="1" ht="13">
      <c r="A14" s="164"/>
      <c r="B14" s="169" t="s">
        <v>18</v>
      </c>
      <c r="C14" s="167">
        <f t="shared" si="3"/>
        <v>937</v>
      </c>
      <c r="D14" s="167">
        <v>0</v>
      </c>
      <c r="E14" s="167">
        <v>0</v>
      </c>
      <c r="F14" s="167">
        <v>0</v>
      </c>
      <c r="G14" s="167">
        <v>4</v>
      </c>
      <c r="H14" s="167">
        <v>11</v>
      </c>
      <c r="I14" s="167">
        <v>591</v>
      </c>
      <c r="J14" s="167">
        <v>331</v>
      </c>
      <c r="K14" s="170">
        <v>0</v>
      </c>
    </row>
    <row r="15" spans="1:11" s="158" customFormat="1" ht="13">
      <c r="A15" s="164" t="s">
        <v>23</v>
      </c>
      <c r="B15" s="169" t="s">
        <v>17</v>
      </c>
      <c r="C15" s="167">
        <f t="shared" si="3"/>
        <v>918</v>
      </c>
      <c r="D15" s="167">
        <v>0</v>
      </c>
      <c r="E15" s="167">
        <v>0</v>
      </c>
      <c r="F15" s="167">
        <v>0</v>
      </c>
      <c r="G15" s="167">
        <v>4</v>
      </c>
      <c r="H15" s="167">
        <v>20</v>
      </c>
      <c r="I15" s="167">
        <v>593</v>
      </c>
      <c r="J15" s="167">
        <v>301</v>
      </c>
      <c r="K15" s="170">
        <v>0</v>
      </c>
    </row>
    <row r="16" spans="1:11" s="158" customFormat="1" ht="13">
      <c r="A16" s="164"/>
      <c r="B16" s="169" t="s">
        <v>18</v>
      </c>
      <c r="C16" s="167">
        <f t="shared" si="3"/>
        <v>839</v>
      </c>
      <c r="D16" s="167">
        <v>0</v>
      </c>
      <c r="E16" s="167">
        <v>0</v>
      </c>
      <c r="F16" s="167">
        <v>2</v>
      </c>
      <c r="G16" s="167">
        <v>3</v>
      </c>
      <c r="H16" s="167">
        <v>14</v>
      </c>
      <c r="I16" s="167">
        <v>500</v>
      </c>
      <c r="J16" s="167">
        <v>320</v>
      </c>
      <c r="K16" s="170">
        <v>0</v>
      </c>
    </row>
    <row r="17" spans="1:11" s="158" customFormat="1" ht="13">
      <c r="A17" s="164" t="s">
        <v>24</v>
      </c>
      <c r="B17" s="169" t="s">
        <v>17</v>
      </c>
      <c r="C17" s="167">
        <f t="shared" si="3"/>
        <v>951</v>
      </c>
      <c r="D17" s="167">
        <v>0</v>
      </c>
      <c r="E17" s="167">
        <v>0</v>
      </c>
      <c r="F17" s="167">
        <v>2</v>
      </c>
      <c r="G17" s="167">
        <v>4</v>
      </c>
      <c r="H17" s="167">
        <v>22</v>
      </c>
      <c r="I17" s="167">
        <v>618</v>
      </c>
      <c r="J17" s="167">
        <v>305</v>
      </c>
      <c r="K17" s="170">
        <v>0</v>
      </c>
    </row>
    <row r="18" spans="1:11" s="158" customFormat="1" ht="13">
      <c r="A18" s="164"/>
      <c r="B18" s="169" t="s">
        <v>18</v>
      </c>
      <c r="C18" s="167">
        <f t="shared" si="3"/>
        <v>872</v>
      </c>
      <c r="D18" s="167">
        <v>0</v>
      </c>
      <c r="E18" s="167">
        <v>0</v>
      </c>
      <c r="F18" s="167">
        <v>1</v>
      </c>
      <c r="G18" s="167">
        <v>2</v>
      </c>
      <c r="H18" s="167">
        <v>18</v>
      </c>
      <c r="I18" s="167">
        <v>513</v>
      </c>
      <c r="J18" s="167">
        <v>338</v>
      </c>
      <c r="K18" s="170">
        <v>0</v>
      </c>
    </row>
    <row r="19" spans="1:11" s="158" customFormat="1" ht="13">
      <c r="A19" s="164" t="s">
        <v>25</v>
      </c>
      <c r="B19" s="169" t="s">
        <v>17</v>
      </c>
      <c r="C19" s="167">
        <f t="shared" si="3"/>
        <v>635</v>
      </c>
      <c r="D19" s="167">
        <v>0</v>
      </c>
      <c r="E19" s="167">
        <v>0</v>
      </c>
      <c r="F19" s="167">
        <v>0</v>
      </c>
      <c r="G19" s="167">
        <v>1</v>
      </c>
      <c r="H19" s="167">
        <v>18</v>
      </c>
      <c r="I19" s="167">
        <v>423</v>
      </c>
      <c r="J19" s="167">
        <v>193</v>
      </c>
      <c r="K19" s="170">
        <v>0</v>
      </c>
    </row>
    <row r="20" spans="1:11" s="158" customFormat="1" thickBot="1">
      <c r="A20" s="171"/>
      <c r="B20" s="172" t="s">
        <v>18</v>
      </c>
      <c r="C20" s="173">
        <f t="shared" si="3"/>
        <v>606</v>
      </c>
      <c r="D20" s="173">
        <v>0</v>
      </c>
      <c r="E20" s="173">
        <v>0</v>
      </c>
      <c r="F20" s="173">
        <v>1</v>
      </c>
      <c r="G20" s="173">
        <v>0</v>
      </c>
      <c r="H20" s="173">
        <v>14</v>
      </c>
      <c r="I20" s="173">
        <v>390</v>
      </c>
      <c r="J20" s="173">
        <v>201</v>
      </c>
      <c r="K20" s="174">
        <v>0</v>
      </c>
    </row>
    <row r="21" spans="1:11" ht="13.75" customHeight="1">
      <c r="A21" s="175"/>
      <c r="B21" s="175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8" thickBot="1">
      <c r="A22" s="147" t="s">
        <v>99</v>
      </c>
      <c r="B22" s="148"/>
      <c r="C22" s="148"/>
      <c r="D22" s="148"/>
      <c r="E22" s="148"/>
      <c r="F22" s="148"/>
      <c r="G22" s="148"/>
      <c r="H22" s="148"/>
      <c r="I22" s="148"/>
      <c r="K22" s="152" t="s">
        <v>52</v>
      </c>
    </row>
    <row r="23" spans="1:11" s="158" customFormat="1" ht="13">
      <c r="A23" s="177"/>
      <c r="B23" s="178"/>
      <c r="C23" s="179" t="s">
        <v>1</v>
      </c>
      <c r="D23" s="180" t="s">
        <v>100</v>
      </c>
      <c r="E23" s="181"/>
      <c r="F23" s="181"/>
      <c r="G23" s="182"/>
      <c r="H23" s="183" t="s">
        <v>101</v>
      </c>
      <c r="I23" s="184" t="s">
        <v>102</v>
      </c>
      <c r="J23" s="185" t="s">
        <v>75</v>
      </c>
      <c r="K23" s="186"/>
    </row>
    <row r="24" spans="1:11" s="158" customFormat="1" ht="15" thickBot="1">
      <c r="A24" s="187"/>
      <c r="B24" s="188"/>
      <c r="C24" s="189"/>
      <c r="D24" s="190" t="s">
        <v>64</v>
      </c>
      <c r="E24" s="190" t="s">
        <v>103</v>
      </c>
      <c r="F24" s="190" t="s">
        <v>95</v>
      </c>
      <c r="G24" s="190" t="s">
        <v>104</v>
      </c>
      <c r="H24" s="190" t="s">
        <v>105</v>
      </c>
      <c r="I24" s="191" t="s">
        <v>106</v>
      </c>
      <c r="J24" s="192"/>
      <c r="K24" s="171"/>
    </row>
    <row r="25" spans="1:11" s="163" customFormat="1" ht="13">
      <c r="A25" s="159" t="s">
        <v>14</v>
      </c>
      <c r="B25" s="160"/>
      <c r="C25" s="193">
        <v>12480</v>
      </c>
      <c r="D25" s="193">
        <v>604</v>
      </c>
      <c r="E25" s="193">
        <v>16</v>
      </c>
      <c r="F25" s="193">
        <v>42</v>
      </c>
      <c r="G25" s="193">
        <v>546</v>
      </c>
      <c r="H25" s="193">
        <v>11865</v>
      </c>
      <c r="I25" s="193">
        <v>8</v>
      </c>
      <c r="J25" s="194">
        <v>3</v>
      </c>
      <c r="K25" s="195"/>
    </row>
    <row r="26" spans="1:11" s="158" customFormat="1" ht="13">
      <c r="A26" s="164" t="s">
        <v>15</v>
      </c>
      <c r="B26" s="165"/>
      <c r="C26" s="166">
        <v>100.00000000000001</v>
      </c>
      <c r="D26" s="166">
        <v>4.8397435897435903</v>
      </c>
      <c r="E26" s="166">
        <v>0.12820512820512819</v>
      </c>
      <c r="F26" s="166">
        <v>0.33653846153846156</v>
      </c>
      <c r="G26" s="166">
        <v>4.375</v>
      </c>
      <c r="H26" s="166">
        <v>95.072115384615387</v>
      </c>
      <c r="I26" s="166">
        <v>6.4102564102564097E-2</v>
      </c>
      <c r="J26" s="196">
        <v>2.403846153846154E-2</v>
      </c>
      <c r="K26" s="197"/>
    </row>
    <row r="27" spans="1:11" s="158" customFormat="1" ht="13">
      <c r="A27" s="164" t="s">
        <v>16</v>
      </c>
      <c r="B27" s="169" t="s">
        <v>17</v>
      </c>
      <c r="C27" s="167">
        <v>6399</v>
      </c>
      <c r="D27" s="167">
        <v>330</v>
      </c>
      <c r="E27" s="167">
        <v>7</v>
      </c>
      <c r="F27" s="167">
        <v>21</v>
      </c>
      <c r="G27" s="167">
        <v>302</v>
      </c>
      <c r="H27" s="167">
        <v>6064</v>
      </c>
      <c r="I27" s="167">
        <v>2</v>
      </c>
      <c r="J27" s="198">
        <v>3</v>
      </c>
      <c r="K27" s="199"/>
    </row>
    <row r="28" spans="1:11" s="158" customFormat="1" ht="13">
      <c r="A28" s="164"/>
      <c r="B28" s="169" t="s">
        <v>18</v>
      </c>
      <c r="C28" s="167">
        <v>6081</v>
      </c>
      <c r="D28" s="167">
        <v>274</v>
      </c>
      <c r="E28" s="167">
        <v>9</v>
      </c>
      <c r="F28" s="167">
        <v>21</v>
      </c>
      <c r="G28" s="167">
        <v>244</v>
      </c>
      <c r="H28" s="167">
        <v>5801</v>
      </c>
      <c r="I28" s="167">
        <v>6</v>
      </c>
      <c r="J28" s="198">
        <v>0</v>
      </c>
      <c r="K28" s="199"/>
    </row>
    <row r="29" spans="1:11" s="158" customFormat="1" ht="13">
      <c r="A29" s="164" t="s">
        <v>19</v>
      </c>
      <c r="B29" s="169" t="s">
        <v>17</v>
      </c>
      <c r="C29" s="167">
        <v>735</v>
      </c>
      <c r="D29" s="200">
        <v>29</v>
      </c>
      <c r="E29" s="201">
        <v>2</v>
      </c>
      <c r="F29" s="201">
        <v>1</v>
      </c>
      <c r="G29" s="201">
        <v>26</v>
      </c>
      <c r="H29" s="201">
        <v>706</v>
      </c>
      <c r="I29" s="202">
        <v>0</v>
      </c>
      <c r="J29" s="203">
        <v>0</v>
      </c>
      <c r="K29" s="204"/>
    </row>
    <row r="30" spans="1:11" s="158" customFormat="1" ht="13">
      <c r="A30" s="164"/>
      <c r="B30" s="169" t="s">
        <v>18</v>
      </c>
      <c r="C30" s="167">
        <v>692</v>
      </c>
      <c r="D30" s="200">
        <v>41</v>
      </c>
      <c r="E30" s="201">
        <v>2</v>
      </c>
      <c r="F30" s="201">
        <v>5</v>
      </c>
      <c r="G30" s="201">
        <v>34</v>
      </c>
      <c r="H30" s="201">
        <v>651</v>
      </c>
      <c r="I30" s="202">
        <v>0</v>
      </c>
      <c r="J30" s="203">
        <v>0</v>
      </c>
      <c r="K30" s="204"/>
    </row>
    <row r="31" spans="1:11" s="158" customFormat="1" ht="13">
      <c r="A31" s="164" t="s">
        <v>20</v>
      </c>
      <c r="B31" s="169" t="s">
        <v>17</v>
      </c>
      <c r="C31" s="167">
        <v>821</v>
      </c>
      <c r="D31" s="200">
        <v>41</v>
      </c>
      <c r="E31" s="201">
        <v>0</v>
      </c>
      <c r="F31" s="201">
        <v>4</v>
      </c>
      <c r="G31" s="201">
        <v>37</v>
      </c>
      <c r="H31" s="201">
        <v>780</v>
      </c>
      <c r="I31" s="202">
        <v>0</v>
      </c>
      <c r="J31" s="203">
        <v>0</v>
      </c>
      <c r="K31" s="204"/>
    </row>
    <row r="32" spans="1:11" s="158" customFormat="1" ht="13">
      <c r="A32" s="164"/>
      <c r="B32" s="169" t="s">
        <v>18</v>
      </c>
      <c r="C32" s="167">
        <v>809</v>
      </c>
      <c r="D32" s="200">
        <v>44</v>
      </c>
      <c r="E32" s="201">
        <v>2</v>
      </c>
      <c r="F32" s="201">
        <v>3</v>
      </c>
      <c r="G32" s="201">
        <v>39</v>
      </c>
      <c r="H32" s="201">
        <v>764</v>
      </c>
      <c r="I32" s="202">
        <v>1</v>
      </c>
      <c r="J32" s="203">
        <v>0</v>
      </c>
      <c r="K32" s="204"/>
    </row>
    <row r="33" spans="1:11" s="158" customFormat="1" ht="13">
      <c r="A33" s="164" t="s">
        <v>21</v>
      </c>
      <c r="B33" s="169" t="s">
        <v>17</v>
      </c>
      <c r="C33" s="167">
        <v>1364</v>
      </c>
      <c r="D33" s="200">
        <v>52</v>
      </c>
      <c r="E33" s="201">
        <v>1</v>
      </c>
      <c r="F33" s="201">
        <v>2</v>
      </c>
      <c r="G33" s="201">
        <v>49</v>
      </c>
      <c r="H33" s="201">
        <v>1311</v>
      </c>
      <c r="I33" s="202">
        <v>1</v>
      </c>
      <c r="J33" s="203">
        <v>0</v>
      </c>
      <c r="K33" s="204"/>
    </row>
    <row r="34" spans="1:11" s="158" customFormat="1" ht="13">
      <c r="A34" s="164"/>
      <c r="B34" s="169" t="s">
        <v>18</v>
      </c>
      <c r="C34" s="167">
        <v>1326</v>
      </c>
      <c r="D34" s="200">
        <v>56</v>
      </c>
      <c r="E34" s="201">
        <v>1</v>
      </c>
      <c r="F34" s="201">
        <v>4</v>
      </c>
      <c r="G34" s="201">
        <v>51</v>
      </c>
      <c r="H34" s="201">
        <v>1270</v>
      </c>
      <c r="I34" s="202">
        <v>0</v>
      </c>
      <c r="J34" s="203">
        <v>0</v>
      </c>
      <c r="K34" s="204"/>
    </row>
    <row r="35" spans="1:11" s="158" customFormat="1" ht="13">
      <c r="A35" s="164" t="s">
        <v>22</v>
      </c>
      <c r="B35" s="169" t="s">
        <v>17</v>
      </c>
      <c r="C35" s="167">
        <v>975</v>
      </c>
      <c r="D35" s="200">
        <v>53</v>
      </c>
      <c r="E35" s="201">
        <v>2</v>
      </c>
      <c r="F35" s="201">
        <v>5</v>
      </c>
      <c r="G35" s="201">
        <v>46</v>
      </c>
      <c r="H35" s="201">
        <v>919</v>
      </c>
      <c r="I35" s="202">
        <v>0</v>
      </c>
      <c r="J35" s="203">
        <v>3</v>
      </c>
      <c r="K35" s="204"/>
    </row>
    <row r="36" spans="1:11" s="158" customFormat="1" ht="13">
      <c r="A36" s="164"/>
      <c r="B36" s="169" t="s">
        <v>18</v>
      </c>
      <c r="C36" s="167">
        <v>937</v>
      </c>
      <c r="D36" s="200">
        <v>38</v>
      </c>
      <c r="E36" s="201">
        <v>0</v>
      </c>
      <c r="F36" s="201">
        <v>4</v>
      </c>
      <c r="G36" s="201">
        <v>34</v>
      </c>
      <c r="H36" s="201">
        <v>898</v>
      </c>
      <c r="I36" s="202">
        <v>1</v>
      </c>
      <c r="J36" s="203">
        <v>0</v>
      </c>
      <c r="K36" s="204"/>
    </row>
    <row r="37" spans="1:11" s="158" customFormat="1" ht="13">
      <c r="A37" s="164" t="s">
        <v>23</v>
      </c>
      <c r="B37" s="169" t="s">
        <v>17</v>
      </c>
      <c r="C37" s="167">
        <v>918</v>
      </c>
      <c r="D37" s="200">
        <v>54</v>
      </c>
      <c r="E37" s="201">
        <v>0</v>
      </c>
      <c r="F37" s="201">
        <v>4</v>
      </c>
      <c r="G37" s="201">
        <v>50</v>
      </c>
      <c r="H37" s="201">
        <v>864</v>
      </c>
      <c r="I37" s="202">
        <v>0</v>
      </c>
      <c r="J37" s="203">
        <v>0</v>
      </c>
      <c r="K37" s="204"/>
    </row>
    <row r="38" spans="1:11" s="158" customFormat="1" ht="13">
      <c r="A38" s="164"/>
      <c r="B38" s="169" t="s">
        <v>18</v>
      </c>
      <c r="C38" s="167">
        <v>839</v>
      </c>
      <c r="D38" s="200">
        <v>34</v>
      </c>
      <c r="E38" s="201">
        <v>2</v>
      </c>
      <c r="F38" s="201">
        <v>3</v>
      </c>
      <c r="G38" s="201">
        <v>29</v>
      </c>
      <c r="H38" s="201">
        <v>804</v>
      </c>
      <c r="I38" s="202">
        <v>1</v>
      </c>
      <c r="J38" s="203">
        <v>0</v>
      </c>
      <c r="K38" s="204"/>
    </row>
    <row r="39" spans="1:11" s="158" customFormat="1" ht="13">
      <c r="A39" s="164" t="s">
        <v>24</v>
      </c>
      <c r="B39" s="169" t="s">
        <v>17</v>
      </c>
      <c r="C39" s="167">
        <v>951</v>
      </c>
      <c r="D39" s="200">
        <v>66</v>
      </c>
      <c r="E39" s="201">
        <v>2</v>
      </c>
      <c r="F39" s="201">
        <v>4</v>
      </c>
      <c r="G39" s="201">
        <v>60</v>
      </c>
      <c r="H39" s="201">
        <v>884</v>
      </c>
      <c r="I39" s="202">
        <v>1</v>
      </c>
      <c r="J39" s="203">
        <v>0</v>
      </c>
      <c r="K39" s="204"/>
    </row>
    <row r="40" spans="1:11" s="158" customFormat="1" ht="13">
      <c r="A40" s="164"/>
      <c r="B40" s="169" t="s">
        <v>18</v>
      </c>
      <c r="C40" s="167">
        <v>872</v>
      </c>
      <c r="D40" s="200">
        <v>39</v>
      </c>
      <c r="E40" s="201">
        <v>1</v>
      </c>
      <c r="F40" s="201">
        <v>2</v>
      </c>
      <c r="G40" s="201">
        <v>36</v>
      </c>
      <c r="H40" s="201">
        <v>830</v>
      </c>
      <c r="I40" s="202">
        <v>3</v>
      </c>
      <c r="J40" s="203">
        <v>0</v>
      </c>
      <c r="K40" s="204"/>
    </row>
    <row r="41" spans="1:11" s="158" customFormat="1" ht="13">
      <c r="A41" s="164" t="s">
        <v>25</v>
      </c>
      <c r="B41" s="169" t="s">
        <v>17</v>
      </c>
      <c r="C41" s="167">
        <v>635</v>
      </c>
      <c r="D41" s="200">
        <v>35</v>
      </c>
      <c r="E41" s="201">
        <v>0</v>
      </c>
      <c r="F41" s="201">
        <v>1</v>
      </c>
      <c r="G41" s="201">
        <v>34</v>
      </c>
      <c r="H41" s="201">
        <v>600</v>
      </c>
      <c r="I41" s="202">
        <v>0</v>
      </c>
      <c r="J41" s="203">
        <v>0</v>
      </c>
      <c r="K41" s="204"/>
    </row>
    <row r="42" spans="1:11" s="158" customFormat="1" thickBot="1">
      <c r="A42" s="171"/>
      <c r="B42" s="172" t="s">
        <v>18</v>
      </c>
      <c r="C42" s="173">
        <v>606</v>
      </c>
      <c r="D42" s="205">
        <v>22</v>
      </c>
      <c r="E42" s="206">
        <v>1</v>
      </c>
      <c r="F42" s="206">
        <v>0</v>
      </c>
      <c r="G42" s="206">
        <v>21</v>
      </c>
      <c r="H42" s="206">
        <v>584</v>
      </c>
      <c r="I42" s="207">
        <v>0</v>
      </c>
      <c r="J42" s="208">
        <v>0</v>
      </c>
      <c r="K42" s="209"/>
    </row>
    <row r="43" spans="1:11" s="158" customFormat="1" ht="13">
      <c r="A43" s="210" t="s">
        <v>26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1"/>
    </row>
    <row r="44" spans="1:11">
      <c r="A44" s="212"/>
      <c r="B44" s="212"/>
    </row>
  </sheetData>
  <mergeCells count="44">
    <mergeCell ref="A44:B44"/>
    <mergeCell ref="A39:A40"/>
    <mergeCell ref="J39:K39"/>
    <mergeCell ref="J40:K40"/>
    <mergeCell ref="A41:A42"/>
    <mergeCell ref="J41:K41"/>
    <mergeCell ref="J42:K42"/>
    <mergeCell ref="A35:A36"/>
    <mergeCell ref="J35:K35"/>
    <mergeCell ref="J36:K36"/>
    <mergeCell ref="A37:A38"/>
    <mergeCell ref="J37:K37"/>
    <mergeCell ref="J38:K38"/>
    <mergeCell ref="A31:A32"/>
    <mergeCell ref="J31:K31"/>
    <mergeCell ref="J32:K32"/>
    <mergeCell ref="A33:A34"/>
    <mergeCell ref="J33:K33"/>
    <mergeCell ref="J34:K34"/>
    <mergeCell ref="A27:A28"/>
    <mergeCell ref="J27:K27"/>
    <mergeCell ref="J28:K28"/>
    <mergeCell ref="A29:A30"/>
    <mergeCell ref="J29:K29"/>
    <mergeCell ref="J30:K30"/>
    <mergeCell ref="C23:C24"/>
    <mergeCell ref="D23:G23"/>
    <mergeCell ref="J23:K24"/>
    <mergeCell ref="A25:B25"/>
    <mergeCell ref="J25:K25"/>
    <mergeCell ref="A26:B26"/>
    <mergeCell ref="J26:K26"/>
    <mergeCell ref="A11:A12"/>
    <mergeCell ref="A13:A14"/>
    <mergeCell ref="A15:A16"/>
    <mergeCell ref="A17:A18"/>
    <mergeCell ref="A19:A20"/>
    <mergeCell ref="A23:B24"/>
    <mergeCell ref="A2:B2"/>
    <mergeCell ref="A3:B3"/>
    <mergeCell ref="A4:B4"/>
    <mergeCell ref="A5:A6"/>
    <mergeCell ref="A7:A8"/>
    <mergeCell ref="A9:A10"/>
  </mergeCells>
  <phoneticPr fontId="1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7C4B-FDC4-AB47-B0F3-100CA9A6AA8C}">
  <dimension ref="A1:R25"/>
  <sheetViews>
    <sheetView showGridLines="0" workbookViewId="0"/>
  </sheetViews>
  <sheetFormatPr baseColWidth="10" defaultColWidth="8.83203125" defaultRowHeight="14"/>
  <cols>
    <col min="1" max="1" width="6.6640625" style="3" customWidth="1"/>
    <col min="2" max="2" width="3.33203125" style="3" customWidth="1"/>
    <col min="3" max="3" width="6.33203125" style="3" customWidth="1"/>
    <col min="4" max="4" width="6" style="3" customWidth="1"/>
    <col min="5" max="5" width="5.1640625" style="3" customWidth="1"/>
    <col min="6" max="6" width="5" style="3" customWidth="1"/>
    <col min="7" max="7" width="5.6640625" style="3" customWidth="1"/>
    <col min="8" max="10" width="5" style="3" customWidth="1"/>
    <col min="11" max="11" width="4.83203125" style="3" customWidth="1"/>
    <col min="12" max="17" width="5" style="3" customWidth="1"/>
    <col min="18" max="16384" width="8.83203125" style="3"/>
  </cols>
  <sheetData>
    <row r="1" spans="1:17" s="1" customFormat="1" ht="18" thickBot="1">
      <c r="A1" s="213" t="s">
        <v>116</v>
      </c>
      <c r="B1" s="5"/>
      <c r="C1" s="5"/>
      <c r="D1" s="6"/>
      <c r="E1" s="6"/>
      <c r="F1" s="6"/>
      <c r="G1" s="6"/>
      <c r="H1" s="214"/>
      <c r="I1" s="214"/>
      <c r="J1" s="214"/>
      <c r="K1" s="214"/>
      <c r="Q1" s="215" t="s">
        <v>52</v>
      </c>
    </row>
    <row r="2" spans="1:17" s="2" customFormat="1" ht="18" customHeight="1">
      <c r="A2" s="216"/>
      <c r="B2" s="217"/>
      <c r="C2" s="218" t="s">
        <v>1</v>
      </c>
      <c r="D2" s="219" t="s">
        <v>107</v>
      </c>
      <c r="E2" s="220"/>
      <c r="F2" s="221"/>
      <c r="G2" s="219" t="s">
        <v>108</v>
      </c>
      <c r="H2" s="220"/>
      <c r="I2" s="221"/>
      <c r="J2" s="219" t="s">
        <v>109</v>
      </c>
      <c r="K2" s="221"/>
      <c r="L2" s="219" t="s">
        <v>110</v>
      </c>
      <c r="M2" s="220"/>
      <c r="N2" s="221"/>
      <c r="O2" s="219" t="s">
        <v>111</v>
      </c>
      <c r="P2" s="220"/>
      <c r="Q2" s="220"/>
    </row>
    <row r="3" spans="1:17" s="2" customFormat="1" ht="15" thickBot="1">
      <c r="A3" s="222"/>
      <c r="B3" s="223"/>
      <c r="C3" s="224"/>
      <c r="D3" s="225" t="s">
        <v>112</v>
      </c>
      <c r="E3" s="225" t="s">
        <v>113</v>
      </c>
      <c r="F3" s="225" t="s">
        <v>114</v>
      </c>
      <c r="G3" s="225" t="s">
        <v>112</v>
      </c>
      <c r="H3" s="225" t="s">
        <v>113</v>
      </c>
      <c r="I3" s="225" t="s">
        <v>114</v>
      </c>
      <c r="J3" s="225" t="s">
        <v>112</v>
      </c>
      <c r="K3" s="225" t="s">
        <v>113</v>
      </c>
      <c r="L3" s="225" t="s">
        <v>112</v>
      </c>
      <c r="M3" s="225" t="s">
        <v>113</v>
      </c>
      <c r="N3" s="225" t="s">
        <v>114</v>
      </c>
      <c r="O3" s="225" t="s">
        <v>112</v>
      </c>
      <c r="P3" s="225" t="s">
        <v>113</v>
      </c>
      <c r="Q3" s="226" t="s">
        <v>114</v>
      </c>
    </row>
    <row r="4" spans="1:17" s="163" customFormat="1" ht="13">
      <c r="A4" s="227" t="s">
        <v>14</v>
      </c>
      <c r="B4" s="228"/>
      <c r="C4" s="109">
        <f t="shared" ref="C4:Q4" si="0">C6+C7</f>
        <v>12480</v>
      </c>
      <c r="D4" s="229">
        <f t="shared" si="0"/>
        <v>6875</v>
      </c>
      <c r="E4" s="229">
        <f t="shared" si="0"/>
        <v>410</v>
      </c>
      <c r="F4" s="230">
        <f t="shared" si="0"/>
        <v>0</v>
      </c>
      <c r="G4" s="229">
        <f t="shared" si="0"/>
        <v>4970</v>
      </c>
      <c r="H4" s="229">
        <f t="shared" si="0"/>
        <v>43</v>
      </c>
      <c r="I4" s="229">
        <f t="shared" si="0"/>
        <v>0</v>
      </c>
      <c r="J4" s="229">
        <f t="shared" si="0"/>
        <v>29</v>
      </c>
      <c r="K4" s="229">
        <f t="shared" si="0"/>
        <v>141</v>
      </c>
      <c r="L4" s="229">
        <f t="shared" si="0"/>
        <v>5</v>
      </c>
      <c r="M4" s="229">
        <f t="shared" si="0"/>
        <v>1</v>
      </c>
      <c r="N4" s="229">
        <f t="shared" si="0"/>
        <v>4</v>
      </c>
      <c r="O4" s="229">
        <f t="shared" si="0"/>
        <v>0</v>
      </c>
      <c r="P4" s="229">
        <f t="shared" si="0"/>
        <v>2</v>
      </c>
      <c r="Q4" s="231">
        <f t="shared" si="0"/>
        <v>0</v>
      </c>
    </row>
    <row r="5" spans="1:17" s="237" customFormat="1" ht="13">
      <c r="A5" s="232" t="s">
        <v>15</v>
      </c>
      <c r="B5" s="233"/>
      <c r="C5" s="234">
        <f>SUM(D5:Q5)</f>
        <v>100</v>
      </c>
      <c r="D5" s="105">
        <f>D4/$C$4*100</f>
        <v>55.088141025641022</v>
      </c>
      <c r="E5" s="105">
        <f t="shared" ref="E5:Q5" si="1">E4/$C$4*100</f>
        <v>3.2852564102564106</v>
      </c>
      <c r="F5" s="235">
        <f t="shared" si="1"/>
        <v>0</v>
      </c>
      <c r="G5" s="105">
        <f t="shared" si="1"/>
        <v>39.823717948717949</v>
      </c>
      <c r="H5" s="105">
        <f t="shared" si="1"/>
        <v>0.34455128205128205</v>
      </c>
      <c r="I5" s="105">
        <f t="shared" si="1"/>
        <v>0</v>
      </c>
      <c r="J5" s="105">
        <f t="shared" si="1"/>
        <v>0.23237179487179488</v>
      </c>
      <c r="K5" s="105">
        <f t="shared" si="1"/>
        <v>1.1298076923076923</v>
      </c>
      <c r="L5" s="105">
        <f t="shared" si="1"/>
        <v>4.0064102564102561E-2</v>
      </c>
      <c r="M5" s="105">
        <f t="shared" si="1"/>
        <v>8.0128205128205121E-3</v>
      </c>
      <c r="N5" s="105">
        <f t="shared" si="1"/>
        <v>3.2051282051282048E-2</v>
      </c>
      <c r="O5" s="105">
        <f t="shared" si="1"/>
        <v>0</v>
      </c>
      <c r="P5" s="105">
        <f t="shared" si="1"/>
        <v>1.6025641025641024E-2</v>
      </c>
      <c r="Q5" s="236">
        <f t="shared" si="1"/>
        <v>0</v>
      </c>
    </row>
    <row r="6" spans="1:17" s="237" customFormat="1" ht="13">
      <c r="A6" s="232" t="s">
        <v>16</v>
      </c>
      <c r="B6" s="9" t="s">
        <v>17</v>
      </c>
      <c r="C6" s="110">
        <f t="shared" ref="C6:Q7" si="2">C8+C10+C12+C14+C16+C18+C20</f>
        <v>6399</v>
      </c>
      <c r="D6" s="110">
        <f t="shared" si="2"/>
        <v>3524</v>
      </c>
      <c r="E6" s="110">
        <f t="shared" si="2"/>
        <v>205</v>
      </c>
      <c r="F6" s="238">
        <f t="shared" si="2"/>
        <v>0</v>
      </c>
      <c r="G6" s="110">
        <f t="shared" si="2"/>
        <v>2563</v>
      </c>
      <c r="H6" s="110">
        <f t="shared" si="2"/>
        <v>18</v>
      </c>
      <c r="I6" s="110">
        <f t="shared" si="2"/>
        <v>0</v>
      </c>
      <c r="J6" s="110">
        <f t="shared" si="2"/>
        <v>9</v>
      </c>
      <c r="K6" s="110">
        <f t="shared" si="2"/>
        <v>75</v>
      </c>
      <c r="L6" s="110">
        <f t="shared" si="2"/>
        <v>2</v>
      </c>
      <c r="M6" s="110">
        <f t="shared" si="2"/>
        <v>0</v>
      </c>
      <c r="N6" s="110">
        <f t="shared" si="2"/>
        <v>2</v>
      </c>
      <c r="O6" s="110">
        <f t="shared" si="2"/>
        <v>0</v>
      </c>
      <c r="P6" s="110">
        <f t="shared" si="2"/>
        <v>1</v>
      </c>
      <c r="Q6" s="111">
        <f t="shared" si="2"/>
        <v>0</v>
      </c>
    </row>
    <row r="7" spans="1:17" s="237" customFormat="1" ht="13">
      <c r="A7" s="232"/>
      <c r="B7" s="9" t="s">
        <v>18</v>
      </c>
      <c r="C7" s="110">
        <f t="shared" si="2"/>
        <v>6081</v>
      </c>
      <c r="D7" s="110">
        <f t="shared" si="2"/>
        <v>3351</v>
      </c>
      <c r="E7" s="110">
        <f t="shared" si="2"/>
        <v>205</v>
      </c>
      <c r="F7" s="110">
        <f t="shared" si="2"/>
        <v>0</v>
      </c>
      <c r="G7" s="110">
        <f t="shared" si="2"/>
        <v>2407</v>
      </c>
      <c r="H7" s="110">
        <f t="shared" si="2"/>
        <v>25</v>
      </c>
      <c r="I7" s="110">
        <f t="shared" si="2"/>
        <v>0</v>
      </c>
      <c r="J7" s="110">
        <f t="shared" si="2"/>
        <v>20</v>
      </c>
      <c r="K7" s="110">
        <f t="shared" si="2"/>
        <v>66</v>
      </c>
      <c r="L7" s="110">
        <f t="shared" si="2"/>
        <v>3</v>
      </c>
      <c r="M7" s="110">
        <f t="shared" si="2"/>
        <v>1</v>
      </c>
      <c r="N7" s="110">
        <f t="shared" si="2"/>
        <v>2</v>
      </c>
      <c r="O7" s="110">
        <f t="shared" si="2"/>
        <v>0</v>
      </c>
      <c r="P7" s="110">
        <f t="shared" si="2"/>
        <v>1</v>
      </c>
      <c r="Q7" s="111">
        <f t="shared" si="2"/>
        <v>0</v>
      </c>
    </row>
    <row r="8" spans="1:17" s="237" customFormat="1" ht="13">
      <c r="A8" s="232" t="s">
        <v>19</v>
      </c>
      <c r="B8" s="9" t="s">
        <v>17</v>
      </c>
      <c r="C8" s="110">
        <f>SUM(D8:Q8)</f>
        <v>735</v>
      </c>
      <c r="D8" s="110">
        <v>520</v>
      </c>
      <c r="E8" s="110">
        <v>19</v>
      </c>
      <c r="F8" s="110">
        <v>0</v>
      </c>
      <c r="G8" s="110">
        <v>176</v>
      </c>
      <c r="H8" s="110">
        <v>0</v>
      </c>
      <c r="I8" s="110">
        <v>0</v>
      </c>
      <c r="J8" s="110">
        <v>3</v>
      </c>
      <c r="K8" s="110">
        <v>17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1">
        <v>0</v>
      </c>
    </row>
    <row r="9" spans="1:17" s="237" customFormat="1" ht="13">
      <c r="A9" s="232"/>
      <c r="B9" s="9" t="s">
        <v>18</v>
      </c>
      <c r="C9" s="110">
        <f t="shared" ref="C9:C21" si="3">SUM(D9:Q9)</f>
        <v>692</v>
      </c>
      <c r="D9" s="110">
        <v>511</v>
      </c>
      <c r="E9" s="110">
        <v>17</v>
      </c>
      <c r="F9" s="110">
        <v>0</v>
      </c>
      <c r="G9" s="110">
        <v>140</v>
      </c>
      <c r="H9" s="110">
        <v>3</v>
      </c>
      <c r="I9" s="110">
        <v>0</v>
      </c>
      <c r="J9" s="110">
        <v>9</v>
      </c>
      <c r="K9" s="110">
        <v>12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1">
        <v>0</v>
      </c>
    </row>
    <row r="10" spans="1:17" s="237" customFormat="1" ht="13">
      <c r="A10" s="232" t="s">
        <v>115</v>
      </c>
      <c r="B10" s="9" t="s">
        <v>17</v>
      </c>
      <c r="C10" s="110">
        <f t="shared" si="3"/>
        <v>821</v>
      </c>
      <c r="D10" s="110">
        <v>542</v>
      </c>
      <c r="E10" s="239">
        <v>45</v>
      </c>
      <c r="F10" s="239">
        <v>0</v>
      </c>
      <c r="G10" s="239">
        <v>224</v>
      </c>
      <c r="H10" s="239">
        <v>1</v>
      </c>
      <c r="I10" s="239">
        <v>0</v>
      </c>
      <c r="J10" s="239">
        <v>0</v>
      </c>
      <c r="K10" s="239">
        <v>9</v>
      </c>
      <c r="L10" s="239">
        <v>0</v>
      </c>
      <c r="M10" s="239">
        <v>0</v>
      </c>
      <c r="N10" s="239">
        <v>0</v>
      </c>
      <c r="O10" s="239">
        <v>0</v>
      </c>
      <c r="P10" s="239">
        <v>0</v>
      </c>
      <c r="Q10" s="240">
        <v>0</v>
      </c>
    </row>
    <row r="11" spans="1:17" s="237" customFormat="1" ht="13">
      <c r="A11" s="232"/>
      <c r="B11" s="9" t="s">
        <v>18</v>
      </c>
      <c r="C11" s="110">
        <f t="shared" si="3"/>
        <v>809</v>
      </c>
      <c r="D11" s="110">
        <v>513</v>
      </c>
      <c r="E11" s="239">
        <v>59</v>
      </c>
      <c r="F11" s="239">
        <v>0</v>
      </c>
      <c r="G11" s="239">
        <v>221</v>
      </c>
      <c r="H11" s="239">
        <v>4</v>
      </c>
      <c r="I11" s="239">
        <v>0</v>
      </c>
      <c r="J11" s="239">
        <v>2</v>
      </c>
      <c r="K11" s="239">
        <v>9</v>
      </c>
      <c r="L11" s="239">
        <v>0</v>
      </c>
      <c r="M11" s="239">
        <v>0</v>
      </c>
      <c r="N11" s="239">
        <v>0</v>
      </c>
      <c r="O11" s="239">
        <v>0</v>
      </c>
      <c r="P11" s="239">
        <v>1</v>
      </c>
      <c r="Q11" s="240">
        <v>0</v>
      </c>
    </row>
    <row r="12" spans="1:17" s="237" customFormat="1" ht="13">
      <c r="A12" s="232" t="s">
        <v>21</v>
      </c>
      <c r="B12" s="9" t="s">
        <v>17</v>
      </c>
      <c r="C12" s="110">
        <f t="shared" si="3"/>
        <v>1364</v>
      </c>
      <c r="D12" s="110">
        <v>789</v>
      </c>
      <c r="E12" s="239">
        <v>31</v>
      </c>
      <c r="F12" s="239">
        <v>0</v>
      </c>
      <c r="G12" s="239">
        <v>521</v>
      </c>
      <c r="H12" s="239">
        <v>3</v>
      </c>
      <c r="I12" s="239">
        <v>0</v>
      </c>
      <c r="J12" s="239">
        <v>0</v>
      </c>
      <c r="K12" s="239">
        <v>19</v>
      </c>
      <c r="L12" s="239">
        <v>1</v>
      </c>
      <c r="M12" s="239">
        <v>0</v>
      </c>
      <c r="N12" s="239">
        <v>0</v>
      </c>
      <c r="O12" s="239">
        <v>0</v>
      </c>
      <c r="P12" s="239">
        <v>0</v>
      </c>
      <c r="Q12" s="240">
        <v>0</v>
      </c>
    </row>
    <row r="13" spans="1:17" s="237" customFormat="1" ht="13">
      <c r="A13" s="232"/>
      <c r="B13" s="9" t="s">
        <v>18</v>
      </c>
      <c r="C13" s="110">
        <f t="shared" si="3"/>
        <v>1326</v>
      </c>
      <c r="D13" s="110">
        <v>744</v>
      </c>
      <c r="E13" s="239">
        <v>38</v>
      </c>
      <c r="F13" s="239">
        <v>0</v>
      </c>
      <c r="G13" s="239">
        <v>519</v>
      </c>
      <c r="H13" s="239">
        <v>4</v>
      </c>
      <c r="I13" s="239">
        <v>0</v>
      </c>
      <c r="J13" s="239">
        <v>0</v>
      </c>
      <c r="K13" s="239">
        <v>19</v>
      </c>
      <c r="L13" s="239">
        <v>1</v>
      </c>
      <c r="M13" s="239">
        <v>0</v>
      </c>
      <c r="N13" s="239">
        <v>1</v>
      </c>
      <c r="O13" s="239">
        <v>0</v>
      </c>
      <c r="P13" s="239">
        <v>0</v>
      </c>
      <c r="Q13" s="240">
        <v>0</v>
      </c>
    </row>
    <row r="14" spans="1:17" s="237" customFormat="1" ht="13">
      <c r="A14" s="232" t="s">
        <v>22</v>
      </c>
      <c r="B14" s="9" t="s">
        <v>17</v>
      </c>
      <c r="C14" s="110">
        <f t="shared" si="3"/>
        <v>975</v>
      </c>
      <c r="D14" s="110">
        <v>603</v>
      </c>
      <c r="E14" s="239">
        <v>48</v>
      </c>
      <c r="F14" s="239">
        <v>0</v>
      </c>
      <c r="G14" s="239">
        <v>307</v>
      </c>
      <c r="H14" s="239">
        <v>4</v>
      </c>
      <c r="I14" s="239">
        <v>0</v>
      </c>
      <c r="J14" s="239">
        <v>0</v>
      </c>
      <c r="K14" s="239">
        <v>11</v>
      </c>
      <c r="L14" s="239">
        <v>0</v>
      </c>
      <c r="M14" s="239">
        <v>0</v>
      </c>
      <c r="N14" s="239">
        <v>2</v>
      </c>
      <c r="O14" s="239">
        <v>0</v>
      </c>
      <c r="P14" s="239">
        <v>0</v>
      </c>
      <c r="Q14" s="240">
        <v>0</v>
      </c>
    </row>
    <row r="15" spans="1:17" s="237" customFormat="1" ht="13">
      <c r="A15" s="232"/>
      <c r="B15" s="9" t="s">
        <v>18</v>
      </c>
      <c r="C15" s="110">
        <f t="shared" si="3"/>
        <v>937</v>
      </c>
      <c r="D15" s="110">
        <v>569</v>
      </c>
      <c r="E15" s="239">
        <v>40</v>
      </c>
      <c r="F15" s="239">
        <v>0</v>
      </c>
      <c r="G15" s="239">
        <v>312</v>
      </c>
      <c r="H15" s="239">
        <v>3</v>
      </c>
      <c r="I15" s="239">
        <v>0</v>
      </c>
      <c r="J15" s="239">
        <v>0</v>
      </c>
      <c r="K15" s="239">
        <v>11</v>
      </c>
      <c r="L15" s="239">
        <v>0</v>
      </c>
      <c r="M15" s="239">
        <v>1</v>
      </c>
      <c r="N15" s="239">
        <v>1</v>
      </c>
      <c r="O15" s="239">
        <v>0</v>
      </c>
      <c r="P15" s="239">
        <v>0</v>
      </c>
      <c r="Q15" s="240">
        <v>0</v>
      </c>
    </row>
    <row r="16" spans="1:17" s="237" customFormat="1" ht="13">
      <c r="A16" s="232" t="s">
        <v>23</v>
      </c>
      <c r="B16" s="9" t="s">
        <v>17</v>
      </c>
      <c r="C16" s="110">
        <f t="shared" si="3"/>
        <v>918</v>
      </c>
      <c r="D16" s="241">
        <v>402</v>
      </c>
      <c r="E16" s="242">
        <v>20</v>
      </c>
      <c r="F16" s="239">
        <v>0</v>
      </c>
      <c r="G16" s="242">
        <v>481</v>
      </c>
      <c r="H16" s="242">
        <v>8</v>
      </c>
      <c r="I16" s="239">
        <v>0</v>
      </c>
      <c r="J16" s="242">
        <v>1</v>
      </c>
      <c r="K16" s="242">
        <v>6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0">
        <v>0</v>
      </c>
    </row>
    <row r="17" spans="1:18" s="237" customFormat="1" ht="13">
      <c r="A17" s="232"/>
      <c r="B17" s="9" t="s">
        <v>18</v>
      </c>
      <c r="C17" s="110">
        <f t="shared" si="3"/>
        <v>839</v>
      </c>
      <c r="D17" s="241">
        <v>374</v>
      </c>
      <c r="E17" s="242">
        <v>20</v>
      </c>
      <c r="F17" s="239">
        <v>0</v>
      </c>
      <c r="G17" s="242">
        <v>429</v>
      </c>
      <c r="H17" s="242">
        <v>7</v>
      </c>
      <c r="I17" s="239">
        <v>0</v>
      </c>
      <c r="J17" s="242">
        <v>3</v>
      </c>
      <c r="K17" s="242">
        <v>6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0">
        <v>0</v>
      </c>
    </row>
    <row r="18" spans="1:18" s="237" customFormat="1" ht="13">
      <c r="A18" s="232" t="s">
        <v>24</v>
      </c>
      <c r="B18" s="9" t="s">
        <v>17</v>
      </c>
      <c r="C18" s="110">
        <f t="shared" si="3"/>
        <v>951</v>
      </c>
      <c r="D18" s="241">
        <v>412</v>
      </c>
      <c r="E18" s="242">
        <v>26</v>
      </c>
      <c r="F18" s="239">
        <v>0</v>
      </c>
      <c r="G18" s="242">
        <v>497</v>
      </c>
      <c r="H18" s="242">
        <v>0</v>
      </c>
      <c r="I18" s="239">
        <v>0</v>
      </c>
      <c r="J18" s="242">
        <v>4</v>
      </c>
      <c r="K18" s="242">
        <v>10</v>
      </c>
      <c r="L18" s="242">
        <v>1</v>
      </c>
      <c r="M18" s="242">
        <v>0</v>
      </c>
      <c r="N18" s="242">
        <v>0</v>
      </c>
      <c r="O18" s="242">
        <v>0</v>
      </c>
      <c r="P18" s="242">
        <v>1</v>
      </c>
      <c r="Q18" s="240">
        <v>0</v>
      </c>
    </row>
    <row r="19" spans="1:18" s="237" customFormat="1" ht="13">
      <c r="A19" s="232"/>
      <c r="B19" s="9" t="s">
        <v>18</v>
      </c>
      <c r="C19" s="110">
        <f t="shared" si="3"/>
        <v>872</v>
      </c>
      <c r="D19" s="110">
        <v>401</v>
      </c>
      <c r="E19" s="239">
        <v>17</v>
      </c>
      <c r="F19" s="239">
        <v>0</v>
      </c>
      <c r="G19" s="239">
        <v>439</v>
      </c>
      <c r="H19" s="239">
        <v>3</v>
      </c>
      <c r="I19" s="239">
        <v>0</v>
      </c>
      <c r="J19" s="239">
        <v>5</v>
      </c>
      <c r="K19" s="239">
        <v>5</v>
      </c>
      <c r="L19" s="239">
        <v>2</v>
      </c>
      <c r="M19" s="239">
        <v>0</v>
      </c>
      <c r="N19" s="239">
        <v>0</v>
      </c>
      <c r="O19" s="239">
        <v>0</v>
      </c>
      <c r="P19" s="239">
        <v>0</v>
      </c>
      <c r="Q19" s="240">
        <v>0</v>
      </c>
      <c r="R19" s="243"/>
    </row>
    <row r="20" spans="1:18" s="237" customFormat="1" ht="13">
      <c r="A20" s="232" t="s">
        <v>25</v>
      </c>
      <c r="B20" s="9" t="s">
        <v>17</v>
      </c>
      <c r="C20" s="110">
        <f t="shared" si="3"/>
        <v>635</v>
      </c>
      <c r="D20" s="110">
        <v>256</v>
      </c>
      <c r="E20" s="239">
        <v>16</v>
      </c>
      <c r="F20" s="239">
        <v>0</v>
      </c>
      <c r="G20" s="239">
        <v>357</v>
      </c>
      <c r="H20" s="239">
        <v>2</v>
      </c>
      <c r="I20" s="239">
        <v>0</v>
      </c>
      <c r="J20" s="239">
        <v>1</v>
      </c>
      <c r="K20" s="239">
        <v>3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40">
        <v>0</v>
      </c>
      <c r="R20" s="243"/>
    </row>
    <row r="21" spans="1:18" s="237" customFormat="1" thickBot="1">
      <c r="A21" s="244"/>
      <c r="B21" s="11" t="s">
        <v>18</v>
      </c>
      <c r="C21" s="245">
        <f t="shared" si="3"/>
        <v>606</v>
      </c>
      <c r="D21" s="245">
        <v>239</v>
      </c>
      <c r="E21" s="246">
        <v>14</v>
      </c>
      <c r="F21" s="246">
        <v>0</v>
      </c>
      <c r="G21" s="246">
        <v>347</v>
      </c>
      <c r="H21" s="246">
        <v>1</v>
      </c>
      <c r="I21" s="246">
        <v>0</v>
      </c>
      <c r="J21" s="246">
        <v>1</v>
      </c>
      <c r="K21" s="246">
        <v>4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7">
        <v>0</v>
      </c>
      <c r="R21" s="243"/>
    </row>
    <row r="22" spans="1:18" s="248" customFormat="1" ht="13">
      <c r="A22" s="248" t="s">
        <v>26</v>
      </c>
    </row>
    <row r="23" spans="1:18" s="2" customFormat="1">
      <c r="A23" s="249"/>
      <c r="B23" s="249"/>
    </row>
    <row r="25" spans="1:18">
      <c r="J25" s="250"/>
    </row>
  </sheetData>
  <mergeCells count="18">
    <mergeCell ref="A12:A13"/>
    <mergeCell ref="A14:A15"/>
    <mergeCell ref="A16:A17"/>
    <mergeCell ref="A18:A19"/>
    <mergeCell ref="A20:A21"/>
    <mergeCell ref="A23:B23"/>
    <mergeCell ref="O2:Q2"/>
    <mergeCell ref="A4:B4"/>
    <mergeCell ref="A5:B5"/>
    <mergeCell ref="A6:A7"/>
    <mergeCell ref="A8:A9"/>
    <mergeCell ref="A10:A11"/>
    <mergeCell ref="A2:B3"/>
    <mergeCell ref="C2:C3"/>
    <mergeCell ref="D2:F2"/>
    <mergeCell ref="G2:I2"/>
    <mergeCell ref="J2:K2"/>
    <mergeCell ref="L2:N2"/>
  </mergeCells>
  <phoneticPr fontId="1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 １４  体重、性別出生数</vt:lpstr>
      <vt:lpstr>表 １５  低体重児出生数、月別推移</vt:lpstr>
      <vt:lpstr>表 １６  母の年齢階級別出生順位</vt:lpstr>
      <vt:lpstr>表 １７  出生順位別出生数</vt:lpstr>
      <vt:lpstr>表 １８  母の年齢階級別出生数、出生率（女子人口千対）</vt:lpstr>
      <vt:lpstr>表 １９  妊娠期間別出生数</vt:lpstr>
      <vt:lpstr>表 ２０  施設及び立会者別出生数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2022-03-02T13:45:07Z</cp:lastPrinted>
  <dcterms:created xsi:type="dcterms:W3CDTF">2002-08-09T06:04:00Z</dcterms:created>
  <dcterms:modified xsi:type="dcterms:W3CDTF">2022-03-25T01:11:06Z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