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K:\40（健）総務部庶務課\調査係\●統計調査関係\10_健康福祉年報\2022（令和４）年度\20240404_HP公開用\Excel_セクションごと\01_第１編　保健統計\13_地域保健\"/>
    </mc:Choice>
  </mc:AlternateContent>
  <bookViews>
    <workbookView xWindow="4380" yWindow="7940" windowWidth="31800" windowHeight="18420"/>
  </bookViews>
  <sheets>
    <sheet name="§１表１" sheetId="3" r:id="rId1"/>
    <sheet name="§１表２" sheetId="5" r:id="rId2"/>
    <sheet name="§１表３" sheetId="6" r:id="rId3"/>
    <sheet name="§１表４" sheetId="7" r:id="rId4"/>
    <sheet name="§１表５" sheetId="8" r:id="rId5"/>
    <sheet name="§１表６" sheetId="9" r:id="rId6"/>
    <sheet name="§１表７" sheetId="10" r:id="rId7"/>
    <sheet name="§１表８" sheetId="11" r:id="rId8"/>
    <sheet name="§１表９" sheetId="12" r:id="rId9"/>
    <sheet name="§１表10" sheetId="13" r:id="rId10"/>
    <sheet name="§１表11" sheetId="14" r:id="rId11"/>
    <sheet name="§１表12" sheetId="15" r:id="rId12"/>
    <sheet name="§１表13" sheetId="16" r:id="rId13"/>
    <sheet name="§１表14" sheetId="17" r:id="rId14"/>
    <sheet name="§１表15" sheetId="18" r:id="rId15"/>
    <sheet name="§１表16" sheetId="19" r:id="rId16"/>
    <sheet name="§１表17" sheetId="21" r:id="rId17"/>
    <sheet name="§１表18" sheetId="22" r:id="rId18"/>
    <sheet name="§１表19" sheetId="23" r:id="rId19"/>
  </sheets>
  <definedNames>
    <definedName name="_xlnm.Print_Area" localSheetId="0">§１表１!$A$1:$K$35</definedName>
    <definedName name="_xlnm.Print_Area" localSheetId="10">§１表11!$A$1:$L$38</definedName>
    <definedName name="_xlnm.Print_Area" localSheetId="11">§１表12!$A$1:$G$18</definedName>
    <definedName name="_xlnm.Print_Area" localSheetId="14">§１表15!$A$1:$L$5</definedName>
    <definedName name="_xlnm.Print_Area" localSheetId="18">§１表19!$A$1:$AA$121</definedName>
    <definedName name="_xlnm.Print_Area" localSheetId="1">§１表２!$A$1:$T$18</definedName>
    <definedName name="_xlnm.Print_Area" localSheetId="2">§１表３!$A$1:$P$24</definedName>
    <definedName name="_xlnm.Print_Area" localSheetId="4">§１表５!$A$1:$N$14</definedName>
    <definedName name="_xlnm.Print_Area" localSheetId="5">§１表６!$A$1:$F$19</definedName>
    <definedName name="_xlnm.Print_Area" localSheetId="6">§１表７!$A$1:$S$21</definedName>
    <definedName name="_xlnm.Print_Area" localSheetId="7">§１表８!$A$1:$L$37</definedName>
    <definedName name="_xlnm.Print_Area" localSheetId="8">§１表９!$A$1:$G$18</definedName>
  </definedNames>
  <calcPr calcId="191029"/>
  <extLst>
    <ext xmlns:x14="http://schemas.microsoft.com/office/spreadsheetml/2009/9/main" uri="{79F54976-1DA5-4618-B147-4CDE4B953A38}">
      <x14:workbookPr defaultImageDpi="330"/>
    </ext>
    <ext xmlns:mx="http://schemas.microsoft.com/office/mac/excel/2008/main" uri="{7523E5D3-25F3-A5E0-1632-64F254C22452}">
      <mx:ArchID Flags="2"/>
    </ext>
  </extLst>
</workbook>
</file>

<file path=xl/calcChain.xml><?xml version="1.0" encoding="utf-8"?>
<calcChain xmlns="http://schemas.openxmlformats.org/spreadsheetml/2006/main">
  <c r="AA7" i="22" l="1"/>
  <c r="AA8" i="22"/>
  <c r="AA9" i="22"/>
  <c r="AA10" i="22"/>
  <c r="AA39" i="22" s="1"/>
  <c r="AA11" i="22"/>
  <c r="AA12" i="22"/>
  <c r="AA13" i="22"/>
  <c r="AA14" i="22"/>
  <c r="AA15" i="22"/>
  <c r="AA16" i="22"/>
  <c r="AA17" i="22"/>
  <c r="AA18" i="22"/>
  <c r="AA19" i="22"/>
  <c r="AA20" i="22"/>
  <c r="AA21" i="22"/>
  <c r="AA22" i="22"/>
  <c r="AA23" i="22"/>
  <c r="AA24" i="22"/>
  <c r="AA25" i="22"/>
  <c r="AA26" i="22"/>
  <c r="AA27" i="22"/>
  <c r="AA28" i="22"/>
  <c r="AA29" i="22"/>
  <c r="AA30" i="22"/>
  <c r="AA31" i="22"/>
  <c r="AA32" i="22"/>
  <c r="AA33" i="22"/>
  <c r="AA34" i="22"/>
  <c r="AA35" i="22"/>
  <c r="AA36" i="22"/>
  <c r="AA37" i="22"/>
  <c r="AA38" i="22"/>
  <c r="C39" i="22"/>
  <c r="D39" i="22"/>
  <c r="E39" i="22"/>
  <c r="F39" i="22"/>
  <c r="G39" i="22"/>
  <c r="H39" i="22"/>
  <c r="I39" i="22"/>
  <c r="J39" i="22"/>
  <c r="K39" i="22"/>
  <c r="L39" i="22"/>
  <c r="M39" i="22"/>
  <c r="N39" i="22"/>
  <c r="O39" i="22"/>
  <c r="P39" i="22"/>
  <c r="Q39" i="22"/>
  <c r="R39" i="22"/>
  <c r="S39" i="22"/>
  <c r="T39" i="22"/>
  <c r="U39" i="22"/>
  <c r="V39" i="22"/>
  <c r="W39" i="22"/>
  <c r="X39" i="22"/>
  <c r="Y39" i="22"/>
  <c r="Z39" i="22"/>
  <c r="A4" i="21" l="1"/>
  <c r="B4" i="21"/>
  <c r="A3" i="19" l="1"/>
  <c r="A3" i="18" l="1"/>
  <c r="F8" i="17" l="1"/>
  <c r="G9" i="17"/>
  <c r="F9" i="17" s="1"/>
  <c r="H9" i="17"/>
  <c r="I9" i="17"/>
  <c r="J9" i="17"/>
  <c r="K9" i="17"/>
  <c r="L9" i="17"/>
  <c r="M9" i="17"/>
  <c r="N9" i="17"/>
  <c r="F10" i="17"/>
  <c r="F11" i="17"/>
  <c r="F12" i="17"/>
  <c r="F13" i="17"/>
  <c r="D5" i="16" l="1"/>
  <c r="E5" i="16"/>
  <c r="F5" i="16"/>
  <c r="D6" i="16"/>
  <c r="D7" i="16"/>
  <c r="E8" i="16"/>
  <c r="D8" i="16" s="1"/>
  <c r="F8" i="16"/>
  <c r="F4" i="16" s="1"/>
  <c r="D9" i="16"/>
  <c r="D10" i="16"/>
  <c r="E11" i="16"/>
  <c r="D11" i="16" s="1"/>
  <c r="F11" i="16"/>
  <c r="D12" i="16"/>
  <c r="D13" i="16"/>
  <c r="D4" i="16" l="1"/>
  <c r="E4" i="16"/>
  <c r="E5" i="15"/>
  <c r="D5" i="15" s="1"/>
  <c r="D3" i="15" s="1"/>
  <c r="D4" i="15" s="1"/>
  <c r="F5" i="15"/>
  <c r="F3" i="15" s="1"/>
  <c r="F4" i="15" s="1"/>
  <c r="G5" i="15"/>
  <c r="G3" i="15" s="1"/>
  <c r="G4" i="15" s="1"/>
  <c r="D6" i="15"/>
  <c r="D7" i="15"/>
  <c r="D8" i="15"/>
  <c r="D9" i="15"/>
  <c r="D10" i="15"/>
  <c r="D11" i="15"/>
  <c r="D12" i="15"/>
  <c r="D13" i="15"/>
  <c r="E13" i="15"/>
  <c r="F13" i="15"/>
  <c r="G13" i="15"/>
  <c r="D14" i="15"/>
  <c r="D15" i="15"/>
  <c r="D16" i="15"/>
  <c r="D17" i="15"/>
  <c r="E3" i="15" l="1"/>
  <c r="E4" i="15" s="1"/>
  <c r="I9" i="14"/>
  <c r="J9" i="14"/>
  <c r="K9" i="14"/>
  <c r="L9" i="14"/>
  <c r="E10" i="14"/>
  <c r="F10" i="14"/>
  <c r="E11" i="14"/>
  <c r="E9" i="14" s="1"/>
  <c r="F11" i="14"/>
  <c r="F9" i="14" s="1"/>
  <c r="E12" i="14"/>
  <c r="F12" i="14"/>
  <c r="E13" i="14"/>
  <c r="F13" i="14"/>
  <c r="E14" i="14"/>
  <c r="F14" i="14"/>
  <c r="E15" i="14"/>
  <c r="F15" i="14"/>
  <c r="E16" i="14"/>
  <c r="F16" i="14"/>
  <c r="E17" i="14"/>
  <c r="F17" i="14"/>
  <c r="E18" i="14"/>
  <c r="F18" i="14"/>
  <c r="E19" i="14"/>
  <c r="F19" i="14"/>
  <c r="E20" i="14"/>
  <c r="F20" i="14"/>
  <c r="E21" i="14"/>
  <c r="F21" i="14"/>
  <c r="E22" i="14"/>
  <c r="F22" i="14"/>
  <c r="E23" i="14"/>
  <c r="F23" i="14"/>
  <c r="E24" i="14"/>
  <c r="F24" i="14"/>
  <c r="E25" i="14"/>
  <c r="F25" i="14"/>
  <c r="E26" i="14"/>
  <c r="F26" i="14"/>
  <c r="E27" i="14"/>
  <c r="F27" i="14"/>
  <c r="E29" i="14"/>
  <c r="F29" i="14"/>
  <c r="E30" i="14"/>
  <c r="F30" i="14"/>
  <c r="E31" i="14"/>
  <c r="F31" i="14"/>
  <c r="E32" i="14"/>
  <c r="F32" i="14"/>
  <c r="E33" i="14"/>
  <c r="F33" i="14"/>
  <c r="E34" i="14"/>
  <c r="F34" i="14"/>
  <c r="E35" i="14"/>
  <c r="F35" i="14"/>
  <c r="E36" i="14"/>
  <c r="F36" i="14"/>
  <c r="I39" i="14"/>
  <c r="I41" i="14" s="1"/>
  <c r="I37" i="14" s="1"/>
  <c r="J39" i="14"/>
  <c r="J41" i="14" s="1"/>
  <c r="J37" i="14" s="1"/>
  <c r="K39" i="14"/>
  <c r="L39" i="14"/>
  <c r="E41" i="14"/>
  <c r="F41" i="14"/>
  <c r="K41" i="14"/>
  <c r="K37" i="14" s="1"/>
  <c r="K28" i="14" s="1"/>
  <c r="L41" i="14"/>
  <c r="L37" i="14" s="1"/>
  <c r="L28" i="14" s="1"/>
  <c r="F37" i="14" l="1"/>
  <c r="J28" i="14"/>
  <c r="J8" i="14" s="1"/>
  <c r="L8" i="14"/>
  <c r="K8" i="14"/>
  <c r="F28" i="14"/>
  <c r="F8" i="14" s="1"/>
  <c r="E37" i="14"/>
  <c r="E28" i="14" s="1"/>
  <c r="E8" i="14" s="1"/>
  <c r="I28" i="14"/>
  <c r="I8" i="14" s="1"/>
  <c r="F39" i="14"/>
  <c r="E39" i="14"/>
  <c r="D5" i="13"/>
  <c r="E5" i="13"/>
  <c r="E4" i="13" s="1"/>
  <c r="F5" i="13"/>
  <c r="D6" i="13"/>
  <c r="D7" i="13"/>
  <c r="E8" i="13"/>
  <c r="F8" i="13"/>
  <c r="D8" i="13" s="1"/>
  <c r="D9" i="13"/>
  <c r="D10" i="13"/>
  <c r="E11" i="13"/>
  <c r="D11" i="13" s="1"/>
  <c r="F11" i="13"/>
  <c r="D12" i="13"/>
  <c r="D13" i="13"/>
  <c r="F4" i="13" l="1"/>
  <c r="D4" i="13" s="1"/>
  <c r="E5" i="12"/>
  <c r="E3" i="12" s="1"/>
  <c r="E4" i="12" s="1"/>
  <c r="F5" i="12"/>
  <c r="F3" i="12" s="1"/>
  <c r="F4" i="12" s="1"/>
  <c r="G5" i="12"/>
  <c r="G3" i="12" s="1"/>
  <c r="G4" i="12" s="1"/>
  <c r="D6" i="12"/>
  <c r="D5" i="12" s="1"/>
  <c r="D3" i="12" s="1"/>
  <c r="D4" i="12" s="1"/>
  <c r="D7" i="12"/>
  <c r="D8" i="12"/>
  <c r="D9" i="12"/>
  <c r="D10" i="12"/>
  <c r="D11" i="12"/>
  <c r="D12" i="12"/>
  <c r="D13" i="12"/>
  <c r="E13" i="12"/>
  <c r="F13" i="12"/>
  <c r="G13" i="12"/>
  <c r="D14" i="12"/>
  <c r="D15" i="12"/>
  <c r="D16" i="12"/>
  <c r="D17" i="12"/>
  <c r="G8" i="11" l="1"/>
  <c r="H8" i="11"/>
  <c r="I8" i="11"/>
  <c r="J8" i="11"/>
  <c r="K8" i="11"/>
  <c r="L8" i="11"/>
  <c r="E9" i="11"/>
  <c r="E8" i="11" s="1"/>
  <c r="F9" i="11"/>
  <c r="F8" i="11" s="1"/>
  <c r="E10" i="11"/>
  <c r="F10" i="11"/>
  <c r="E11" i="11"/>
  <c r="F11" i="11"/>
  <c r="E12" i="11"/>
  <c r="F12" i="11"/>
  <c r="E13" i="11"/>
  <c r="F13" i="11"/>
  <c r="E14" i="11"/>
  <c r="F14" i="11"/>
  <c r="E15" i="11"/>
  <c r="F15" i="11"/>
  <c r="E16" i="11"/>
  <c r="F16" i="11"/>
  <c r="E17" i="11"/>
  <c r="F17" i="11"/>
  <c r="E18" i="11"/>
  <c r="F18" i="11"/>
  <c r="E19" i="11"/>
  <c r="F19" i="11"/>
  <c r="E20" i="11"/>
  <c r="F20" i="11"/>
  <c r="E21" i="11"/>
  <c r="F21" i="11"/>
  <c r="E22" i="11"/>
  <c r="F22" i="11"/>
  <c r="E23" i="11"/>
  <c r="F23" i="11"/>
  <c r="E24" i="11"/>
  <c r="F24" i="11"/>
  <c r="E25" i="11"/>
  <c r="F25" i="11"/>
  <c r="E26" i="11"/>
  <c r="F26" i="11"/>
  <c r="E28" i="11"/>
  <c r="F28" i="11"/>
  <c r="E29" i="11"/>
  <c r="E38" i="11" s="1"/>
  <c r="E40" i="11" s="1"/>
  <c r="F29" i="11"/>
  <c r="F38" i="11" s="1"/>
  <c r="F40" i="11" s="1"/>
  <c r="E30" i="11"/>
  <c r="F30" i="11"/>
  <c r="E31" i="11"/>
  <c r="F31" i="11"/>
  <c r="E32" i="11"/>
  <c r="F32" i="11"/>
  <c r="E33" i="11"/>
  <c r="F33" i="11"/>
  <c r="E34" i="11"/>
  <c r="F34" i="11"/>
  <c r="E35" i="11"/>
  <c r="F35" i="11"/>
  <c r="G38" i="11"/>
  <c r="H38" i="11"/>
  <c r="I38" i="11"/>
  <c r="J38" i="11"/>
  <c r="K38" i="11"/>
  <c r="L38" i="11"/>
  <c r="G40" i="11"/>
  <c r="G36" i="11" s="1"/>
  <c r="H40" i="11"/>
  <c r="H36" i="11" s="1"/>
  <c r="I40" i="11"/>
  <c r="I36" i="11" s="1"/>
  <c r="I27" i="11" s="1"/>
  <c r="J40" i="11"/>
  <c r="J36" i="11" s="1"/>
  <c r="J27" i="11" s="1"/>
  <c r="K40" i="11"/>
  <c r="K36" i="11" s="1"/>
  <c r="K27" i="11" s="1"/>
  <c r="K7" i="11" s="1"/>
  <c r="L40" i="11"/>
  <c r="L36" i="11" s="1"/>
  <c r="L27" i="11" s="1"/>
  <c r="J7" i="11" l="1"/>
  <c r="I7" i="11"/>
  <c r="H27" i="11"/>
  <c r="H7" i="11" s="1"/>
  <c r="F36" i="11"/>
  <c r="F27" i="11" s="1"/>
  <c r="F7" i="11" s="1"/>
  <c r="L7" i="11"/>
  <c r="E36" i="11"/>
  <c r="E27" i="11" s="1"/>
  <c r="E7" i="11" s="1"/>
  <c r="G27" i="11"/>
  <c r="G7" i="11" s="1"/>
  <c r="D10" i="9"/>
  <c r="C10" i="9" s="1"/>
  <c r="E10" i="9"/>
  <c r="F10" i="9"/>
  <c r="C11" i="9"/>
  <c r="C12" i="9"/>
  <c r="C13" i="9"/>
  <c r="C14" i="9"/>
  <c r="C15" i="9"/>
  <c r="C16" i="9"/>
  <c r="C17" i="9"/>
  <c r="C18" i="9"/>
  <c r="C6" i="8" l="1"/>
  <c r="B6" i="8" s="1"/>
  <c r="D6" i="8"/>
  <c r="E6" i="8"/>
  <c r="F6" i="8"/>
  <c r="G6" i="8"/>
  <c r="H6" i="8"/>
  <c r="I6" i="8"/>
  <c r="J6" i="8"/>
  <c r="K6" i="8"/>
  <c r="L6" i="8"/>
  <c r="M6" i="8"/>
  <c r="N6" i="8"/>
  <c r="B7" i="8"/>
  <c r="B8" i="8"/>
  <c r="B9" i="8"/>
  <c r="B10" i="8"/>
  <c r="B11" i="8"/>
  <c r="B12" i="8"/>
  <c r="B13" i="8"/>
  <c r="G8" i="7" l="1"/>
  <c r="G9" i="7"/>
  <c r="G10" i="7"/>
  <c r="G11" i="7"/>
  <c r="G12" i="7"/>
  <c r="G13" i="7"/>
  <c r="G14" i="7"/>
  <c r="G15" i="7"/>
  <c r="G16" i="7"/>
  <c r="G17" i="7"/>
  <c r="G18" i="7"/>
  <c r="G19" i="7"/>
  <c r="G20" i="7"/>
  <c r="G21" i="7"/>
  <c r="G22" i="7"/>
  <c r="G23" i="7"/>
  <c r="G24" i="7"/>
  <c r="G25" i="7"/>
  <c r="G26" i="7"/>
  <c r="E27" i="7"/>
  <c r="G27" i="7" s="1"/>
  <c r="F27" i="7"/>
  <c r="E28" i="7"/>
  <c r="G28" i="7" s="1"/>
  <c r="F28" i="7"/>
  <c r="F29" i="7" s="1"/>
  <c r="G30" i="7"/>
  <c r="G31" i="7"/>
  <c r="G32" i="7"/>
  <c r="G33" i="7"/>
  <c r="E34" i="7"/>
  <c r="F34" i="7"/>
  <c r="G34" i="7"/>
  <c r="E35" i="7"/>
  <c r="G35" i="7" s="1"/>
  <c r="F35" i="7"/>
  <c r="F36" i="7"/>
  <c r="G37" i="7"/>
  <c r="G38" i="7"/>
  <c r="G39" i="7"/>
  <c r="G40" i="7"/>
  <c r="E41" i="7"/>
  <c r="F41" i="7"/>
  <c r="F43" i="7" s="1"/>
  <c r="F44" i="7" s="1"/>
  <c r="G41" i="7"/>
  <c r="E42" i="7"/>
  <c r="F42" i="7"/>
  <c r="G42" i="7"/>
  <c r="E43" i="7"/>
  <c r="G43" i="7" s="1"/>
  <c r="E29" i="7" l="1"/>
  <c r="G29" i="7" s="1"/>
  <c r="E36" i="7"/>
  <c r="G36" i="7" s="1"/>
  <c r="E6" i="6"/>
  <c r="F6" i="6"/>
  <c r="G6" i="6"/>
  <c r="H6" i="6"/>
  <c r="I6" i="6"/>
  <c r="J6" i="6"/>
  <c r="K6" i="6"/>
  <c r="L6" i="6"/>
  <c r="M6" i="6"/>
  <c r="N6" i="6"/>
  <c r="O6" i="6"/>
  <c r="P6" i="6"/>
  <c r="D7" i="6"/>
  <c r="D6" i="6" s="1"/>
  <c r="D8" i="6"/>
  <c r="D9" i="6"/>
  <c r="D10" i="6"/>
  <c r="D11" i="6"/>
  <c r="D12" i="6"/>
  <c r="D13" i="6"/>
  <c r="D14" i="6"/>
  <c r="D15" i="6"/>
  <c r="D16" i="6"/>
  <c r="D17" i="6"/>
  <c r="D18" i="6"/>
  <c r="D19" i="6"/>
  <c r="D20" i="6"/>
  <c r="D21" i="6"/>
  <c r="D22" i="6"/>
  <c r="D23" i="6"/>
  <c r="D24" i="6"/>
  <c r="E44" i="7" l="1"/>
  <c r="G44" i="7" s="1"/>
  <c r="C7" i="5"/>
  <c r="B7" i="5" s="1"/>
  <c r="D7" i="5"/>
  <c r="E7" i="5"/>
  <c r="F7" i="5"/>
  <c r="G7" i="5"/>
  <c r="H7" i="5"/>
  <c r="I7" i="5"/>
  <c r="J7" i="5"/>
  <c r="K7" i="5"/>
  <c r="L7" i="5"/>
  <c r="M7" i="5"/>
  <c r="N7" i="5"/>
  <c r="O7" i="5"/>
  <c r="P7" i="5"/>
  <c r="Q7" i="5"/>
  <c r="R7" i="5"/>
  <c r="S7" i="5"/>
  <c r="T7" i="5"/>
  <c r="B8" i="5"/>
  <c r="B9" i="5"/>
  <c r="B10" i="5"/>
  <c r="B11" i="5"/>
  <c r="B12" i="5"/>
  <c r="B13" i="5"/>
  <c r="B14" i="5"/>
  <c r="B15" i="5"/>
  <c r="B16" i="5"/>
  <c r="V16" i="5"/>
  <c r="W16" i="5"/>
  <c r="X16" i="5"/>
</calcChain>
</file>

<file path=xl/sharedStrings.xml><?xml version="1.0" encoding="utf-8"?>
<sst xmlns="http://schemas.openxmlformats.org/spreadsheetml/2006/main" count="739" uniqueCount="297">
  <si>
    <t>患者数</t>
  </si>
  <si>
    <t>総数</t>
  </si>
  <si>
    <t>男</t>
  </si>
  <si>
    <t>女</t>
  </si>
  <si>
    <t>急病患者</t>
  </si>
  <si>
    <t>その他</t>
  </si>
  <si>
    <t>帰宅</t>
  </si>
  <si>
    <t>転送</t>
  </si>
  <si>
    <t>開設回数</t>
  </si>
  <si>
    <t>１日平均患者数</t>
  </si>
  <si>
    <t>幸</t>
    <rPh sb="0" eb="1">
      <t>サイワイ</t>
    </rPh>
    <phoneticPr fontId="1"/>
  </si>
  <si>
    <t>総　　数</t>
    <rPh sb="0" eb="1">
      <t>フサ</t>
    </rPh>
    <rPh sb="3" eb="4">
      <t>カズ</t>
    </rPh>
    <phoneticPr fontId="1"/>
  </si>
  <si>
    <t>川　　崎</t>
    <rPh sb="0" eb="1">
      <t>カワ</t>
    </rPh>
    <rPh sb="3" eb="4">
      <t>ザキ</t>
    </rPh>
    <phoneticPr fontId="1"/>
  </si>
  <si>
    <t>中　　原</t>
    <rPh sb="0" eb="1">
      <t>ナカ</t>
    </rPh>
    <rPh sb="3" eb="4">
      <t>ハラ</t>
    </rPh>
    <phoneticPr fontId="1"/>
  </si>
  <si>
    <t>高　　津</t>
    <rPh sb="0" eb="1">
      <t>タカ</t>
    </rPh>
    <rPh sb="3" eb="4">
      <t>ツ</t>
    </rPh>
    <phoneticPr fontId="1"/>
  </si>
  <si>
    <t>宮　　前</t>
    <rPh sb="0" eb="1">
      <t>ミヤ</t>
    </rPh>
    <rPh sb="3" eb="4">
      <t>マエ</t>
    </rPh>
    <phoneticPr fontId="1"/>
  </si>
  <si>
    <t>麻　　生</t>
    <rPh sb="0" eb="1">
      <t>アサ</t>
    </rPh>
    <rPh sb="3" eb="4">
      <t>ショウ</t>
    </rPh>
    <phoneticPr fontId="1"/>
  </si>
  <si>
    <t>患者数</t>
    <rPh sb="0" eb="3">
      <t>カンジャスウ</t>
    </rPh>
    <phoneticPr fontId="1"/>
  </si>
  <si>
    <t>多摩（昼間）</t>
    <rPh sb="0" eb="1">
      <t>タ</t>
    </rPh>
    <rPh sb="1" eb="2">
      <t>マ</t>
    </rPh>
    <rPh sb="3" eb="4">
      <t>ヒル</t>
    </rPh>
    <rPh sb="4" eb="5">
      <t>マ</t>
    </rPh>
    <phoneticPr fontId="1"/>
  </si>
  <si>
    <t>多摩（夜間）</t>
    <rPh sb="0" eb="2">
      <t>タマ</t>
    </rPh>
    <rPh sb="3" eb="5">
      <t>ヤカン</t>
    </rPh>
    <phoneticPr fontId="1"/>
  </si>
  <si>
    <t>率（％）</t>
    <phoneticPr fontId="1"/>
  </si>
  <si>
    <t>北部小児
急病センター</t>
    <rPh sb="0" eb="2">
      <t>ホクブ</t>
    </rPh>
    <rPh sb="2" eb="4">
      <t>ショウニ</t>
    </rPh>
    <rPh sb="5" eb="7">
      <t>キュウビョウ</t>
    </rPh>
    <phoneticPr fontId="1"/>
  </si>
  <si>
    <t>§1 救急医療対策</t>
    <rPh sb="3" eb="5">
      <t>キュウキュウ</t>
    </rPh>
    <rPh sb="5" eb="7">
      <t>イリョウ</t>
    </rPh>
    <rPh sb="7" eb="9">
      <t>タイサク</t>
    </rPh>
    <phoneticPr fontId="1"/>
  </si>
  <si>
    <t>　休日（昼間）の初療施設として休日急患診療所を各区に１か所設置している。さらに夜間急患診療体制の充実を図るため、多摩では平成6年12月から毎夜間（18時30分～22時30分）診療している。また、北部小児急病センターを平成14年6月に設置し、毎夜間（18時30分～5時30分）に診療している。
　本診療所は、平成29年4月より川崎市医師会が事業主体となり運営し、川崎市医師会へは運営費を補助している。</t>
    <rPh sb="0" eb="1">
      <t>フン</t>
    </rPh>
    <rPh sb="1" eb="3">
      <t>キュウジツ</t>
    </rPh>
    <rPh sb="4" eb="6">
      <t>ヒルマ</t>
    </rPh>
    <rPh sb="8" eb="9">
      <t>ハジ</t>
    </rPh>
    <rPh sb="9" eb="10">
      <t>リョウ</t>
    </rPh>
    <rPh sb="10" eb="12">
      <t>シセツ</t>
    </rPh>
    <rPh sb="15" eb="19">
      <t>キュウジツキュウカン</t>
    </rPh>
    <rPh sb="19" eb="22">
      <t>シンリョウジョ</t>
    </rPh>
    <rPh sb="23" eb="25">
      <t>カクク</t>
    </rPh>
    <rPh sb="28" eb="29">
      <t>ショ</t>
    </rPh>
    <rPh sb="29" eb="31">
      <t>セッチ</t>
    </rPh>
    <rPh sb="39" eb="41">
      <t>ヤカン</t>
    </rPh>
    <rPh sb="41" eb="43">
      <t>キュウカン</t>
    </rPh>
    <rPh sb="43" eb="45">
      <t>シンリョウ</t>
    </rPh>
    <rPh sb="45" eb="47">
      <t>タイセイ</t>
    </rPh>
    <rPh sb="48" eb="50">
      <t>ジュウジツ</t>
    </rPh>
    <rPh sb="51" eb="52">
      <t>ハカ</t>
    </rPh>
    <rPh sb="56" eb="58">
      <t>タマ</t>
    </rPh>
    <rPh sb="60" eb="62">
      <t>ヘイセイ</t>
    </rPh>
    <rPh sb="63" eb="64">
      <t>ネン</t>
    </rPh>
    <rPh sb="66" eb="67">
      <t>ガツ</t>
    </rPh>
    <rPh sb="69" eb="70">
      <t>マイ</t>
    </rPh>
    <rPh sb="70" eb="72">
      <t>ヤカンジジシンリョウホクブショウニキュウビョウヘイセイネンガツセッチホンシンリョウジョヘイセイネンガツカワサキシイシカイジギョウシュタイウンエイウンエイヒホジョ</t>
    </rPh>
    <phoneticPr fontId="1"/>
  </si>
  <si>
    <t>資料：保健医療政策部地域医療担当</t>
    <rPh sb="3" eb="5">
      <t>ホケン</t>
    </rPh>
    <rPh sb="5" eb="7">
      <t>イリョウ</t>
    </rPh>
    <rPh sb="7" eb="9">
      <t>セイサク</t>
    </rPh>
    <rPh sb="9" eb="10">
      <t>ブ</t>
    </rPh>
    <rPh sb="10" eb="16">
      <t>チイキイリョウタントウ</t>
    </rPh>
    <phoneticPr fontId="1"/>
  </si>
  <si>
    <t>表１  休日（夜間）急患診療所及び北部小児急病センターの疾病程度と処置</t>
    <rPh sb="6" eb="8">
      <t>キュウジツ</t>
    </rPh>
    <rPh sb="9" eb="11">
      <t>ヤカン</t>
    </rPh>
    <rPh sb="12" eb="14">
      <t>キュウカン</t>
    </rPh>
    <rPh sb="14" eb="16">
      <t>シンリョウ</t>
    </rPh>
    <rPh sb="16" eb="17">
      <t>ジョ</t>
    </rPh>
    <rPh sb="17" eb="18">
      <t>オヨ</t>
    </rPh>
    <rPh sb="19" eb="21">
      <t>ホクブ</t>
    </rPh>
    <rPh sb="21" eb="23">
      <t>ショウニ</t>
    </rPh>
    <rPh sb="23" eb="25">
      <t>キュウビョウ</t>
    </rPh>
    <rPh sb="30" eb="32">
      <t>シッペイ</t>
    </rPh>
    <rPh sb="32" eb="34">
      <t>テイドショチ</t>
    </rPh>
    <phoneticPr fontId="1"/>
  </si>
  <si>
    <t>令和４年度</t>
    <rPh sb="0" eb="2">
      <t>レイワ</t>
    </rPh>
    <rPh sb="3" eb="5">
      <t>ネンド</t>
    </rPh>
    <phoneticPr fontId="1"/>
  </si>
  <si>
    <t>注２）複数の疾病による受診があるため、表１の患者数と異なる。</t>
    <rPh sb="0" eb="1">
      <t>チュウ</t>
    </rPh>
    <rPh sb="3" eb="5">
      <t>フクスウ</t>
    </rPh>
    <rPh sb="6" eb="8">
      <t>シッペイ</t>
    </rPh>
    <rPh sb="11" eb="13">
      <t>ジュシン</t>
    </rPh>
    <rPh sb="19" eb="20">
      <t>ヒョウカンジャスウコト</t>
    </rPh>
    <phoneticPr fontId="1"/>
  </si>
  <si>
    <t>注１）北部小児急病センターは0～15歳。多摩（夜間）は16歳～。</t>
    <rPh sb="0" eb="1">
      <t>チュウ</t>
    </rPh>
    <rPh sb="3" eb="5">
      <t>ホクブ</t>
    </rPh>
    <rPh sb="5" eb="7">
      <t>ショウニ</t>
    </rPh>
    <rPh sb="7" eb="9">
      <t>キュウビョウ</t>
    </rPh>
    <rPh sb="18" eb="19">
      <t>サイ</t>
    </rPh>
    <rPh sb="20" eb="22">
      <t>タマ</t>
    </rPh>
    <rPh sb="23" eb="25">
      <t>ヤカン</t>
    </rPh>
    <rPh sb="29" eb="30">
      <t>サイ</t>
    </rPh>
    <phoneticPr fontId="1"/>
  </si>
  <si>
    <t>総数</t>
    <rPh sb="0" eb="2">
      <t>ソウスウ</t>
    </rPh>
    <phoneticPr fontId="1"/>
  </si>
  <si>
    <t>内科小児科</t>
    <rPh sb="0" eb="2">
      <t>ナイカ</t>
    </rPh>
    <rPh sb="2" eb="4">
      <t>ショウニ</t>
    </rPh>
    <rPh sb="4" eb="5">
      <t>カ</t>
    </rPh>
    <phoneticPr fontId="1"/>
  </si>
  <si>
    <t>麻生</t>
    <rPh sb="0" eb="2">
      <t>アサオ</t>
    </rPh>
    <phoneticPr fontId="1"/>
  </si>
  <si>
    <t>多摩（昼間）</t>
    <rPh sb="0" eb="2">
      <t>タマ</t>
    </rPh>
    <rPh sb="3" eb="4">
      <t>ヒル</t>
    </rPh>
    <rPh sb="4" eb="5">
      <t>マ</t>
    </rPh>
    <phoneticPr fontId="1"/>
  </si>
  <si>
    <t>宮前</t>
    <rPh sb="0" eb="2">
      <t>ミヤマエ</t>
    </rPh>
    <phoneticPr fontId="1"/>
  </si>
  <si>
    <t>高津</t>
    <rPh sb="0" eb="2">
      <t>タカツ</t>
    </rPh>
    <phoneticPr fontId="1"/>
  </si>
  <si>
    <t>中原</t>
    <rPh sb="0" eb="2">
      <t>ナカハラ</t>
    </rPh>
    <phoneticPr fontId="1"/>
  </si>
  <si>
    <t>川崎</t>
    <rPh sb="0" eb="2">
      <t>カワサキ</t>
    </rPh>
    <phoneticPr fontId="1"/>
  </si>
  <si>
    <t>その他</t>
    <rPh sb="2" eb="3">
      <t>タ</t>
    </rPh>
    <phoneticPr fontId="1"/>
  </si>
  <si>
    <t>発疹性・
伝染性疾患</t>
    <rPh sb="0" eb="3">
      <t>デンセンセイ</t>
    </rPh>
    <rPh sb="3" eb="5">
      <t>シッカン</t>
    </rPh>
    <rPh sb="6" eb="8">
      <t>ホッシン</t>
    </rPh>
    <rPh sb="8" eb="9">
      <t>セイ</t>
    </rPh>
    <phoneticPr fontId="1"/>
  </si>
  <si>
    <t>消化</t>
    <rPh sb="0" eb="2">
      <t>ショウカ</t>
    </rPh>
    <phoneticPr fontId="1"/>
  </si>
  <si>
    <t>呼吸</t>
    <rPh sb="0" eb="2">
      <t>コキュウ</t>
    </rPh>
    <phoneticPr fontId="1"/>
  </si>
  <si>
    <t>循環</t>
    <rPh sb="0" eb="2">
      <t>ジュンカン</t>
    </rPh>
    <phoneticPr fontId="1"/>
  </si>
  <si>
    <t>歯科</t>
    <rPh sb="0" eb="2">
      <t>シカ</t>
    </rPh>
    <phoneticPr fontId="1"/>
  </si>
  <si>
    <t>泌尿</t>
    <rPh sb="0" eb="1">
      <t>ニジ</t>
    </rPh>
    <rPh sb="1" eb="2">
      <t>ニョウ</t>
    </rPh>
    <phoneticPr fontId="1"/>
  </si>
  <si>
    <t>皮膚</t>
    <rPh sb="0" eb="2">
      <t>ヒフ</t>
    </rPh>
    <phoneticPr fontId="1"/>
  </si>
  <si>
    <t>耳鼻咽喉</t>
    <rPh sb="0" eb="2">
      <t>ジビ</t>
    </rPh>
    <phoneticPr fontId="1"/>
  </si>
  <si>
    <t>眼科</t>
    <rPh sb="0" eb="2">
      <t>ガンカ</t>
    </rPh>
    <phoneticPr fontId="1"/>
  </si>
  <si>
    <t>産婦</t>
    <rPh sb="0" eb="2">
      <t>サンプ</t>
    </rPh>
    <phoneticPr fontId="1"/>
  </si>
  <si>
    <t>整形外科</t>
    <rPh sb="0" eb="2">
      <t>セイケイ</t>
    </rPh>
    <rPh sb="2" eb="4">
      <t>ゲカ</t>
    </rPh>
    <phoneticPr fontId="1"/>
  </si>
  <si>
    <t>外科</t>
    <rPh sb="0" eb="2">
      <t>ゲカ</t>
    </rPh>
    <phoneticPr fontId="1"/>
  </si>
  <si>
    <t>精神・神経</t>
    <rPh sb="0" eb="2">
      <t>セイシン</t>
    </rPh>
    <rPh sb="3" eb="5">
      <t>シンケイ</t>
    </rPh>
    <phoneticPr fontId="1"/>
  </si>
  <si>
    <t>小児科</t>
    <rPh sb="0" eb="3">
      <t>ショウニカ</t>
    </rPh>
    <phoneticPr fontId="1"/>
  </si>
  <si>
    <t>内科</t>
    <rPh sb="0" eb="2">
      <t>ナイカ</t>
    </rPh>
    <phoneticPr fontId="1"/>
  </si>
  <si>
    <t>　休日（夜間）急患診療所及び北部小児急病センターは内科・小児科を診療科目としているため、患者総数に占める内科・小児科の受診者の割合は、94.7％となっている。</t>
    <rPh sb="1" eb="3">
      <t>キュウジツ</t>
    </rPh>
    <rPh sb="4" eb="6">
      <t>ヤカン</t>
    </rPh>
    <rPh sb="7" eb="9">
      <t>キュウカン</t>
    </rPh>
    <rPh sb="9" eb="12">
      <t>シンリョウジョ</t>
    </rPh>
    <rPh sb="12" eb="13">
      <t>オヨ</t>
    </rPh>
    <rPh sb="14" eb="16">
      <t>ホクブ</t>
    </rPh>
    <rPh sb="16" eb="18">
      <t>ショウニ</t>
    </rPh>
    <rPh sb="18" eb="20">
      <t>キュウビョウ</t>
    </rPh>
    <rPh sb="25" eb="27">
      <t>ナイカ</t>
    </rPh>
    <rPh sb="28" eb="31">
      <t>ショウニカ</t>
    </rPh>
    <rPh sb="32" eb="34">
      <t>シンリョウ</t>
    </rPh>
    <rPh sb="34" eb="35">
      <t>カ</t>
    </rPh>
    <rPh sb="35" eb="36">
      <t>モク</t>
    </rPh>
    <rPh sb="44" eb="46">
      <t>カンジャ</t>
    </rPh>
    <rPh sb="46" eb="48">
      <t>ソウスウ</t>
    </rPh>
    <rPh sb="49" eb="50">
      <t>シ</t>
    </rPh>
    <rPh sb="52" eb="54">
      <t>ナイカ</t>
    </rPh>
    <rPh sb="55" eb="58">
      <t>ショウニカ</t>
    </rPh>
    <rPh sb="59" eb="62">
      <t>ジュシンシャ</t>
    </rPh>
    <rPh sb="63" eb="65">
      <t>ワリアイ</t>
    </rPh>
    <phoneticPr fontId="1"/>
  </si>
  <si>
    <t>表２  休日（夜間）急患診療所及び北部小児急病センターの疾病種類</t>
    <phoneticPr fontId="1"/>
  </si>
  <si>
    <t>XIII　地　域　保　健</t>
  </si>
  <si>
    <t>資料：保健医療政策部地域医療担当</t>
    <rPh sb="3" eb="5">
      <t>ホケン</t>
    </rPh>
    <rPh sb="5" eb="7">
      <t>イリョウ</t>
    </rPh>
    <rPh sb="7" eb="9">
      <t>セイサク</t>
    </rPh>
    <rPh sb="9" eb="10">
      <t>ブ</t>
    </rPh>
    <rPh sb="10" eb="12">
      <t>チイキ</t>
    </rPh>
    <rPh sb="12" eb="14">
      <t>イリョウ</t>
    </rPh>
    <rPh sb="14" eb="16">
      <t>タントウ</t>
    </rPh>
    <phoneticPr fontId="1"/>
  </si>
  <si>
    <t>転送</t>
    <rPh sb="0" eb="2">
      <t>テンソウ</t>
    </rPh>
    <phoneticPr fontId="1"/>
  </si>
  <si>
    <t>死亡</t>
    <rPh sb="0" eb="2">
      <t>シボウ</t>
    </rPh>
    <phoneticPr fontId="1"/>
  </si>
  <si>
    <t>入院</t>
    <rPh sb="0" eb="2">
      <t>ニュウイン</t>
    </rPh>
    <phoneticPr fontId="1"/>
  </si>
  <si>
    <t>外来</t>
    <rPh sb="0" eb="2">
      <t>ガイライ</t>
    </rPh>
    <phoneticPr fontId="1"/>
  </si>
  <si>
    <t>受療種別</t>
    <rPh sb="0" eb="1">
      <t>ウケ</t>
    </rPh>
    <rPh sb="1" eb="2">
      <t>リョウ</t>
    </rPh>
    <rPh sb="2" eb="4">
      <t>シュベツ</t>
    </rPh>
    <phoneticPr fontId="1"/>
  </si>
  <si>
    <t>麻酔科</t>
    <rPh sb="0" eb="3">
      <t>マスイカ</t>
    </rPh>
    <phoneticPr fontId="1"/>
  </si>
  <si>
    <t>泌尿器科</t>
    <rPh sb="0" eb="3">
      <t>ヒニョウキ</t>
    </rPh>
    <rPh sb="3" eb="4">
      <t>カ</t>
    </rPh>
    <phoneticPr fontId="1"/>
  </si>
  <si>
    <t>皮膚科</t>
    <rPh sb="0" eb="2">
      <t>ヒフ</t>
    </rPh>
    <rPh sb="2" eb="3">
      <t>カ</t>
    </rPh>
    <phoneticPr fontId="1"/>
  </si>
  <si>
    <t>耳鼻咽喉科</t>
    <rPh sb="0" eb="2">
      <t>ジビ</t>
    </rPh>
    <rPh sb="2" eb="4">
      <t>インコウ</t>
    </rPh>
    <rPh sb="4" eb="5">
      <t>カ</t>
    </rPh>
    <phoneticPr fontId="1"/>
  </si>
  <si>
    <t>産婦人科</t>
    <rPh sb="0" eb="4">
      <t>サンフジンカ</t>
    </rPh>
    <phoneticPr fontId="1"/>
  </si>
  <si>
    <t>脳神経外科</t>
    <rPh sb="0" eb="3">
      <t>ノウシンケイ</t>
    </rPh>
    <rPh sb="3" eb="5">
      <t>ゲカ</t>
    </rPh>
    <phoneticPr fontId="1"/>
  </si>
  <si>
    <t>精神神経科</t>
    <rPh sb="0" eb="2">
      <t>セイシン</t>
    </rPh>
    <rPh sb="2" eb="5">
      <t>シンケイカ</t>
    </rPh>
    <phoneticPr fontId="1"/>
  </si>
  <si>
    <t>疾病科目</t>
    <rPh sb="0" eb="2">
      <t>シッペイ</t>
    </rPh>
    <rPh sb="2" eb="4">
      <t>カモク</t>
    </rPh>
    <phoneticPr fontId="1"/>
  </si>
  <si>
    <t>4月</t>
    <rPh sb="1" eb="2">
      <t>ガツ</t>
    </rPh>
    <phoneticPr fontId="1"/>
  </si>
  <si>
    <t>　市内救急告示医療機関（令和4年3月31日現在、病院23、診療所3）で組織する川崎市救急告示医療機関協会に夜間救急患者の初療及び入院・手術等の専門的な診療を委託しており、その取扱患者数は次のとおりである。</t>
    <rPh sb="12" eb="14">
      <t>レイワ</t>
    </rPh>
    <phoneticPr fontId="1"/>
  </si>
  <si>
    <t>表３  夜間急患診療の初期救急患者数</t>
    <phoneticPr fontId="1"/>
  </si>
  <si>
    <t>資料：保健医療政部地域医療担当</t>
    <rPh sb="3" eb="5">
      <t>ホケン</t>
    </rPh>
    <rPh sb="5" eb="7">
      <t>イリョウ</t>
    </rPh>
    <rPh sb="7" eb="8">
      <t>セイ</t>
    </rPh>
    <rPh sb="8" eb="9">
      <t>ブ</t>
    </rPh>
    <rPh sb="9" eb="11">
      <t>チイキ</t>
    </rPh>
    <rPh sb="11" eb="13">
      <t>イリョウ</t>
    </rPh>
    <rPh sb="13" eb="15">
      <t>タントウ</t>
    </rPh>
    <phoneticPr fontId="1"/>
  </si>
  <si>
    <t>計（B＋C＝A）</t>
    <rPh sb="0" eb="1">
      <t>ケイ</t>
    </rPh>
    <phoneticPr fontId="1"/>
  </si>
  <si>
    <t>小計（C＝ｅ＋ｄ）</t>
    <rPh sb="0" eb="1">
      <t>ショウ</t>
    </rPh>
    <rPh sb="1" eb="2">
      <t>ケイ</t>
    </rPh>
    <phoneticPr fontId="1"/>
  </si>
  <si>
    <t>外来計（ｄ）</t>
    <rPh sb="0" eb="2">
      <t>ガイライ</t>
    </rPh>
    <rPh sb="2" eb="3">
      <t>ケイ</t>
    </rPh>
    <phoneticPr fontId="1"/>
  </si>
  <si>
    <t>他</t>
    <rPh sb="0" eb="1">
      <t>タ</t>
    </rPh>
    <phoneticPr fontId="1"/>
  </si>
  <si>
    <t>入院計(ｅ)</t>
    <rPh sb="0" eb="2">
      <t>ニュウイン</t>
    </rPh>
    <rPh sb="2" eb="3">
      <t>ケイ</t>
    </rPh>
    <phoneticPr fontId="1"/>
  </si>
  <si>
    <t>の</t>
    <phoneticPr fontId="1"/>
  </si>
  <si>
    <t>その他</t>
    <rPh sb="2" eb="3">
      <t>ホカ</t>
    </rPh>
    <phoneticPr fontId="1"/>
  </si>
  <si>
    <t>そ</t>
    <phoneticPr fontId="1"/>
  </si>
  <si>
    <t>救急車</t>
    <rPh sb="0" eb="3">
      <t>キュウキュウシャ</t>
    </rPh>
    <phoneticPr fontId="1"/>
  </si>
  <si>
    <t>小計（B＝ｃ＋ｂ）</t>
    <rPh sb="0" eb="1">
      <t>ショウ</t>
    </rPh>
    <rPh sb="1" eb="2">
      <t>ケイ</t>
    </rPh>
    <phoneticPr fontId="1"/>
  </si>
  <si>
    <t>外来計（ｂ）</t>
    <rPh sb="0" eb="2">
      <t>ガイライ</t>
    </rPh>
    <rPh sb="2" eb="3">
      <t>ケイ</t>
    </rPh>
    <phoneticPr fontId="1"/>
  </si>
  <si>
    <t>入院計(ｃ)</t>
    <rPh sb="0" eb="2">
      <t>ニュウイン</t>
    </rPh>
    <rPh sb="2" eb="3">
      <t>ケイ</t>
    </rPh>
    <phoneticPr fontId="1"/>
  </si>
  <si>
    <t>初期救急医療機関
からの転送</t>
    <phoneticPr fontId="1"/>
  </si>
  <si>
    <t>来　院　方　法　別</t>
    <phoneticPr fontId="1"/>
  </si>
  <si>
    <t>計（A＝ａ＋ｂ）</t>
    <rPh sb="0" eb="1">
      <t>ケイ</t>
    </rPh>
    <phoneticPr fontId="1"/>
  </si>
  <si>
    <t>入院計(a)</t>
    <rPh sb="0" eb="2">
      <t>ニュウイン</t>
    </rPh>
    <rPh sb="2" eb="3">
      <t>ケイ</t>
    </rPh>
    <phoneticPr fontId="1"/>
  </si>
  <si>
    <t>胃腸科</t>
    <rPh sb="0" eb="2">
      <t>イチョウ</t>
    </rPh>
    <rPh sb="2" eb="3">
      <t>カ</t>
    </rPh>
    <phoneticPr fontId="1"/>
  </si>
  <si>
    <t>診　療　科　目　別</t>
    <phoneticPr fontId="1"/>
  </si>
  <si>
    <t>当番日数</t>
    <rPh sb="0" eb="2">
      <t>トウバン</t>
    </rPh>
    <rPh sb="2" eb="4">
      <t>ニッスウ</t>
    </rPh>
    <phoneticPr fontId="1"/>
  </si>
  <si>
    <t>合計</t>
    <rPh sb="0" eb="2">
      <t>ゴウケイ</t>
    </rPh>
    <phoneticPr fontId="1"/>
  </si>
  <si>
    <t>北部</t>
    <rPh sb="0" eb="2">
      <t>ホクブ</t>
    </rPh>
    <phoneticPr fontId="1"/>
  </si>
  <si>
    <t>南部</t>
    <rPh sb="0" eb="2">
      <t>ナンブ</t>
    </rPh>
    <phoneticPr fontId="1"/>
  </si>
  <si>
    <t>　初期救急医療施設で対応しきれない夜間の救急患者を受け入れるため、市内南北2ブロックに分け、川崎市病院協会（令和4年4月1日現在、38病院）に加盟する病院が輪番制で、毎夜間、各ブロックごとに、小児科1病院、内科等1病院を配置している。
　また、川崎市病院協会へは、運営費を補助している。</t>
    <phoneticPr fontId="1"/>
  </si>
  <si>
    <t>表４  夜間急患第二次診療の患者数</t>
    <phoneticPr fontId="1"/>
  </si>
  <si>
    <t>注）　多摩は夜間分（準夜帯・深夜帯）を含まない。</t>
    <rPh sb="10" eb="11">
      <t>ジュン</t>
    </rPh>
    <rPh sb="12" eb="13">
      <t>オビ</t>
    </rPh>
    <rPh sb="14" eb="16">
      <t>シンヤ</t>
    </rPh>
    <rPh sb="16" eb="17">
      <t>タイ</t>
    </rPh>
    <phoneticPr fontId="1"/>
  </si>
  <si>
    <t>麻生休日急患診療所</t>
    <rPh sb="0" eb="2">
      <t>アサオ</t>
    </rPh>
    <rPh sb="2" eb="4">
      <t>キュウジツ</t>
    </rPh>
    <rPh sb="4" eb="6">
      <t>キュウカン</t>
    </rPh>
    <rPh sb="6" eb="9">
      <t>シンリョウジョ</t>
    </rPh>
    <phoneticPr fontId="1"/>
  </si>
  <si>
    <t>多摩休日夜間急患診療所</t>
    <rPh sb="0" eb="2">
      <t>タマ</t>
    </rPh>
    <rPh sb="2" eb="4">
      <t>キュウジツ</t>
    </rPh>
    <rPh sb="4" eb="6">
      <t>ヤカン</t>
    </rPh>
    <rPh sb="6" eb="8">
      <t>キュウカン</t>
    </rPh>
    <rPh sb="8" eb="11">
      <t>シンリョウジョ</t>
    </rPh>
    <phoneticPr fontId="1"/>
  </si>
  <si>
    <t>宮前休日急患診療所</t>
    <rPh sb="0" eb="2">
      <t>ミヤマエ</t>
    </rPh>
    <rPh sb="2" eb="4">
      <t>キュウジツ</t>
    </rPh>
    <rPh sb="4" eb="6">
      <t>キュウカン</t>
    </rPh>
    <rPh sb="6" eb="9">
      <t>シンリョウジョ</t>
    </rPh>
    <phoneticPr fontId="1"/>
  </si>
  <si>
    <t>高津休日急患診療所</t>
    <rPh sb="0" eb="2">
      <t>タカツ</t>
    </rPh>
    <rPh sb="2" eb="4">
      <t>キュウジツ</t>
    </rPh>
    <rPh sb="4" eb="6">
      <t>キュウカン</t>
    </rPh>
    <rPh sb="6" eb="9">
      <t>シンリョウジョ</t>
    </rPh>
    <phoneticPr fontId="1"/>
  </si>
  <si>
    <t>中原休日急患診療所</t>
    <rPh sb="0" eb="2">
      <t>ナカハラ</t>
    </rPh>
    <rPh sb="2" eb="4">
      <t>キュウジツ</t>
    </rPh>
    <rPh sb="4" eb="6">
      <t>キュウカン</t>
    </rPh>
    <rPh sb="6" eb="9">
      <t>シンリョウジョ</t>
    </rPh>
    <phoneticPr fontId="1"/>
  </si>
  <si>
    <t>幸休日急患診療所</t>
    <rPh sb="0" eb="1">
      <t>サイワイ</t>
    </rPh>
    <rPh sb="1" eb="3">
      <t>キュウジツ</t>
    </rPh>
    <rPh sb="3" eb="5">
      <t>キュウカン</t>
    </rPh>
    <rPh sb="5" eb="8">
      <t>シンリョウジョ</t>
    </rPh>
    <phoneticPr fontId="1"/>
  </si>
  <si>
    <t>川崎休日急患診療所</t>
    <rPh sb="0" eb="2">
      <t>カワサキ</t>
    </rPh>
    <rPh sb="2" eb="4">
      <t>キュウジツ</t>
    </rPh>
    <rPh sb="4" eb="6">
      <t>キュウカン</t>
    </rPh>
    <rPh sb="6" eb="9">
      <t>シンリョウジョ</t>
    </rPh>
    <phoneticPr fontId="1"/>
  </si>
  <si>
    <t>3月</t>
    <phoneticPr fontId="1"/>
  </si>
  <si>
    <t>2月</t>
    <phoneticPr fontId="1"/>
  </si>
  <si>
    <t>1月</t>
    <phoneticPr fontId="1"/>
  </si>
  <si>
    <t>12月</t>
    <phoneticPr fontId="1"/>
  </si>
  <si>
    <t>11月</t>
    <phoneticPr fontId="1"/>
  </si>
  <si>
    <t>10月</t>
    <phoneticPr fontId="1"/>
  </si>
  <si>
    <t>9月</t>
    <phoneticPr fontId="1"/>
  </si>
  <si>
    <t>8月</t>
    <phoneticPr fontId="1"/>
  </si>
  <si>
    <t>7月</t>
    <phoneticPr fontId="1"/>
  </si>
  <si>
    <t>6月</t>
    <phoneticPr fontId="1"/>
  </si>
  <si>
    <t>5月</t>
    <phoneticPr fontId="1"/>
  </si>
  <si>
    <t>　休日急患診療所等で対応しきれない救急患者を転送するため、川崎市病院協会へ収容業務等を委託している。
　市内を南北2ブロックに分け、川崎市病院協会に加盟する病院が輪番制で、毎休日の昼間、各ブロックごとに、小児科1病院、内科等1病院を配置している。</t>
    <phoneticPr fontId="1"/>
  </si>
  <si>
    <t>表５  休日急患第二次応需患者数</t>
    <phoneticPr fontId="1"/>
  </si>
  <si>
    <t>市外</t>
    <rPh sb="0" eb="2">
      <t>シガイ</t>
    </rPh>
    <phoneticPr fontId="1"/>
  </si>
  <si>
    <t>多摩</t>
    <rPh sb="0" eb="2">
      <t>タマ</t>
    </rPh>
    <phoneticPr fontId="1"/>
  </si>
  <si>
    <t>百合丘歯科保健
センター</t>
    <rPh sb="0" eb="3">
      <t>ユリガオカ</t>
    </rPh>
    <rPh sb="3" eb="5">
      <t>シカ</t>
    </rPh>
    <rPh sb="5" eb="7">
      <t>ホケン</t>
    </rPh>
    <phoneticPr fontId="1"/>
  </si>
  <si>
    <t>中原歯科保健
センター</t>
    <rPh sb="0" eb="2">
      <t>ナカハラ</t>
    </rPh>
    <rPh sb="2" eb="4">
      <t>シカ</t>
    </rPh>
    <rPh sb="4" eb="6">
      <t>ホケン</t>
    </rPh>
    <phoneticPr fontId="1"/>
  </si>
  <si>
    <t>歯科医師会館
診療所</t>
    <rPh sb="0" eb="2">
      <t>シカ</t>
    </rPh>
    <rPh sb="2" eb="4">
      <t>イシ</t>
    </rPh>
    <rPh sb="4" eb="6">
      <t>カイカン</t>
    </rPh>
    <rPh sb="7" eb="10">
      <t>シンリョウジョ</t>
    </rPh>
    <phoneticPr fontId="1"/>
  </si>
  <si>
    <t>昭和59年12月</t>
    <rPh sb="0" eb="2">
      <t>ショウワ</t>
    </rPh>
    <rPh sb="4" eb="5">
      <t>ネン</t>
    </rPh>
    <rPh sb="7" eb="8">
      <t>ツキ</t>
    </rPh>
    <phoneticPr fontId="1"/>
  </si>
  <si>
    <t>　百合丘歯科保健センター</t>
    <rPh sb="1" eb="4">
      <t>ユリガオカ</t>
    </rPh>
    <rPh sb="4" eb="6">
      <t>シカ</t>
    </rPh>
    <rPh sb="6" eb="8">
      <t>ホケン</t>
    </rPh>
    <phoneticPr fontId="1"/>
  </si>
  <si>
    <t>昭和62年 4月</t>
    <rPh sb="0" eb="2">
      <t>ショウワ</t>
    </rPh>
    <rPh sb="4" eb="5">
      <t>ネン</t>
    </rPh>
    <rPh sb="7" eb="8">
      <t>ツキ</t>
    </rPh>
    <phoneticPr fontId="1"/>
  </si>
  <si>
    <t>　中原歯科保健センター</t>
    <rPh sb="1" eb="3">
      <t>ナカハラ</t>
    </rPh>
    <rPh sb="3" eb="5">
      <t>シカ</t>
    </rPh>
    <rPh sb="5" eb="7">
      <t>ホケン</t>
    </rPh>
    <phoneticPr fontId="1"/>
  </si>
  <si>
    <t>昭和54年 6月</t>
    <rPh sb="0" eb="2">
      <t>ショウワ</t>
    </rPh>
    <rPh sb="4" eb="5">
      <t>ネン</t>
    </rPh>
    <rPh sb="7" eb="8">
      <t>ツキ</t>
    </rPh>
    <phoneticPr fontId="1"/>
  </si>
  <si>
    <t>　歯科医師会館診療所</t>
    <rPh sb="1" eb="3">
      <t>シカ</t>
    </rPh>
    <rPh sb="3" eb="5">
      <t>イシ</t>
    </rPh>
    <rPh sb="5" eb="6">
      <t>カイ</t>
    </rPh>
    <rPh sb="6" eb="7">
      <t>カン</t>
    </rPh>
    <rPh sb="7" eb="10">
      <t>シンリョウジョ</t>
    </rPh>
    <phoneticPr fontId="1"/>
  </si>
  <si>
    <t>診療開始</t>
    <rPh sb="0" eb="2">
      <t>シンリョウ</t>
    </rPh>
    <rPh sb="2" eb="4">
      <t>カイシ</t>
    </rPh>
    <phoneticPr fontId="1"/>
  </si>
  <si>
    <t>　ゴールデンウィーク（5/3～5/5）及び年末年始（12/30～1/3）の歯科救急患者を、川崎市歯科医師会の協力で次の３か所で受け入れている。川崎市歯科医師会へは、運営費及び設備整備費を補助している。</t>
    <phoneticPr fontId="1"/>
  </si>
  <si>
    <t>表６  歯科休日急患診療患者数（区別）</t>
    <phoneticPr fontId="1"/>
  </si>
  <si>
    <t>注）治療疾病数が複数ある場合があり、疾病総数と患者総数は一致しない。</t>
    <rPh sb="0" eb="1">
      <t>チュウ</t>
    </rPh>
    <rPh sb="2" eb="4">
      <t>チリョウ</t>
    </rPh>
    <rPh sb="4" eb="6">
      <t>シッペイ</t>
    </rPh>
    <rPh sb="6" eb="7">
      <t>スウ</t>
    </rPh>
    <rPh sb="8" eb="10">
      <t>フクスウ</t>
    </rPh>
    <rPh sb="12" eb="14">
      <t>バアイ</t>
    </rPh>
    <rPh sb="18" eb="20">
      <t>シッペイ</t>
    </rPh>
    <rPh sb="20" eb="22">
      <t>ソウスウ</t>
    </rPh>
    <rPh sb="23" eb="25">
      <t>カンジャ</t>
    </rPh>
    <rPh sb="25" eb="27">
      <t>ソウスウ</t>
    </rPh>
    <rPh sb="28" eb="30">
      <t>イッチ</t>
    </rPh>
    <phoneticPr fontId="1"/>
  </si>
  <si>
    <t>～</t>
    <phoneticPr fontId="1"/>
  </si>
  <si>
    <t>１５</t>
    <phoneticPr fontId="1"/>
  </si>
  <si>
    <t>１４</t>
    <phoneticPr fontId="1"/>
  </si>
  <si>
    <t>　６</t>
    <phoneticPr fontId="1"/>
  </si>
  <si>
    <t>　５</t>
    <phoneticPr fontId="1"/>
  </si>
  <si>
    <t>　３</t>
    <phoneticPr fontId="1"/>
  </si>
  <si>
    <t>歳</t>
    <rPh sb="0" eb="1">
      <t>サイ</t>
    </rPh>
    <phoneticPr fontId="1"/>
  </si>
  <si>
    <t>　２</t>
    <phoneticPr fontId="1"/>
  </si>
  <si>
    <t>　０</t>
    <phoneticPr fontId="1"/>
  </si>
  <si>
    <t>歯科医師会館
診療所</t>
    <rPh sb="0" eb="2">
      <t>シカ</t>
    </rPh>
    <rPh sb="2" eb="4">
      <t>イシ</t>
    </rPh>
    <rPh sb="4" eb="5">
      <t>カイ</t>
    </rPh>
    <rPh sb="5" eb="6">
      <t>カン</t>
    </rPh>
    <rPh sb="6" eb="9">
      <t>シンリョウジョ</t>
    </rPh>
    <phoneticPr fontId="1"/>
  </si>
  <si>
    <t>歯肉
膿瘍</t>
    <rPh sb="0" eb="1">
      <t>ハ</t>
    </rPh>
    <rPh sb="1" eb="2">
      <t>ニク</t>
    </rPh>
    <rPh sb="3" eb="4">
      <t>ノウ</t>
    </rPh>
    <rPh sb="4" eb="5">
      <t>ヨウ</t>
    </rPh>
    <phoneticPr fontId="1"/>
  </si>
  <si>
    <t>歯根
膜炎</t>
    <rPh sb="0" eb="1">
      <t>ハ</t>
    </rPh>
    <rPh sb="1" eb="2">
      <t>コン</t>
    </rPh>
    <rPh sb="3" eb="4">
      <t>マク</t>
    </rPh>
    <rPh sb="4" eb="5">
      <t>エン</t>
    </rPh>
    <phoneticPr fontId="1"/>
  </si>
  <si>
    <t>歯槽
膿漏</t>
    <rPh sb="0" eb="2">
      <t>シソウ</t>
    </rPh>
    <rPh sb="3" eb="5">
      <t>ノウロウ</t>
    </rPh>
    <phoneticPr fontId="1"/>
  </si>
  <si>
    <t>歯肉炎</t>
    <rPh sb="0" eb="2">
      <t>シニク</t>
    </rPh>
    <rPh sb="2" eb="3">
      <t>エン</t>
    </rPh>
    <phoneticPr fontId="1"/>
  </si>
  <si>
    <t>歯髄炎</t>
    <rPh sb="0" eb="1">
      <t>ハ</t>
    </rPh>
    <rPh sb="1" eb="2">
      <t>ズイ</t>
    </rPh>
    <rPh sb="2" eb="3">
      <t>エン</t>
    </rPh>
    <phoneticPr fontId="1"/>
  </si>
  <si>
    <t>C１～C４</t>
    <phoneticPr fontId="1"/>
  </si>
  <si>
    <t>外傷</t>
    <rPh sb="0" eb="2">
      <t>ガイショウ</t>
    </rPh>
    <phoneticPr fontId="1"/>
  </si>
  <si>
    <t>抜歯後
の処置</t>
    <rPh sb="0" eb="2">
      <t>バッシ</t>
    </rPh>
    <rPh sb="2" eb="3">
      <t>ゴ</t>
    </rPh>
    <rPh sb="5" eb="7">
      <t>ショチ</t>
    </rPh>
    <phoneticPr fontId="1"/>
  </si>
  <si>
    <t>歯　　　　周　　　　組　　　　織　　　　炎</t>
    <rPh sb="0" eb="1">
      <t>ハ</t>
    </rPh>
    <rPh sb="5" eb="6">
      <t>シュウ</t>
    </rPh>
    <rPh sb="10" eb="11">
      <t>クミ</t>
    </rPh>
    <rPh sb="15" eb="16">
      <t>オリ</t>
    </rPh>
    <rPh sb="20" eb="21">
      <t>ホノオ</t>
    </rPh>
    <phoneticPr fontId="1"/>
  </si>
  <si>
    <t>う　　　　　　歯</t>
    <rPh sb="7" eb="8">
      <t>ハ</t>
    </rPh>
    <phoneticPr fontId="1"/>
  </si>
  <si>
    <t>患者数
（実数）</t>
    <rPh sb="0" eb="3">
      <t>カンジャスウ</t>
    </rPh>
    <rPh sb="5" eb="7">
      <t>ジッスウ</t>
    </rPh>
    <phoneticPr fontId="1"/>
  </si>
  <si>
    <t>表７  歯科休日急患診療患者数</t>
    <phoneticPr fontId="1"/>
  </si>
  <si>
    <t>項目</t>
    <rPh sb="0" eb="2">
      <t>コウモク</t>
    </rPh>
    <phoneticPr fontId="1"/>
  </si>
  <si>
    <t>重複損傷</t>
    <rPh sb="0" eb="2">
      <t>ジュウフク</t>
    </rPh>
    <rPh sb="2" eb="4">
      <t>ソンショウ</t>
    </rPh>
    <phoneticPr fontId="1"/>
  </si>
  <si>
    <t>薬用を主としない物質による毒作用</t>
    <rPh sb="0" eb="2">
      <t>ヤクヨウ</t>
    </rPh>
    <rPh sb="3" eb="4">
      <t>シュ</t>
    </rPh>
    <rPh sb="8" eb="10">
      <t>ブッシツ</t>
    </rPh>
    <rPh sb="13" eb="14">
      <t>ドク</t>
    </rPh>
    <rPh sb="14" eb="16">
      <t>サヨウ</t>
    </rPh>
    <phoneticPr fontId="1"/>
  </si>
  <si>
    <t>医薬品による中毒</t>
    <rPh sb="0" eb="3">
      <t>イヤクヒン</t>
    </rPh>
    <rPh sb="6" eb="8">
      <t>チュウドク</t>
    </rPh>
    <phoneticPr fontId="1"/>
  </si>
  <si>
    <t>熱傷</t>
    <rPh sb="0" eb="2">
      <t>ネッショウ</t>
    </rPh>
    <phoneticPr fontId="1"/>
  </si>
  <si>
    <t>表在損傷・挫傷</t>
    <rPh sb="0" eb="1">
      <t>ヒョウ</t>
    </rPh>
    <rPh sb="1" eb="2">
      <t>ザイ</t>
    </rPh>
    <rPh sb="2" eb="4">
      <t>ソンショウ</t>
    </rPh>
    <rPh sb="5" eb="7">
      <t>ザショウ</t>
    </rPh>
    <phoneticPr fontId="1"/>
  </si>
  <si>
    <t>頭蓋内損傷</t>
    <rPh sb="0" eb="2">
      <t>ズガイ</t>
    </rPh>
    <rPh sb="2" eb="3">
      <t>ナイ</t>
    </rPh>
    <rPh sb="3" eb="4">
      <t>ソン</t>
    </rPh>
    <rPh sb="4" eb="5">
      <t>キズ</t>
    </rPh>
    <phoneticPr fontId="1"/>
  </si>
  <si>
    <t>上肢・下肢の骨折</t>
    <rPh sb="0" eb="2">
      <t>ジョウシ</t>
    </rPh>
    <rPh sb="3" eb="5">
      <t>カシ</t>
    </rPh>
    <rPh sb="6" eb="8">
      <t>コッセツ</t>
    </rPh>
    <phoneticPr fontId="1"/>
  </si>
  <si>
    <t>頭蓋及び顔面の骨折</t>
    <rPh sb="0" eb="2">
      <t>ズガイ</t>
    </rPh>
    <rPh sb="2" eb="3">
      <t>オヨ</t>
    </rPh>
    <rPh sb="4" eb="6">
      <t>ガンメン</t>
    </rPh>
    <rPh sb="7" eb="9">
      <t>コッセツ</t>
    </rPh>
    <phoneticPr fontId="1"/>
  </si>
  <si>
    <t>損傷及び中毒分類（計）</t>
    <rPh sb="0" eb="2">
      <t>ソンショウ</t>
    </rPh>
    <rPh sb="2" eb="3">
      <t>オヨ</t>
    </rPh>
    <rPh sb="4" eb="6">
      <t>チュウドク</t>
    </rPh>
    <rPh sb="6" eb="8">
      <t>ブンルイ</t>
    </rPh>
    <rPh sb="9" eb="10">
      <t>ケイ</t>
    </rPh>
    <phoneticPr fontId="1"/>
  </si>
  <si>
    <t>症状・徴候及び診断名不明確の状態</t>
    <rPh sb="0" eb="2">
      <t>ショウジョウ</t>
    </rPh>
    <rPh sb="3" eb="5">
      <t>チョウコウ</t>
    </rPh>
    <rPh sb="5" eb="6">
      <t>オヨ</t>
    </rPh>
    <rPh sb="7" eb="9">
      <t>シンダン</t>
    </rPh>
    <rPh sb="9" eb="10">
      <t>メイ</t>
    </rPh>
    <rPh sb="10" eb="13">
      <t>フメイカク</t>
    </rPh>
    <rPh sb="14" eb="16">
      <t>ジョウタイ</t>
    </rPh>
    <phoneticPr fontId="1"/>
  </si>
  <si>
    <t>周産期に発生した主要病態</t>
    <rPh sb="0" eb="1">
      <t>シュウ</t>
    </rPh>
    <rPh sb="1" eb="2">
      <t>サン</t>
    </rPh>
    <rPh sb="2" eb="3">
      <t>キ</t>
    </rPh>
    <rPh sb="4" eb="6">
      <t>ハッセイ</t>
    </rPh>
    <rPh sb="8" eb="10">
      <t>シュヨウ</t>
    </rPh>
    <rPh sb="10" eb="12">
      <t>ビョウタイ</t>
    </rPh>
    <phoneticPr fontId="1"/>
  </si>
  <si>
    <t>先天異常</t>
    <rPh sb="0" eb="2">
      <t>センテン</t>
    </rPh>
    <rPh sb="2" eb="4">
      <t>イジョウ</t>
    </rPh>
    <phoneticPr fontId="1"/>
  </si>
  <si>
    <t>筋骨格系及び結合組織の疾患</t>
    <rPh sb="0" eb="1">
      <t>スジ</t>
    </rPh>
    <rPh sb="1" eb="3">
      <t>コッカク</t>
    </rPh>
    <rPh sb="3" eb="4">
      <t>ケイ</t>
    </rPh>
    <rPh sb="4" eb="5">
      <t>オヨ</t>
    </rPh>
    <rPh sb="6" eb="8">
      <t>ケツゴウ</t>
    </rPh>
    <rPh sb="8" eb="10">
      <t>ソシキ</t>
    </rPh>
    <rPh sb="11" eb="13">
      <t>シッカン</t>
    </rPh>
    <phoneticPr fontId="1"/>
  </si>
  <si>
    <t>皮膚及び皮下組織の疾患</t>
    <rPh sb="0" eb="2">
      <t>ヒフ</t>
    </rPh>
    <rPh sb="2" eb="3">
      <t>オヨ</t>
    </rPh>
    <rPh sb="4" eb="6">
      <t>ヒカ</t>
    </rPh>
    <rPh sb="6" eb="8">
      <t>ソシキ</t>
    </rPh>
    <rPh sb="9" eb="11">
      <t>シッカン</t>
    </rPh>
    <phoneticPr fontId="1"/>
  </si>
  <si>
    <t>妊娠・分娩及び産褥の合併症</t>
    <rPh sb="0" eb="2">
      <t>ニンシン</t>
    </rPh>
    <rPh sb="3" eb="5">
      <t>ブンベン</t>
    </rPh>
    <rPh sb="5" eb="6">
      <t>オヨ</t>
    </rPh>
    <rPh sb="7" eb="9">
      <t>サンジョク</t>
    </rPh>
    <rPh sb="10" eb="12">
      <t>ガッペイ</t>
    </rPh>
    <rPh sb="12" eb="13">
      <t>ショウ</t>
    </rPh>
    <phoneticPr fontId="1"/>
  </si>
  <si>
    <t>泌尿生殖系の疾患</t>
    <rPh sb="0" eb="1">
      <t>ニジ</t>
    </rPh>
    <rPh sb="1" eb="2">
      <t>ニョウ</t>
    </rPh>
    <rPh sb="2" eb="4">
      <t>セイショク</t>
    </rPh>
    <rPh sb="4" eb="5">
      <t>ケイ</t>
    </rPh>
    <rPh sb="6" eb="8">
      <t>シッカン</t>
    </rPh>
    <phoneticPr fontId="1"/>
  </si>
  <si>
    <t>消化系の疾患</t>
    <rPh sb="0" eb="2">
      <t>ショウカ</t>
    </rPh>
    <rPh sb="2" eb="3">
      <t>ケイ</t>
    </rPh>
    <rPh sb="4" eb="6">
      <t>シッカン</t>
    </rPh>
    <phoneticPr fontId="1"/>
  </si>
  <si>
    <t>呼吸系の疾患</t>
    <rPh sb="0" eb="2">
      <t>コキュウ</t>
    </rPh>
    <rPh sb="2" eb="3">
      <t>ケイ</t>
    </rPh>
    <rPh sb="4" eb="6">
      <t>シッカン</t>
    </rPh>
    <phoneticPr fontId="1"/>
  </si>
  <si>
    <t>（その他）</t>
    <rPh sb="3" eb="4">
      <t>タ</t>
    </rPh>
    <phoneticPr fontId="1"/>
  </si>
  <si>
    <t>〃</t>
    <phoneticPr fontId="1"/>
  </si>
  <si>
    <t>（心臓）</t>
    <rPh sb="1" eb="3">
      <t>シンゾウ</t>
    </rPh>
    <phoneticPr fontId="1"/>
  </si>
  <si>
    <t>（頭部）</t>
    <rPh sb="1" eb="3">
      <t>トウブ</t>
    </rPh>
    <phoneticPr fontId="1"/>
  </si>
  <si>
    <t>循環系の疾患</t>
    <rPh sb="0" eb="3">
      <t>ジュンカンケイ</t>
    </rPh>
    <rPh sb="4" eb="6">
      <t>シッカン</t>
    </rPh>
    <phoneticPr fontId="1"/>
  </si>
  <si>
    <t>神経系及び感覚器の疾患</t>
    <rPh sb="0" eb="2">
      <t>シンケイ</t>
    </rPh>
    <rPh sb="2" eb="3">
      <t>ケイ</t>
    </rPh>
    <rPh sb="3" eb="4">
      <t>オヨ</t>
    </rPh>
    <rPh sb="5" eb="8">
      <t>カンカクキ</t>
    </rPh>
    <rPh sb="9" eb="11">
      <t>シッカン</t>
    </rPh>
    <phoneticPr fontId="1"/>
  </si>
  <si>
    <t>精神障害</t>
    <rPh sb="0" eb="2">
      <t>セイシン</t>
    </rPh>
    <rPh sb="2" eb="4">
      <t>ショウガイ</t>
    </rPh>
    <phoneticPr fontId="1"/>
  </si>
  <si>
    <t>血液及び造血器の疾患</t>
    <rPh sb="0" eb="2">
      <t>ケツエキ</t>
    </rPh>
    <rPh sb="2" eb="3">
      <t>オヨ</t>
    </rPh>
    <rPh sb="4" eb="6">
      <t>ゾウケツ</t>
    </rPh>
    <rPh sb="6" eb="7">
      <t>キ</t>
    </rPh>
    <rPh sb="8" eb="10">
      <t>シッカン</t>
    </rPh>
    <phoneticPr fontId="1"/>
  </si>
  <si>
    <t>内分泌・栄養及び代謝疾患、免疫障害</t>
    <rPh sb="0" eb="1">
      <t>ナイ</t>
    </rPh>
    <rPh sb="1" eb="3">
      <t>ブンピ</t>
    </rPh>
    <rPh sb="4" eb="6">
      <t>エイヨウ</t>
    </rPh>
    <rPh sb="6" eb="7">
      <t>オヨ</t>
    </rPh>
    <rPh sb="8" eb="10">
      <t>タイシャ</t>
    </rPh>
    <rPh sb="10" eb="12">
      <t>シッカン</t>
    </rPh>
    <rPh sb="13" eb="15">
      <t>メンエキ</t>
    </rPh>
    <rPh sb="15" eb="17">
      <t>ショウガイ</t>
    </rPh>
    <phoneticPr fontId="1"/>
  </si>
  <si>
    <t>新生物</t>
    <rPh sb="0" eb="2">
      <t>シンセイ</t>
    </rPh>
    <rPh sb="2" eb="3">
      <t>ブツ</t>
    </rPh>
    <phoneticPr fontId="1"/>
  </si>
  <si>
    <t>感染症及び寄生虫症</t>
    <rPh sb="0" eb="3">
      <t>カンセンショウ</t>
    </rPh>
    <rPh sb="3" eb="4">
      <t>オヨ</t>
    </rPh>
    <rPh sb="5" eb="8">
      <t>キセイチュウ</t>
    </rPh>
    <rPh sb="8" eb="9">
      <t>ショウ</t>
    </rPh>
    <phoneticPr fontId="1"/>
  </si>
  <si>
    <t>疾　　病　　分　　類（計）</t>
    <rPh sb="0" eb="1">
      <t>ヤマイ</t>
    </rPh>
    <rPh sb="3" eb="4">
      <t>ヤマイ</t>
    </rPh>
    <rPh sb="6" eb="7">
      <t>ブン</t>
    </rPh>
    <rPh sb="9" eb="10">
      <t>タグイ</t>
    </rPh>
    <rPh sb="11" eb="12">
      <t>ケイ</t>
    </rPh>
    <phoneticPr fontId="1"/>
  </si>
  <si>
    <t>市内分</t>
    <rPh sb="0" eb="2">
      <t>シナイ</t>
    </rPh>
    <rPh sb="2" eb="3">
      <t>ブン</t>
    </rPh>
    <phoneticPr fontId="1"/>
  </si>
  <si>
    <t>外　　　　来</t>
    <rPh sb="0" eb="1">
      <t>ソト</t>
    </rPh>
    <rPh sb="5" eb="6">
      <t>キ</t>
    </rPh>
    <phoneticPr fontId="1"/>
  </si>
  <si>
    <t>一般病棟入院</t>
    <rPh sb="0" eb="2">
      <t>イッパン</t>
    </rPh>
    <rPh sb="2" eb="4">
      <t>ビョウトウ</t>
    </rPh>
    <rPh sb="4" eb="6">
      <t>ニュウイン</t>
    </rPh>
    <phoneticPr fontId="1"/>
  </si>
  <si>
    <t>センター入院</t>
    <rPh sb="4" eb="6">
      <t>ニュウイン</t>
    </rPh>
    <phoneticPr fontId="1"/>
  </si>
  <si>
    <t>総　　　　数</t>
    <rPh sb="0" eb="1">
      <t>フサ</t>
    </rPh>
    <rPh sb="5" eb="6">
      <t>カズ</t>
    </rPh>
    <phoneticPr fontId="1"/>
  </si>
  <si>
    <t>　聖マリアンナ医科大学病院が設置する救命救急センターは、一次・二次医療機関で対応しきれない重篤な患者に必要な高度の医療機能を有する施設である。聖マリアンナ医科大学へは、運営費及び設備整備費を補助している。</t>
    <rPh sb="11" eb="13">
      <t>ビョウイン</t>
    </rPh>
    <rPh sb="28" eb="30">
      <t>イチジ</t>
    </rPh>
    <rPh sb="31" eb="33">
      <t>ニジ</t>
    </rPh>
    <rPh sb="33" eb="35">
      <t>イリョウ</t>
    </rPh>
    <rPh sb="35" eb="37">
      <t>キカン</t>
    </rPh>
    <rPh sb="38" eb="40">
      <t>タイオウ</t>
    </rPh>
    <rPh sb="45" eb="47">
      <t>ジュウトク</t>
    </rPh>
    <rPh sb="48" eb="50">
      <t>カンジャ</t>
    </rPh>
    <rPh sb="51" eb="53">
      <t>ヒツヨウ</t>
    </rPh>
    <rPh sb="54" eb="56">
      <t>コウド</t>
    </rPh>
    <rPh sb="57" eb="59">
      <t>イリョウ</t>
    </rPh>
    <rPh sb="59" eb="61">
      <t>キノウ</t>
    </rPh>
    <rPh sb="62" eb="63">
      <t>ユウ</t>
    </rPh>
    <rPh sb="65" eb="67">
      <t>シセツ</t>
    </rPh>
    <rPh sb="71" eb="72">
      <t>セイ</t>
    </rPh>
    <rPh sb="77" eb="79">
      <t>イカ</t>
    </rPh>
    <rPh sb="79" eb="81">
      <t>ダイガク</t>
    </rPh>
    <rPh sb="84" eb="87">
      <t>ウンエイヒ</t>
    </rPh>
    <rPh sb="87" eb="88">
      <t>オヨ</t>
    </rPh>
    <rPh sb="89" eb="91">
      <t>セツビ</t>
    </rPh>
    <rPh sb="91" eb="94">
      <t>セイビヒ</t>
    </rPh>
    <rPh sb="95" eb="97">
      <t>ホジョ</t>
    </rPh>
    <phoneticPr fontId="1"/>
  </si>
  <si>
    <t>表８  救命救急センター疾病別患者数</t>
    <phoneticPr fontId="1"/>
  </si>
  <si>
    <t>その他県外</t>
    <rPh sb="2" eb="3">
      <t>タ</t>
    </rPh>
    <rPh sb="3" eb="5">
      <t>ケンガイ</t>
    </rPh>
    <phoneticPr fontId="1"/>
  </si>
  <si>
    <t>東京都</t>
    <rPh sb="0" eb="3">
      <t>トウキョウト</t>
    </rPh>
    <phoneticPr fontId="1"/>
  </si>
  <si>
    <t>その他県内</t>
    <rPh sb="2" eb="3">
      <t>タ</t>
    </rPh>
    <rPh sb="3" eb="5">
      <t>ケンナイ</t>
    </rPh>
    <phoneticPr fontId="1"/>
  </si>
  <si>
    <t>横浜市</t>
    <rPh sb="0" eb="3">
      <t>ヨコハマシ</t>
    </rPh>
    <phoneticPr fontId="1"/>
  </si>
  <si>
    <t>市外総数</t>
    <rPh sb="0" eb="2">
      <t>シガイ</t>
    </rPh>
    <rPh sb="2" eb="4">
      <t>ソウスウ</t>
    </rPh>
    <phoneticPr fontId="1"/>
  </si>
  <si>
    <t>麻生区</t>
    <rPh sb="0" eb="2">
      <t>アサオ</t>
    </rPh>
    <rPh sb="2" eb="3">
      <t>ク</t>
    </rPh>
    <phoneticPr fontId="1"/>
  </si>
  <si>
    <t>多摩区</t>
    <rPh sb="0" eb="2">
      <t>タマ</t>
    </rPh>
    <rPh sb="2" eb="3">
      <t>ク</t>
    </rPh>
    <phoneticPr fontId="1"/>
  </si>
  <si>
    <t>宮前区</t>
    <rPh sb="0" eb="2">
      <t>ミヤマエ</t>
    </rPh>
    <rPh sb="2" eb="3">
      <t>ク</t>
    </rPh>
    <phoneticPr fontId="1"/>
  </si>
  <si>
    <t>高津区</t>
    <rPh sb="0" eb="2">
      <t>タカヅ</t>
    </rPh>
    <rPh sb="2" eb="3">
      <t>ク</t>
    </rPh>
    <phoneticPr fontId="1"/>
  </si>
  <si>
    <t>中原区</t>
    <rPh sb="0" eb="2">
      <t>ナカハラ</t>
    </rPh>
    <rPh sb="2" eb="3">
      <t>ク</t>
    </rPh>
    <phoneticPr fontId="1"/>
  </si>
  <si>
    <t>幸区</t>
    <rPh sb="0" eb="2">
      <t>サイワイク</t>
    </rPh>
    <phoneticPr fontId="1"/>
  </si>
  <si>
    <t>川崎区</t>
    <rPh sb="0" eb="3">
      <t>カワサキク</t>
    </rPh>
    <phoneticPr fontId="1"/>
  </si>
  <si>
    <t>市内総数</t>
    <rPh sb="0" eb="2">
      <t>シナイ</t>
    </rPh>
    <rPh sb="2" eb="4">
      <t>ソウスウ</t>
    </rPh>
    <phoneticPr fontId="1"/>
  </si>
  <si>
    <t>一日平均</t>
    <rPh sb="0" eb="2">
      <t>イチニチ</t>
    </rPh>
    <rPh sb="2" eb="4">
      <t>ヘイキン</t>
    </rPh>
    <phoneticPr fontId="1"/>
  </si>
  <si>
    <t>一般病棟
入院</t>
    <rPh sb="0" eb="2">
      <t>イッパン</t>
    </rPh>
    <rPh sb="2" eb="4">
      <t>ビョウトウ</t>
    </rPh>
    <rPh sb="5" eb="7">
      <t>ニュウイン</t>
    </rPh>
    <phoneticPr fontId="1"/>
  </si>
  <si>
    <t>センター
入院</t>
    <rPh sb="5" eb="7">
      <t>ニュウイン</t>
    </rPh>
    <phoneticPr fontId="1"/>
  </si>
  <si>
    <t>表９  救命救急センター地域別患者数</t>
    <phoneticPr fontId="1"/>
  </si>
  <si>
    <t>二次救急医療施設</t>
    <rPh sb="0" eb="2">
      <t>ニジ</t>
    </rPh>
    <rPh sb="2" eb="4">
      <t>キュウキュウ</t>
    </rPh>
    <rPh sb="4" eb="6">
      <t>イリョウ</t>
    </rPh>
    <rPh sb="6" eb="8">
      <t>シセツ</t>
    </rPh>
    <phoneticPr fontId="1"/>
  </si>
  <si>
    <t>一次救急医療施設</t>
    <rPh sb="0" eb="2">
      <t>イチジ</t>
    </rPh>
    <rPh sb="2" eb="4">
      <t>キュウキュウ</t>
    </rPh>
    <rPh sb="4" eb="6">
      <t>イリョウ</t>
    </rPh>
    <rPh sb="6" eb="8">
      <t>シセツ</t>
    </rPh>
    <phoneticPr fontId="1"/>
  </si>
  <si>
    <t>表１０  救命救急センター来院方法別患者数</t>
    <phoneticPr fontId="1"/>
  </si>
  <si>
    <t>頭蓋内損傷</t>
    <rPh sb="0" eb="2">
      <t>ズガイ</t>
    </rPh>
    <rPh sb="2" eb="3">
      <t>ナイ</t>
    </rPh>
    <rPh sb="3" eb="5">
      <t>ソンショウ</t>
    </rPh>
    <rPh sb="4" eb="5">
      <t>キズ</t>
    </rPh>
    <phoneticPr fontId="1"/>
  </si>
  <si>
    <t>損傷及び中毒分類（計）</t>
    <rPh sb="0" eb="1">
      <t>ソン</t>
    </rPh>
    <rPh sb="1" eb="2">
      <t>キズ</t>
    </rPh>
    <rPh sb="2" eb="3">
      <t>オヨ</t>
    </rPh>
    <rPh sb="4" eb="5">
      <t>ナカ</t>
    </rPh>
    <rPh sb="5" eb="6">
      <t>ドク</t>
    </rPh>
    <rPh sb="6" eb="8">
      <t>ブンルイ</t>
    </rPh>
    <rPh sb="9" eb="10">
      <t>ケイ</t>
    </rPh>
    <phoneticPr fontId="1"/>
  </si>
  <si>
    <t>救命救急センター
入院</t>
    <rPh sb="2" eb="4">
      <t>キュウキュウ</t>
    </rPh>
    <rPh sb="9" eb="11">
      <t>ニュウイン</t>
    </rPh>
    <phoneticPr fontId="1"/>
  </si>
  <si>
    <t>　聖マリアンナ医科大学が開設し、平成6年5月16日から診療を行っている。毎夜間（18：00～翌8：00）、同大学病院が標榜する全診療科目の救急患者（初期・第二次救急医療）を受け入れている。
　聖マリアンナ医科大学へは、設備整備費を補助している。</t>
    <rPh sb="1" eb="2">
      <t>ヒジリ</t>
    </rPh>
    <rPh sb="7" eb="9">
      <t>イカ</t>
    </rPh>
    <rPh sb="9" eb="11">
      <t>ダイガク</t>
    </rPh>
    <rPh sb="12" eb="14">
      <t>カイセツ</t>
    </rPh>
    <rPh sb="16" eb="18">
      <t>ヘイセイ</t>
    </rPh>
    <rPh sb="19" eb="20">
      <t>ネン</t>
    </rPh>
    <rPh sb="21" eb="22">
      <t>ガツ</t>
    </rPh>
    <rPh sb="24" eb="25">
      <t>ニチ</t>
    </rPh>
    <rPh sb="27" eb="29">
      <t>シンリョウ</t>
    </rPh>
    <rPh sb="30" eb="31">
      <t>オコナ</t>
    </rPh>
    <rPh sb="36" eb="37">
      <t>マイ</t>
    </rPh>
    <rPh sb="37" eb="39">
      <t>ヤカン</t>
    </rPh>
    <rPh sb="74" eb="76">
      <t>ショキ</t>
    </rPh>
    <phoneticPr fontId="1"/>
  </si>
  <si>
    <t>表１１  夜間急患センター疾病別患者数</t>
    <phoneticPr fontId="1"/>
  </si>
  <si>
    <t>救命救急センター
入院</t>
    <rPh sb="0" eb="2">
      <t>キュウメイ</t>
    </rPh>
    <rPh sb="2" eb="4">
      <t>キュウキュウ</t>
    </rPh>
    <rPh sb="9" eb="11">
      <t>ニュウイン</t>
    </rPh>
    <phoneticPr fontId="1"/>
  </si>
  <si>
    <t>表１２  夜間急患センター地域別患者数</t>
    <phoneticPr fontId="1"/>
  </si>
  <si>
    <t>表１３  夜間急患センター来院方法別患者数</t>
    <phoneticPr fontId="1"/>
  </si>
  <si>
    <t>時</t>
    <rPh sb="0" eb="1">
      <t>ジ</t>
    </rPh>
    <phoneticPr fontId="1"/>
  </si>
  <si>
    <t>運営日数</t>
    <rPh sb="0" eb="2">
      <t>ウンエイ</t>
    </rPh>
    <rPh sb="2" eb="4">
      <t>ニッスウ</t>
    </rPh>
    <phoneticPr fontId="1"/>
  </si>
  <si>
    <t>土</t>
  </si>
  <si>
    <t>金</t>
  </si>
  <si>
    <t>木</t>
  </si>
  <si>
    <t>水</t>
  </si>
  <si>
    <t>火</t>
  </si>
  <si>
    <t>月</t>
    <rPh sb="0" eb="1">
      <t>ゲツ</t>
    </rPh>
    <phoneticPr fontId="1"/>
  </si>
  <si>
    <t>祝日</t>
    <rPh sb="0" eb="2">
      <t>シュクジツ</t>
    </rPh>
    <phoneticPr fontId="1"/>
  </si>
  <si>
    <t>日</t>
    <rPh sb="0" eb="1">
      <t>ヒ</t>
    </rPh>
    <phoneticPr fontId="1"/>
  </si>
  <si>
    <t>　市内各病院・診療所と連携し、オペレーターが毎日24時間受付け、これから受診できる病院や診療所（歯科を除く。）を案内している。
　曜日別（一日平均）は、祝日・日曜・土曜の順で多く、時間帯別（1時間あたりの受付件数）は、土曜は13時～18時、日曜は13時～18時、祝日は9時～13時、月曜から金曜は18時～24時が最も多い。 　　　　　　　　　　　　　　　　　　　　　　　　　　　　　　　　　　　　　　　　　　　　　　                                                                                                                                                                                                   　　　　　　　　　　区別は、川崎・中原・高津の順で多く、診療科目別は、内科・小児科・整形外科の順で多い。受入先は、救急病院が最も多い。</t>
    <rPh sb="125" eb="126">
      <t>ジ</t>
    </rPh>
    <rPh sb="129" eb="130">
      <t>ジ</t>
    </rPh>
    <rPh sb="141" eb="143">
      <t>ゲツヨウ</t>
    </rPh>
    <rPh sb="145" eb="147">
      <t>キンヨウ</t>
    </rPh>
    <rPh sb="150" eb="151">
      <t>ジ</t>
    </rPh>
    <rPh sb="154" eb="155">
      <t>ジ</t>
    </rPh>
    <rPh sb="445" eb="447">
      <t>セイケイ</t>
    </rPh>
    <rPh sb="447" eb="449">
      <t>ゲカ</t>
    </rPh>
    <phoneticPr fontId="1"/>
  </si>
  <si>
    <t>表１４  救急医療情報センター時間別・曜日別受付件数</t>
    <phoneticPr fontId="1"/>
  </si>
  <si>
    <t>資料：保健医療政策部地域医療担当</t>
    <rPh sb="0" eb="2">
      <t>シリョウ</t>
    </rPh>
    <rPh sb="3" eb="5">
      <t>ホケン</t>
    </rPh>
    <rPh sb="5" eb="7">
      <t>イリョウ</t>
    </rPh>
    <rPh sb="7" eb="9">
      <t>セイサク</t>
    </rPh>
    <rPh sb="9" eb="10">
      <t>ブ</t>
    </rPh>
    <rPh sb="10" eb="16">
      <t>チイキイリョウタントウ</t>
    </rPh>
    <phoneticPr fontId="1"/>
  </si>
  <si>
    <t>不詳</t>
    <rPh sb="0" eb="2">
      <t>フショウ</t>
    </rPh>
    <phoneticPr fontId="1"/>
  </si>
  <si>
    <t>表１５  救急医療情報センター区別・紹介者別受付件数</t>
    <phoneticPr fontId="1"/>
  </si>
  <si>
    <t>資料：保健医療政部地域医療担当</t>
    <rPh sb="0" eb="2">
      <t>シリョウ</t>
    </rPh>
    <rPh sb="3" eb="5">
      <t>ホケン</t>
    </rPh>
    <rPh sb="5" eb="7">
      <t>イリョウ</t>
    </rPh>
    <rPh sb="7" eb="8">
      <t>セイ</t>
    </rPh>
    <rPh sb="8" eb="9">
      <t>ブ</t>
    </rPh>
    <rPh sb="9" eb="11">
      <t>チイキ</t>
    </rPh>
    <rPh sb="11" eb="13">
      <t>イリョウ</t>
    </rPh>
    <rPh sb="13" eb="15">
      <t>タントウ</t>
    </rPh>
    <phoneticPr fontId="1"/>
  </si>
  <si>
    <t>皮膚科</t>
    <rPh sb="0" eb="3">
      <t>ヒフカ</t>
    </rPh>
    <phoneticPr fontId="1"/>
  </si>
  <si>
    <t>耳鼻
咽喉科</t>
    <rPh sb="0" eb="2">
      <t>ジビ</t>
    </rPh>
    <rPh sb="3" eb="5">
      <t>インコウ</t>
    </rPh>
    <rPh sb="5" eb="6">
      <t>カ</t>
    </rPh>
    <phoneticPr fontId="1"/>
  </si>
  <si>
    <t>脳神経
外科</t>
    <rPh sb="0" eb="3">
      <t>ノウシンケイ</t>
    </rPh>
    <rPh sb="4" eb="6">
      <t>ゲカ</t>
    </rPh>
    <phoneticPr fontId="1"/>
  </si>
  <si>
    <t>形成
外科</t>
    <rPh sb="0" eb="2">
      <t>ケイセイ</t>
    </rPh>
    <rPh sb="3" eb="5">
      <t>ゲカ</t>
    </rPh>
    <phoneticPr fontId="1"/>
  </si>
  <si>
    <t>整形                                                                                                                                                                                                                    外科</t>
    <rPh sb="0" eb="2">
      <t>セイケイ</t>
    </rPh>
    <rPh sb="214" eb="216">
      <t>ゲカ</t>
    </rPh>
    <phoneticPr fontId="1"/>
  </si>
  <si>
    <t>表１６  救急医療情報センター診療科目別件数</t>
    <phoneticPr fontId="1"/>
  </si>
  <si>
    <t>一般　　　　　　　　　　　　　　　　　　　　　　　　　　　　　　　　　　　　　　　　　　　　　　　　　　　　　　　　　　　　　　　　　　　　　　　　　　　　　　　　　　　　　　　　　　　　　　　　　　　　　　　　　　　　診療所</t>
    <rPh sb="0" eb="2">
      <t>イッパン</t>
    </rPh>
    <rPh sb="110" eb="111">
      <t>シン</t>
    </rPh>
    <rPh sb="111" eb="112">
      <t>リョウ</t>
    </rPh>
    <rPh sb="112" eb="113">
      <t>ジョ</t>
    </rPh>
    <phoneticPr fontId="1"/>
  </si>
  <si>
    <t>休日　　　　　　　　　　　　　　　　　　　　　　　　　　　　　　　　　　　　　　　　　　　　　　　　　　　　　　　　　　　　　　　　　　　　　　　　　　　　　　　　　　　　　　　　　　　　　　　　　　　　　　　　　診療所</t>
    <rPh sb="0" eb="2">
      <t>キュウジツ</t>
    </rPh>
    <rPh sb="107" eb="108">
      <t>シン</t>
    </rPh>
    <rPh sb="108" eb="109">
      <t>リョウ</t>
    </rPh>
    <rPh sb="109" eb="110">
      <t>ジョ</t>
    </rPh>
    <phoneticPr fontId="1"/>
  </si>
  <si>
    <t>一般　　　　　　　　　　　　　　　　　　　　　　　　　　　　　　　　　　　　　　　　　　　　　　　　　　　　　　　　　　　　　　　　　　　　　　　　　　　　　　　　　　　　　　　　　　　　　　　　　　　　　　　　　病院</t>
    <rPh sb="0" eb="2">
      <t>イッパン</t>
    </rPh>
    <rPh sb="107" eb="108">
      <t>ビョウ</t>
    </rPh>
    <rPh sb="108" eb="109">
      <t>イン</t>
    </rPh>
    <phoneticPr fontId="1"/>
  </si>
  <si>
    <t>救急　　　　　　　　　　　　　　　　　　　　　　　　　　　　　　　　　　　　　　　　　　　　　　　　　　　　　　　　　　　　　　　　　　　　　　　　　　　　　　　　　　　　　　　　　　　　　　　　　　　　　　　　　　　　　診療所</t>
    <rPh sb="0" eb="1">
      <t>スク</t>
    </rPh>
    <rPh sb="1" eb="2">
      <t>キュウ</t>
    </rPh>
    <rPh sb="111" eb="112">
      <t>ミ</t>
    </rPh>
    <rPh sb="112" eb="113">
      <t>リョウ</t>
    </rPh>
    <rPh sb="113" eb="114">
      <t>ジョ</t>
    </rPh>
    <phoneticPr fontId="1"/>
  </si>
  <si>
    <t>救急　　　　　　　　　　　　　　　　　　　　　　　　　　　　　　　　　　　　　　　　　　　　　　　　　　　　　　　　　　　　　　　　　　　　　　　　　　　　　　　　　　　　　　　　　　　　　　　　　　　　　　　　　　　　病院</t>
    <rPh sb="0" eb="1">
      <t>スク</t>
    </rPh>
    <rPh sb="1" eb="2">
      <t>キュウ</t>
    </rPh>
    <rPh sb="110" eb="111">
      <t>ビョウ</t>
    </rPh>
    <rPh sb="111" eb="112">
      <t>イン</t>
    </rPh>
    <phoneticPr fontId="1"/>
  </si>
  <si>
    <t>案内したが
利用せず</t>
    <rPh sb="0" eb="2">
      <t>アンナイ</t>
    </rPh>
    <rPh sb="6" eb="8">
      <t>リヨウ</t>
    </rPh>
    <phoneticPr fontId="1"/>
  </si>
  <si>
    <t>検索中
不用</t>
    <rPh sb="0" eb="3">
      <t>ケンサクチュウ</t>
    </rPh>
    <rPh sb="4" eb="6">
      <t>フヨウ</t>
    </rPh>
    <phoneticPr fontId="1"/>
  </si>
  <si>
    <t>受　　　入　　　医　　　療　　　機　　　関</t>
    <rPh sb="0" eb="1">
      <t>ウケ</t>
    </rPh>
    <rPh sb="4" eb="5">
      <t>イ</t>
    </rPh>
    <rPh sb="8" eb="9">
      <t>イ</t>
    </rPh>
    <rPh sb="12" eb="13">
      <t>リョウ</t>
    </rPh>
    <rPh sb="16" eb="17">
      <t>キ</t>
    </rPh>
    <rPh sb="20" eb="21">
      <t>セキ</t>
    </rPh>
    <phoneticPr fontId="1"/>
  </si>
  <si>
    <t>患者からの受付件数</t>
    <rPh sb="0" eb="2">
      <t>カンジャ</t>
    </rPh>
    <rPh sb="5" eb="7">
      <t>ウケツケ</t>
    </rPh>
    <rPh sb="7" eb="9">
      <t>ケンスウ</t>
    </rPh>
    <phoneticPr fontId="1"/>
  </si>
  <si>
    <t>表１７  救急医療情報センター受入医療機関別件数</t>
    <phoneticPr fontId="1"/>
  </si>
  <si>
    <t>合計</t>
  </si>
  <si>
    <t>日・祝日</t>
  </si>
  <si>
    <t>土曜日</t>
  </si>
  <si>
    <t>平日</t>
  </si>
  <si>
    <t>駅で検索</t>
    <rPh sb="0" eb="1">
      <t>エキ</t>
    </rPh>
    <rPh sb="2" eb="4">
      <t>ケンサク</t>
    </rPh>
    <phoneticPr fontId="1"/>
  </si>
  <si>
    <t>日・祝日</t>
    <rPh sb="0" eb="1">
      <t>ヒ</t>
    </rPh>
    <rPh sb="2" eb="4">
      <t>シュクジツ</t>
    </rPh>
    <phoneticPr fontId="1"/>
  </si>
  <si>
    <t>土曜日</t>
    <rPh sb="0" eb="2">
      <t>ドヨウ</t>
    </rPh>
    <rPh sb="2" eb="3">
      <t>ヒ</t>
    </rPh>
    <phoneticPr fontId="1"/>
  </si>
  <si>
    <t>平日</t>
    <rPh sb="0" eb="2">
      <t>ヘイジツ</t>
    </rPh>
    <phoneticPr fontId="1"/>
  </si>
  <si>
    <t>高津区</t>
    <rPh sb="0" eb="2">
      <t>タカツ</t>
    </rPh>
    <rPh sb="2" eb="3">
      <t>ク</t>
    </rPh>
    <phoneticPr fontId="1"/>
  </si>
  <si>
    <t>0時台</t>
    <rPh sb="1" eb="2">
      <t>ジ</t>
    </rPh>
    <rPh sb="2" eb="3">
      <t>ダイ</t>
    </rPh>
    <phoneticPr fontId="1"/>
  </si>
  <si>
    <t>　オペレーターによる医療機関の案内と並行して、コンピューターの音声ガイダンスによる案内を行っている。</t>
    <phoneticPr fontId="1"/>
  </si>
  <si>
    <t>表１８  救急医療情報センター音声ガイダンス利用状況</t>
    <rPh sb="0" eb="1">
      <t>ヒョウ</t>
    </rPh>
    <phoneticPr fontId="1"/>
  </si>
  <si>
    <t xml:space="preserve"> 合計 </t>
  </si>
  <si>
    <t>日祝</t>
    <rPh sb="0" eb="1">
      <t>ニチ</t>
    </rPh>
    <rPh sb="1" eb="2">
      <t>シュク</t>
    </rPh>
    <phoneticPr fontId="1"/>
  </si>
  <si>
    <t>土</t>
    <rPh sb="0" eb="1">
      <t>ド</t>
    </rPh>
    <phoneticPr fontId="1"/>
  </si>
  <si>
    <t>施設詳細表示
（携帯）</t>
    <phoneticPr fontId="1"/>
  </si>
  <si>
    <t>検索条件
（携帯）</t>
    <phoneticPr fontId="1"/>
  </si>
  <si>
    <t>外国語でさがす
（タガログ語）
（スマホ）</t>
    <phoneticPr fontId="1"/>
  </si>
  <si>
    <t>外国語でさがす
（スペイン語）
（スマホ）</t>
    <phoneticPr fontId="1"/>
  </si>
  <si>
    <t>外国語でさがす
（ポルトガル語）
（スマホ）</t>
    <phoneticPr fontId="1"/>
  </si>
  <si>
    <t>外国語でさがす
（韓国語）
（スマホ）</t>
    <phoneticPr fontId="1"/>
  </si>
  <si>
    <t>外国語でさがす
（中国語（繁体字））
（スマホ）</t>
    <phoneticPr fontId="1"/>
  </si>
  <si>
    <t>外国語でさがす
（中国語（簡体字））
（スマホ）</t>
    <phoneticPr fontId="1"/>
  </si>
  <si>
    <t>外国語でさがす
（英語）
（スマホ）</t>
    <phoneticPr fontId="1"/>
  </si>
  <si>
    <t>施設詳細表示
（スマホ）</t>
    <rPh sb="0" eb="2">
      <t>シセツ</t>
    </rPh>
    <rPh sb="2" eb="4">
      <t>ショウサイ</t>
    </rPh>
    <rPh sb="4" eb="6">
      <t>ヒョウジ</t>
    </rPh>
    <phoneticPr fontId="1"/>
  </si>
  <si>
    <t>かかりつけ医をみる
（スマホ）</t>
    <rPh sb="5" eb="6">
      <t>イ</t>
    </rPh>
    <phoneticPr fontId="1"/>
  </si>
  <si>
    <t>医療機関を検索
（スマホ）</t>
    <rPh sb="0" eb="2">
      <t>イリョウ</t>
    </rPh>
    <rPh sb="2" eb="4">
      <t>キカン</t>
    </rPh>
    <rPh sb="5" eb="7">
      <t>ケンサク</t>
    </rPh>
    <phoneticPr fontId="1"/>
  </si>
  <si>
    <t>外国語でさがす
（タガログ語）</t>
    <phoneticPr fontId="1"/>
  </si>
  <si>
    <t>外国語でさがす
（スペイン語）</t>
    <phoneticPr fontId="1"/>
  </si>
  <si>
    <t>外国語でさがす
（ポルトガル語）</t>
    <phoneticPr fontId="1"/>
  </si>
  <si>
    <t>外国語でさがす
（韓国語）</t>
    <rPh sb="9" eb="11">
      <t>カンコク</t>
    </rPh>
    <phoneticPr fontId="1"/>
  </si>
  <si>
    <t>外国語でさがす
（中国語・繁体字）</t>
    <rPh sb="9" eb="11">
      <t>チュウゴク</t>
    </rPh>
    <rPh sb="13" eb="14">
      <t>ハン</t>
    </rPh>
    <rPh sb="14" eb="15">
      <t>タイ</t>
    </rPh>
    <rPh sb="15" eb="16">
      <t>ジ</t>
    </rPh>
    <phoneticPr fontId="1"/>
  </si>
  <si>
    <t>外国語でさがす
（中国語・簡体字）</t>
    <rPh sb="9" eb="12">
      <t>チュウゴクゴ</t>
    </rPh>
    <rPh sb="13" eb="14">
      <t>カン</t>
    </rPh>
    <rPh sb="14" eb="15">
      <t>タイ</t>
    </rPh>
    <rPh sb="15" eb="16">
      <t>ジ</t>
    </rPh>
    <phoneticPr fontId="1"/>
  </si>
  <si>
    <t>外国語でさがす
（英語）</t>
    <rPh sb="0" eb="3">
      <t>ガイコクゴ</t>
    </rPh>
    <rPh sb="9" eb="11">
      <t>エイゴ</t>
    </rPh>
    <phoneticPr fontId="1"/>
  </si>
  <si>
    <t>お知らせ</t>
    <rPh sb="1" eb="2">
      <t>シ</t>
    </rPh>
    <phoneticPr fontId="1"/>
  </si>
  <si>
    <t>かかりつけ医リスト</t>
    <rPh sb="5" eb="6">
      <t>イ</t>
    </rPh>
    <phoneticPr fontId="1"/>
  </si>
  <si>
    <t>施設詳細表示</t>
    <rPh sb="0" eb="2">
      <t>シセツ</t>
    </rPh>
    <rPh sb="2" eb="4">
      <t>ショウサイ</t>
    </rPh>
    <rPh sb="4" eb="6">
      <t>ヒョウジ</t>
    </rPh>
    <phoneticPr fontId="1"/>
  </si>
  <si>
    <t>かかりつけ医をみる</t>
    <rPh sb="5" eb="6">
      <t>イ</t>
    </rPh>
    <phoneticPr fontId="1"/>
  </si>
  <si>
    <t>目的別検索</t>
    <rPh sb="0" eb="2">
      <t>モクテキ</t>
    </rPh>
    <rPh sb="2" eb="3">
      <t>ベツ</t>
    </rPh>
    <rPh sb="3" eb="5">
      <t>ケンサク</t>
    </rPh>
    <phoneticPr fontId="1"/>
  </si>
  <si>
    <t>キーワード検索</t>
    <rPh sb="5" eb="7">
      <t>ケンサク</t>
    </rPh>
    <phoneticPr fontId="1"/>
  </si>
  <si>
    <t>かんたん検索</t>
    <rPh sb="4" eb="6">
      <t>ケンサク</t>
    </rPh>
    <phoneticPr fontId="1"/>
  </si>
  <si>
    <t>いますぐ検索</t>
    <rPh sb="4" eb="6">
      <t>ケンサク</t>
    </rPh>
    <phoneticPr fontId="1"/>
  </si>
  <si>
    <t>表１９  「かわさきのお医者さん」ホームページ利用状況（コンテンツ別）</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</si>
</sst>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41" formatCode="_ * #,##0_ ;_ * \-#,##0_ ;_ * &quot;-&quot;_ ;_ @_ "/>
    <numFmt numFmtId="176" formatCode="0.E+00"/>
    <numFmt numFmtId="177" formatCode="_ * #,##0.0_ ;_ * \-#,##0.0_ ;_ * &quot;-&quot;?_ ;_ @_ "/>
    <numFmt numFmtId="178" formatCode="0.0%"/>
    <numFmt numFmtId="179" formatCode="0_ "/>
    <numFmt numFmtId="180" formatCode="0.0000_ "/>
    <numFmt numFmtId="181" formatCode="0.000%"/>
    <numFmt numFmtId="182" formatCode="_ * #,##0.0_ ;_ * \-#,##0.0_ ;_ * &quot;-&quot;_ ;_ @_ "/>
    <numFmt numFmtId="183" formatCode="#,##0_ "/>
    <numFmt numFmtId="184" formatCode="##,##0"/>
  </numFmts>
  <fonts count="37">
    <font>
      <sz val="11"/>
      <name val="ＭＳ Ｐゴシック"/>
      <family val="3"/>
      <charset val="128"/>
    </font>
    <font>
      <sz val="6"/>
      <name val="ＭＳ Ｐゴシック"/>
      <family val="3"/>
      <charset val="128"/>
    </font>
    <font>
      <sz val="16"/>
      <name val="ＭＳ Ｐゴシック"/>
      <family val="3"/>
      <charset val="128"/>
    </font>
    <font>
      <sz val="14"/>
      <name val="ＭＳ Ｐゴシック"/>
      <family val="3"/>
      <charset val="128"/>
    </font>
    <font>
      <sz val="11"/>
      <name val="ＭＳ Ｐゴシック"/>
      <family val="3"/>
      <charset val="128"/>
    </font>
    <font>
      <sz val="8"/>
      <name val="ＭＳ Ｐ明朝"/>
      <family val="1"/>
      <charset val="128"/>
    </font>
    <font>
      <sz val="8"/>
      <name val="ＭＳ Ｐゴシック"/>
      <family val="3"/>
      <charset val="128"/>
    </font>
    <font>
      <sz val="12"/>
      <name val="ＭＳ Ｐゴシック"/>
      <family val="3"/>
      <charset val="128"/>
    </font>
    <font>
      <b/>
      <sz val="16"/>
      <name val="ＭＳ Ｐゴシック"/>
      <family val="3"/>
      <charset val="128"/>
    </font>
    <font>
      <sz val="9"/>
      <name val="ＭＳ Ｐ明朝"/>
      <family val="1"/>
      <charset val="128"/>
    </font>
    <font>
      <sz val="9"/>
      <name val="ＭＳ Ｐゴシック"/>
      <family val="3"/>
      <charset val="128"/>
    </font>
    <font>
      <b/>
      <sz val="8"/>
      <name val="ＭＳ Ｐゴシック"/>
      <family val="3"/>
      <charset val="128"/>
    </font>
    <font>
      <sz val="8"/>
      <color theme="1"/>
      <name val="ＭＳ Ｐゴシック"/>
      <family val="3"/>
      <charset val="128"/>
    </font>
    <font>
      <sz val="11"/>
      <color theme="1"/>
      <name val="ＭＳ Ｐゴシック"/>
      <family val="3"/>
      <charset val="128"/>
    </font>
    <font>
      <sz val="16"/>
      <color theme="1"/>
      <name val="ＭＳ Ｐゴシック"/>
      <family val="3"/>
      <charset val="128"/>
    </font>
    <font>
      <sz val="9"/>
      <color theme="1"/>
      <name val="ＭＳ Ｐゴシック"/>
      <family val="3"/>
      <charset val="128"/>
    </font>
    <font>
      <b/>
      <sz val="9"/>
      <name val="ＭＳ Ｐゴシック"/>
      <family val="3"/>
      <charset val="128"/>
    </font>
    <font>
      <sz val="12"/>
      <color theme="1"/>
      <name val="ＭＳ Ｐゴシック"/>
      <family val="3"/>
      <charset val="128"/>
    </font>
    <font>
      <sz val="10"/>
      <name val="ＭＳ Ｐ明朝"/>
      <family val="1"/>
      <charset val="128"/>
    </font>
    <font>
      <sz val="9"/>
      <color theme="1"/>
      <name val="ＭＳ Ｐ明朝"/>
      <family val="1"/>
      <charset val="128"/>
    </font>
    <font>
      <b/>
      <sz val="9"/>
      <color theme="1"/>
      <name val="ＭＳ Ｐゴシック"/>
      <family val="3"/>
      <charset val="128"/>
    </font>
    <font>
      <b/>
      <sz val="9"/>
      <color theme="1"/>
      <name val="ＭＳ Ｐ明朝"/>
      <family val="1"/>
      <charset val="128"/>
    </font>
    <font>
      <sz val="14"/>
      <color theme="1"/>
      <name val="ＭＳ Ｐゴシック"/>
      <family val="3"/>
      <charset val="128"/>
    </font>
    <font>
      <b/>
      <sz val="9"/>
      <name val="ＭＳ Ｐ明朝"/>
      <family val="1"/>
      <charset val="128"/>
    </font>
    <font>
      <sz val="10"/>
      <name val="ＭＳ Ｐゴシック"/>
      <family val="3"/>
      <charset val="128"/>
    </font>
    <font>
      <sz val="11"/>
      <name val="ＭＳ Ｐ明朝"/>
      <family val="1"/>
      <charset val="128"/>
    </font>
    <font>
      <b/>
      <sz val="7"/>
      <name val="ＭＳ Ｐゴシック"/>
      <family val="3"/>
      <charset val="128"/>
    </font>
    <font>
      <sz val="7"/>
      <name val="ＭＳ Ｐ明朝"/>
      <family val="1"/>
      <charset val="128"/>
    </font>
    <font>
      <sz val="9"/>
      <name val="ＭＳ ゴシック"/>
      <family val="3"/>
      <charset val="128"/>
    </font>
    <font>
      <sz val="6"/>
      <name val="ＭＳ ゴシック"/>
      <family val="3"/>
      <charset val="128"/>
    </font>
    <font>
      <sz val="9"/>
      <name val="ＭＳ 明朝"/>
      <family val="1"/>
      <charset val="128"/>
    </font>
    <font>
      <sz val="8"/>
      <name val="ＭＳ ゴシック"/>
      <family val="3"/>
      <charset val="128"/>
    </font>
    <font>
      <sz val="8"/>
      <name val="ＭＳ 明朝"/>
      <family val="1"/>
      <charset val="128"/>
    </font>
    <font>
      <b/>
      <sz val="5"/>
      <name val="ＭＳ Ｐゴシック"/>
      <family val="3"/>
      <charset val="128"/>
    </font>
    <font>
      <sz val="6"/>
      <name val="ＭＳ Ｐ明朝"/>
      <family val="1"/>
      <charset val="128"/>
    </font>
    <font>
      <sz val="7"/>
      <name val="ＭＳ ゴシック"/>
      <family val="3"/>
      <charset val="128"/>
    </font>
    <font>
      <sz val="7"/>
      <name val="ＭＳ 明朝"/>
      <family val="1"/>
      <charset val="128"/>
    </font>
  </fonts>
  <fills count="2">
    <fill>
      <patternFill patternType="none"/>
    </fill>
    <fill>
      <patternFill patternType="gray125"/>
    </fill>
  </fills>
  <borders count="38">
    <border>
      <left/>
      <right/>
      <top/>
      <bottom/>
      <diagonal/>
    </border>
    <border>
      <left style="thin">
        <color auto="1"/>
      </left>
      <right/>
      <top style="thin">
        <color auto="1"/>
      </top>
      <bottom style="medium">
        <color auto="1"/>
      </bottom>
      <diagonal/>
    </border>
    <border>
      <left style="thin">
        <color auto="1"/>
      </left>
      <right style="thin">
        <color auto="1"/>
      </right>
      <top style="thin">
        <color auto="1"/>
      </top>
      <bottom style="medium">
        <color auto="1"/>
      </bottom>
      <diagonal/>
    </border>
    <border>
      <left/>
      <right/>
      <top style="medium">
        <color auto="1"/>
      </top>
      <bottom style="thin">
        <color auto="1"/>
      </bottom>
      <diagonal/>
    </border>
    <border>
      <left style="thin">
        <color auto="1"/>
      </left>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top/>
      <bottom/>
      <diagonal/>
    </border>
    <border>
      <left style="thin">
        <color auto="1"/>
      </left>
      <right style="thin">
        <color auto="1"/>
      </right>
      <top/>
      <bottom/>
      <diagonal/>
    </border>
    <border>
      <left/>
      <right/>
      <top style="thin">
        <color auto="1"/>
      </top>
      <bottom/>
      <diagonal/>
    </border>
    <border>
      <left/>
      <right/>
      <top/>
      <bottom style="medium">
        <color auto="1"/>
      </bottom>
      <diagonal/>
    </border>
    <border>
      <left/>
      <right style="thin">
        <color auto="1"/>
      </right>
      <top style="medium">
        <color auto="1"/>
      </top>
      <bottom/>
      <diagonal/>
    </border>
    <border>
      <left/>
      <right style="thin">
        <color auto="1"/>
      </right>
      <top/>
      <bottom style="medium">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medium">
        <color auto="1"/>
      </bottom>
      <diagonal/>
    </border>
    <border>
      <left/>
      <right style="thin">
        <color auto="1"/>
      </right>
      <top style="medium">
        <color auto="1"/>
      </top>
      <bottom style="thin">
        <color auto="1"/>
      </bottom>
      <diagonal/>
    </border>
    <border>
      <left style="thin">
        <color auto="1"/>
      </left>
      <right style="thin">
        <color auto="1"/>
      </right>
      <top/>
      <bottom style="medium">
        <color auto="1"/>
      </bottom>
      <diagonal/>
    </border>
    <border>
      <left/>
      <right style="thin">
        <color auto="1"/>
      </right>
      <top/>
      <bottom/>
      <diagonal/>
    </border>
    <border>
      <left style="thin">
        <color auto="1"/>
      </left>
      <right/>
      <top style="medium">
        <color auto="1"/>
      </top>
      <bottom/>
      <diagonal/>
    </border>
    <border>
      <left style="thin">
        <color auto="1"/>
      </left>
      <right style="thin">
        <color auto="1"/>
      </right>
      <top style="medium">
        <color auto="1"/>
      </top>
      <bottom/>
      <diagonal/>
    </border>
    <border>
      <left style="thin">
        <color auto="1"/>
      </left>
      <right style="thin">
        <color auto="1"/>
      </right>
      <top style="thin">
        <color auto="1"/>
      </top>
      <bottom/>
      <diagonal/>
    </border>
    <border>
      <left style="thin">
        <color auto="1"/>
      </left>
      <right/>
      <top style="medium">
        <color auto="1"/>
      </top>
      <bottom style="medium">
        <color auto="1"/>
      </bottom>
      <diagonal/>
    </border>
    <border>
      <left style="thin">
        <color auto="1"/>
      </left>
      <right style="thin">
        <color auto="1"/>
      </right>
      <top style="medium">
        <color auto="1"/>
      </top>
      <bottom style="medium">
        <color auto="1"/>
      </bottom>
      <diagonal/>
    </border>
    <border>
      <left/>
      <right style="thin">
        <color auto="1"/>
      </right>
      <top style="medium">
        <color auto="1"/>
      </top>
      <bottom style="medium">
        <color auto="1"/>
      </bottom>
      <diagonal/>
    </border>
    <border>
      <left/>
      <right/>
      <top style="medium">
        <color auto="1"/>
      </top>
      <bottom style="medium">
        <color auto="1"/>
      </bottom>
      <diagonal/>
    </border>
    <border>
      <left/>
      <right/>
      <top style="thin">
        <color auto="1"/>
      </top>
      <bottom style="medium">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top/>
      <bottom style="thin">
        <color auto="1"/>
      </bottom>
      <diagonal/>
    </border>
    <border>
      <left style="thin">
        <color auto="1"/>
      </left>
      <right/>
      <top/>
      <bottom style="thin">
        <color auto="1"/>
      </bottom>
      <diagonal/>
    </border>
    <border>
      <left/>
      <right style="thin">
        <color auto="1"/>
      </right>
      <top/>
      <bottom style="thin">
        <color auto="1"/>
      </bottom>
      <diagonal/>
    </border>
    <border>
      <left/>
      <right/>
      <top style="medium">
        <color auto="1"/>
      </top>
      <bottom/>
      <diagonal/>
    </border>
    <border>
      <left/>
      <right style="thin">
        <color auto="1"/>
      </right>
      <top style="thin">
        <color auto="1"/>
      </top>
      <bottom style="medium">
        <color auto="1"/>
      </bottom>
      <diagonal/>
    </border>
    <border>
      <left style="thin">
        <color auto="1"/>
      </left>
      <right/>
      <top style="thin">
        <color auto="1"/>
      </top>
      <bottom style="double">
        <color auto="1"/>
      </bottom>
      <diagonal/>
    </border>
    <border>
      <left style="thin">
        <color auto="1"/>
      </left>
      <right style="thin">
        <color auto="1"/>
      </right>
      <top style="thin">
        <color auto="1"/>
      </top>
      <bottom style="double">
        <color auto="1"/>
      </bottom>
      <diagonal/>
    </border>
  </borders>
  <cellStyleXfs count="4">
    <xf numFmtId="0" fontId="0" fillId="0" borderId="0"/>
    <xf numFmtId="38" fontId="4" fillId="0" borderId="0" applyFont="0" applyFill="0" applyBorder="0" applyAlignment="0" applyProtection="0">
      <alignment vertical="center"/>
    </xf>
    <xf numFmtId="9" fontId="4" fillId="0" borderId="0" applyFont="0" applyFill="0" applyBorder="0" applyAlignment="0" applyProtection="0">
      <alignment vertical="center"/>
    </xf>
    <xf numFmtId="38" fontId="4" fillId="0" borderId="0" applyFont="0" applyFill="0" applyBorder="0" applyAlignment="0" applyProtection="0"/>
  </cellStyleXfs>
  <cellXfs count="514">
    <xf numFmtId="0" fontId="0" fillId="0" borderId="0" xfId="0"/>
    <xf numFmtId="0" fontId="2" fillId="0" borderId="0" xfId="0" applyFont="1"/>
    <xf numFmtId="0" fontId="4" fillId="0" borderId="0" xfId="0" applyFont="1"/>
    <xf numFmtId="0" fontId="7" fillId="0" borderId="0" xfId="0" applyFont="1"/>
    <xf numFmtId="0" fontId="3" fillId="0" borderId="0" xfId="0" applyFont="1" applyAlignment="1">
      <alignment vertical="center"/>
    </xf>
    <xf numFmtId="0" fontId="10" fillId="0" borderId="0" xfId="0" applyFont="1"/>
    <xf numFmtId="0" fontId="9" fillId="0" borderId="1" xfId="0" applyFont="1" applyBorder="1" applyAlignment="1">
      <alignment horizontal="center" vertical="center"/>
    </xf>
    <xf numFmtId="0" fontId="9" fillId="0" borderId="2" xfId="0" applyFont="1" applyBorder="1" applyAlignment="1">
      <alignment horizontal="center" vertical="center"/>
    </xf>
    <xf numFmtId="0" fontId="9" fillId="0" borderId="0" xfId="0" applyFont="1" applyBorder="1" applyAlignment="1">
      <alignment horizontal="left" vertical="center"/>
    </xf>
    <xf numFmtId="177" fontId="10" fillId="0" borderId="0" xfId="0" applyNumberFormat="1" applyFont="1" applyBorder="1" applyAlignment="1">
      <alignment horizontal="center" vertical="center"/>
    </xf>
    <xf numFmtId="0" fontId="9" fillId="0" borderId="0" xfId="0" applyFont="1"/>
    <xf numFmtId="41" fontId="10" fillId="0" borderId="0" xfId="0" applyNumberFormat="1" applyFont="1"/>
    <xf numFmtId="0" fontId="11" fillId="0" borderId="3" xfId="0" applyFont="1" applyBorder="1" applyAlignment="1">
      <alignment horizontal="distributed" vertical="center"/>
    </xf>
    <xf numFmtId="0" fontId="5" fillId="0" borderId="0" xfId="0" applyFont="1" applyBorder="1" applyAlignment="1">
      <alignment horizontal="distributed" vertical="center"/>
    </xf>
    <xf numFmtId="41" fontId="5" fillId="0" borderId="6" xfId="0" applyNumberFormat="1" applyFont="1" applyFill="1" applyBorder="1" applyAlignment="1">
      <alignment vertical="center"/>
    </xf>
    <xf numFmtId="178" fontId="5" fillId="0" borderId="7" xfId="0" applyNumberFormat="1" applyFont="1" applyFill="1" applyBorder="1" applyAlignment="1">
      <alignment vertical="center"/>
    </xf>
    <xf numFmtId="178" fontId="5" fillId="0" borderId="6" xfId="0" applyNumberFormat="1" applyFont="1" applyFill="1" applyBorder="1" applyAlignment="1">
      <alignment vertical="center"/>
    </xf>
    <xf numFmtId="178" fontId="11" fillId="0" borderId="5" xfId="0" applyNumberFormat="1" applyFont="1" applyBorder="1" applyAlignment="1">
      <alignment vertical="center"/>
    </xf>
    <xf numFmtId="178" fontId="11" fillId="0" borderId="4" xfId="0" applyNumberFormat="1" applyFont="1" applyBorder="1" applyAlignment="1">
      <alignment vertical="center"/>
    </xf>
    <xf numFmtId="41" fontId="11" fillId="0" borderId="4" xfId="0" applyNumberFormat="1" applyFont="1" applyFill="1" applyBorder="1" applyAlignment="1">
      <alignment vertical="center"/>
    </xf>
    <xf numFmtId="178" fontId="11" fillId="0" borderId="5" xfId="0" applyNumberFormat="1" applyFont="1" applyFill="1" applyBorder="1" applyAlignment="1">
      <alignment vertical="center"/>
    </xf>
    <xf numFmtId="178" fontId="11" fillId="0" borderId="4" xfId="0" applyNumberFormat="1" applyFont="1" applyFill="1" applyBorder="1" applyAlignment="1">
      <alignment vertical="center"/>
    </xf>
    <xf numFmtId="0" fontId="12" fillId="0" borderId="0" xfId="0" applyFont="1"/>
    <xf numFmtId="0" fontId="13" fillId="0" borderId="0" xfId="0" applyFont="1"/>
    <xf numFmtId="0" fontId="14" fillId="0" borderId="0" xfId="0" applyFont="1"/>
    <xf numFmtId="0" fontId="15" fillId="0" borderId="0" xfId="0" applyFont="1"/>
    <xf numFmtId="41" fontId="12" fillId="0" borderId="0" xfId="0" applyNumberFormat="1" applyFont="1"/>
    <xf numFmtId="41" fontId="12" fillId="0" borderId="0" xfId="0" applyNumberFormat="1" applyFont="1" applyFill="1"/>
    <xf numFmtId="41" fontId="15" fillId="0" borderId="0" xfId="0" applyNumberFormat="1" applyFont="1"/>
    <xf numFmtId="0" fontId="0" fillId="0" borderId="0" xfId="0" applyFont="1"/>
    <xf numFmtId="0" fontId="9" fillId="0" borderId="0" xfId="0" applyFont="1" applyBorder="1" applyAlignment="1">
      <alignment horizontal="left" vertical="center" wrapText="1"/>
    </xf>
    <xf numFmtId="0" fontId="5" fillId="0" borderId="8" xfId="0" applyFont="1" applyBorder="1" applyAlignment="1">
      <alignment horizontal="distributed" vertical="center"/>
    </xf>
    <xf numFmtId="0" fontId="5" fillId="0" borderId="9" xfId="0" applyFont="1" applyBorder="1" applyAlignment="1">
      <alignment horizontal="distributed" vertical="center"/>
    </xf>
    <xf numFmtId="0" fontId="9" fillId="0" borderId="0" xfId="0" applyFont="1" applyBorder="1" applyAlignment="1">
      <alignment horizontal="left" vertical="center" wrapText="1"/>
    </xf>
    <xf numFmtId="0" fontId="9" fillId="0" borderId="9" xfId="0" applyFont="1" applyBorder="1" applyAlignment="1">
      <alignment horizontal="left" vertical="center" wrapText="1"/>
    </xf>
    <xf numFmtId="0" fontId="13" fillId="0" borderId="0" xfId="0" applyFont="1" applyBorder="1"/>
    <xf numFmtId="179" fontId="13" fillId="0" borderId="0" xfId="0" applyNumberFormat="1" applyFont="1"/>
    <xf numFmtId="179" fontId="13" fillId="0" borderId="0" xfId="0" applyNumberFormat="1" applyFont="1" applyBorder="1"/>
    <xf numFmtId="180" fontId="13" fillId="0" borderId="0" xfId="0" applyNumberFormat="1" applyFont="1"/>
    <xf numFmtId="10" fontId="13" fillId="0" borderId="0" xfId="0" applyNumberFormat="1" applyFont="1"/>
    <xf numFmtId="179" fontId="13" fillId="0" borderId="0" xfId="0" applyNumberFormat="1" applyFont="1" applyFill="1"/>
    <xf numFmtId="0" fontId="10" fillId="0" borderId="0" xfId="0" applyFont="1" applyBorder="1"/>
    <xf numFmtId="41" fontId="10" fillId="0" borderId="0" xfId="0" applyNumberFormat="1" applyFont="1" applyBorder="1"/>
    <xf numFmtId="0" fontId="9" fillId="0" borderId="0" xfId="0" applyFont="1" applyBorder="1" applyAlignment="1">
      <alignment vertical="center"/>
    </xf>
    <xf numFmtId="181" fontId="15" fillId="0" borderId="0" xfId="2" applyNumberFormat="1" applyFont="1" applyAlignment="1"/>
    <xf numFmtId="41" fontId="5" fillId="0" borderId="14" xfId="0" applyNumberFormat="1" applyFont="1" applyFill="1" applyBorder="1" applyAlignment="1">
      <alignment vertical="center" shrinkToFit="1"/>
    </xf>
    <xf numFmtId="41" fontId="5" fillId="0" borderId="16" xfId="0" applyNumberFormat="1" applyFont="1" applyFill="1" applyBorder="1" applyAlignment="1">
      <alignment horizontal="right" vertical="center" shrinkToFit="1"/>
    </xf>
    <xf numFmtId="41" fontId="5" fillId="0" borderId="16" xfId="0" applyNumberFormat="1" applyFont="1" applyFill="1" applyBorder="1" applyAlignment="1">
      <alignment vertical="center" shrinkToFit="1"/>
    </xf>
    <xf numFmtId="41" fontId="5" fillId="0" borderId="16" xfId="0" applyNumberFormat="1" applyFont="1" applyFill="1" applyBorder="1" applyAlignment="1">
      <alignment vertical="center"/>
    </xf>
    <xf numFmtId="0" fontId="9" fillId="0" borderId="11" xfId="0" applyFont="1" applyBorder="1" applyAlignment="1">
      <alignment horizontal="distributed" vertical="center" wrapText="1"/>
    </xf>
    <xf numFmtId="41" fontId="15" fillId="0" borderId="0" xfId="0" applyNumberFormat="1" applyFont="1" applyFill="1" applyBorder="1"/>
    <xf numFmtId="41" fontId="5" fillId="0" borderId="6" xfId="0" applyNumberFormat="1" applyFont="1" applyFill="1" applyBorder="1" applyAlignment="1">
      <alignment vertical="center" shrinkToFit="1"/>
    </xf>
    <xf numFmtId="41" fontId="5" fillId="0" borderId="7" xfId="0" applyNumberFormat="1" applyFont="1" applyFill="1" applyBorder="1" applyAlignment="1">
      <alignment vertical="center" shrinkToFit="1"/>
    </xf>
    <xf numFmtId="41" fontId="5" fillId="0" borderId="7" xfId="0" applyNumberFormat="1" applyFont="1" applyFill="1" applyBorder="1" applyAlignment="1">
      <alignment vertical="center"/>
    </xf>
    <xf numFmtId="0" fontId="9" fillId="0" borderId="17" xfId="0" applyFont="1" applyBorder="1" applyAlignment="1">
      <alignment horizontal="distributed" vertical="center"/>
    </xf>
    <xf numFmtId="41" fontId="5" fillId="0" borderId="7" xfId="0" applyNumberFormat="1" applyFont="1" applyFill="1" applyBorder="1" applyAlignment="1">
      <alignment horizontal="right" vertical="center" shrinkToFit="1"/>
    </xf>
    <xf numFmtId="41" fontId="5" fillId="0" borderId="6" xfId="0" applyNumberFormat="1" applyFont="1" applyFill="1" applyBorder="1" applyAlignment="1">
      <alignment horizontal="right" vertical="center" shrinkToFit="1"/>
    </xf>
    <xf numFmtId="41" fontId="11" fillId="0" borderId="4" xfId="0" applyNumberFormat="1" applyFont="1" applyFill="1" applyBorder="1" applyAlignment="1">
      <alignment vertical="center" shrinkToFit="1"/>
    </xf>
    <xf numFmtId="41" fontId="11" fillId="0" borderId="5" xfId="0" applyNumberFormat="1" applyFont="1" applyFill="1" applyBorder="1" applyAlignment="1">
      <alignment vertical="center" shrinkToFit="1"/>
    </xf>
    <xf numFmtId="0" fontId="16" fillId="0" borderId="15" xfId="0" applyFont="1" applyBorder="1" applyAlignment="1">
      <alignment horizontal="distributed" vertical="center"/>
    </xf>
    <xf numFmtId="0" fontId="9" fillId="0" borderId="2" xfId="0" applyFont="1" applyBorder="1" applyAlignment="1">
      <alignment horizontal="distributed" vertical="distributed" textRotation="255"/>
    </xf>
    <xf numFmtId="0" fontId="9" fillId="0" borderId="2" xfId="0" applyFont="1" applyBorder="1" applyAlignment="1">
      <alignment horizontal="center" vertical="distributed" textRotation="255" wrapText="1"/>
    </xf>
    <xf numFmtId="0" fontId="9" fillId="0" borderId="0" xfId="0" applyFont="1" applyFill="1" applyBorder="1" applyAlignment="1">
      <alignment horizontal="left" vertical="center" wrapText="1"/>
    </xf>
    <xf numFmtId="0" fontId="17" fillId="0" borderId="0" xfId="0" applyFont="1"/>
    <xf numFmtId="0" fontId="7" fillId="0" borderId="0" xfId="0" applyFont="1" applyBorder="1"/>
    <xf numFmtId="0" fontId="7" fillId="0" borderId="0" xfId="0" applyFont="1" applyAlignment="1">
      <alignment vertical="top"/>
    </xf>
    <xf numFmtId="0" fontId="0" fillId="0" borderId="0" xfId="0" applyBorder="1"/>
    <xf numFmtId="41" fontId="9" fillId="0" borderId="14" xfId="0" applyNumberFormat="1" applyFont="1" applyFill="1" applyBorder="1" applyAlignment="1">
      <alignment vertical="center" shrinkToFit="1"/>
    </xf>
    <xf numFmtId="41" fontId="9" fillId="0" borderId="16" xfId="0" applyNumberFormat="1" applyFont="1" applyFill="1" applyBorder="1" applyAlignment="1">
      <alignment vertical="center" shrinkToFit="1"/>
    </xf>
    <xf numFmtId="41" fontId="9" fillId="0" borderId="11" xfId="0" applyNumberFormat="1" applyFont="1" applyFill="1" applyBorder="1" applyAlignment="1">
      <alignment vertical="center" shrinkToFit="1"/>
    </xf>
    <xf numFmtId="0" fontId="9" fillId="0" borderId="9" xfId="0" applyFont="1" applyBorder="1" applyAlignment="1">
      <alignment horizontal="distributed" vertical="center"/>
    </xf>
    <xf numFmtId="41" fontId="9" fillId="0" borderId="6" xfId="0" applyNumberFormat="1" applyFont="1" applyFill="1" applyBorder="1" applyAlignment="1">
      <alignment vertical="center" shrinkToFit="1"/>
    </xf>
    <xf numFmtId="41" fontId="9" fillId="0" borderId="7" xfId="0" applyNumberFormat="1" applyFont="1" applyFill="1" applyBorder="1" applyAlignment="1">
      <alignment vertical="center" shrinkToFit="1"/>
    </xf>
    <xf numFmtId="41" fontId="9" fillId="0" borderId="17" xfId="0" applyNumberFormat="1" applyFont="1" applyFill="1" applyBorder="1" applyAlignment="1">
      <alignment vertical="center" shrinkToFit="1"/>
    </xf>
    <xf numFmtId="0" fontId="9" fillId="0" borderId="0" xfId="0" applyFont="1" applyBorder="1" applyAlignment="1">
      <alignment horizontal="distributed" vertical="center"/>
    </xf>
    <xf numFmtId="41" fontId="9" fillId="0" borderId="12" xfId="0" applyNumberFormat="1" applyFont="1" applyFill="1" applyBorder="1" applyAlignment="1">
      <alignment vertical="center" shrinkToFit="1"/>
    </xf>
    <xf numFmtId="41" fontId="9" fillId="0" borderId="20" xfId="0" applyNumberFormat="1" applyFont="1" applyFill="1" applyBorder="1" applyAlignment="1">
      <alignment vertical="center" shrinkToFit="1"/>
    </xf>
    <xf numFmtId="41" fontId="9" fillId="0" borderId="13" xfId="0" applyNumberFormat="1" applyFont="1" applyFill="1" applyBorder="1" applyAlignment="1">
      <alignment vertical="center" shrinkToFit="1"/>
    </xf>
    <xf numFmtId="0" fontId="9" fillId="0" borderId="8" xfId="0" applyFont="1" applyBorder="1" applyAlignment="1">
      <alignment horizontal="distributed" vertical="center"/>
    </xf>
    <xf numFmtId="41" fontId="16" fillId="0" borderId="4" xfId="0" applyNumberFormat="1" applyFont="1" applyFill="1" applyBorder="1" applyAlignment="1">
      <alignment vertical="center" shrinkToFit="1"/>
    </xf>
    <xf numFmtId="41" fontId="16" fillId="0" borderId="5" xfId="0" applyNumberFormat="1" applyFont="1" applyFill="1" applyBorder="1" applyAlignment="1">
      <alignment vertical="center" shrinkToFit="1"/>
    </xf>
    <xf numFmtId="0" fontId="9" fillId="0" borderId="21" xfId="0" applyNumberFormat="1" applyFont="1" applyBorder="1" applyAlignment="1">
      <alignment horizontal="center" vertical="center"/>
    </xf>
    <xf numFmtId="0" fontId="9" fillId="0" borderId="22" xfId="0" applyNumberFormat="1" applyFont="1" applyBorder="1" applyAlignment="1">
      <alignment horizontal="center" vertical="center"/>
    </xf>
    <xf numFmtId="0" fontId="9" fillId="0" borderId="22" xfId="0" applyFont="1" applyBorder="1" applyAlignment="1">
      <alignment horizontal="center" vertical="center"/>
    </xf>
    <xf numFmtId="0" fontId="9" fillId="0" borderId="0" xfId="0" applyFont="1" applyAlignment="1">
      <alignment horizontal="left" vertical="top" wrapText="1"/>
    </xf>
    <xf numFmtId="0" fontId="0" fillId="0" borderId="0" xfId="0" applyFont="1" applyBorder="1"/>
    <xf numFmtId="0" fontId="3" fillId="0" borderId="0" xfId="0" applyFont="1"/>
    <xf numFmtId="41" fontId="16" fillId="0" borderId="25" xfId="3" applyNumberFormat="1" applyFont="1" applyFill="1" applyBorder="1" applyAlignment="1">
      <alignment horizontal="center" vertical="center"/>
    </xf>
    <xf numFmtId="41" fontId="9" fillId="0" borderId="2" xfId="0" applyNumberFormat="1" applyFont="1" applyFill="1" applyBorder="1" applyAlignment="1">
      <alignment horizontal="center" vertical="center"/>
    </xf>
    <xf numFmtId="0" fontId="9" fillId="0" borderId="25" xfId="0" applyFont="1" applyBorder="1"/>
    <xf numFmtId="0" fontId="9" fillId="0" borderId="1" xfId="0" applyFont="1" applyBorder="1"/>
    <xf numFmtId="41" fontId="9" fillId="0" borderId="0" xfId="0" applyNumberFormat="1" applyFont="1"/>
    <xf numFmtId="41" fontId="16" fillId="0" borderId="8" xfId="3" applyNumberFormat="1" applyFont="1" applyFill="1" applyBorder="1" applyAlignment="1">
      <alignment horizontal="center" vertical="center"/>
    </xf>
    <xf numFmtId="41" fontId="9" fillId="0" borderId="20" xfId="0" applyNumberFormat="1" applyFont="1" applyFill="1" applyBorder="1" applyAlignment="1">
      <alignment horizontal="center" vertical="center"/>
    </xf>
    <xf numFmtId="0" fontId="9" fillId="0" borderId="7" xfId="0" applyFont="1" applyBorder="1" applyAlignment="1">
      <alignment horizontal="center"/>
    </xf>
    <xf numFmtId="41" fontId="16" fillId="0" borderId="28" xfId="3" applyNumberFormat="1" applyFont="1" applyFill="1" applyBorder="1" applyAlignment="1">
      <alignment horizontal="center" vertical="center"/>
    </xf>
    <xf numFmtId="41" fontId="9" fillId="0" borderId="29" xfId="0" applyNumberFormat="1" applyFont="1" applyFill="1" applyBorder="1" applyAlignment="1">
      <alignment horizontal="center" vertical="center"/>
    </xf>
    <xf numFmtId="0" fontId="9" fillId="0" borderId="17" xfId="0" applyFont="1" applyBorder="1" applyAlignment="1">
      <alignment horizontal="center"/>
    </xf>
    <xf numFmtId="41" fontId="9" fillId="0" borderId="30" xfId="3" applyNumberFormat="1" applyFont="1" applyFill="1" applyBorder="1" applyAlignment="1">
      <alignment horizontal="center" vertical="center"/>
    </xf>
    <xf numFmtId="0" fontId="9" fillId="0" borderId="12" xfId="0" applyFont="1" applyBorder="1" applyAlignment="1">
      <alignment horizontal="center"/>
    </xf>
    <xf numFmtId="41" fontId="9" fillId="0" borderId="30" xfId="0" applyNumberFormat="1" applyFont="1" applyFill="1" applyBorder="1" applyAlignment="1">
      <alignment horizontal="center" vertical="center"/>
    </xf>
    <xf numFmtId="0" fontId="9" fillId="0" borderId="27" xfId="0" applyFont="1" applyBorder="1" applyAlignment="1">
      <alignment horizontal="center"/>
    </xf>
    <xf numFmtId="41" fontId="16" fillId="0" borderId="31" xfId="3" applyNumberFormat="1" applyFont="1" applyFill="1" applyBorder="1" applyAlignment="1">
      <alignment horizontal="center" vertical="center"/>
    </xf>
    <xf numFmtId="0" fontId="9" fillId="0" borderId="32" xfId="0" applyFont="1" applyBorder="1" applyAlignment="1">
      <alignment horizontal="center"/>
    </xf>
    <xf numFmtId="0" fontId="9" fillId="0" borderId="28" xfId="0" applyFont="1" applyBorder="1"/>
    <xf numFmtId="0" fontId="9" fillId="0" borderId="27" xfId="0" applyFont="1" applyBorder="1"/>
    <xf numFmtId="0" fontId="9" fillId="0" borderId="8" xfId="0" applyFont="1" applyBorder="1"/>
    <xf numFmtId="0" fontId="9" fillId="0" borderId="12" xfId="0" applyFont="1" applyBorder="1"/>
    <xf numFmtId="0" fontId="9" fillId="0" borderId="31" xfId="0" applyFont="1" applyBorder="1"/>
    <xf numFmtId="0" fontId="9" fillId="0" borderId="32" xfId="0" applyFont="1" applyBorder="1"/>
    <xf numFmtId="41" fontId="16" fillId="0" borderId="3" xfId="3" applyNumberFormat="1" applyFont="1" applyFill="1" applyBorder="1" applyAlignment="1">
      <alignment horizontal="center" vertical="center"/>
    </xf>
    <xf numFmtId="41" fontId="9" fillId="0" borderId="5" xfId="3" applyNumberFormat="1" applyFont="1" applyFill="1" applyBorder="1" applyAlignment="1">
      <alignment horizontal="center" vertical="center"/>
    </xf>
    <xf numFmtId="41" fontId="9" fillId="0" borderId="5" xfId="0" applyNumberFormat="1" applyFont="1" applyFill="1" applyBorder="1" applyAlignment="1">
      <alignment horizontal="center" vertical="center"/>
    </xf>
    <xf numFmtId="0" fontId="9" fillId="0" borderId="3" xfId="0" applyFont="1" applyBorder="1"/>
    <xf numFmtId="0" fontId="16" fillId="0" borderId="24" xfId="0" applyFont="1" applyFill="1" applyBorder="1" applyAlignment="1">
      <alignment horizontal="center" vertical="center" wrapText="1"/>
    </xf>
    <xf numFmtId="0" fontId="9" fillId="0" borderId="22" xfId="0" applyFont="1" applyFill="1" applyBorder="1" applyAlignment="1">
      <alignment horizontal="center" vertical="center" wrapText="1"/>
    </xf>
    <xf numFmtId="0" fontId="9" fillId="0" borderId="24" xfId="0" applyFont="1" applyBorder="1"/>
    <xf numFmtId="0" fontId="18" fillId="0" borderId="0" xfId="0" applyFont="1" applyAlignment="1">
      <alignment horizontal="right" vertical="center" wrapText="1"/>
    </xf>
    <xf numFmtId="0" fontId="9" fillId="0" borderId="0" xfId="0" applyFont="1" applyAlignment="1">
      <alignment vertical="center" wrapText="1"/>
    </xf>
    <xf numFmtId="0" fontId="9" fillId="0" borderId="0" xfId="0" applyFont="1" applyAlignment="1">
      <alignment vertical="top" wrapText="1"/>
    </xf>
    <xf numFmtId="41" fontId="9" fillId="0" borderId="14" xfId="0" applyNumberFormat="1" applyFont="1" applyFill="1" applyBorder="1" applyAlignment="1">
      <alignment vertical="center"/>
    </xf>
    <xf numFmtId="41" fontId="9" fillId="0" borderId="16" xfId="0" applyNumberFormat="1" applyFont="1" applyFill="1" applyBorder="1" applyAlignment="1">
      <alignment vertical="center"/>
    </xf>
    <xf numFmtId="0" fontId="9" fillId="0" borderId="11" xfId="0" applyFont="1" applyBorder="1" applyAlignment="1">
      <alignment horizontal="distributed" vertical="center"/>
    </xf>
    <xf numFmtId="41" fontId="9" fillId="0" borderId="6" xfId="0" applyNumberFormat="1" applyFont="1" applyFill="1" applyBorder="1" applyAlignment="1">
      <alignment vertical="center"/>
    </xf>
    <xf numFmtId="41" fontId="9" fillId="0" borderId="7" xfId="0" applyNumberFormat="1" applyFont="1" applyFill="1" applyBorder="1" applyAlignment="1">
      <alignment vertical="center"/>
    </xf>
    <xf numFmtId="0" fontId="9" fillId="0" borderId="17" xfId="0" applyFont="1" applyBorder="1" applyAlignment="1">
      <alignment horizontal="distributed" vertical="center" shrinkToFit="1"/>
    </xf>
    <xf numFmtId="41" fontId="16" fillId="0" borderId="4" xfId="0" applyNumberFormat="1" applyFont="1" applyFill="1" applyBorder="1" applyAlignment="1">
      <alignment vertical="center"/>
    </xf>
    <xf numFmtId="41" fontId="16" fillId="0" borderId="5" xfId="0" applyNumberFormat="1" applyFont="1" applyFill="1" applyBorder="1" applyAlignment="1">
      <alignment vertical="center"/>
    </xf>
    <xf numFmtId="0" fontId="9" fillId="0" borderId="21" xfId="0" applyFont="1" applyBorder="1" applyAlignment="1">
      <alignment horizontal="center" vertical="center"/>
    </xf>
    <xf numFmtId="0" fontId="9" fillId="0" borderId="23" xfId="0" applyFont="1" applyBorder="1" applyAlignment="1"/>
    <xf numFmtId="0" fontId="4" fillId="0" borderId="0" xfId="0" applyFont="1" applyBorder="1"/>
    <xf numFmtId="41" fontId="13" fillId="0" borderId="0" xfId="0" applyNumberFormat="1" applyFont="1" applyFill="1"/>
    <xf numFmtId="0" fontId="15" fillId="0" borderId="0" xfId="0" applyFont="1" applyBorder="1"/>
    <xf numFmtId="0" fontId="19" fillId="0" borderId="0" xfId="0" applyFont="1"/>
    <xf numFmtId="41" fontId="15" fillId="0" borderId="0" xfId="0" applyNumberFormat="1" applyFont="1" applyBorder="1"/>
    <xf numFmtId="41" fontId="19" fillId="0" borderId="14" xfId="0" applyNumberFormat="1" applyFont="1" applyBorder="1" applyAlignment="1">
      <alignment vertical="center"/>
    </xf>
    <xf numFmtId="41" fontId="19" fillId="0" borderId="16" xfId="0" applyNumberFormat="1" applyFont="1" applyBorder="1" applyAlignment="1">
      <alignment vertical="center"/>
    </xf>
    <xf numFmtId="41" fontId="19" fillId="0" borderId="6" xfId="0" applyNumberFormat="1" applyFont="1" applyBorder="1" applyAlignment="1">
      <alignment vertical="center"/>
    </xf>
    <xf numFmtId="41" fontId="19" fillId="0" borderId="7" xfId="0" applyNumberFormat="1" applyFont="1" applyBorder="1" applyAlignment="1">
      <alignment horizontal="right" vertical="center"/>
    </xf>
    <xf numFmtId="41" fontId="19" fillId="0" borderId="7" xfId="0" applyNumberFormat="1" applyFont="1" applyBorder="1" applyAlignment="1">
      <alignment vertical="center"/>
    </xf>
    <xf numFmtId="41" fontId="20" fillId="0" borderId="4" xfId="0" applyNumberFormat="1" applyFont="1" applyBorder="1" applyAlignment="1">
      <alignment vertical="center"/>
    </xf>
    <xf numFmtId="41" fontId="20" fillId="0" borderId="5" xfId="0" applyNumberFormat="1" applyFont="1" applyBorder="1" applyAlignment="1">
      <alignment vertical="center"/>
    </xf>
    <xf numFmtId="0" fontId="19" fillId="0" borderId="21" xfId="0" applyFont="1" applyBorder="1" applyAlignment="1">
      <alignment horizontal="distributed" vertical="center" wrapText="1"/>
    </xf>
    <xf numFmtId="0" fontId="19" fillId="0" borderId="22" xfId="0" applyFont="1" applyBorder="1" applyAlignment="1">
      <alignment horizontal="distributed" vertical="center" wrapText="1"/>
    </xf>
    <xf numFmtId="0" fontId="19" fillId="0" borderId="22" xfId="0" applyFont="1" applyBorder="1" applyAlignment="1">
      <alignment horizontal="center" vertical="center"/>
    </xf>
    <xf numFmtId="0" fontId="19" fillId="0" borderId="0" xfId="0" applyFont="1" applyBorder="1"/>
    <xf numFmtId="0" fontId="19" fillId="0" borderId="0" xfId="0" applyFont="1" applyBorder="1" applyAlignment="1">
      <alignment horizontal="right"/>
    </xf>
    <xf numFmtId="49" fontId="19" fillId="0" borderId="0" xfId="0" applyNumberFormat="1" applyFont="1"/>
    <xf numFmtId="0" fontId="19" fillId="0" borderId="0" xfId="0" applyFont="1" applyAlignment="1">
      <alignment vertical="top"/>
    </xf>
    <xf numFmtId="0" fontId="17" fillId="0" borderId="0" xfId="0" applyFont="1" applyBorder="1"/>
    <xf numFmtId="0" fontId="17" fillId="0" borderId="0" xfId="0" applyFont="1" applyAlignment="1">
      <alignment vertical="top"/>
    </xf>
    <xf numFmtId="0" fontId="13" fillId="0" borderId="0" xfId="0" applyFont="1" applyAlignment="1">
      <alignment vertical="center"/>
    </xf>
    <xf numFmtId="0" fontId="19" fillId="0" borderId="0" xfId="0" applyFont="1" applyAlignment="1">
      <alignment vertical="center"/>
    </xf>
    <xf numFmtId="0" fontId="19" fillId="0" borderId="0" xfId="0" applyFont="1" applyBorder="1" applyAlignment="1">
      <alignment horizontal="left"/>
    </xf>
    <xf numFmtId="41" fontId="19" fillId="0" borderId="14" xfId="0" applyNumberFormat="1" applyFont="1" applyFill="1" applyBorder="1" applyAlignment="1">
      <alignment vertical="center" shrinkToFit="1"/>
    </xf>
    <xf numFmtId="41" fontId="19" fillId="0" borderId="16" xfId="0" applyNumberFormat="1" applyFont="1" applyFill="1" applyBorder="1" applyAlignment="1">
      <alignment vertical="center" shrinkToFit="1"/>
    </xf>
    <xf numFmtId="41" fontId="19" fillId="0" borderId="16" xfId="0" applyNumberFormat="1" applyFont="1" applyFill="1" applyBorder="1" applyAlignment="1">
      <alignment vertical="center"/>
    </xf>
    <xf numFmtId="49" fontId="19" fillId="0" borderId="11" xfId="0" applyNumberFormat="1" applyFont="1" applyBorder="1" applyAlignment="1">
      <alignment horizontal="distributed" vertical="center"/>
    </xf>
    <xf numFmtId="49" fontId="19" fillId="0" borderId="9" xfId="0" applyNumberFormat="1" applyFont="1" applyBorder="1" applyAlignment="1">
      <alignment vertical="center"/>
    </xf>
    <xf numFmtId="49" fontId="19" fillId="0" borderId="9" xfId="0" applyNumberFormat="1" applyFont="1" applyBorder="1" applyAlignment="1">
      <alignment horizontal="distributed" vertical="center"/>
    </xf>
    <xf numFmtId="0" fontId="19" fillId="0" borderId="9" xfId="0" applyFont="1" applyBorder="1" applyAlignment="1">
      <alignment horizontal="distributed" vertical="center"/>
    </xf>
    <xf numFmtId="41" fontId="19" fillId="0" borderId="6" xfId="0" applyNumberFormat="1" applyFont="1" applyFill="1" applyBorder="1" applyAlignment="1">
      <alignment vertical="center" shrinkToFit="1"/>
    </xf>
    <xf numFmtId="41" fontId="19" fillId="0" borderId="7" xfId="0" applyNumberFormat="1" applyFont="1" applyFill="1" applyBorder="1" applyAlignment="1">
      <alignment vertical="center" shrinkToFit="1"/>
    </xf>
    <xf numFmtId="41" fontId="19" fillId="0" borderId="7" xfId="0" applyNumberFormat="1" applyFont="1" applyFill="1" applyBorder="1" applyAlignment="1">
      <alignment vertical="center"/>
    </xf>
    <xf numFmtId="49" fontId="19" fillId="0" borderId="17" xfId="0" applyNumberFormat="1" applyFont="1" applyBorder="1" applyAlignment="1">
      <alignment horizontal="distributed" vertical="center"/>
    </xf>
    <xf numFmtId="49" fontId="19" fillId="0" borderId="0" xfId="0" applyNumberFormat="1" applyFont="1" applyBorder="1" applyAlignment="1">
      <alignment vertical="center"/>
    </xf>
    <xf numFmtId="49" fontId="19" fillId="0" borderId="0" xfId="0" applyNumberFormat="1" applyFont="1" applyBorder="1" applyAlignment="1">
      <alignment horizontal="distributed" vertical="center"/>
    </xf>
    <xf numFmtId="0" fontId="19" fillId="0" borderId="0" xfId="0" applyFont="1" applyBorder="1" applyAlignment="1">
      <alignment horizontal="distributed" vertical="center"/>
    </xf>
    <xf numFmtId="41" fontId="19" fillId="0" borderId="0" xfId="0" applyNumberFormat="1" applyFont="1" applyFill="1" applyBorder="1"/>
    <xf numFmtId="41" fontId="20" fillId="0" borderId="12" xfId="0" applyNumberFormat="1" applyFont="1" applyFill="1" applyBorder="1" applyAlignment="1">
      <alignment vertical="center"/>
    </xf>
    <xf numFmtId="41" fontId="20" fillId="0" borderId="20" xfId="0" applyNumberFormat="1" applyFont="1" applyFill="1" applyBorder="1" applyAlignment="1">
      <alignment vertical="center"/>
    </xf>
    <xf numFmtId="0" fontId="19" fillId="0" borderId="8" xfId="0" applyFont="1" applyBorder="1" applyAlignment="1">
      <alignment horizontal="distributed" vertical="center"/>
    </xf>
    <xf numFmtId="41" fontId="19" fillId="0" borderId="32" xfId="0" applyNumberFormat="1" applyFont="1" applyFill="1" applyBorder="1" applyAlignment="1">
      <alignment vertical="center" shrinkToFit="1"/>
    </xf>
    <xf numFmtId="41" fontId="19" fillId="0" borderId="30" xfId="0" applyNumberFormat="1" applyFont="1" applyFill="1" applyBorder="1" applyAlignment="1">
      <alignment vertical="center" shrinkToFit="1"/>
    </xf>
    <xf numFmtId="41" fontId="19" fillId="0" borderId="30" xfId="0" applyNumberFormat="1" applyFont="1" applyFill="1" applyBorder="1" applyAlignment="1">
      <alignment vertical="center"/>
    </xf>
    <xf numFmtId="49" fontId="19" fillId="0" borderId="33" xfId="0" applyNumberFormat="1" applyFont="1" applyBorder="1" applyAlignment="1">
      <alignment horizontal="distributed" vertical="center"/>
    </xf>
    <xf numFmtId="49" fontId="19" fillId="0" borderId="31" xfId="0" applyNumberFormat="1" applyFont="1" applyBorder="1" applyAlignment="1">
      <alignment vertical="center"/>
    </xf>
    <xf numFmtId="49" fontId="19" fillId="0" borderId="31" xfId="0" applyNumberFormat="1" applyFont="1" applyBorder="1" applyAlignment="1">
      <alignment horizontal="distributed" vertical="center"/>
    </xf>
    <xf numFmtId="0" fontId="19" fillId="0" borderId="31" xfId="0" applyFont="1" applyBorder="1" applyAlignment="1">
      <alignment horizontal="distributed" vertical="center"/>
    </xf>
    <xf numFmtId="41" fontId="19" fillId="0" borderId="0" xfId="0" applyNumberFormat="1" applyFont="1" applyBorder="1"/>
    <xf numFmtId="0" fontId="21" fillId="0" borderId="0" xfId="0" applyFont="1"/>
    <xf numFmtId="41" fontId="21" fillId="0" borderId="0" xfId="0" applyNumberFormat="1" applyFont="1" applyBorder="1"/>
    <xf numFmtId="41" fontId="20" fillId="0" borderId="4" xfId="0" applyNumberFormat="1" applyFont="1" applyFill="1" applyBorder="1" applyAlignment="1">
      <alignment vertical="center"/>
    </xf>
    <xf numFmtId="41" fontId="20" fillId="0" borderId="5" xfId="0" applyNumberFormat="1" applyFont="1" applyFill="1" applyBorder="1" applyAlignment="1">
      <alignment vertical="center"/>
    </xf>
    <xf numFmtId="49" fontId="19" fillId="0" borderId="2" xfId="0" applyNumberFormat="1" applyFont="1" applyBorder="1" applyAlignment="1">
      <alignment horizontal="center" vertical="center"/>
    </xf>
    <xf numFmtId="49" fontId="19" fillId="0" borderId="2" xfId="0" applyNumberFormat="1" applyFont="1" applyBorder="1" applyAlignment="1">
      <alignment horizontal="center" vertical="center" wrapText="1"/>
    </xf>
    <xf numFmtId="0" fontId="19" fillId="0" borderId="2" xfId="0" applyFont="1" applyBorder="1" applyAlignment="1">
      <alignment horizontal="center" vertical="center"/>
    </xf>
    <xf numFmtId="0" fontId="22" fillId="0" borderId="0" xfId="0" applyFont="1"/>
    <xf numFmtId="0" fontId="22" fillId="0" borderId="0" xfId="0" applyFont="1" applyAlignment="1">
      <alignment vertical="center"/>
    </xf>
    <xf numFmtId="41" fontId="0" fillId="0" borderId="0" xfId="0" applyNumberFormat="1" applyFont="1"/>
    <xf numFmtId="41" fontId="9" fillId="0" borderId="0" xfId="0" applyNumberFormat="1" applyFont="1" applyFill="1" applyBorder="1" applyAlignment="1">
      <alignment vertical="center"/>
    </xf>
    <xf numFmtId="0" fontId="16" fillId="0" borderId="9" xfId="0" applyFont="1" applyBorder="1" applyAlignment="1">
      <alignment vertical="center"/>
    </xf>
    <xf numFmtId="49" fontId="9" fillId="0" borderId="9" xfId="0" applyNumberFormat="1" applyFont="1" applyBorder="1" applyAlignment="1">
      <alignment vertical="center"/>
    </xf>
    <xf numFmtId="49" fontId="9" fillId="0" borderId="0" xfId="0" applyNumberFormat="1" applyFont="1" applyBorder="1" applyAlignment="1">
      <alignment vertical="center"/>
    </xf>
    <xf numFmtId="41" fontId="9" fillId="0" borderId="7" xfId="0" applyNumberFormat="1" applyFont="1" applyFill="1" applyBorder="1" applyAlignment="1">
      <alignment horizontal="right" vertical="center"/>
    </xf>
    <xf numFmtId="0" fontId="10" fillId="0" borderId="0" xfId="0" applyFont="1" applyBorder="1" applyAlignment="1">
      <alignment horizontal="distributed" vertical="center"/>
    </xf>
    <xf numFmtId="0" fontId="16" fillId="0" borderId="0" xfId="0" applyFont="1" applyBorder="1" applyAlignment="1">
      <alignment vertical="center"/>
    </xf>
    <xf numFmtId="49" fontId="10" fillId="0" borderId="0" xfId="0" applyNumberFormat="1" applyFont="1" applyBorder="1" applyAlignment="1">
      <alignment vertical="center"/>
    </xf>
    <xf numFmtId="41" fontId="9" fillId="0" borderId="6" xfId="0" applyNumberFormat="1" applyFont="1" applyFill="1" applyBorder="1" applyAlignment="1">
      <alignment horizontal="right" vertical="center"/>
    </xf>
    <xf numFmtId="0" fontId="9" fillId="0" borderId="0" xfId="0" applyFont="1" applyBorder="1" applyAlignment="1">
      <alignment horizontal="center" vertical="center"/>
    </xf>
    <xf numFmtId="49" fontId="10" fillId="0" borderId="0" xfId="0" applyNumberFormat="1" applyFont="1" applyBorder="1" applyAlignment="1">
      <alignment horizontal="distributed" vertical="center"/>
    </xf>
    <xf numFmtId="41" fontId="16" fillId="0" borderId="30" xfId="0" applyNumberFormat="1" applyFont="1" applyFill="1" applyBorder="1" applyAlignment="1">
      <alignment vertical="center"/>
    </xf>
    <xf numFmtId="0" fontId="4" fillId="0" borderId="0" xfId="0" applyFont="1" applyAlignment="1">
      <alignment vertical="top"/>
    </xf>
    <xf numFmtId="0" fontId="4" fillId="0" borderId="0" xfId="0" applyFont="1" applyBorder="1" applyAlignment="1">
      <alignment vertical="top"/>
    </xf>
    <xf numFmtId="0" fontId="3" fillId="0" borderId="0" xfId="0" applyFont="1" applyAlignment="1">
      <alignment vertical="top"/>
    </xf>
    <xf numFmtId="0" fontId="10" fillId="0" borderId="34" xfId="0" applyFont="1" applyBorder="1" applyAlignment="1">
      <alignment shrinkToFit="1"/>
    </xf>
    <xf numFmtId="0" fontId="9" fillId="0" borderId="34" xfId="0" applyFont="1" applyBorder="1" applyAlignment="1"/>
    <xf numFmtId="41" fontId="9" fillId="0" borderId="27" xfId="0" applyNumberFormat="1" applyFont="1" applyFill="1" applyBorder="1" applyAlignment="1">
      <alignment vertical="center"/>
    </xf>
    <xf numFmtId="41" fontId="9" fillId="0" borderId="29" xfId="0" applyNumberFormat="1" applyFont="1" applyFill="1" applyBorder="1" applyAlignment="1">
      <alignment vertical="center"/>
    </xf>
    <xf numFmtId="182" fontId="9" fillId="0" borderId="12" xfId="0" applyNumberFormat="1" applyFont="1" applyFill="1" applyBorder="1" applyAlignment="1">
      <alignment horizontal="right" vertical="center"/>
    </xf>
    <xf numFmtId="182" fontId="9" fillId="0" borderId="20" xfId="0" applyNumberFormat="1" applyFont="1" applyFill="1" applyBorder="1" applyAlignment="1">
      <alignment horizontal="right" vertical="center"/>
    </xf>
    <xf numFmtId="182" fontId="9" fillId="0" borderId="20" xfId="0" applyNumberFormat="1" applyFont="1" applyFill="1" applyBorder="1" applyAlignment="1">
      <alignment vertical="center"/>
    </xf>
    <xf numFmtId="41" fontId="16" fillId="0" borderId="6" xfId="0" applyNumberFormat="1" applyFont="1" applyFill="1" applyBorder="1" applyAlignment="1">
      <alignment vertical="center"/>
    </xf>
    <xf numFmtId="41" fontId="16" fillId="0" borderId="7" xfId="0" applyNumberFormat="1" applyFont="1" applyFill="1" applyBorder="1" applyAlignment="1">
      <alignment vertical="center"/>
    </xf>
    <xf numFmtId="49" fontId="9" fillId="0" borderId="21" xfId="0" applyNumberFormat="1" applyFont="1" applyBorder="1" applyAlignment="1">
      <alignment horizontal="distributed" vertical="center"/>
    </xf>
    <xf numFmtId="49" fontId="9" fillId="0" borderId="22" xfId="0" applyNumberFormat="1" applyFont="1" applyBorder="1" applyAlignment="1">
      <alignment horizontal="distributed" vertical="center" wrapText="1"/>
    </xf>
    <xf numFmtId="49" fontId="9" fillId="0" borderId="22" xfId="0" applyNumberFormat="1" applyFont="1" applyBorder="1" applyAlignment="1">
      <alignment horizontal="distributed" vertical="center"/>
    </xf>
    <xf numFmtId="0" fontId="0" fillId="0" borderId="0" xfId="0" applyFont="1" applyBorder="1" applyAlignment="1">
      <alignment horizontal="center"/>
    </xf>
    <xf numFmtId="0" fontId="10" fillId="0" borderId="0" xfId="0" applyFont="1" applyBorder="1" applyAlignment="1"/>
    <xf numFmtId="0" fontId="9" fillId="0" borderId="0" xfId="0" applyFont="1" applyBorder="1" applyAlignment="1"/>
    <xf numFmtId="41" fontId="9" fillId="0" borderId="32" xfId="0" applyNumberFormat="1" applyFont="1" applyFill="1" applyBorder="1" applyAlignment="1">
      <alignment vertical="center"/>
    </xf>
    <xf numFmtId="41" fontId="9" fillId="0" borderId="30" xfId="0" applyNumberFormat="1" applyFont="1" applyFill="1" applyBorder="1" applyAlignment="1">
      <alignment vertical="center"/>
    </xf>
    <xf numFmtId="0" fontId="9" fillId="0" borderId="31" xfId="0" applyFont="1" applyBorder="1" applyAlignment="1">
      <alignment horizontal="distributed" vertical="center"/>
    </xf>
    <xf numFmtId="41" fontId="9" fillId="0" borderId="12" xfId="0" applyNumberFormat="1" applyFont="1" applyFill="1" applyBorder="1" applyAlignment="1">
      <alignment vertical="center"/>
    </xf>
    <xf numFmtId="41" fontId="9" fillId="0" borderId="20" xfId="0" applyNumberFormat="1" applyFont="1" applyFill="1" applyBorder="1" applyAlignment="1">
      <alignment vertical="center"/>
    </xf>
    <xf numFmtId="0" fontId="9" fillId="0" borderId="13" xfId="0" applyFont="1" applyBorder="1" applyAlignment="1">
      <alignment horizontal="distributed" vertical="center"/>
    </xf>
    <xf numFmtId="41" fontId="0" fillId="0" borderId="0" xfId="0" applyNumberFormat="1"/>
    <xf numFmtId="41" fontId="4" fillId="0" borderId="0" xfId="0" applyNumberFormat="1" applyFont="1"/>
    <xf numFmtId="0" fontId="16" fillId="0" borderId="17" xfId="0" applyFont="1" applyBorder="1" applyAlignment="1">
      <alignment horizontal="distributed" vertical="center"/>
    </xf>
    <xf numFmtId="0" fontId="16" fillId="0" borderId="0" xfId="0" applyFont="1" applyBorder="1" applyAlignment="1">
      <alignment horizontal="distributed" vertical="center"/>
    </xf>
    <xf numFmtId="49" fontId="16" fillId="0" borderId="0" xfId="0" applyNumberFormat="1" applyFont="1" applyBorder="1" applyAlignment="1">
      <alignment vertical="center"/>
    </xf>
    <xf numFmtId="41" fontId="10" fillId="0" borderId="0" xfId="0" applyNumberFormat="1" applyFont="1" applyFill="1" applyBorder="1"/>
    <xf numFmtId="49" fontId="16" fillId="0" borderId="0" xfId="0" applyNumberFormat="1" applyFont="1" applyBorder="1" applyAlignment="1">
      <alignment horizontal="distributed" vertical="center"/>
    </xf>
    <xf numFmtId="0" fontId="25" fillId="0" borderId="0" xfId="0" applyFont="1"/>
    <xf numFmtId="49" fontId="9" fillId="0" borderId="31" xfId="0" applyNumberFormat="1" applyFont="1" applyBorder="1" applyAlignment="1">
      <alignment vertical="center"/>
    </xf>
    <xf numFmtId="49" fontId="9" fillId="0" borderId="8" xfId="0" applyNumberFormat="1" applyFont="1" applyBorder="1" applyAlignment="1">
      <alignment vertical="center"/>
    </xf>
    <xf numFmtId="0" fontId="10" fillId="0" borderId="0" xfId="0" applyFont="1" applyBorder="1" applyAlignment="1">
      <alignment horizontal="right"/>
    </xf>
    <xf numFmtId="182" fontId="16" fillId="0" borderId="14" xfId="0" applyNumberFormat="1" applyFont="1" applyFill="1" applyBorder="1"/>
    <xf numFmtId="182" fontId="16" fillId="0" borderId="16" xfId="0" applyNumberFormat="1" applyFont="1" applyFill="1" applyBorder="1"/>
    <xf numFmtId="41" fontId="9" fillId="0" borderId="6" xfId="3" applyNumberFormat="1" applyFont="1" applyFill="1" applyBorder="1"/>
    <xf numFmtId="41" fontId="9" fillId="0" borderId="7" xfId="3" applyNumberFormat="1" applyFont="1" applyFill="1" applyBorder="1"/>
    <xf numFmtId="41" fontId="9" fillId="0" borderId="7" xfId="0" applyNumberFormat="1" applyFont="1" applyFill="1" applyBorder="1"/>
    <xf numFmtId="41" fontId="16" fillId="0" borderId="7" xfId="0" applyNumberFormat="1" applyFont="1" applyFill="1" applyBorder="1"/>
    <xf numFmtId="49" fontId="9" fillId="0" borderId="17" xfId="0" applyNumberFormat="1" applyFont="1" applyBorder="1" applyAlignment="1">
      <alignment horizontal="center" vertical="center"/>
    </xf>
    <xf numFmtId="0" fontId="9" fillId="0" borderId="0" xfId="0" applyNumberFormat="1" applyFont="1" applyBorder="1" applyAlignment="1">
      <alignment horizontal="center" vertical="center"/>
    </xf>
    <xf numFmtId="49" fontId="9" fillId="0" borderId="0" xfId="0" applyNumberFormat="1" applyFont="1" applyBorder="1" applyAlignment="1">
      <alignment horizontal="center" vertical="center"/>
    </xf>
    <xf numFmtId="41" fontId="9" fillId="0" borderId="6" xfId="0" applyNumberFormat="1" applyFont="1" applyFill="1" applyBorder="1"/>
    <xf numFmtId="41" fontId="9" fillId="0" borderId="18" xfId="0" applyNumberFormat="1" applyFont="1" applyFill="1" applyBorder="1"/>
    <xf numFmtId="49" fontId="9" fillId="0" borderId="21" xfId="0" applyNumberFormat="1" applyFont="1" applyBorder="1" applyAlignment="1">
      <alignment horizontal="center" vertical="center"/>
    </xf>
    <xf numFmtId="49" fontId="9" fillId="0" borderId="22" xfId="0" applyNumberFormat="1" applyFont="1" applyBorder="1" applyAlignment="1">
      <alignment horizontal="center" vertical="center"/>
    </xf>
    <xf numFmtId="0" fontId="16" fillId="0" borderId="22" xfId="0" applyFont="1" applyBorder="1" applyAlignment="1">
      <alignment horizontal="center" vertical="center"/>
    </xf>
    <xf numFmtId="0" fontId="9" fillId="0" borderId="9" xfId="0" applyFont="1" applyFill="1" applyBorder="1" applyAlignment="1">
      <alignment horizontal="left" vertical="center" wrapText="1"/>
    </xf>
    <xf numFmtId="183" fontId="15" fillId="0" borderId="1" xfId="0" applyNumberFormat="1" applyFont="1" applyBorder="1" applyAlignment="1">
      <alignment vertical="center"/>
    </xf>
    <xf numFmtId="183" fontId="15" fillId="0" borderId="2" xfId="0" applyNumberFormat="1" applyFont="1" applyBorder="1" applyAlignment="1">
      <alignment vertical="center"/>
    </xf>
    <xf numFmtId="41" fontId="16" fillId="0" borderId="23" xfId="0" applyNumberFormat="1" applyFont="1" applyFill="1" applyBorder="1" applyAlignment="1">
      <alignment vertical="center"/>
    </xf>
    <xf numFmtId="49" fontId="9" fillId="0" borderId="21" xfId="0" applyNumberFormat="1" applyFont="1" applyFill="1" applyBorder="1" applyAlignment="1">
      <alignment horizontal="distributed" vertical="distributed"/>
    </xf>
    <xf numFmtId="49" fontId="9" fillId="0" borderId="22" xfId="0" applyNumberFormat="1" applyFont="1" applyFill="1" applyBorder="1" applyAlignment="1">
      <alignment horizontal="distributed" vertical="distributed"/>
    </xf>
    <xf numFmtId="49" fontId="9" fillId="0" borderId="21" xfId="0" applyNumberFormat="1" applyFont="1" applyBorder="1" applyAlignment="1">
      <alignment horizontal="distributed" vertical="distributed"/>
    </xf>
    <xf numFmtId="49" fontId="9" fillId="0" borderId="22" xfId="0" applyNumberFormat="1" applyFont="1" applyBorder="1" applyAlignment="1">
      <alignment horizontal="distributed" vertical="distributed"/>
    </xf>
    <xf numFmtId="49" fontId="9" fillId="0" borderId="22" xfId="0" applyNumberFormat="1" applyFont="1" applyBorder="1" applyAlignment="1">
      <alignment horizontal="distributed" vertical="distributed" wrapText="1"/>
    </xf>
    <xf numFmtId="0" fontId="9" fillId="0" borderId="22" xfId="0" applyFont="1" applyBorder="1" applyAlignment="1">
      <alignment horizontal="distributed" vertical="distributed"/>
    </xf>
    <xf numFmtId="0" fontId="16" fillId="0" borderId="23" xfId="0" applyFont="1" applyBorder="1" applyAlignment="1">
      <alignment horizontal="distributed" vertical="distributed"/>
    </xf>
    <xf numFmtId="0" fontId="4" fillId="0" borderId="0" xfId="0" applyFont="1" applyAlignment="1">
      <alignment horizontal="center"/>
    </xf>
    <xf numFmtId="41" fontId="9" fillId="0" borderId="21" xfId="0" applyNumberFormat="1" applyFont="1" applyFill="1" applyBorder="1" applyAlignment="1">
      <alignment vertical="center"/>
    </xf>
    <xf numFmtId="41" fontId="9" fillId="0" borderId="22" xfId="0" applyNumberFormat="1" applyFont="1" applyFill="1" applyBorder="1" applyAlignment="1">
      <alignment vertical="center"/>
    </xf>
    <xf numFmtId="0" fontId="9" fillId="0" borderId="21" xfId="0" applyFont="1" applyBorder="1" applyAlignment="1">
      <alignment horizontal="distributed" vertical="distributed"/>
    </xf>
    <xf numFmtId="0" fontId="7" fillId="0" borderId="0" xfId="0" applyFont="1" applyBorder="1" applyAlignment="1">
      <alignment vertical="top"/>
    </xf>
    <xf numFmtId="183" fontId="4" fillId="0" borderId="0" xfId="0" applyNumberFormat="1" applyFont="1"/>
    <xf numFmtId="183" fontId="10" fillId="0" borderId="0" xfId="0" applyNumberFormat="1" applyFont="1"/>
    <xf numFmtId="41" fontId="10" fillId="0" borderId="21" xfId="0" applyNumberFormat="1" applyFont="1" applyFill="1" applyBorder="1" applyAlignment="1">
      <alignment vertical="center"/>
    </xf>
    <xf numFmtId="41" fontId="10" fillId="0" borderId="22" xfId="0" applyNumberFormat="1" applyFont="1" applyFill="1" applyBorder="1" applyAlignment="1">
      <alignment vertical="center"/>
    </xf>
    <xf numFmtId="41" fontId="10" fillId="0" borderId="23" xfId="0" applyNumberFormat="1" applyFont="1" applyFill="1" applyBorder="1" applyAlignment="1">
      <alignment vertical="center"/>
    </xf>
    <xf numFmtId="49" fontId="9" fillId="0" borderId="2" xfId="0" applyNumberFormat="1" applyFont="1" applyBorder="1" applyAlignment="1">
      <alignment horizontal="distributed" vertical="center"/>
    </xf>
    <xf numFmtId="49" fontId="9" fillId="0" borderId="2" xfId="0" applyNumberFormat="1" applyFont="1" applyBorder="1" applyAlignment="1">
      <alignment horizontal="distributed" vertical="center" wrapText="1"/>
    </xf>
    <xf numFmtId="0" fontId="9" fillId="0" borderId="2" xfId="0" applyFont="1" applyBorder="1" applyAlignment="1">
      <alignment horizontal="distributed" vertical="center"/>
    </xf>
    <xf numFmtId="0" fontId="0" fillId="0" borderId="0" xfId="0" applyFont="1" applyFill="1"/>
    <xf numFmtId="0" fontId="0" fillId="0" borderId="0" xfId="0" applyFont="1" applyFill="1" applyBorder="1"/>
    <xf numFmtId="0" fontId="6" fillId="0" borderId="0" xfId="0" applyFont="1" applyFill="1"/>
    <xf numFmtId="0" fontId="6" fillId="0" borderId="0" xfId="0" applyFont="1" applyFill="1" applyBorder="1"/>
    <xf numFmtId="0" fontId="5" fillId="0" borderId="0" xfId="0" applyFont="1" applyFill="1"/>
    <xf numFmtId="184" fontId="26" fillId="0" borderId="16" xfId="0" applyNumberFormat="1" applyFont="1" applyFill="1" applyBorder="1"/>
    <xf numFmtId="184" fontId="26" fillId="0" borderId="2" xfId="0" applyNumberFormat="1" applyFont="1" applyFill="1" applyBorder="1"/>
    <xf numFmtId="183" fontId="6" fillId="0" borderId="0" xfId="0" applyNumberFormat="1" applyFont="1" applyFill="1"/>
    <xf numFmtId="183" fontId="6" fillId="0" borderId="0" xfId="0" applyNumberFormat="1" applyFont="1" applyFill="1" applyBorder="1"/>
    <xf numFmtId="184" fontId="27" fillId="0" borderId="27" xfId="0" applyNumberFormat="1" applyFont="1" applyFill="1" applyBorder="1"/>
    <xf numFmtId="184" fontId="27" fillId="0" borderId="29" xfId="0" applyNumberFormat="1" applyFont="1" applyFill="1" applyBorder="1"/>
    <xf numFmtId="0" fontId="5" fillId="0" borderId="29" xfId="0" applyFont="1" applyFill="1" applyBorder="1" applyAlignment="1">
      <alignment horizontal="distributed" vertical="distributed"/>
    </xf>
    <xf numFmtId="184" fontId="27" fillId="0" borderId="6" xfId="0" applyNumberFormat="1" applyFont="1" applyFill="1" applyBorder="1"/>
    <xf numFmtId="184" fontId="27" fillId="0" borderId="31" xfId="0" applyNumberFormat="1" applyFont="1" applyFill="1" applyBorder="1"/>
    <xf numFmtId="184" fontId="27" fillId="0" borderId="30" xfId="0" applyNumberFormat="1" applyFont="1" applyFill="1" applyBorder="1"/>
    <xf numFmtId="0" fontId="5" fillId="0" borderId="30" xfId="0" applyFont="1" applyFill="1" applyBorder="1" applyAlignment="1">
      <alignment horizontal="distributed" vertical="distributed"/>
    </xf>
    <xf numFmtId="184" fontId="27" fillId="0" borderId="0" xfId="0" applyNumberFormat="1" applyFont="1" applyFill="1" applyBorder="1"/>
    <xf numFmtId="184" fontId="27" fillId="0" borderId="7" xfId="0" applyNumberFormat="1" applyFont="1" applyFill="1" applyBorder="1"/>
    <xf numFmtId="0" fontId="5" fillId="0" borderId="7" xfId="0" applyFont="1" applyFill="1" applyBorder="1" applyAlignment="1">
      <alignment horizontal="distributed" vertical="distributed"/>
    </xf>
    <xf numFmtId="184" fontId="27" fillId="0" borderId="8" xfId="0" applyNumberFormat="1" applyFont="1" applyFill="1" applyBorder="1"/>
    <xf numFmtId="184" fontId="27" fillId="0" borderId="20" xfId="0" applyNumberFormat="1" applyFont="1" applyFill="1" applyBorder="1"/>
    <xf numFmtId="0" fontId="5" fillId="0" borderId="20" xfId="0" applyFont="1" applyFill="1" applyBorder="1" applyAlignment="1">
      <alignment horizontal="distributed" vertical="distributed"/>
    </xf>
    <xf numFmtId="0" fontId="27" fillId="0" borderId="21" xfId="0" applyFont="1" applyFill="1" applyBorder="1" applyAlignment="1">
      <alignment horizontal="center" vertical="center"/>
    </xf>
    <xf numFmtId="0" fontId="27" fillId="0" borderId="22" xfId="0" applyFont="1" applyFill="1" applyBorder="1" applyAlignment="1">
      <alignment horizontal="center" vertical="center"/>
    </xf>
    <xf numFmtId="0" fontId="5" fillId="0" borderId="22" xfId="0" applyFont="1" applyFill="1" applyBorder="1" applyAlignment="1">
      <alignment horizontal="distributed" vertical="distributed"/>
    </xf>
    <xf numFmtId="0" fontId="5" fillId="0" borderId="23" xfId="0" applyFont="1" applyFill="1" applyBorder="1" applyAlignment="1"/>
    <xf numFmtId="0" fontId="25" fillId="0" borderId="9" xfId="0" applyFont="1" applyFill="1" applyBorder="1" applyAlignment="1">
      <alignment horizontal="left" vertical="top" wrapText="1"/>
    </xf>
    <xf numFmtId="0" fontId="10" fillId="0" borderId="0" xfId="0" applyFont="1" applyFill="1"/>
    <xf numFmtId="0" fontId="3" fillId="0" borderId="0" xfId="0" applyFont="1" applyFill="1"/>
    <xf numFmtId="0" fontId="7" fillId="0" borderId="0" xfId="0" applyFont="1" applyFill="1" applyAlignment="1">
      <alignment vertical="top"/>
    </xf>
    <xf numFmtId="0" fontId="28" fillId="0" borderId="0" xfId="0" applyFont="1" applyFill="1"/>
    <xf numFmtId="0" fontId="29" fillId="0" borderId="0" xfId="0" applyFont="1" applyFill="1"/>
    <xf numFmtId="0" fontId="30" fillId="0" borderId="0" xfId="0" applyFont="1" applyFill="1"/>
    <xf numFmtId="0" fontId="31" fillId="0" borderId="0" xfId="0" applyFont="1" applyFill="1"/>
    <xf numFmtId="0" fontId="32" fillId="0" borderId="0" xfId="0" applyFont="1" applyFill="1"/>
    <xf numFmtId="38" fontId="33" fillId="0" borderId="14" xfId="1" applyFont="1" applyFill="1" applyBorder="1" applyAlignment="1">
      <alignment vertical="center"/>
    </xf>
    <xf numFmtId="38" fontId="1" fillId="0" borderId="16" xfId="1" applyFont="1" applyFill="1" applyBorder="1" applyAlignment="1">
      <alignment vertical="center"/>
    </xf>
    <xf numFmtId="38" fontId="1" fillId="0" borderId="16" xfId="1" applyNumberFormat="1" applyFont="1" applyFill="1" applyBorder="1" applyAlignment="1">
      <alignment vertical="center"/>
    </xf>
    <xf numFmtId="38" fontId="1" fillId="0" borderId="36" xfId="1" applyFont="1" applyFill="1" applyBorder="1" applyAlignment="1">
      <alignment vertical="center"/>
    </xf>
    <xf numFmtId="38" fontId="1" fillId="0" borderId="37" xfId="1" applyFont="1" applyFill="1" applyBorder="1" applyAlignment="1">
      <alignment vertical="center"/>
    </xf>
    <xf numFmtId="0" fontId="34" fillId="0" borderId="29" xfId="0" applyFont="1" applyFill="1" applyBorder="1" applyAlignment="1">
      <alignment horizontal="center" vertical="center"/>
    </xf>
    <xf numFmtId="38" fontId="1" fillId="0" borderId="27" xfId="1" applyFont="1" applyFill="1" applyBorder="1" applyAlignment="1">
      <alignment vertical="center"/>
    </xf>
    <xf numFmtId="38" fontId="1" fillId="0" borderId="29" xfId="1" applyFont="1" applyFill="1" applyBorder="1" applyAlignment="1">
      <alignment vertical="center"/>
    </xf>
    <xf numFmtId="0" fontId="34" fillId="0" borderId="30" xfId="0" applyFont="1" applyFill="1" applyBorder="1" applyAlignment="1">
      <alignment horizontal="center" vertical="center"/>
    </xf>
    <xf numFmtId="0" fontId="34" fillId="0" borderId="7" xfId="0" applyFont="1" applyFill="1" applyBorder="1" applyAlignment="1">
      <alignment horizontal="center" vertical="center"/>
    </xf>
    <xf numFmtId="38" fontId="1" fillId="0" borderId="32" xfId="1" applyFont="1" applyFill="1" applyBorder="1" applyAlignment="1">
      <alignment vertical="center"/>
    </xf>
    <xf numFmtId="38" fontId="1" fillId="0" borderId="30" xfId="1" applyFont="1" applyFill="1" applyBorder="1" applyAlignment="1">
      <alignment vertical="center"/>
    </xf>
    <xf numFmtId="0" fontId="34" fillId="0" borderId="20" xfId="0" applyFont="1" applyFill="1" applyBorder="1" applyAlignment="1">
      <alignment horizontal="center" vertical="center"/>
    </xf>
    <xf numFmtId="0" fontId="34" fillId="0" borderId="21" xfId="0" applyFont="1" applyFill="1" applyBorder="1" applyAlignment="1">
      <alignment horizontal="center" vertical="center"/>
    </xf>
    <xf numFmtId="0" fontId="34" fillId="0" borderId="22" xfId="0" applyFont="1" applyFill="1" applyBorder="1" applyAlignment="1">
      <alignment horizontal="center" vertical="center"/>
    </xf>
    <xf numFmtId="0" fontId="27" fillId="0" borderId="23" xfId="0" applyFont="1" applyFill="1" applyBorder="1"/>
    <xf numFmtId="38" fontId="1" fillId="0" borderId="0" xfId="1" applyFont="1" applyBorder="1" applyAlignment="1">
      <alignment vertical="center"/>
    </xf>
    <xf numFmtId="0" fontId="34" fillId="0" borderId="0" xfId="0" applyFont="1" applyFill="1" applyBorder="1" applyAlignment="1">
      <alignment horizontal="center" vertical="center"/>
    </xf>
    <xf numFmtId="0" fontId="27" fillId="0" borderId="0" xfId="0" applyFont="1" applyFill="1" applyBorder="1" applyAlignment="1">
      <alignment horizontal="left" vertical="top" wrapText="1"/>
    </xf>
    <xf numFmtId="38" fontId="1" fillId="0" borderId="8" xfId="1" applyFont="1" applyBorder="1" applyAlignment="1">
      <alignment vertical="center"/>
    </xf>
    <xf numFmtId="0" fontId="34" fillId="0" borderId="8" xfId="0" applyFont="1" applyFill="1" applyBorder="1" applyAlignment="1">
      <alignment horizontal="center" vertical="center"/>
    </xf>
    <xf numFmtId="0" fontId="27" fillId="0" borderId="8" xfId="0" applyFont="1" applyFill="1" applyBorder="1" applyAlignment="1">
      <alignment horizontal="left" vertical="top" wrapText="1"/>
    </xf>
    <xf numFmtId="0" fontId="27" fillId="0" borderId="0" xfId="0" applyFont="1" applyFill="1" applyBorder="1" applyAlignment="1">
      <alignment vertical="top" wrapText="1"/>
    </xf>
    <xf numFmtId="38" fontId="1" fillId="0" borderId="1" xfId="1" applyFont="1" applyFill="1" applyBorder="1" applyAlignment="1">
      <alignment vertical="center"/>
    </xf>
    <xf numFmtId="38" fontId="1" fillId="0" borderId="2" xfId="1" applyFont="1" applyFill="1" applyBorder="1" applyAlignment="1">
      <alignment vertical="center"/>
    </xf>
    <xf numFmtId="38" fontId="1" fillId="0" borderId="4" xfId="1" applyFont="1" applyFill="1" applyBorder="1" applyAlignment="1">
      <alignment vertical="center"/>
    </xf>
    <xf numFmtId="38" fontId="1" fillId="0" borderId="5" xfId="1" applyFont="1" applyFill="1" applyBorder="1" applyAlignment="1">
      <alignment vertical="center"/>
    </xf>
    <xf numFmtId="0" fontId="34" fillId="0" borderId="18" xfId="0" applyFont="1" applyFill="1" applyBorder="1" applyAlignment="1">
      <alignment horizontal="center" vertical="center"/>
    </xf>
    <xf numFmtId="0" fontId="34" fillId="0" borderId="19" xfId="0" applyFont="1" applyFill="1" applyBorder="1" applyAlignment="1">
      <alignment horizontal="center" vertical="center"/>
    </xf>
    <xf numFmtId="0" fontId="35" fillId="0" borderId="0" xfId="0" applyFont="1" applyFill="1"/>
    <xf numFmtId="0" fontId="36" fillId="0" borderId="0" xfId="0" applyFont="1" applyFill="1"/>
    <xf numFmtId="176" fontId="9" fillId="0" borderId="4" xfId="0" applyNumberFormat="1" applyFont="1" applyBorder="1" applyAlignment="1">
      <alignment horizontal="center" vertical="center" wrapText="1" shrinkToFit="1"/>
    </xf>
    <xf numFmtId="0" fontId="9" fillId="0" borderId="3" xfId="0" applyFont="1" applyBorder="1" applyAlignment="1">
      <alignment horizontal="center" vertical="center" shrinkToFit="1"/>
    </xf>
    <xf numFmtId="177" fontId="5" fillId="0" borderId="14" xfId="0" applyNumberFormat="1" applyFont="1" applyFill="1" applyBorder="1" applyAlignment="1">
      <alignment horizontal="center" vertical="center"/>
    </xf>
    <xf numFmtId="177" fontId="5" fillId="0" borderId="9" xfId="0" applyNumberFormat="1" applyFont="1" applyFill="1" applyBorder="1" applyAlignment="1">
      <alignment horizontal="center" vertical="center"/>
    </xf>
    <xf numFmtId="41" fontId="5" fillId="0" borderId="12" xfId="0" applyNumberFormat="1" applyFont="1" applyFill="1" applyBorder="1" applyAlignment="1">
      <alignment horizontal="center" vertical="center"/>
    </xf>
    <xf numFmtId="41" fontId="5" fillId="0" borderId="13" xfId="0" applyNumberFormat="1" applyFont="1" applyFill="1" applyBorder="1" applyAlignment="1">
      <alignment horizontal="center" vertical="center"/>
    </xf>
    <xf numFmtId="41" fontId="5" fillId="0" borderId="8" xfId="0" applyNumberFormat="1" applyFont="1" applyFill="1" applyBorder="1" applyAlignment="1">
      <alignment horizontal="center" vertical="center"/>
    </xf>
    <xf numFmtId="177" fontId="5" fillId="0" borderId="11" xfId="0" applyNumberFormat="1" applyFont="1" applyFill="1" applyBorder="1" applyAlignment="1">
      <alignment horizontal="center" vertical="center"/>
    </xf>
    <xf numFmtId="0" fontId="9" fillId="0" borderId="0" xfId="0" applyFont="1" applyBorder="1" applyAlignment="1">
      <alignment horizontal="left" vertical="center" wrapText="1"/>
    </xf>
    <xf numFmtId="0" fontId="8" fillId="0" borderId="0" xfId="0" applyFont="1" applyAlignment="1">
      <alignment horizontal="center" vertical="center"/>
    </xf>
    <xf numFmtId="0" fontId="9" fillId="0" borderId="9" xfId="0" applyFont="1" applyBorder="1" applyAlignment="1">
      <alignment horizontal="right" vertical="center" wrapText="1"/>
    </xf>
    <xf numFmtId="176" fontId="9" fillId="0" borderId="10" xfId="0" applyNumberFormat="1" applyFont="1" applyBorder="1" applyAlignment="1">
      <alignment vertical="center"/>
    </xf>
    <xf numFmtId="0" fontId="9" fillId="0" borderId="11" xfId="0" applyFont="1" applyBorder="1" applyAlignment="1">
      <alignment vertical="center"/>
    </xf>
    <xf numFmtId="176" fontId="9" fillId="0" borderId="5" xfId="0" applyNumberFormat="1" applyFont="1" applyBorder="1" applyAlignment="1">
      <alignment horizontal="center" vertical="center"/>
    </xf>
    <xf numFmtId="0" fontId="9" fillId="0" borderId="5" xfId="0" applyFont="1" applyBorder="1" applyAlignment="1">
      <alignment horizontal="center" vertical="center"/>
    </xf>
    <xf numFmtId="0" fontId="9" fillId="0" borderId="4" xfId="0" applyFont="1" applyBorder="1" applyAlignment="1">
      <alignment horizontal="center" vertical="center"/>
    </xf>
    <xf numFmtId="176" fontId="9" fillId="0" borderId="4" xfId="0" applyNumberFormat="1" applyFont="1" applyBorder="1" applyAlignment="1">
      <alignment horizontal="center" vertical="center"/>
    </xf>
    <xf numFmtId="176" fontId="9" fillId="0" borderId="15" xfId="0" applyNumberFormat="1" applyFont="1" applyBorder="1" applyAlignment="1">
      <alignment horizontal="center" vertical="center"/>
    </xf>
    <xf numFmtId="0" fontId="9" fillId="0" borderId="19" xfId="0" applyFont="1" applyBorder="1" applyAlignment="1">
      <alignment horizontal="distributed" vertical="distributed" textRotation="255"/>
    </xf>
    <xf numFmtId="0" fontId="9" fillId="0" borderId="16" xfId="0" applyFont="1" applyBorder="1" applyAlignment="1">
      <alignment horizontal="distributed" vertical="distributed" textRotation="255"/>
    </xf>
    <xf numFmtId="0" fontId="9" fillId="0" borderId="18" xfId="0" applyFont="1" applyBorder="1" applyAlignment="1">
      <alignment horizontal="distributed" vertical="distributed" textRotation="255"/>
    </xf>
    <xf numFmtId="0" fontId="9" fillId="0" borderId="14" xfId="0" applyFont="1" applyBorder="1" applyAlignment="1">
      <alignment horizontal="distributed" vertical="distributed" textRotation="255"/>
    </xf>
    <xf numFmtId="10" fontId="13" fillId="0" borderId="0" xfId="0" applyNumberFormat="1" applyFont="1" applyFill="1" applyAlignment="1">
      <alignment horizontal="center"/>
    </xf>
    <xf numFmtId="0" fontId="9" fillId="0" borderId="0" xfId="0" applyFont="1" applyFill="1" applyBorder="1" applyAlignment="1">
      <alignment horizontal="left" vertical="center" wrapText="1"/>
    </xf>
    <xf numFmtId="0" fontId="9" fillId="0" borderId="9" xfId="0" applyFont="1" applyFill="1" applyBorder="1" applyAlignment="1">
      <alignment horizontal="right" vertical="center" wrapText="1"/>
    </xf>
    <xf numFmtId="176" fontId="9" fillId="0" borderId="10" xfId="0" applyNumberFormat="1" applyFont="1" applyBorder="1" applyAlignment="1"/>
    <xf numFmtId="176" fontId="9" fillId="0" borderId="11" xfId="0" applyNumberFormat="1" applyFont="1" applyBorder="1" applyAlignment="1"/>
    <xf numFmtId="0" fontId="9" fillId="0" borderId="3" xfId="0" applyFont="1" applyBorder="1" applyAlignment="1">
      <alignment horizontal="center" vertical="center"/>
    </xf>
    <xf numFmtId="0" fontId="9" fillId="0" borderId="15" xfId="0" applyFont="1" applyBorder="1" applyAlignment="1">
      <alignment horizontal="center" vertical="center"/>
    </xf>
    <xf numFmtId="0" fontId="5" fillId="0" borderId="8" xfId="0" applyFont="1" applyBorder="1" applyAlignment="1">
      <alignment horizontal="distributed" vertical="center" textRotation="255" wrapText="1"/>
    </xf>
    <xf numFmtId="0" fontId="5" fillId="0" borderId="0" xfId="0" applyFont="1" applyBorder="1" applyAlignment="1">
      <alignment horizontal="distributed" vertical="center" textRotation="255"/>
    </xf>
    <xf numFmtId="0" fontId="5" fillId="0" borderId="9" xfId="0" applyFont="1" applyBorder="1" applyAlignment="1">
      <alignment horizontal="distributed" vertical="center" textRotation="255"/>
    </xf>
    <xf numFmtId="0" fontId="9" fillId="0" borderId="0" xfId="0" applyFont="1" applyAlignment="1">
      <alignment horizontal="left" vertical="top" wrapText="1"/>
    </xf>
    <xf numFmtId="0" fontId="9" fillId="0" borderId="24" xfId="0" applyFont="1" applyBorder="1" applyAlignment="1">
      <alignment vertical="center"/>
    </xf>
    <xf numFmtId="0" fontId="9" fillId="0" borderId="23" xfId="0" applyFont="1" applyBorder="1" applyAlignment="1">
      <alignment vertical="center"/>
    </xf>
    <xf numFmtId="0" fontId="9" fillId="0" borderId="9" xfId="0" applyFont="1" applyBorder="1" applyAlignment="1">
      <alignment horizontal="right" vertical="top" wrapText="1"/>
    </xf>
    <xf numFmtId="0" fontId="16" fillId="0" borderId="3" xfId="0" applyFont="1" applyBorder="1" applyAlignment="1">
      <alignment horizontal="distributed" vertical="center"/>
    </xf>
    <xf numFmtId="0" fontId="16" fillId="0" borderId="15" xfId="0" applyFont="1" applyBorder="1" applyAlignment="1">
      <alignment horizontal="distributed" vertical="center"/>
    </xf>
    <xf numFmtId="0" fontId="5" fillId="0" borderId="0" xfId="0" applyFont="1" applyBorder="1" applyAlignment="1">
      <alignment horizontal="distributed" vertical="center" textRotation="255" wrapText="1"/>
    </xf>
    <xf numFmtId="0" fontId="9" fillId="0" borderId="20" xfId="0" applyFont="1" applyBorder="1" applyAlignment="1">
      <alignment horizontal="center" vertical="center"/>
    </xf>
    <xf numFmtId="0" fontId="9" fillId="0" borderId="30" xfId="0" applyFont="1" applyBorder="1" applyAlignment="1">
      <alignment horizontal="center" vertical="center"/>
    </xf>
    <xf numFmtId="0" fontId="9" fillId="0" borderId="27" xfId="0" applyFont="1" applyBorder="1" applyAlignment="1">
      <alignment horizontal="center"/>
    </xf>
    <xf numFmtId="0" fontId="9" fillId="0" borderId="26" xfId="0" applyFont="1" applyBorder="1" applyAlignment="1">
      <alignment horizontal="center"/>
    </xf>
    <xf numFmtId="0" fontId="9" fillId="0" borderId="12" xfId="0" applyFont="1" applyBorder="1" applyAlignment="1">
      <alignment horizontal="center" vertical="center"/>
    </xf>
    <xf numFmtId="0" fontId="9" fillId="0" borderId="13" xfId="0" applyFont="1" applyBorder="1" applyAlignment="1">
      <alignment horizontal="center" vertical="center"/>
    </xf>
    <xf numFmtId="0" fontId="9" fillId="0" borderId="32" xfId="0" applyFont="1" applyBorder="1" applyAlignment="1">
      <alignment horizontal="center" vertical="center"/>
    </xf>
    <xf numFmtId="0" fontId="9" fillId="0" borderId="33" xfId="0" applyFont="1" applyBorder="1" applyAlignment="1">
      <alignment horizontal="center" vertical="center"/>
    </xf>
    <xf numFmtId="0" fontId="9" fillId="0" borderId="13" xfId="0" applyFont="1" applyBorder="1" applyAlignment="1">
      <alignment horizontal="center" vertical="center" textRotation="255"/>
    </xf>
    <xf numFmtId="0" fontId="9" fillId="0" borderId="17" xfId="0" applyFont="1" applyBorder="1" applyAlignment="1">
      <alignment horizontal="center" vertical="center" textRotation="255"/>
    </xf>
    <xf numFmtId="0" fontId="9" fillId="0" borderId="11" xfId="0" applyFont="1" applyBorder="1" applyAlignment="1">
      <alignment horizontal="center" vertical="center" textRotation="255"/>
    </xf>
    <xf numFmtId="0" fontId="9" fillId="0" borderId="20" xfId="0" applyFont="1" applyBorder="1" applyAlignment="1">
      <alignment horizontal="center" vertical="center" textRotation="255" wrapText="1"/>
    </xf>
    <xf numFmtId="0" fontId="9" fillId="0" borderId="7" xfId="0" applyFont="1" applyBorder="1" applyAlignment="1">
      <alignment horizontal="center" vertical="center" textRotation="255" wrapText="1"/>
    </xf>
    <xf numFmtId="0" fontId="9" fillId="0" borderId="30" xfId="0" applyFont="1" applyBorder="1" applyAlignment="1">
      <alignment horizontal="center" vertical="center" textRotation="255" wrapText="1"/>
    </xf>
    <xf numFmtId="0" fontId="9" fillId="0" borderId="0" xfId="0" applyFont="1" applyAlignment="1">
      <alignment vertical="center" wrapText="1"/>
    </xf>
    <xf numFmtId="0" fontId="9" fillId="0" borderId="33" xfId="0" applyFont="1" applyBorder="1" applyAlignment="1">
      <alignment horizontal="center" vertical="center" textRotation="255"/>
    </xf>
    <xf numFmtId="49" fontId="19" fillId="0" borderId="0" xfId="0" applyNumberFormat="1" applyFont="1" applyBorder="1" applyAlignment="1">
      <alignment horizontal="distributed" vertical="center"/>
    </xf>
    <xf numFmtId="49" fontId="19" fillId="0" borderId="17" xfId="0" applyNumberFormat="1" applyFont="1" applyBorder="1" applyAlignment="1">
      <alignment horizontal="distributed" vertical="center"/>
    </xf>
    <xf numFmtId="0" fontId="19" fillId="0" borderId="0" xfId="0" applyFont="1" applyAlignment="1">
      <alignment horizontal="left" vertical="center" wrapText="1"/>
    </xf>
    <xf numFmtId="0" fontId="19" fillId="0" borderId="24" xfId="0" applyFont="1" applyBorder="1" applyAlignment="1"/>
    <xf numFmtId="0" fontId="19" fillId="0" borderId="23" xfId="0" applyFont="1" applyBorder="1" applyAlignment="1"/>
    <xf numFmtId="49" fontId="19" fillId="0" borderId="9" xfId="0" applyNumberFormat="1" applyFont="1" applyBorder="1" applyAlignment="1">
      <alignment horizontal="distributed" vertical="center"/>
    </xf>
    <xf numFmtId="49" fontId="19" fillId="0" borderId="11" xfId="0" applyNumberFormat="1" applyFont="1" applyBorder="1" applyAlignment="1">
      <alignment horizontal="distributed" vertical="center"/>
    </xf>
    <xf numFmtId="49" fontId="20" fillId="0" borderId="3" xfId="0" applyNumberFormat="1" applyFont="1" applyBorder="1" applyAlignment="1">
      <alignment horizontal="distributed" vertical="center"/>
    </xf>
    <xf numFmtId="49" fontId="20" fillId="0" borderId="15" xfId="0" applyNumberFormat="1" applyFont="1" applyBorder="1" applyAlignment="1">
      <alignment horizontal="distributed" vertical="center"/>
    </xf>
    <xf numFmtId="0" fontId="19" fillId="0" borderId="19" xfId="0" applyFont="1" applyBorder="1" applyAlignment="1">
      <alignment horizontal="distributed" vertical="center" wrapText="1"/>
    </xf>
    <xf numFmtId="0" fontId="19" fillId="0" borderId="16" xfId="0" applyFont="1" applyBorder="1" applyAlignment="1">
      <alignment horizontal="distributed" vertical="center"/>
    </xf>
    <xf numFmtId="0" fontId="19" fillId="0" borderId="4" xfId="0" applyFont="1" applyBorder="1" applyAlignment="1">
      <alignment horizontal="center" vertical="center"/>
    </xf>
    <xf numFmtId="0" fontId="19" fillId="0" borderId="3" xfId="0" applyFont="1" applyBorder="1" applyAlignment="1">
      <alignment horizontal="center" vertical="center"/>
    </xf>
    <xf numFmtId="0" fontId="19" fillId="0" borderId="15" xfId="0" applyFont="1" applyBorder="1" applyAlignment="1">
      <alignment horizontal="center" vertical="center"/>
    </xf>
    <xf numFmtId="49" fontId="19" fillId="0" borderId="4" xfId="0" applyNumberFormat="1" applyFont="1" applyBorder="1" applyAlignment="1">
      <alignment horizontal="center" vertical="center"/>
    </xf>
    <xf numFmtId="49" fontId="19" fillId="0" borderId="3" xfId="0" applyNumberFormat="1" applyFont="1" applyBorder="1" applyAlignment="1">
      <alignment horizontal="center" vertical="center"/>
    </xf>
    <xf numFmtId="49" fontId="19" fillId="0" borderId="15" xfId="0" applyNumberFormat="1" applyFont="1" applyBorder="1" applyAlignment="1">
      <alignment horizontal="center" vertical="center"/>
    </xf>
    <xf numFmtId="49" fontId="19" fillId="0" borderId="19" xfId="0" applyNumberFormat="1" applyFont="1" applyBorder="1" applyAlignment="1">
      <alignment horizontal="distributed" vertical="center" wrapText="1"/>
    </xf>
    <xf numFmtId="0" fontId="13" fillId="0" borderId="9" xfId="0" applyFont="1" applyBorder="1" applyAlignment="1">
      <alignment horizontal="right"/>
    </xf>
    <xf numFmtId="0" fontId="19" fillId="0" borderId="8" xfId="0" applyFont="1" applyBorder="1" applyAlignment="1">
      <alignment vertical="center" textRotation="255" wrapText="1"/>
    </xf>
    <xf numFmtId="0" fontId="15" fillId="0" borderId="0" xfId="0" applyFont="1" applyBorder="1" applyAlignment="1">
      <alignment vertical="center" textRotation="255"/>
    </xf>
    <xf numFmtId="0" fontId="15" fillId="0" borderId="9" xfId="0" applyFont="1" applyBorder="1" applyAlignment="1">
      <alignment vertical="center" textRotation="255"/>
    </xf>
    <xf numFmtId="49" fontId="20" fillId="0" borderId="8" xfId="0" applyNumberFormat="1" applyFont="1" applyBorder="1" applyAlignment="1">
      <alignment horizontal="distributed" vertical="center"/>
    </xf>
    <xf numFmtId="0" fontId="20" fillId="0" borderId="8" xfId="0" applyFont="1" applyBorder="1" applyAlignment="1">
      <alignment horizontal="distributed" vertical="center"/>
    </xf>
    <xf numFmtId="0" fontId="20" fillId="0" borderId="13" xfId="0" applyFont="1" applyBorder="1" applyAlignment="1">
      <alignment horizontal="distributed" vertical="center"/>
    </xf>
    <xf numFmtId="49" fontId="19" fillId="0" borderId="18" xfId="0" applyNumberFormat="1" applyFont="1" applyBorder="1" applyAlignment="1">
      <alignment horizontal="distributed" vertical="center" wrapText="1"/>
    </xf>
    <xf numFmtId="0" fontId="19" fillId="0" borderId="14" xfId="0" applyFont="1" applyBorder="1" applyAlignment="1">
      <alignment horizontal="distributed" vertical="center"/>
    </xf>
    <xf numFmtId="0" fontId="20" fillId="0" borderId="3" xfId="0" applyFont="1" applyBorder="1" applyAlignment="1">
      <alignment horizontal="distributed" vertical="center"/>
    </xf>
    <xf numFmtId="0" fontId="20" fillId="0" borderId="15" xfId="0" applyFont="1" applyBorder="1" applyAlignment="1">
      <alignment horizontal="distributed" vertical="center"/>
    </xf>
    <xf numFmtId="0" fontId="19" fillId="0" borderId="0" xfId="0" applyFont="1" applyBorder="1" applyAlignment="1">
      <alignment vertical="center" textRotation="255" wrapText="1"/>
    </xf>
    <xf numFmtId="0" fontId="19" fillId="0" borderId="0" xfId="0" applyFont="1" applyBorder="1" applyAlignment="1">
      <alignment vertical="center" textRotation="255"/>
    </xf>
    <xf numFmtId="0" fontId="19" fillId="0" borderId="31" xfId="0" applyFont="1" applyBorder="1" applyAlignment="1">
      <alignment vertical="center" textRotation="255"/>
    </xf>
    <xf numFmtId="49" fontId="20" fillId="0" borderId="0" xfId="0" applyNumberFormat="1" applyFont="1" applyBorder="1" applyAlignment="1">
      <alignment horizontal="distributed" vertical="center"/>
    </xf>
    <xf numFmtId="0" fontId="20" fillId="0" borderId="0" xfId="0" applyFont="1" applyBorder="1" applyAlignment="1">
      <alignment horizontal="distributed" vertical="center"/>
    </xf>
    <xf numFmtId="0" fontId="20" fillId="0" borderId="17" xfId="0" applyFont="1" applyBorder="1" applyAlignment="1">
      <alignment horizontal="distributed" vertical="center"/>
    </xf>
    <xf numFmtId="0" fontId="19" fillId="0" borderId="34" xfId="0" applyFont="1" applyBorder="1" applyAlignment="1"/>
    <xf numFmtId="0" fontId="19" fillId="0" borderId="10" xfId="0" applyFont="1" applyBorder="1" applyAlignment="1"/>
    <xf numFmtId="0" fontId="19" fillId="0" borderId="9" xfId="0" applyFont="1" applyBorder="1" applyAlignment="1"/>
    <xf numFmtId="0" fontId="19" fillId="0" borderId="11" xfId="0" applyFont="1" applyBorder="1" applyAlignment="1"/>
    <xf numFmtId="0" fontId="9" fillId="0" borderId="0" xfId="0" applyFont="1" applyBorder="1" applyAlignment="1">
      <alignment horizontal="distributed" vertical="center"/>
    </xf>
    <xf numFmtId="0" fontId="9" fillId="0" borderId="17" xfId="0" applyFont="1" applyBorder="1" applyAlignment="1">
      <alignment horizontal="distributed" vertical="center"/>
    </xf>
    <xf numFmtId="0" fontId="9" fillId="0" borderId="9" xfId="0" applyFont="1" applyBorder="1" applyAlignment="1">
      <alignment horizontal="distributed" vertical="center"/>
    </xf>
    <xf numFmtId="0" fontId="10" fillId="0" borderId="11" xfId="0" applyFont="1" applyBorder="1" applyAlignment="1">
      <alignment horizontal="distributed" vertical="center"/>
    </xf>
    <xf numFmtId="0" fontId="9" fillId="0" borderId="34" xfId="0" applyFont="1" applyBorder="1" applyAlignment="1"/>
    <xf numFmtId="0" fontId="9" fillId="0" borderId="10" xfId="0" applyFont="1" applyBorder="1" applyAlignment="1"/>
    <xf numFmtId="0" fontId="9" fillId="0" borderId="9" xfId="0" applyFont="1" applyBorder="1" applyAlignment="1"/>
    <xf numFmtId="0" fontId="9" fillId="0" borderId="11" xfId="0" applyFont="1" applyBorder="1" applyAlignment="1"/>
    <xf numFmtId="49" fontId="9" fillId="0" borderId="4" xfId="0" applyNumberFormat="1" applyFont="1" applyBorder="1" applyAlignment="1">
      <alignment horizontal="center" vertical="center"/>
    </xf>
    <xf numFmtId="49" fontId="9" fillId="0" borderId="15" xfId="0" applyNumberFormat="1" applyFont="1" applyBorder="1" applyAlignment="1">
      <alignment horizontal="center" vertical="center"/>
    </xf>
    <xf numFmtId="49" fontId="9" fillId="0" borderId="3" xfId="0" applyNumberFormat="1" applyFont="1" applyBorder="1" applyAlignment="1">
      <alignment horizontal="center" vertical="center"/>
    </xf>
    <xf numFmtId="49" fontId="16" fillId="0" borderId="31" xfId="0" applyNumberFormat="1" applyFont="1" applyBorder="1" applyAlignment="1">
      <alignment horizontal="distributed" vertical="center"/>
    </xf>
    <xf numFmtId="0" fontId="16" fillId="0" borderId="31" xfId="0" applyFont="1" applyBorder="1" applyAlignment="1">
      <alignment horizontal="distributed" vertical="center"/>
    </xf>
    <xf numFmtId="0" fontId="16" fillId="0" borderId="33" xfId="0" applyFont="1" applyBorder="1" applyAlignment="1">
      <alignment horizontal="distributed" vertical="center"/>
    </xf>
    <xf numFmtId="0" fontId="9" fillId="0" borderId="24" xfId="0" applyFont="1" applyBorder="1" applyAlignment="1"/>
    <xf numFmtId="49" fontId="23" fillId="0" borderId="0" xfId="0" applyNumberFormat="1" applyFont="1" applyBorder="1" applyAlignment="1">
      <alignment horizontal="distributed" vertical="center"/>
    </xf>
    <xf numFmtId="0" fontId="23" fillId="0" borderId="0" xfId="0" applyFont="1" applyBorder="1" applyAlignment="1">
      <alignment horizontal="distributed" vertical="center"/>
    </xf>
    <xf numFmtId="49" fontId="9" fillId="0" borderId="28" xfId="0" applyNumberFormat="1" applyFont="1" applyBorder="1" applyAlignment="1">
      <alignment horizontal="distributed" vertical="center"/>
    </xf>
    <xf numFmtId="0" fontId="9" fillId="0" borderId="28" xfId="0" applyFont="1" applyBorder="1" applyAlignment="1">
      <alignment horizontal="distributed" vertical="center"/>
    </xf>
    <xf numFmtId="0" fontId="9" fillId="0" borderId="26" xfId="0" applyFont="1" applyBorder="1" applyAlignment="1">
      <alignment horizontal="distributed" vertical="center"/>
    </xf>
    <xf numFmtId="0" fontId="10" fillId="0" borderId="34" xfId="0" applyFont="1" applyBorder="1" applyAlignment="1">
      <alignment horizontal="center" shrinkToFit="1"/>
    </xf>
    <xf numFmtId="0" fontId="9" fillId="0" borderId="11" xfId="0" applyFont="1" applyBorder="1" applyAlignment="1">
      <alignment horizontal="distributed" vertical="center"/>
    </xf>
    <xf numFmtId="0" fontId="24" fillId="0" borderId="9" xfId="0" applyFont="1" applyBorder="1" applyAlignment="1">
      <alignment horizontal="right"/>
    </xf>
    <xf numFmtId="49" fontId="23" fillId="0" borderId="3" xfId="0" applyNumberFormat="1" applyFont="1" applyBorder="1" applyAlignment="1">
      <alignment horizontal="distributed" vertical="center"/>
    </xf>
    <xf numFmtId="0" fontId="23" fillId="0" borderId="3" xfId="0" applyFont="1" applyBorder="1" applyAlignment="1">
      <alignment horizontal="distributed" vertical="center"/>
    </xf>
    <xf numFmtId="49" fontId="5" fillId="0" borderId="8" xfId="0" applyNumberFormat="1" applyFont="1" applyBorder="1" applyAlignment="1">
      <alignment horizontal="distributed" vertical="center" textRotation="255"/>
    </xf>
    <xf numFmtId="0" fontId="5" fillId="0" borderId="0" xfId="0" applyFont="1" applyAlignment="1">
      <alignment horizontal="distributed" vertical="center" textRotation="255"/>
    </xf>
    <xf numFmtId="0" fontId="5" fillId="0" borderId="31" xfId="0" applyFont="1" applyBorder="1" applyAlignment="1">
      <alignment horizontal="distributed" vertical="center" textRotation="255"/>
    </xf>
    <xf numFmtId="49" fontId="5" fillId="0" borderId="0" xfId="0" applyNumberFormat="1" applyFont="1" applyBorder="1" applyAlignment="1">
      <alignment horizontal="distributed" vertical="center" textRotation="255"/>
    </xf>
    <xf numFmtId="0" fontId="23" fillId="0" borderId="15" xfId="0" applyFont="1" applyBorder="1" applyAlignment="1">
      <alignment horizontal="distributed" vertical="center"/>
    </xf>
    <xf numFmtId="49" fontId="9" fillId="0" borderId="4" xfId="0" applyNumberFormat="1" applyFont="1" applyBorder="1" applyAlignment="1">
      <alignment horizontal="center" vertical="center" wrapText="1"/>
    </xf>
    <xf numFmtId="0" fontId="9" fillId="0" borderId="31" xfId="0" applyFont="1" applyBorder="1" applyAlignment="1">
      <alignment horizontal="distributed" vertical="center"/>
    </xf>
    <xf numFmtId="0" fontId="9" fillId="0" borderId="33" xfId="0" applyFont="1" applyBorder="1" applyAlignment="1">
      <alignment horizontal="distributed" vertical="center"/>
    </xf>
    <xf numFmtId="49" fontId="9" fillId="0" borderId="31" xfId="0" applyNumberFormat="1" applyFont="1" applyBorder="1" applyAlignment="1">
      <alignment horizontal="distributed" vertical="center"/>
    </xf>
    <xf numFmtId="0" fontId="9" fillId="0" borderId="8" xfId="0" applyFont="1" applyBorder="1" applyAlignment="1">
      <alignment horizontal="distributed" vertical="center"/>
    </xf>
    <xf numFmtId="0" fontId="9" fillId="0" borderId="13" xfId="0" applyFont="1" applyBorder="1" applyAlignment="1">
      <alignment horizontal="distributed" vertical="center"/>
    </xf>
    <xf numFmtId="49" fontId="16" fillId="0" borderId="0" xfId="0" applyNumberFormat="1" applyFont="1" applyBorder="1" applyAlignment="1">
      <alignment horizontal="distributed" vertical="center"/>
    </xf>
    <xf numFmtId="0" fontId="16" fillId="0" borderId="0" xfId="0" applyFont="1" applyBorder="1" applyAlignment="1">
      <alignment horizontal="distributed" vertical="center"/>
    </xf>
    <xf numFmtId="49" fontId="9" fillId="0" borderId="8" xfId="0" applyNumberFormat="1" applyFont="1" applyBorder="1" applyAlignment="1">
      <alignment horizontal="distributed" vertical="center"/>
    </xf>
    <xf numFmtId="49" fontId="5" fillId="0" borderId="8" xfId="0" applyNumberFormat="1" applyFont="1" applyFill="1" applyBorder="1" applyAlignment="1">
      <alignment horizontal="distributed" vertical="center" textRotation="255"/>
    </xf>
    <xf numFmtId="0" fontId="5" fillId="0" borderId="0" xfId="0" applyFont="1" applyFill="1" applyBorder="1" applyAlignment="1">
      <alignment horizontal="distributed" vertical="center" textRotation="255"/>
    </xf>
    <xf numFmtId="0" fontId="5" fillId="0" borderId="31" xfId="0" applyFont="1" applyFill="1" applyBorder="1" applyAlignment="1">
      <alignment horizontal="distributed" vertical="center" textRotation="255"/>
    </xf>
    <xf numFmtId="49" fontId="9" fillId="0" borderId="9" xfId="0" applyNumberFormat="1" applyFont="1" applyBorder="1" applyAlignment="1">
      <alignment horizontal="distributed" vertical="center"/>
    </xf>
    <xf numFmtId="49" fontId="9" fillId="0" borderId="11" xfId="0" applyNumberFormat="1" applyFont="1" applyBorder="1" applyAlignment="1">
      <alignment horizontal="distributed" vertical="center"/>
    </xf>
    <xf numFmtId="0" fontId="9" fillId="0" borderId="23" xfId="0" applyFont="1" applyBorder="1" applyAlignment="1"/>
    <xf numFmtId="49" fontId="9" fillId="0" borderId="34" xfId="0" applyNumberFormat="1" applyFont="1" applyBorder="1" applyAlignment="1">
      <alignment horizontal="distributed" vertical="center"/>
    </xf>
    <xf numFmtId="49" fontId="9" fillId="0" borderId="10" xfId="0" applyNumberFormat="1" applyFont="1" applyBorder="1" applyAlignment="1">
      <alignment horizontal="distributed" vertical="center"/>
    </xf>
    <xf numFmtId="49" fontId="9" fillId="0" borderId="0" xfId="0" applyNumberFormat="1" applyFont="1" applyBorder="1" applyAlignment="1">
      <alignment horizontal="distributed" vertical="center"/>
    </xf>
    <xf numFmtId="49" fontId="9" fillId="0" borderId="17" xfId="0" applyNumberFormat="1" applyFont="1" applyBorder="1" applyAlignment="1">
      <alignment horizontal="distributed" vertical="center"/>
    </xf>
    <xf numFmtId="0" fontId="10" fillId="0" borderId="9" xfId="0" applyFont="1" applyBorder="1" applyAlignment="1">
      <alignment horizontal="right"/>
    </xf>
    <xf numFmtId="0" fontId="0" fillId="0" borderId="9" xfId="0" applyFont="1" applyBorder="1" applyAlignment="1">
      <alignment horizontal="right"/>
    </xf>
    <xf numFmtId="0" fontId="4" fillId="0" borderId="9" xfId="0" applyFont="1" applyBorder="1" applyAlignment="1">
      <alignment horizontal="right"/>
    </xf>
    <xf numFmtId="0" fontId="9" fillId="0" borderId="19" xfId="0" applyFont="1" applyBorder="1" applyAlignment="1">
      <alignment horizontal="distributed" vertical="center" wrapText="1"/>
    </xf>
    <xf numFmtId="0" fontId="9" fillId="0" borderId="16" xfId="0" applyFont="1" applyBorder="1" applyAlignment="1">
      <alignment horizontal="distributed" vertical="center"/>
    </xf>
    <xf numFmtId="0" fontId="9" fillId="0" borderId="4" xfId="0" applyFont="1" applyBorder="1" applyAlignment="1">
      <alignment horizontal="distributed" vertical="center" wrapText="1"/>
    </xf>
    <xf numFmtId="0" fontId="9" fillId="0" borderId="1" xfId="0" applyFont="1" applyBorder="1" applyAlignment="1">
      <alignment horizontal="distributed" vertical="center"/>
    </xf>
    <xf numFmtId="0" fontId="9" fillId="0" borderId="10" xfId="0" applyFont="1" applyBorder="1" applyAlignment="1">
      <alignment horizontal="distributed" vertical="center" wrapText="1"/>
    </xf>
    <xf numFmtId="0" fontId="5" fillId="0" borderId="26" xfId="0" applyFont="1" applyFill="1" applyBorder="1" applyAlignment="1">
      <alignment horizontal="distributed" vertical="center"/>
    </xf>
    <xf numFmtId="0" fontId="5" fillId="0" borderId="13" xfId="0" applyFont="1" applyFill="1" applyBorder="1" applyAlignment="1">
      <alignment horizontal="distributed" vertical="center"/>
    </xf>
    <xf numFmtId="0" fontId="5" fillId="0" borderId="8"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31" xfId="0" applyFont="1" applyFill="1" applyBorder="1" applyAlignment="1">
      <alignment horizontal="center" vertical="center"/>
    </xf>
    <xf numFmtId="0" fontId="11" fillId="0" borderId="9" xfId="0" applyFont="1" applyFill="1" applyBorder="1" applyAlignment="1">
      <alignment horizontal="distributed" vertical="center"/>
    </xf>
    <xf numFmtId="0" fontId="11" fillId="0" borderId="35" xfId="0" applyFont="1" applyFill="1" applyBorder="1" applyAlignment="1">
      <alignment horizontal="distributed"/>
    </xf>
    <xf numFmtId="0" fontId="25" fillId="0" borderId="0" xfId="0" applyFont="1" applyFill="1" applyBorder="1" applyAlignment="1">
      <alignment horizontal="left" vertical="top" wrapText="1"/>
    </xf>
    <xf numFmtId="0" fontId="9" fillId="0" borderId="9" xfId="0" applyFont="1" applyFill="1" applyBorder="1" applyAlignment="1">
      <alignment horizontal="right" vertical="top" wrapText="1"/>
    </xf>
    <xf numFmtId="0" fontId="5" fillId="0" borderId="33" xfId="0" applyFont="1" applyFill="1" applyBorder="1" applyAlignment="1">
      <alignment horizontal="distributed" vertical="center"/>
    </xf>
    <xf numFmtId="0" fontId="27" fillId="0" borderId="17" xfId="0" applyFont="1" applyFill="1" applyBorder="1" applyAlignment="1">
      <alignment vertical="top" wrapText="1"/>
    </xf>
    <xf numFmtId="0" fontId="27" fillId="0" borderId="17" xfId="0" applyFont="1" applyFill="1" applyBorder="1" applyAlignment="1">
      <alignment wrapText="1"/>
    </xf>
    <xf numFmtId="0" fontId="27" fillId="0" borderId="13" xfId="0" applyFont="1" applyFill="1" applyBorder="1" applyAlignment="1">
      <alignment vertical="top" wrapText="1"/>
    </xf>
    <xf numFmtId="0" fontId="27" fillId="0" borderId="33" xfId="0" applyFont="1" applyFill="1" applyBorder="1" applyAlignment="1">
      <alignment vertical="top" wrapText="1"/>
    </xf>
    <xf numFmtId="0" fontId="35" fillId="0" borderId="9" xfId="0" applyFont="1" applyFill="1" applyBorder="1" applyAlignment="1">
      <alignment horizontal="right"/>
    </xf>
    <xf numFmtId="0" fontId="5" fillId="0" borderId="0" xfId="0" applyFont="1" applyFill="1" applyAlignment="1">
      <alignment horizontal="left" vertical="center" wrapText="1"/>
    </xf>
    <xf numFmtId="0" fontId="27" fillId="0" borderId="13" xfId="0" applyFont="1" applyFill="1" applyBorder="1" applyAlignment="1">
      <alignment horizontal="left" vertical="top" wrapText="1"/>
    </xf>
    <xf numFmtId="0" fontId="27" fillId="0" borderId="17" xfId="0" applyFont="1" applyFill="1" applyBorder="1" applyAlignment="1">
      <alignment horizontal="left" vertical="top" wrapText="1"/>
    </xf>
    <xf numFmtId="0" fontId="27" fillId="0" borderId="33" xfId="0" applyFont="1" applyFill="1" applyBorder="1" applyAlignment="1">
      <alignment horizontal="left" vertical="top" wrapText="1"/>
    </xf>
    <xf numFmtId="0" fontId="26" fillId="0" borderId="25" xfId="0" applyFont="1" applyFill="1" applyBorder="1" applyAlignment="1">
      <alignment horizontal="center" vertical="center"/>
    </xf>
    <xf numFmtId="0" fontId="26" fillId="0" borderId="35" xfId="0" applyFont="1" applyFill="1" applyBorder="1" applyAlignment="1">
      <alignment vertical="center"/>
    </xf>
    <xf numFmtId="0" fontId="27" fillId="0" borderId="33" xfId="0" applyFont="1" applyFill="1" applyBorder="1" applyAlignment="1">
      <alignment wrapText="1"/>
    </xf>
  </cellXfs>
  <cellStyles count="4">
    <cellStyle name="パーセント" xfId="2" builtinId="5"/>
    <cellStyle name="桁区切り" xfId="1" builtinId="6"/>
    <cellStyle name="桁区切り 2" xfId="3"/>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19050</xdr:colOff>
      <xdr:row>6</xdr:row>
      <xdr:rowOff>47625</xdr:rowOff>
    </xdr:from>
    <xdr:to>
      <xdr:col>1</xdr:col>
      <xdr:colOff>120650</xdr:colOff>
      <xdr:row>20</xdr:row>
      <xdr:rowOff>0</xdr:rowOff>
    </xdr:to>
    <xdr:sp macro="" textlink="">
      <xdr:nvSpPr>
        <xdr:cNvPr id="2" name="AutoShape 1">
          <a:extLst>
            <a:ext uri="{FF2B5EF4-FFF2-40B4-BE49-F238E27FC236}">
              <a16:creationId xmlns:a16="http://schemas.microsoft.com/office/drawing/2014/main" id="{C3E0A5B7-1AC5-264A-BF54-19368485AFC7}"/>
            </a:ext>
          </a:extLst>
        </xdr:cNvPr>
        <xdr:cNvSpPr>
          <a:spLocks/>
        </xdr:cNvSpPr>
      </xdr:nvSpPr>
      <xdr:spPr bwMode="auto">
        <a:xfrm>
          <a:off x="692150" y="1114425"/>
          <a:ext cx="101600" cy="2441575"/>
        </a:xfrm>
        <a:prstGeom prst="leftBrace">
          <a:avLst>
            <a:gd name="adj1" fmla="val 20833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19050</xdr:colOff>
      <xdr:row>20</xdr:row>
      <xdr:rowOff>22225</xdr:rowOff>
    </xdr:from>
    <xdr:to>
      <xdr:col>1</xdr:col>
      <xdr:colOff>120650</xdr:colOff>
      <xdr:row>23</xdr:row>
      <xdr:rowOff>165100</xdr:rowOff>
    </xdr:to>
    <xdr:sp macro="" textlink="">
      <xdr:nvSpPr>
        <xdr:cNvPr id="3" name="AutoShape 2">
          <a:extLst>
            <a:ext uri="{FF2B5EF4-FFF2-40B4-BE49-F238E27FC236}">
              <a16:creationId xmlns:a16="http://schemas.microsoft.com/office/drawing/2014/main" id="{57491844-87DF-8C4D-8BA0-CE6794E62769}"/>
            </a:ext>
          </a:extLst>
        </xdr:cNvPr>
        <xdr:cNvSpPr>
          <a:spLocks/>
        </xdr:cNvSpPr>
      </xdr:nvSpPr>
      <xdr:spPr bwMode="auto">
        <a:xfrm>
          <a:off x="692150" y="3578225"/>
          <a:ext cx="101600" cy="676275"/>
        </a:xfrm>
        <a:prstGeom prst="leftBrace">
          <a:avLst>
            <a:gd name="adj1" fmla="val 5681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76200</xdr:colOff>
      <xdr:row>4</xdr:row>
      <xdr:rowOff>69850</xdr:rowOff>
    </xdr:from>
    <xdr:to>
      <xdr:col>2</xdr:col>
      <xdr:colOff>0</xdr:colOff>
      <xdr:row>8</xdr:row>
      <xdr:rowOff>241300</xdr:rowOff>
    </xdr:to>
    <xdr:sp macro="" textlink="">
      <xdr:nvSpPr>
        <xdr:cNvPr id="2" name="AutoShape 1">
          <a:extLst>
            <a:ext uri="{FF2B5EF4-FFF2-40B4-BE49-F238E27FC236}">
              <a16:creationId xmlns:a16="http://schemas.microsoft.com/office/drawing/2014/main" id="{F6390B01-65BD-EB41-9894-ACF66DD00AFD}"/>
            </a:ext>
          </a:extLst>
        </xdr:cNvPr>
        <xdr:cNvSpPr>
          <a:spLocks/>
        </xdr:cNvSpPr>
      </xdr:nvSpPr>
      <xdr:spPr bwMode="auto">
        <a:xfrm>
          <a:off x="749300" y="781050"/>
          <a:ext cx="596900" cy="819150"/>
        </a:xfrm>
        <a:prstGeom prst="leftBrace">
          <a:avLst>
            <a:gd name="adj1" fmla="val 8589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76200</xdr:colOff>
      <xdr:row>9</xdr:row>
      <xdr:rowOff>69850</xdr:rowOff>
    </xdr:from>
    <xdr:to>
      <xdr:col>2</xdr:col>
      <xdr:colOff>0</xdr:colOff>
      <xdr:row>13</xdr:row>
      <xdr:rowOff>241300</xdr:rowOff>
    </xdr:to>
    <xdr:sp macro="" textlink="">
      <xdr:nvSpPr>
        <xdr:cNvPr id="3" name="AutoShape 2">
          <a:extLst>
            <a:ext uri="{FF2B5EF4-FFF2-40B4-BE49-F238E27FC236}">
              <a16:creationId xmlns:a16="http://schemas.microsoft.com/office/drawing/2014/main" id="{E4681F3A-73FD-1F43-B1A1-BE13C3F21EE1}"/>
            </a:ext>
          </a:extLst>
        </xdr:cNvPr>
        <xdr:cNvSpPr>
          <a:spLocks/>
        </xdr:cNvSpPr>
      </xdr:nvSpPr>
      <xdr:spPr bwMode="auto">
        <a:xfrm>
          <a:off x="749300" y="1670050"/>
          <a:ext cx="596900" cy="819150"/>
        </a:xfrm>
        <a:prstGeom prst="leftBrace">
          <a:avLst>
            <a:gd name="adj1" fmla="val 8589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76200</xdr:colOff>
      <xdr:row>14</xdr:row>
      <xdr:rowOff>69850</xdr:rowOff>
    </xdr:from>
    <xdr:to>
      <xdr:col>2</xdr:col>
      <xdr:colOff>0</xdr:colOff>
      <xdr:row>18</xdr:row>
      <xdr:rowOff>241300</xdr:rowOff>
    </xdr:to>
    <xdr:sp macro="" textlink="">
      <xdr:nvSpPr>
        <xdr:cNvPr id="4" name="AutoShape 3">
          <a:extLst>
            <a:ext uri="{FF2B5EF4-FFF2-40B4-BE49-F238E27FC236}">
              <a16:creationId xmlns:a16="http://schemas.microsoft.com/office/drawing/2014/main" id="{8C157278-39AD-2D43-A245-D79BAC3D4FDD}"/>
            </a:ext>
          </a:extLst>
        </xdr:cNvPr>
        <xdr:cNvSpPr>
          <a:spLocks/>
        </xdr:cNvSpPr>
      </xdr:nvSpPr>
      <xdr:spPr bwMode="auto">
        <a:xfrm>
          <a:off x="749300" y="2559050"/>
          <a:ext cx="596900" cy="819150"/>
        </a:xfrm>
        <a:prstGeom prst="leftBrace">
          <a:avLst>
            <a:gd name="adj1" fmla="val 8589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76200</xdr:colOff>
      <xdr:row>4</xdr:row>
      <xdr:rowOff>69850</xdr:rowOff>
    </xdr:from>
    <xdr:to>
      <xdr:col>2</xdr:col>
      <xdr:colOff>0</xdr:colOff>
      <xdr:row>8</xdr:row>
      <xdr:rowOff>241300</xdr:rowOff>
    </xdr:to>
    <xdr:sp macro="" textlink="">
      <xdr:nvSpPr>
        <xdr:cNvPr id="5" name="AutoShape 1">
          <a:extLst>
            <a:ext uri="{FF2B5EF4-FFF2-40B4-BE49-F238E27FC236}">
              <a16:creationId xmlns:a16="http://schemas.microsoft.com/office/drawing/2014/main" id="{B8709FAF-C84D-E444-86EF-130ADE74ED9B}"/>
            </a:ext>
          </a:extLst>
        </xdr:cNvPr>
        <xdr:cNvSpPr>
          <a:spLocks/>
        </xdr:cNvSpPr>
      </xdr:nvSpPr>
      <xdr:spPr bwMode="auto">
        <a:xfrm>
          <a:off x="749300" y="781050"/>
          <a:ext cx="596900" cy="819150"/>
        </a:xfrm>
        <a:prstGeom prst="leftBrace">
          <a:avLst>
            <a:gd name="adj1" fmla="val 8589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1</xdr:col>
      <xdr:colOff>76200</xdr:colOff>
      <xdr:row>9</xdr:row>
      <xdr:rowOff>69850</xdr:rowOff>
    </xdr:from>
    <xdr:to>
      <xdr:col>2</xdr:col>
      <xdr:colOff>0</xdr:colOff>
      <xdr:row>13</xdr:row>
      <xdr:rowOff>241300</xdr:rowOff>
    </xdr:to>
    <xdr:sp macro="" textlink="">
      <xdr:nvSpPr>
        <xdr:cNvPr id="6" name="AutoShape 2">
          <a:extLst>
            <a:ext uri="{FF2B5EF4-FFF2-40B4-BE49-F238E27FC236}">
              <a16:creationId xmlns:a16="http://schemas.microsoft.com/office/drawing/2014/main" id="{F8041123-1D21-6045-9647-DE328B7D1C0D}"/>
            </a:ext>
          </a:extLst>
        </xdr:cNvPr>
        <xdr:cNvSpPr>
          <a:spLocks/>
        </xdr:cNvSpPr>
      </xdr:nvSpPr>
      <xdr:spPr bwMode="auto">
        <a:xfrm>
          <a:off x="749300" y="1670050"/>
          <a:ext cx="596900" cy="819150"/>
        </a:xfrm>
        <a:prstGeom prst="leftBrace">
          <a:avLst>
            <a:gd name="adj1" fmla="val 8589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76200</xdr:colOff>
      <xdr:row>14</xdr:row>
      <xdr:rowOff>69850</xdr:rowOff>
    </xdr:from>
    <xdr:to>
      <xdr:col>2</xdr:col>
      <xdr:colOff>0</xdr:colOff>
      <xdr:row>18</xdr:row>
      <xdr:rowOff>241300</xdr:rowOff>
    </xdr:to>
    <xdr:sp macro="" textlink="">
      <xdr:nvSpPr>
        <xdr:cNvPr id="7" name="AutoShape 4">
          <a:extLst>
            <a:ext uri="{FF2B5EF4-FFF2-40B4-BE49-F238E27FC236}">
              <a16:creationId xmlns:a16="http://schemas.microsoft.com/office/drawing/2014/main" id="{85E44A67-0B5B-E14B-BD94-478474271A3B}"/>
            </a:ext>
          </a:extLst>
        </xdr:cNvPr>
        <xdr:cNvSpPr>
          <a:spLocks/>
        </xdr:cNvSpPr>
      </xdr:nvSpPr>
      <xdr:spPr bwMode="auto">
        <a:xfrm>
          <a:off x="749300" y="2559050"/>
          <a:ext cx="596900" cy="819150"/>
        </a:xfrm>
        <a:prstGeom prst="leftBrace">
          <a:avLst>
            <a:gd name="adj1" fmla="val 8589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76200</xdr:colOff>
      <xdr:row>4</xdr:row>
      <xdr:rowOff>69850</xdr:rowOff>
    </xdr:from>
    <xdr:to>
      <xdr:col>2</xdr:col>
      <xdr:colOff>0</xdr:colOff>
      <xdr:row>8</xdr:row>
      <xdr:rowOff>241300</xdr:rowOff>
    </xdr:to>
    <xdr:sp macro="" textlink="">
      <xdr:nvSpPr>
        <xdr:cNvPr id="8" name="AutoShape 1">
          <a:extLst>
            <a:ext uri="{FF2B5EF4-FFF2-40B4-BE49-F238E27FC236}">
              <a16:creationId xmlns:a16="http://schemas.microsoft.com/office/drawing/2014/main" id="{3A573591-AF7B-8C4A-B084-831121018EBE}"/>
            </a:ext>
          </a:extLst>
        </xdr:cNvPr>
        <xdr:cNvSpPr>
          <a:spLocks/>
        </xdr:cNvSpPr>
      </xdr:nvSpPr>
      <xdr:spPr bwMode="auto">
        <a:xfrm>
          <a:off x="749300" y="781050"/>
          <a:ext cx="596900" cy="819150"/>
        </a:xfrm>
        <a:prstGeom prst="leftBrace">
          <a:avLst>
            <a:gd name="adj1" fmla="val 8589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76200</xdr:colOff>
      <xdr:row>9</xdr:row>
      <xdr:rowOff>69850</xdr:rowOff>
    </xdr:from>
    <xdr:to>
      <xdr:col>2</xdr:col>
      <xdr:colOff>0</xdr:colOff>
      <xdr:row>13</xdr:row>
      <xdr:rowOff>241300</xdr:rowOff>
    </xdr:to>
    <xdr:sp macro="" textlink="">
      <xdr:nvSpPr>
        <xdr:cNvPr id="9" name="AutoShape 2">
          <a:extLst>
            <a:ext uri="{FF2B5EF4-FFF2-40B4-BE49-F238E27FC236}">
              <a16:creationId xmlns:a16="http://schemas.microsoft.com/office/drawing/2014/main" id="{1D23A410-0157-AA43-A84F-86F9288269D9}"/>
            </a:ext>
          </a:extLst>
        </xdr:cNvPr>
        <xdr:cNvSpPr>
          <a:spLocks/>
        </xdr:cNvSpPr>
      </xdr:nvSpPr>
      <xdr:spPr bwMode="auto">
        <a:xfrm>
          <a:off x="749300" y="1670050"/>
          <a:ext cx="596900" cy="819150"/>
        </a:xfrm>
        <a:prstGeom prst="leftBrace">
          <a:avLst>
            <a:gd name="adj1" fmla="val 8589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76200</xdr:colOff>
      <xdr:row>14</xdr:row>
      <xdr:rowOff>69850</xdr:rowOff>
    </xdr:from>
    <xdr:to>
      <xdr:col>2</xdr:col>
      <xdr:colOff>0</xdr:colOff>
      <xdr:row>18</xdr:row>
      <xdr:rowOff>241300</xdr:rowOff>
    </xdr:to>
    <xdr:sp macro="" textlink="">
      <xdr:nvSpPr>
        <xdr:cNvPr id="10" name="AutoShape 3">
          <a:extLst>
            <a:ext uri="{FF2B5EF4-FFF2-40B4-BE49-F238E27FC236}">
              <a16:creationId xmlns:a16="http://schemas.microsoft.com/office/drawing/2014/main" id="{0BDF4CF1-8FF9-2845-A6AD-0F8EEA0E0EF8}"/>
            </a:ext>
          </a:extLst>
        </xdr:cNvPr>
        <xdr:cNvSpPr>
          <a:spLocks/>
        </xdr:cNvSpPr>
      </xdr:nvSpPr>
      <xdr:spPr bwMode="auto">
        <a:xfrm>
          <a:off x="749300" y="2559050"/>
          <a:ext cx="596900" cy="819150"/>
        </a:xfrm>
        <a:prstGeom prst="leftBrace">
          <a:avLst>
            <a:gd name="adj1" fmla="val 8589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76200</xdr:colOff>
      <xdr:row>4</xdr:row>
      <xdr:rowOff>69850</xdr:rowOff>
    </xdr:from>
    <xdr:to>
      <xdr:col>2</xdr:col>
      <xdr:colOff>0</xdr:colOff>
      <xdr:row>8</xdr:row>
      <xdr:rowOff>241300</xdr:rowOff>
    </xdr:to>
    <xdr:sp macro="" textlink="">
      <xdr:nvSpPr>
        <xdr:cNvPr id="11" name="AutoShape 1">
          <a:extLst>
            <a:ext uri="{FF2B5EF4-FFF2-40B4-BE49-F238E27FC236}">
              <a16:creationId xmlns:a16="http://schemas.microsoft.com/office/drawing/2014/main" id="{94CC3CD3-4AD1-0B43-90A2-160E0EC1DFB0}"/>
            </a:ext>
          </a:extLst>
        </xdr:cNvPr>
        <xdr:cNvSpPr>
          <a:spLocks/>
        </xdr:cNvSpPr>
      </xdr:nvSpPr>
      <xdr:spPr bwMode="auto">
        <a:xfrm>
          <a:off x="749300" y="781050"/>
          <a:ext cx="596900" cy="819150"/>
        </a:xfrm>
        <a:prstGeom prst="leftBrace">
          <a:avLst>
            <a:gd name="adj1" fmla="val 8589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1</xdr:col>
      <xdr:colOff>76200</xdr:colOff>
      <xdr:row>9</xdr:row>
      <xdr:rowOff>69850</xdr:rowOff>
    </xdr:from>
    <xdr:to>
      <xdr:col>2</xdr:col>
      <xdr:colOff>0</xdr:colOff>
      <xdr:row>13</xdr:row>
      <xdr:rowOff>241300</xdr:rowOff>
    </xdr:to>
    <xdr:sp macro="" textlink="">
      <xdr:nvSpPr>
        <xdr:cNvPr id="12" name="AutoShape 2">
          <a:extLst>
            <a:ext uri="{FF2B5EF4-FFF2-40B4-BE49-F238E27FC236}">
              <a16:creationId xmlns:a16="http://schemas.microsoft.com/office/drawing/2014/main" id="{EBC4B374-6CF3-0E45-A233-17EFC47BF559}"/>
            </a:ext>
          </a:extLst>
        </xdr:cNvPr>
        <xdr:cNvSpPr>
          <a:spLocks/>
        </xdr:cNvSpPr>
      </xdr:nvSpPr>
      <xdr:spPr bwMode="auto">
        <a:xfrm>
          <a:off x="749300" y="1670050"/>
          <a:ext cx="596900" cy="819150"/>
        </a:xfrm>
        <a:prstGeom prst="leftBrace">
          <a:avLst>
            <a:gd name="adj1" fmla="val 8589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76200</xdr:colOff>
      <xdr:row>14</xdr:row>
      <xdr:rowOff>69850</xdr:rowOff>
    </xdr:from>
    <xdr:to>
      <xdr:col>2</xdr:col>
      <xdr:colOff>0</xdr:colOff>
      <xdr:row>18</xdr:row>
      <xdr:rowOff>241300</xdr:rowOff>
    </xdr:to>
    <xdr:sp macro="" textlink="">
      <xdr:nvSpPr>
        <xdr:cNvPr id="13" name="AutoShape 4">
          <a:extLst>
            <a:ext uri="{FF2B5EF4-FFF2-40B4-BE49-F238E27FC236}">
              <a16:creationId xmlns:a16="http://schemas.microsoft.com/office/drawing/2014/main" id="{ED59C168-0A5F-8A44-9BC2-8758D1FFDBDD}"/>
            </a:ext>
          </a:extLst>
        </xdr:cNvPr>
        <xdr:cNvSpPr>
          <a:spLocks/>
        </xdr:cNvSpPr>
      </xdr:nvSpPr>
      <xdr:spPr bwMode="auto">
        <a:xfrm>
          <a:off x="749300" y="2559050"/>
          <a:ext cx="596900" cy="819150"/>
        </a:xfrm>
        <a:prstGeom prst="leftBrace">
          <a:avLst>
            <a:gd name="adj1" fmla="val 8589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38100</xdr:colOff>
      <xdr:row>4</xdr:row>
      <xdr:rowOff>124675</xdr:rowOff>
    </xdr:from>
    <xdr:to>
      <xdr:col>1</xdr:col>
      <xdr:colOff>180975</xdr:colOff>
      <xdr:row>6</xdr:row>
      <xdr:rowOff>293590</xdr:rowOff>
    </xdr:to>
    <xdr:sp macro="" textlink="">
      <xdr:nvSpPr>
        <xdr:cNvPr id="2" name="AutoShape 1">
          <a:extLst>
            <a:ext uri="{FF2B5EF4-FFF2-40B4-BE49-F238E27FC236}">
              <a16:creationId xmlns:a16="http://schemas.microsoft.com/office/drawing/2014/main" id="{B2ADB6FA-A7CC-AA40-8138-E2F5AA720C45}"/>
            </a:ext>
          </a:extLst>
        </xdr:cNvPr>
        <xdr:cNvSpPr>
          <a:spLocks/>
        </xdr:cNvSpPr>
      </xdr:nvSpPr>
      <xdr:spPr bwMode="auto">
        <a:xfrm>
          <a:off x="711200" y="835875"/>
          <a:ext cx="142875" cy="410215"/>
        </a:xfrm>
        <a:prstGeom prst="leftBrace">
          <a:avLst>
            <a:gd name="adj1" fmla="val 5000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1</xdr:col>
      <xdr:colOff>38100</xdr:colOff>
      <xdr:row>7</xdr:row>
      <xdr:rowOff>114932</xdr:rowOff>
    </xdr:from>
    <xdr:to>
      <xdr:col>1</xdr:col>
      <xdr:colOff>190500</xdr:colOff>
      <xdr:row>9</xdr:row>
      <xdr:rowOff>309824</xdr:rowOff>
    </xdr:to>
    <xdr:sp macro="" textlink="">
      <xdr:nvSpPr>
        <xdr:cNvPr id="3" name="AutoShape 2">
          <a:extLst>
            <a:ext uri="{FF2B5EF4-FFF2-40B4-BE49-F238E27FC236}">
              <a16:creationId xmlns:a16="http://schemas.microsoft.com/office/drawing/2014/main" id="{71DA281E-841D-AE4B-A07A-6978A82DA9A4}"/>
            </a:ext>
          </a:extLst>
        </xdr:cNvPr>
        <xdr:cNvSpPr>
          <a:spLocks/>
        </xdr:cNvSpPr>
      </xdr:nvSpPr>
      <xdr:spPr bwMode="auto">
        <a:xfrm>
          <a:off x="711200" y="1359532"/>
          <a:ext cx="152400" cy="423492"/>
        </a:xfrm>
        <a:prstGeom prst="leftBrace">
          <a:avLst>
            <a:gd name="adj1" fmla="val 4843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1</xdr:col>
      <xdr:colOff>38100</xdr:colOff>
      <xdr:row>10</xdr:row>
      <xdr:rowOff>96395</xdr:rowOff>
    </xdr:from>
    <xdr:to>
      <xdr:col>2</xdr:col>
      <xdr:colOff>0</xdr:colOff>
      <xdr:row>12</xdr:row>
      <xdr:rowOff>134269</xdr:rowOff>
    </xdr:to>
    <xdr:sp macro="" textlink="">
      <xdr:nvSpPr>
        <xdr:cNvPr id="4" name="AutoShape 3">
          <a:extLst>
            <a:ext uri="{FF2B5EF4-FFF2-40B4-BE49-F238E27FC236}">
              <a16:creationId xmlns:a16="http://schemas.microsoft.com/office/drawing/2014/main" id="{B89C51F0-5ABF-B642-9191-083CAC3A63A7}"/>
            </a:ext>
          </a:extLst>
        </xdr:cNvPr>
        <xdr:cNvSpPr>
          <a:spLocks/>
        </xdr:cNvSpPr>
      </xdr:nvSpPr>
      <xdr:spPr bwMode="auto">
        <a:xfrm>
          <a:off x="711200" y="1874395"/>
          <a:ext cx="635000" cy="393474"/>
        </a:xfrm>
        <a:prstGeom prst="leftBrace">
          <a:avLst>
            <a:gd name="adj1" fmla="val 4460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38100</xdr:colOff>
      <xdr:row>4</xdr:row>
      <xdr:rowOff>137766</xdr:rowOff>
    </xdr:from>
    <xdr:to>
      <xdr:col>1</xdr:col>
      <xdr:colOff>180975</xdr:colOff>
      <xdr:row>6</xdr:row>
      <xdr:rowOff>304287</xdr:rowOff>
    </xdr:to>
    <xdr:sp macro="" textlink="">
      <xdr:nvSpPr>
        <xdr:cNvPr id="2" name="AutoShape 1">
          <a:extLst>
            <a:ext uri="{FF2B5EF4-FFF2-40B4-BE49-F238E27FC236}">
              <a16:creationId xmlns:a16="http://schemas.microsoft.com/office/drawing/2014/main" id="{2AA7C71C-B528-0E42-A1EB-FB6751208EE9}"/>
            </a:ext>
          </a:extLst>
        </xdr:cNvPr>
        <xdr:cNvSpPr>
          <a:spLocks/>
        </xdr:cNvSpPr>
      </xdr:nvSpPr>
      <xdr:spPr bwMode="auto">
        <a:xfrm>
          <a:off x="711200" y="848966"/>
          <a:ext cx="142875" cy="395121"/>
        </a:xfrm>
        <a:prstGeom prst="leftBrace">
          <a:avLst>
            <a:gd name="adj1" fmla="val 5000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1</xdr:col>
      <xdr:colOff>38100</xdr:colOff>
      <xdr:row>7</xdr:row>
      <xdr:rowOff>119528</xdr:rowOff>
    </xdr:from>
    <xdr:to>
      <xdr:col>1</xdr:col>
      <xdr:colOff>190500</xdr:colOff>
      <xdr:row>9</xdr:row>
      <xdr:rowOff>312026</xdr:rowOff>
    </xdr:to>
    <xdr:sp macro="" textlink="">
      <xdr:nvSpPr>
        <xdr:cNvPr id="3" name="AutoShape 2">
          <a:extLst>
            <a:ext uri="{FF2B5EF4-FFF2-40B4-BE49-F238E27FC236}">
              <a16:creationId xmlns:a16="http://schemas.microsoft.com/office/drawing/2014/main" id="{59631993-6A4F-3B47-9F05-AD8D41ABABB2}"/>
            </a:ext>
          </a:extLst>
        </xdr:cNvPr>
        <xdr:cNvSpPr>
          <a:spLocks/>
        </xdr:cNvSpPr>
      </xdr:nvSpPr>
      <xdr:spPr bwMode="auto">
        <a:xfrm>
          <a:off x="711200" y="1364128"/>
          <a:ext cx="152400" cy="408398"/>
        </a:xfrm>
        <a:prstGeom prst="leftBrace">
          <a:avLst>
            <a:gd name="adj1" fmla="val 4843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1</xdr:col>
      <xdr:colOff>38100</xdr:colOff>
      <xdr:row>10</xdr:row>
      <xdr:rowOff>93261</xdr:rowOff>
    </xdr:from>
    <xdr:to>
      <xdr:col>2</xdr:col>
      <xdr:colOff>0</xdr:colOff>
      <xdr:row>12</xdr:row>
      <xdr:rowOff>166841</xdr:rowOff>
    </xdr:to>
    <xdr:sp macro="" textlink="">
      <xdr:nvSpPr>
        <xdr:cNvPr id="4" name="AutoShape 3">
          <a:extLst>
            <a:ext uri="{FF2B5EF4-FFF2-40B4-BE49-F238E27FC236}">
              <a16:creationId xmlns:a16="http://schemas.microsoft.com/office/drawing/2014/main" id="{7ECA6ADB-DD71-8D40-80B0-874859EE6449}"/>
            </a:ext>
          </a:extLst>
        </xdr:cNvPr>
        <xdr:cNvSpPr>
          <a:spLocks/>
        </xdr:cNvSpPr>
      </xdr:nvSpPr>
      <xdr:spPr bwMode="auto">
        <a:xfrm>
          <a:off x="711200" y="1871261"/>
          <a:ext cx="635000" cy="429180"/>
        </a:xfrm>
        <a:prstGeom prst="leftBrace">
          <a:avLst>
            <a:gd name="adj1" fmla="val 4460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wsDr>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2"/>
  <sheetViews>
    <sheetView showGridLines="0" tabSelected="1" zoomScaleNormal="100" zoomScaleSheetLayoutView="100" workbookViewId="0"/>
  </sheetViews>
  <sheetFormatPr defaultColWidth="8.81640625" defaultRowHeight="13"/>
  <cols>
    <col min="1" max="1" width="11" style="23" customWidth="1"/>
    <col min="2" max="11" width="7.6328125" style="23" customWidth="1"/>
    <col min="12" max="16384" width="8.81640625" style="23"/>
  </cols>
  <sheetData>
    <row r="1" spans="1:12" ht="14">
      <c r="A1" s="3"/>
      <c r="B1" s="29"/>
      <c r="C1" s="29"/>
      <c r="D1" s="29"/>
      <c r="E1" s="29"/>
      <c r="F1" s="29"/>
      <c r="G1" s="29"/>
      <c r="H1" s="29"/>
      <c r="I1" s="29"/>
      <c r="J1" s="29"/>
      <c r="K1" s="29"/>
    </row>
    <row r="2" spans="1:12" s="24" customFormat="1" ht="21" customHeight="1">
      <c r="A2" s="350" t="s">
        <v>55</v>
      </c>
      <c r="B2" s="350"/>
      <c r="C2" s="350"/>
      <c r="D2" s="350"/>
      <c r="E2" s="350"/>
      <c r="F2" s="350"/>
      <c r="G2" s="350"/>
      <c r="H2" s="350"/>
      <c r="I2" s="350"/>
      <c r="J2" s="350"/>
      <c r="K2" s="350"/>
    </row>
    <row r="3" spans="1:12">
      <c r="A3" s="29"/>
      <c r="B3" s="29"/>
      <c r="C3" s="29"/>
      <c r="D3" s="29"/>
      <c r="E3" s="29"/>
      <c r="F3" s="29"/>
      <c r="G3" s="29"/>
      <c r="H3" s="29"/>
      <c r="I3" s="29"/>
      <c r="J3" s="29"/>
      <c r="K3" s="29"/>
    </row>
    <row r="4" spans="1:12" s="24" customFormat="1" ht="19">
      <c r="A4" s="4" t="s">
        <v>22</v>
      </c>
      <c r="B4" s="1"/>
      <c r="C4" s="1"/>
      <c r="D4" s="1"/>
      <c r="E4" s="1"/>
      <c r="F4" s="1"/>
      <c r="G4" s="1"/>
      <c r="H4" s="1"/>
      <c r="I4" s="1"/>
      <c r="J4" s="1"/>
      <c r="K4" s="1"/>
    </row>
    <row r="5" spans="1:12">
      <c r="A5" s="29"/>
      <c r="B5" s="29"/>
      <c r="C5" s="29"/>
      <c r="D5" s="29"/>
      <c r="E5" s="29"/>
      <c r="F5" s="29"/>
      <c r="G5" s="29"/>
      <c r="H5" s="29"/>
      <c r="I5" s="29"/>
      <c r="J5" s="29"/>
      <c r="K5" s="29"/>
    </row>
    <row r="6" spans="1:12" ht="18" customHeight="1">
      <c r="A6" s="3" t="s">
        <v>25</v>
      </c>
      <c r="B6" s="29"/>
      <c r="C6" s="29"/>
      <c r="D6" s="29"/>
      <c r="E6" s="29"/>
      <c r="F6" s="29"/>
      <c r="G6" s="29"/>
      <c r="H6" s="29"/>
      <c r="I6" s="29"/>
      <c r="J6" s="29"/>
      <c r="K6" s="29"/>
    </row>
    <row r="7" spans="1:12" s="25" customFormat="1" ht="17" customHeight="1">
      <c r="A7" s="349" t="s">
        <v>23</v>
      </c>
      <c r="B7" s="349"/>
      <c r="C7" s="349"/>
      <c r="D7" s="349"/>
      <c r="E7" s="349"/>
      <c r="F7" s="349"/>
      <c r="G7" s="349"/>
      <c r="H7" s="349"/>
      <c r="I7" s="349"/>
      <c r="J7" s="349"/>
      <c r="K7" s="349"/>
    </row>
    <row r="8" spans="1:12" s="25" customFormat="1" ht="17" customHeight="1">
      <c r="A8" s="349"/>
      <c r="B8" s="349"/>
      <c r="C8" s="349"/>
      <c r="D8" s="349"/>
      <c r="E8" s="349"/>
      <c r="F8" s="349"/>
      <c r="G8" s="349"/>
      <c r="H8" s="349"/>
      <c r="I8" s="349"/>
      <c r="J8" s="349"/>
      <c r="K8" s="349"/>
    </row>
    <row r="9" spans="1:12" s="25" customFormat="1" ht="17" customHeight="1">
      <c r="A9" s="349"/>
      <c r="B9" s="349"/>
      <c r="C9" s="349"/>
      <c r="D9" s="349"/>
      <c r="E9" s="349"/>
      <c r="F9" s="349"/>
      <c r="G9" s="349"/>
      <c r="H9" s="349"/>
      <c r="I9" s="349"/>
      <c r="J9" s="349"/>
      <c r="K9" s="349"/>
    </row>
    <row r="10" spans="1:12" s="25" customFormat="1" ht="17" customHeight="1">
      <c r="A10" s="349"/>
      <c r="B10" s="349"/>
      <c r="C10" s="349"/>
      <c r="D10" s="349"/>
      <c r="E10" s="349"/>
      <c r="F10" s="349"/>
      <c r="G10" s="349"/>
      <c r="H10" s="349"/>
      <c r="I10" s="349"/>
      <c r="J10" s="349"/>
      <c r="K10" s="349"/>
    </row>
    <row r="11" spans="1:12" s="25" customFormat="1" ht="30" customHeight="1" thickBot="1">
      <c r="A11" s="30"/>
      <c r="B11" s="30"/>
      <c r="C11" s="30"/>
      <c r="D11" s="30"/>
      <c r="E11" s="30"/>
      <c r="F11" s="30"/>
      <c r="G11" s="30"/>
      <c r="H11" s="30"/>
      <c r="I11" s="30"/>
      <c r="J11" s="351" t="s">
        <v>26</v>
      </c>
      <c r="K11" s="351"/>
    </row>
    <row r="12" spans="1:12" s="25" customFormat="1" ht="15" customHeight="1">
      <c r="A12" s="352"/>
      <c r="B12" s="354" t="s">
        <v>11</v>
      </c>
      <c r="C12" s="355"/>
      <c r="D12" s="354" t="s">
        <v>12</v>
      </c>
      <c r="E12" s="355"/>
      <c r="F12" s="354" t="s">
        <v>10</v>
      </c>
      <c r="G12" s="355"/>
      <c r="H12" s="354" t="s">
        <v>13</v>
      </c>
      <c r="I12" s="355"/>
      <c r="J12" s="354" t="s">
        <v>14</v>
      </c>
      <c r="K12" s="356"/>
    </row>
    <row r="13" spans="1:12" s="22" customFormat="1" ht="15" customHeight="1" thickBot="1">
      <c r="A13" s="353"/>
      <c r="B13" s="6" t="s">
        <v>0</v>
      </c>
      <c r="C13" s="7" t="s">
        <v>20</v>
      </c>
      <c r="D13" s="6" t="s">
        <v>0</v>
      </c>
      <c r="E13" s="7" t="s">
        <v>20</v>
      </c>
      <c r="F13" s="6" t="s">
        <v>0</v>
      </c>
      <c r="G13" s="7" t="s">
        <v>20</v>
      </c>
      <c r="H13" s="6" t="s">
        <v>0</v>
      </c>
      <c r="I13" s="7" t="s">
        <v>20</v>
      </c>
      <c r="J13" s="6" t="s">
        <v>0</v>
      </c>
      <c r="K13" s="6" t="s">
        <v>20</v>
      </c>
    </row>
    <row r="14" spans="1:12" s="22" customFormat="1" ht="15" customHeight="1">
      <c r="A14" s="12" t="s">
        <v>1</v>
      </c>
      <c r="B14" s="19">
        <v>15636</v>
      </c>
      <c r="C14" s="20">
        <v>1</v>
      </c>
      <c r="D14" s="19">
        <v>1226</v>
      </c>
      <c r="E14" s="20">
        <v>1</v>
      </c>
      <c r="F14" s="19">
        <v>1025</v>
      </c>
      <c r="G14" s="20">
        <v>1</v>
      </c>
      <c r="H14" s="19">
        <v>2255</v>
      </c>
      <c r="I14" s="20">
        <v>1</v>
      </c>
      <c r="J14" s="19">
        <v>1032</v>
      </c>
      <c r="K14" s="21">
        <v>1</v>
      </c>
      <c r="L14" s="26"/>
    </row>
    <row r="15" spans="1:12" s="22" customFormat="1" ht="15" customHeight="1">
      <c r="A15" s="13" t="s">
        <v>2</v>
      </c>
      <c r="B15" s="14">
        <v>8259</v>
      </c>
      <c r="C15" s="15">
        <v>0.52820414428242513</v>
      </c>
      <c r="D15" s="14">
        <v>627</v>
      </c>
      <c r="E15" s="15">
        <v>0.51141924959216967</v>
      </c>
      <c r="F15" s="14">
        <v>567</v>
      </c>
      <c r="G15" s="15">
        <v>0.55317073170731712</v>
      </c>
      <c r="H15" s="14">
        <v>1174</v>
      </c>
      <c r="I15" s="15">
        <v>0.52062084257206209</v>
      </c>
      <c r="J15" s="14">
        <v>553</v>
      </c>
      <c r="K15" s="16">
        <v>0.53585271317829453</v>
      </c>
      <c r="L15" s="26"/>
    </row>
    <row r="16" spans="1:12" s="22" customFormat="1" ht="15" customHeight="1">
      <c r="A16" s="13" t="s">
        <v>3</v>
      </c>
      <c r="B16" s="14">
        <v>7377</v>
      </c>
      <c r="C16" s="15">
        <v>0.47179585571757482</v>
      </c>
      <c r="D16" s="14">
        <v>599</v>
      </c>
      <c r="E16" s="15">
        <v>0.48858075040783033</v>
      </c>
      <c r="F16" s="14">
        <v>458</v>
      </c>
      <c r="G16" s="15">
        <v>0.44682926829268294</v>
      </c>
      <c r="H16" s="14">
        <v>1081</v>
      </c>
      <c r="I16" s="15">
        <v>0.47937915742793791</v>
      </c>
      <c r="J16" s="14">
        <v>479</v>
      </c>
      <c r="K16" s="16">
        <v>0.46414728682170542</v>
      </c>
      <c r="L16" s="26"/>
    </row>
    <row r="17" spans="1:12" s="22" customFormat="1" ht="15" customHeight="1">
      <c r="A17" s="13" t="s">
        <v>4</v>
      </c>
      <c r="B17" s="14">
        <v>12072</v>
      </c>
      <c r="C17" s="15">
        <v>0.77206446661550265</v>
      </c>
      <c r="D17" s="14">
        <v>1003</v>
      </c>
      <c r="E17" s="15">
        <v>0.81810766721044048</v>
      </c>
      <c r="F17" s="14">
        <v>886</v>
      </c>
      <c r="G17" s="15">
        <v>0.86439024390243901</v>
      </c>
      <c r="H17" s="14">
        <v>1729</v>
      </c>
      <c r="I17" s="15">
        <v>0.76674057649667404</v>
      </c>
      <c r="J17" s="14">
        <v>835</v>
      </c>
      <c r="K17" s="16">
        <v>0.80910852713178294</v>
      </c>
      <c r="L17" s="26"/>
    </row>
    <row r="18" spans="1:12" s="22" customFormat="1" ht="15" customHeight="1">
      <c r="A18" s="13" t="s">
        <v>5</v>
      </c>
      <c r="B18" s="14">
        <v>3564</v>
      </c>
      <c r="C18" s="15">
        <v>0.22793553338449732</v>
      </c>
      <c r="D18" s="14">
        <v>223</v>
      </c>
      <c r="E18" s="15">
        <v>0.18189233278955955</v>
      </c>
      <c r="F18" s="14">
        <v>139</v>
      </c>
      <c r="G18" s="15">
        <v>0.13560975609756099</v>
      </c>
      <c r="H18" s="14">
        <v>526</v>
      </c>
      <c r="I18" s="15">
        <v>0.23325942350332593</v>
      </c>
      <c r="J18" s="14">
        <v>197</v>
      </c>
      <c r="K18" s="16">
        <v>0.19089147286821706</v>
      </c>
      <c r="L18" s="26"/>
    </row>
    <row r="19" spans="1:12" s="22" customFormat="1" ht="15" customHeight="1">
      <c r="A19" s="13" t="s">
        <v>6</v>
      </c>
      <c r="B19" s="14">
        <v>15345</v>
      </c>
      <c r="C19" s="15">
        <v>0.98138910207214125</v>
      </c>
      <c r="D19" s="14">
        <v>1222</v>
      </c>
      <c r="E19" s="15">
        <v>0.99673735725938006</v>
      </c>
      <c r="F19" s="14">
        <v>1011</v>
      </c>
      <c r="G19" s="15">
        <v>0.98634146341463413</v>
      </c>
      <c r="H19" s="14">
        <v>2229</v>
      </c>
      <c r="I19" s="15">
        <v>0.98847006651884706</v>
      </c>
      <c r="J19" s="14">
        <v>1025</v>
      </c>
      <c r="K19" s="16">
        <v>0.99321705426356588</v>
      </c>
      <c r="L19" s="26"/>
    </row>
    <row r="20" spans="1:12" s="22" customFormat="1" ht="15" customHeight="1">
      <c r="A20" s="13" t="s">
        <v>7</v>
      </c>
      <c r="B20" s="14">
        <v>291</v>
      </c>
      <c r="C20" s="15">
        <v>1.8610897927858788E-2</v>
      </c>
      <c r="D20" s="14">
        <v>4</v>
      </c>
      <c r="E20" s="15">
        <v>3.2626427406199023E-3</v>
      </c>
      <c r="F20" s="14">
        <v>14</v>
      </c>
      <c r="G20" s="15">
        <v>1.3658536585365854E-2</v>
      </c>
      <c r="H20" s="14">
        <v>26</v>
      </c>
      <c r="I20" s="15">
        <v>1.1529933481152993E-2</v>
      </c>
      <c r="J20" s="14">
        <v>7</v>
      </c>
      <c r="K20" s="16">
        <v>6.7829457364341084E-3</v>
      </c>
      <c r="L20" s="26"/>
    </row>
    <row r="21" spans="1:12" s="22" customFormat="1" ht="15" customHeight="1">
      <c r="A21" s="31" t="s">
        <v>8</v>
      </c>
      <c r="B21" s="345">
        <v>1234</v>
      </c>
      <c r="C21" s="346"/>
      <c r="D21" s="345">
        <v>72</v>
      </c>
      <c r="E21" s="346"/>
      <c r="F21" s="345">
        <v>72</v>
      </c>
      <c r="G21" s="346"/>
      <c r="H21" s="345">
        <v>72</v>
      </c>
      <c r="I21" s="346"/>
      <c r="J21" s="345">
        <v>72</v>
      </c>
      <c r="K21" s="347"/>
    </row>
    <row r="22" spans="1:12" s="25" customFormat="1" ht="15" customHeight="1" thickBot="1">
      <c r="A22" s="32" t="s">
        <v>9</v>
      </c>
      <c r="B22" s="343">
        <v>0</v>
      </c>
      <c r="C22" s="348"/>
      <c r="D22" s="343">
        <v>17.027777777777779</v>
      </c>
      <c r="E22" s="344"/>
      <c r="F22" s="343">
        <v>14.236111111111111</v>
      </c>
      <c r="G22" s="344"/>
      <c r="H22" s="343">
        <v>31.319444444444443</v>
      </c>
      <c r="I22" s="344"/>
      <c r="J22" s="343">
        <v>14.333333333333334</v>
      </c>
      <c r="K22" s="344"/>
    </row>
    <row r="23" spans="1:12" s="25" customFormat="1" ht="30" customHeight="1" thickBot="1">
      <c r="A23" s="8"/>
      <c r="B23" s="9"/>
      <c r="C23" s="9"/>
      <c r="D23" s="9"/>
      <c r="E23" s="9"/>
      <c r="F23" s="9"/>
      <c r="G23" s="9"/>
      <c r="H23" s="9"/>
      <c r="I23" s="9"/>
      <c r="J23" s="9"/>
      <c r="K23" s="9"/>
    </row>
    <row r="24" spans="1:12" s="25" customFormat="1" ht="30" customHeight="1">
      <c r="A24" s="352"/>
      <c r="B24" s="357" t="s">
        <v>15</v>
      </c>
      <c r="C24" s="358"/>
      <c r="D24" s="357" t="s">
        <v>18</v>
      </c>
      <c r="E24" s="358"/>
      <c r="F24" s="357" t="s">
        <v>16</v>
      </c>
      <c r="G24" s="358"/>
      <c r="H24" s="357" t="s">
        <v>19</v>
      </c>
      <c r="I24" s="358"/>
      <c r="J24" s="341" t="s">
        <v>21</v>
      </c>
      <c r="K24" s="342"/>
    </row>
    <row r="25" spans="1:12" s="22" customFormat="1" ht="15" customHeight="1" thickBot="1">
      <c r="A25" s="353"/>
      <c r="B25" s="6" t="s">
        <v>0</v>
      </c>
      <c r="C25" s="7" t="s">
        <v>20</v>
      </c>
      <c r="D25" s="6" t="s">
        <v>0</v>
      </c>
      <c r="E25" s="7" t="s">
        <v>20</v>
      </c>
      <c r="F25" s="6" t="s">
        <v>0</v>
      </c>
      <c r="G25" s="6" t="s">
        <v>20</v>
      </c>
      <c r="H25" s="6" t="s">
        <v>17</v>
      </c>
      <c r="I25" s="6" t="s">
        <v>20</v>
      </c>
      <c r="J25" s="6" t="s">
        <v>0</v>
      </c>
      <c r="K25" s="6" t="s">
        <v>20</v>
      </c>
    </row>
    <row r="26" spans="1:12" s="22" customFormat="1" ht="15" customHeight="1">
      <c r="A26" s="12" t="s">
        <v>1</v>
      </c>
      <c r="B26" s="19">
        <v>2367</v>
      </c>
      <c r="C26" s="17">
        <v>1</v>
      </c>
      <c r="D26" s="19">
        <v>1760</v>
      </c>
      <c r="E26" s="17">
        <v>1</v>
      </c>
      <c r="F26" s="19">
        <v>2117</v>
      </c>
      <c r="G26" s="17">
        <v>1</v>
      </c>
      <c r="H26" s="19">
        <v>867</v>
      </c>
      <c r="I26" s="17">
        <v>1</v>
      </c>
      <c r="J26" s="19">
        <v>2987</v>
      </c>
      <c r="K26" s="18">
        <v>1</v>
      </c>
      <c r="L26" s="27"/>
    </row>
    <row r="27" spans="1:12" s="22" customFormat="1" ht="15" customHeight="1">
      <c r="A27" s="13" t="s">
        <v>2</v>
      </c>
      <c r="B27" s="14">
        <v>1240</v>
      </c>
      <c r="C27" s="15">
        <v>0.52386987748204483</v>
      </c>
      <c r="D27" s="14">
        <v>915</v>
      </c>
      <c r="E27" s="15">
        <v>0.51988636363636365</v>
      </c>
      <c r="F27" s="14">
        <v>1114</v>
      </c>
      <c r="G27" s="15">
        <v>0.5262163438828531</v>
      </c>
      <c r="H27" s="14">
        <v>430</v>
      </c>
      <c r="I27" s="15">
        <v>0.49596309111880044</v>
      </c>
      <c r="J27" s="14">
        <v>1639</v>
      </c>
      <c r="K27" s="16">
        <v>0.54871108135252766</v>
      </c>
      <c r="L27" s="27"/>
    </row>
    <row r="28" spans="1:12" s="22" customFormat="1" ht="15" customHeight="1">
      <c r="A28" s="13" t="s">
        <v>3</v>
      </c>
      <c r="B28" s="14">
        <v>1127</v>
      </c>
      <c r="C28" s="15">
        <v>0.47613012251795522</v>
      </c>
      <c r="D28" s="14">
        <v>845</v>
      </c>
      <c r="E28" s="15">
        <v>0.48011363636363635</v>
      </c>
      <c r="F28" s="14">
        <v>1003</v>
      </c>
      <c r="G28" s="15">
        <v>0.4737836561171469</v>
      </c>
      <c r="H28" s="14">
        <v>437</v>
      </c>
      <c r="I28" s="15">
        <v>0.50403690888119956</v>
      </c>
      <c r="J28" s="14">
        <v>1348</v>
      </c>
      <c r="K28" s="16">
        <v>0.45128891864747239</v>
      </c>
      <c r="L28" s="27"/>
    </row>
    <row r="29" spans="1:12" s="22" customFormat="1" ht="15" customHeight="1">
      <c r="A29" s="13" t="s">
        <v>4</v>
      </c>
      <c r="B29" s="14">
        <v>1959</v>
      </c>
      <c r="C29" s="15">
        <v>0.82762991128010144</v>
      </c>
      <c r="D29" s="14">
        <v>1232</v>
      </c>
      <c r="E29" s="15">
        <v>0.7</v>
      </c>
      <c r="F29" s="14">
        <v>1793</v>
      </c>
      <c r="G29" s="15">
        <v>0.84695323571091163</v>
      </c>
      <c r="H29" s="14">
        <v>557</v>
      </c>
      <c r="I29" s="15">
        <v>0.64244521337946947</v>
      </c>
      <c r="J29" s="14">
        <v>2078</v>
      </c>
      <c r="K29" s="16">
        <v>0.69568128557080688</v>
      </c>
      <c r="L29" s="27"/>
    </row>
    <row r="30" spans="1:12" s="22" customFormat="1" ht="15" customHeight="1">
      <c r="A30" s="13" t="s">
        <v>5</v>
      </c>
      <c r="B30" s="14">
        <v>408</v>
      </c>
      <c r="C30" s="15">
        <v>0.17237008871989862</v>
      </c>
      <c r="D30" s="14">
        <v>528</v>
      </c>
      <c r="E30" s="15">
        <v>0.3</v>
      </c>
      <c r="F30" s="14">
        <v>324</v>
      </c>
      <c r="G30" s="15">
        <v>0.15304676428908834</v>
      </c>
      <c r="H30" s="14">
        <v>310</v>
      </c>
      <c r="I30" s="15">
        <v>0.35755478662053058</v>
      </c>
      <c r="J30" s="14">
        <v>909</v>
      </c>
      <c r="K30" s="16">
        <v>0.30431871442919317</v>
      </c>
      <c r="L30" s="27"/>
    </row>
    <row r="31" spans="1:12" s="22" customFormat="1" ht="15" customHeight="1">
      <c r="A31" s="13" t="s">
        <v>6</v>
      </c>
      <c r="B31" s="14">
        <v>2334</v>
      </c>
      <c r="C31" s="15">
        <v>0.98605830164765529</v>
      </c>
      <c r="D31" s="14">
        <v>1727</v>
      </c>
      <c r="E31" s="15">
        <v>0.98124999999999996</v>
      </c>
      <c r="F31" s="14">
        <v>2096</v>
      </c>
      <c r="G31" s="15">
        <v>0.99008030231459609</v>
      </c>
      <c r="H31" s="14">
        <v>822</v>
      </c>
      <c r="I31" s="15">
        <v>0.94809688581314877</v>
      </c>
      <c r="J31" s="14">
        <v>2879</v>
      </c>
      <c r="K31" s="16">
        <v>0.96384332105791759</v>
      </c>
      <c r="L31" s="27"/>
    </row>
    <row r="32" spans="1:12" s="22" customFormat="1" ht="15" customHeight="1">
      <c r="A32" s="13" t="s">
        <v>7</v>
      </c>
      <c r="B32" s="14">
        <v>33</v>
      </c>
      <c r="C32" s="15">
        <v>1.3941698352344741E-2</v>
      </c>
      <c r="D32" s="14">
        <v>33</v>
      </c>
      <c r="E32" s="15">
        <v>1.8749999999999999E-2</v>
      </c>
      <c r="F32" s="14">
        <v>21</v>
      </c>
      <c r="G32" s="15">
        <v>9.9196976854038742E-3</v>
      </c>
      <c r="H32" s="14">
        <v>45</v>
      </c>
      <c r="I32" s="15">
        <v>5.1903114186851208E-2</v>
      </c>
      <c r="J32" s="14">
        <v>108</v>
      </c>
      <c r="K32" s="16">
        <v>3.6156678942082354E-2</v>
      </c>
      <c r="L32" s="26"/>
    </row>
    <row r="33" spans="1:11" s="22" customFormat="1" ht="15" customHeight="1">
      <c r="A33" s="31" t="s">
        <v>8</v>
      </c>
      <c r="B33" s="345">
        <v>72</v>
      </c>
      <c r="C33" s="346"/>
      <c r="D33" s="345">
        <v>72</v>
      </c>
      <c r="E33" s="346"/>
      <c r="F33" s="345">
        <v>72</v>
      </c>
      <c r="G33" s="346"/>
      <c r="H33" s="345">
        <v>365</v>
      </c>
      <c r="I33" s="346"/>
      <c r="J33" s="345">
        <v>365</v>
      </c>
      <c r="K33" s="347"/>
    </row>
    <row r="34" spans="1:11" s="25" customFormat="1" ht="15" customHeight="1" thickBot="1">
      <c r="A34" s="32" t="s">
        <v>9</v>
      </c>
      <c r="B34" s="343">
        <v>32.875</v>
      </c>
      <c r="C34" s="344"/>
      <c r="D34" s="343">
        <v>24.444444444444443</v>
      </c>
      <c r="E34" s="344"/>
      <c r="F34" s="343">
        <v>29.402777777777779</v>
      </c>
      <c r="G34" s="344"/>
      <c r="H34" s="343">
        <v>2.3753424657534246</v>
      </c>
      <c r="I34" s="344"/>
      <c r="J34" s="343">
        <v>8.1835616438356169</v>
      </c>
      <c r="K34" s="344"/>
    </row>
    <row r="35" spans="1:11" s="25" customFormat="1" ht="15" customHeight="1">
      <c r="A35" s="8"/>
      <c r="B35" s="9"/>
      <c r="C35" s="9"/>
      <c r="D35" s="9"/>
      <c r="E35" s="9"/>
      <c r="F35" s="9"/>
      <c r="G35" s="9"/>
      <c r="H35" s="9"/>
      <c r="I35" s="9"/>
      <c r="J35" s="9"/>
      <c r="K35" s="9"/>
    </row>
    <row r="36" spans="1:11">
      <c r="A36" s="10" t="s">
        <v>24</v>
      </c>
      <c r="B36" s="5"/>
      <c r="C36" s="5"/>
      <c r="D36" s="11"/>
      <c r="E36" s="5"/>
      <c r="F36" s="11"/>
      <c r="G36" s="5"/>
      <c r="H36" s="11"/>
      <c r="I36" s="5"/>
      <c r="J36" s="11"/>
      <c r="K36" s="11"/>
    </row>
    <row r="37" spans="1:11">
      <c r="B37" s="28"/>
      <c r="D37" s="28"/>
      <c r="F37" s="28"/>
      <c r="H37" s="28"/>
      <c r="J37" s="28"/>
    </row>
    <row r="38" spans="1:11">
      <c r="B38" s="28"/>
      <c r="D38" s="28"/>
      <c r="F38" s="28"/>
      <c r="H38" s="28"/>
      <c r="J38" s="28"/>
    </row>
    <row r="39" spans="1:11">
      <c r="B39" s="28"/>
      <c r="D39" s="28"/>
      <c r="F39" s="28"/>
      <c r="H39" s="28"/>
      <c r="J39" s="28"/>
    </row>
    <row r="40" spans="1:11">
      <c r="B40" s="28"/>
      <c r="D40" s="28"/>
      <c r="F40" s="28"/>
      <c r="H40" s="28"/>
      <c r="J40" s="28"/>
    </row>
    <row r="41" spans="1:11">
      <c r="B41" s="28"/>
      <c r="D41" s="28"/>
      <c r="F41" s="28"/>
      <c r="H41" s="28"/>
      <c r="J41" s="28"/>
    </row>
    <row r="42" spans="1:11">
      <c r="B42" s="28"/>
      <c r="D42" s="28"/>
      <c r="F42" s="28"/>
      <c r="H42" s="28"/>
      <c r="J42" s="28"/>
    </row>
  </sheetData>
  <mergeCells count="35">
    <mergeCell ref="A24:A25"/>
    <mergeCell ref="B24:C24"/>
    <mergeCell ref="D24:E24"/>
    <mergeCell ref="F24:G24"/>
    <mergeCell ref="H24:I24"/>
    <mergeCell ref="A7:K10"/>
    <mergeCell ref="A2:K2"/>
    <mergeCell ref="J11:K11"/>
    <mergeCell ref="A12:A13"/>
    <mergeCell ref="B12:C12"/>
    <mergeCell ref="D12:E12"/>
    <mergeCell ref="F12:G12"/>
    <mergeCell ref="H12:I12"/>
    <mergeCell ref="J12:K12"/>
    <mergeCell ref="B22:C22"/>
    <mergeCell ref="D22:E22"/>
    <mergeCell ref="F22:G22"/>
    <mergeCell ref="H22:I22"/>
    <mergeCell ref="J22:K22"/>
    <mergeCell ref="J21:K21"/>
    <mergeCell ref="B21:C21"/>
    <mergeCell ref="D21:E21"/>
    <mergeCell ref="F21:G21"/>
    <mergeCell ref="H21:I21"/>
    <mergeCell ref="J24:K24"/>
    <mergeCell ref="B34:C34"/>
    <mergeCell ref="D34:E34"/>
    <mergeCell ref="F34:G34"/>
    <mergeCell ref="H34:I34"/>
    <mergeCell ref="J34:K34"/>
    <mergeCell ref="F33:G33"/>
    <mergeCell ref="H33:I33"/>
    <mergeCell ref="J33:K33"/>
    <mergeCell ref="B33:C33"/>
    <mergeCell ref="D33:E33"/>
  </mergeCells>
  <phoneticPr fontId="1"/>
  <printOptions horizontalCentered="1"/>
  <pageMargins left="0.47244094488188981" right="0.47244094488188981" top="0.70866141732283472" bottom="0" header="0" footer="0"/>
  <pageSetup paperSize="9" orientation="portrait" horizontalDpi="300" verticalDpi="3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
  <sheetViews>
    <sheetView showGridLines="0" zoomScaleNormal="100" zoomScaleSheetLayoutView="115" workbookViewId="0"/>
  </sheetViews>
  <sheetFormatPr defaultColWidth="8.81640625" defaultRowHeight="13"/>
  <cols>
    <col min="1" max="1" width="3.81640625" customWidth="1"/>
    <col min="2" max="2" width="2.6328125" customWidth="1"/>
    <col min="3" max="3" width="9.6328125" customWidth="1"/>
    <col min="4" max="5" width="8.6328125" customWidth="1"/>
    <col min="6" max="6" width="8.6328125" style="66" customWidth="1"/>
  </cols>
  <sheetData>
    <row r="1" spans="1:7" s="2" customFormat="1" ht="18" customHeight="1">
      <c r="A1" s="65" t="s">
        <v>213</v>
      </c>
      <c r="B1" s="86"/>
      <c r="C1" s="86"/>
      <c r="F1" s="130"/>
    </row>
    <row r="2" spans="1:7" s="5" customFormat="1" ht="18.75" customHeight="1" thickBot="1">
      <c r="A2" s="65"/>
      <c r="B2" s="86"/>
      <c r="C2" s="86"/>
      <c r="D2" s="2"/>
      <c r="E2" s="457" t="s">
        <v>26</v>
      </c>
      <c r="F2" s="457"/>
    </row>
    <row r="3" spans="1:7" s="5" customFormat="1" ht="24" customHeight="1" thickBot="1">
      <c r="A3" s="449"/>
      <c r="B3" s="449"/>
      <c r="C3" s="449"/>
      <c r="D3" s="216" t="s">
        <v>29</v>
      </c>
      <c r="E3" s="215" t="s">
        <v>59</v>
      </c>
      <c r="F3" s="214" t="s">
        <v>60</v>
      </c>
      <c r="G3" s="11"/>
    </row>
    <row r="4" spans="1:7" s="5" customFormat="1" ht="34" customHeight="1">
      <c r="A4" s="458" t="s">
        <v>29</v>
      </c>
      <c r="B4" s="459"/>
      <c r="C4" s="459"/>
      <c r="D4" s="127">
        <f>E4+F4</f>
        <v>12273</v>
      </c>
      <c r="E4" s="127">
        <f>E5+E8+E11</f>
        <v>3924</v>
      </c>
      <c r="F4" s="126">
        <f>F5+F8+F11</f>
        <v>8349</v>
      </c>
    </row>
    <row r="5" spans="1:7" s="5" customFormat="1" ht="34" customHeight="1">
      <c r="A5" s="460" t="s">
        <v>212</v>
      </c>
      <c r="B5" s="74"/>
      <c r="C5" s="54" t="s">
        <v>29</v>
      </c>
      <c r="D5" s="124">
        <f t="shared" ref="D5:D13" si="0">SUM(E5:F5)</f>
        <v>1178</v>
      </c>
      <c r="E5" s="124">
        <f>SUM(E6:E7)</f>
        <v>642</v>
      </c>
      <c r="F5" s="123">
        <f>SUM(F6:F7)</f>
        <v>536</v>
      </c>
    </row>
    <row r="6" spans="1:7" s="5" customFormat="1" ht="34" customHeight="1">
      <c r="A6" s="461"/>
      <c r="B6" s="74"/>
      <c r="C6" s="74" t="s">
        <v>82</v>
      </c>
      <c r="D6" s="124">
        <f t="shared" si="0"/>
        <v>577</v>
      </c>
      <c r="E6" s="124">
        <v>414</v>
      </c>
      <c r="F6" s="123">
        <v>163</v>
      </c>
    </row>
    <row r="7" spans="1:7" s="5" customFormat="1" ht="34" customHeight="1">
      <c r="A7" s="462"/>
      <c r="B7" s="74"/>
      <c r="C7" s="74" t="s">
        <v>37</v>
      </c>
      <c r="D7" s="124">
        <f t="shared" si="0"/>
        <v>601</v>
      </c>
      <c r="E7" s="124">
        <v>228</v>
      </c>
      <c r="F7" s="123">
        <v>373</v>
      </c>
    </row>
    <row r="8" spans="1:7" s="5" customFormat="1" ht="34" customHeight="1">
      <c r="A8" s="460" t="s">
        <v>211</v>
      </c>
      <c r="B8" s="78"/>
      <c r="C8" s="225" t="s">
        <v>29</v>
      </c>
      <c r="D8" s="224">
        <f t="shared" si="0"/>
        <v>723</v>
      </c>
      <c r="E8" s="224">
        <f>SUM(E9:E10)</f>
        <v>637</v>
      </c>
      <c r="F8" s="223">
        <f>SUM(F9:F10)</f>
        <v>86</v>
      </c>
    </row>
    <row r="9" spans="1:7" s="5" customFormat="1" ht="34" customHeight="1">
      <c r="A9" s="371"/>
      <c r="B9" s="74"/>
      <c r="C9" s="74" t="s">
        <v>82</v>
      </c>
      <c r="D9" s="124">
        <f t="shared" si="0"/>
        <v>554</v>
      </c>
      <c r="E9" s="124">
        <v>506</v>
      </c>
      <c r="F9" s="123">
        <v>48</v>
      </c>
    </row>
    <row r="10" spans="1:7" s="5" customFormat="1" ht="34" customHeight="1">
      <c r="A10" s="462"/>
      <c r="B10" s="222"/>
      <c r="C10" s="222" t="s">
        <v>37</v>
      </c>
      <c r="D10" s="221">
        <f t="shared" si="0"/>
        <v>169</v>
      </c>
      <c r="E10" s="221">
        <v>131</v>
      </c>
      <c r="F10" s="220">
        <v>38</v>
      </c>
    </row>
    <row r="11" spans="1:7" s="5" customFormat="1" ht="34" customHeight="1">
      <c r="A11" s="463" t="s">
        <v>37</v>
      </c>
      <c r="B11" s="74"/>
      <c r="C11" s="54" t="s">
        <v>29</v>
      </c>
      <c r="D11" s="124">
        <f t="shared" si="0"/>
        <v>10372</v>
      </c>
      <c r="E11" s="124">
        <f>SUM(E12:E13)</f>
        <v>2645</v>
      </c>
      <c r="F11" s="123">
        <f>SUM(F12:F13)</f>
        <v>7727</v>
      </c>
    </row>
    <row r="12" spans="1:7" s="5" customFormat="1" ht="34" customHeight="1">
      <c r="A12" s="371"/>
      <c r="B12" s="74"/>
      <c r="C12" s="74" t="s">
        <v>82</v>
      </c>
      <c r="D12" s="124">
        <f t="shared" si="0"/>
        <v>4958</v>
      </c>
      <c r="E12" s="124">
        <v>2077</v>
      </c>
      <c r="F12" s="123">
        <v>2881</v>
      </c>
    </row>
    <row r="13" spans="1:7" s="5" customFormat="1" ht="11.5" thickBot="1">
      <c r="A13" s="372"/>
      <c r="B13" s="70"/>
      <c r="C13" s="70" t="s">
        <v>37</v>
      </c>
      <c r="D13" s="121">
        <f t="shared" si="0"/>
        <v>5414</v>
      </c>
      <c r="E13" s="121">
        <v>568</v>
      </c>
      <c r="F13" s="120">
        <v>4846</v>
      </c>
    </row>
    <row r="14" spans="1:7" s="2" customFormat="1">
      <c r="A14" s="10" t="s">
        <v>24</v>
      </c>
      <c r="B14" s="5"/>
      <c r="C14" s="41"/>
      <c r="D14" s="219"/>
      <c r="E14" s="218"/>
      <c r="F14" s="218"/>
    </row>
  </sheetData>
  <mergeCells count="6">
    <mergeCell ref="E2:F2"/>
    <mergeCell ref="A4:C4"/>
    <mergeCell ref="A5:A7"/>
    <mergeCell ref="A8:A10"/>
    <mergeCell ref="A11:A13"/>
    <mergeCell ref="A3:C3"/>
  </mergeCells>
  <phoneticPr fontId="1"/>
  <pageMargins left="0.47244094488188981" right="0.47244094488188981" top="0" bottom="0" header="0" footer="0"/>
  <pageSetup paperSize="9" orientation="portrait" horizontalDpi="300" verticalDpi="300"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1"/>
  <sheetViews>
    <sheetView showGridLines="0" zoomScaleSheetLayoutView="100" workbookViewId="0"/>
  </sheetViews>
  <sheetFormatPr defaultColWidth="8.81640625" defaultRowHeight="13"/>
  <cols>
    <col min="1" max="2" width="0.81640625" customWidth="1"/>
    <col min="3" max="3" width="20.1796875" customWidth="1"/>
    <col min="4" max="4" width="8.453125" customWidth="1"/>
    <col min="5" max="11" width="7.1796875" customWidth="1"/>
    <col min="12" max="12" width="7.1796875" style="66" customWidth="1"/>
  </cols>
  <sheetData>
    <row r="1" spans="1:12" s="2" customFormat="1" ht="18" customHeight="1">
      <c r="A1" s="65" t="s">
        <v>218</v>
      </c>
      <c r="B1" s="86"/>
      <c r="C1" s="86"/>
      <c r="D1" s="86"/>
      <c r="L1" s="130"/>
    </row>
    <row r="2" spans="1:12" s="5" customFormat="1" ht="13.5" customHeight="1">
      <c r="A2" s="349" t="s">
        <v>217</v>
      </c>
      <c r="B2" s="349"/>
      <c r="C2" s="349"/>
      <c r="D2" s="349"/>
      <c r="E2" s="349"/>
      <c r="F2" s="349"/>
      <c r="G2" s="349"/>
      <c r="H2" s="349"/>
      <c r="I2" s="349"/>
      <c r="J2" s="349"/>
      <c r="K2" s="349"/>
      <c r="L2" s="349"/>
    </row>
    <row r="3" spans="1:12" s="5" customFormat="1" ht="19.5" customHeight="1">
      <c r="A3" s="349"/>
      <c r="B3" s="349"/>
      <c r="C3" s="349"/>
      <c r="D3" s="349"/>
      <c r="E3" s="349"/>
      <c r="F3" s="349"/>
      <c r="G3" s="349"/>
      <c r="H3" s="349"/>
      <c r="I3" s="349"/>
      <c r="J3" s="349"/>
      <c r="K3" s="349"/>
      <c r="L3" s="349"/>
    </row>
    <row r="4" spans="1:12" s="5" customFormat="1" ht="13.5" customHeight="1">
      <c r="A4" s="349"/>
      <c r="B4" s="349"/>
      <c r="C4" s="349"/>
      <c r="D4" s="349"/>
      <c r="E4" s="349"/>
      <c r="F4" s="349"/>
      <c r="G4" s="349"/>
      <c r="H4" s="349"/>
      <c r="I4" s="349"/>
      <c r="J4" s="349"/>
      <c r="K4" s="349"/>
      <c r="L4" s="349"/>
    </row>
    <row r="5" spans="1:12" s="5" customFormat="1" ht="30" customHeight="1" thickBot="1">
      <c r="A5" s="33"/>
      <c r="B5" s="33"/>
      <c r="C5" s="33"/>
      <c r="D5" s="33"/>
      <c r="E5" s="33"/>
      <c r="F5" s="33"/>
      <c r="G5" s="33"/>
      <c r="H5" s="33"/>
      <c r="I5" s="33"/>
      <c r="J5" s="33"/>
      <c r="K5" s="351" t="s">
        <v>26</v>
      </c>
      <c r="L5" s="351"/>
    </row>
    <row r="6" spans="1:12" s="5" customFormat="1" ht="30" customHeight="1">
      <c r="A6" s="439"/>
      <c r="B6" s="439"/>
      <c r="C6" s="439"/>
      <c r="D6" s="440"/>
      <c r="E6" s="443" t="s">
        <v>191</v>
      </c>
      <c r="F6" s="444"/>
      <c r="G6" s="465" t="s">
        <v>216</v>
      </c>
      <c r="H6" s="444"/>
      <c r="I6" s="443" t="s">
        <v>189</v>
      </c>
      <c r="J6" s="444"/>
      <c r="K6" s="443" t="s">
        <v>188</v>
      </c>
      <c r="L6" s="445"/>
    </row>
    <row r="7" spans="1:12" s="5" customFormat="1" ht="15" customHeight="1" thickBot="1">
      <c r="A7" s="441"/>
      <c r="B7" s="441"/>
      <c r="C7" s="441"/>
      <c r="D7" s="442"/>
      <c r="E7" s="7" t="s">
        <v>29</v>
      </c>
      <c r="F7" s="7" t="s">
        <v>187</v>
      </c>
      <c r="G7" s="7" t="s">
        <v>29</v>
      </c>
      <c r="H7" s="7" t="s">
        <v>187</v>
      </c>
      <c r="I7" s="7" t="s">
        <v>29</v>
      </c>
      <c r="J7" s="7" t="s">
        <v>187</v>
      </c>
      <c r="K7" s="7" t="s">
        <v>29</v>
      </c>
      <c r="L7" s="6" t="s">
        <v>187</v>
      </c>
    </row>
    <row r="8" spans="1:12" s="5" customFormat="1" ht="15" customHeight="1">
      <c r="A8" s="458" t="s">
        <v>29</v>
      </c>
      <c r="B8" s="459"/>
      <c r="C8" s="459"/>
      <c r="D8" s="464"/>
      <c r="E8" s="127">
        <f>E9+E28</f>
        <v>10693</v>
      </c>
      <c r="F8" s="127">
        <f>F9+F28</f>
        <v>8837</v>
      </c>
      <c r="G8" s="127">
        <v>0</v>
      </c>
      <c r="H8" s="127">
        <v>0</v>
      </c>
      <c r="I8" s="127">
        <f>I9+I28</f>
        <v>756</v>
      </c>
      <c r="J8" s="127">
        <f>J9+J28</f>
        <v>586</v>
      </c>
      <c r="K8" s="127">
        <f>K9+K28</f>
        <v>9937</v>
      </c>
      <c r="L8" s="126">
        <f>L9+L28</f>
        <v>8251</v>
      </c>
    </row>
    <row r="9" spans="1:12" s="5" customFormat="1" ht="15" customHeight="1">
      <c r="A9" s="232"/>
      <c r="B9" s="196" t="s">
        <v>186</v>
      </c>
      <c r="C9" s="229"/>
      <c r="D9" s="228"/>
      <c r="E9" s="224">
        <f>SUM(E10:E27)</f>
        <v>6574</v>
      </c>
      <c r="F9" s="224">
        <f>SUM(F10:F27)</f>
        <v>5337</v>
      </c>
      <c r="G9" s="224">
        <v>0</v>
      </c>
      <c r="H9" s="224">
        <v>0</v>
      </c>
      <c r="I9" s="224">
        <f>SUM(I10:I27)</f>
        <v>675</v>
      </c>
      <c r="J9" s="224">
        <f>SUM(J10:J27)</f>
        <v>520</v>
      </c>
      <c r="K9" s="224">
        <f>SUM(K10:K27)</f>
        <v>5899</v>
      </c>
      <c r="L9" s="223">
        <f>SUM(L10:L27)</f>
        <v>4817</v>
      </c>
    </row>
    <row r="10" spans="1:12" s="5" customFormat="1" ht="15" customHeight="1">
      <c r="A10" s="193"/>
      <c r="B10" s="74"/>
      <c r="C10" s="435" t="s">
        <v>185</v>
      </c>
      <c r="D10" s="436"/>
      <c r="E10" s="124">
        <f t="shared" ref="E10:E27" si="0">I10+K10</f>
        <v>91</v>
      </c>
      <c r="F10" s="124">
        <f t="shared" ref="F10:F27" si="1">J10+L10</f>
        <v>79</v>
      </c>
      <c r="G10" s="124">
        <v>0</v>
      </c>
      <c r="H10" s="124">
        <v>0</v>
      </c>
      <c r="I10" s="124">
        <v>22</v>
      </c>
      <c r="J10" s="124">
        <v>21</v>
      </c>
      <c r="K10" s="124">
        <v>69</v>
      </c>
      <c r="L10" s="123">
        <v>58</v>
      </c>
    </row>
    <row r="11" spans="1:12" s="5" customFormat="1" ht="15" customHeight="1">
      <c r="A11" s="193"/>
      <c r="B11" s="74"/>
      <c r="C11" s="435" t="s">
        <v>184</v>
      </c>
      <c r="D11" s="436"/>
      <c r="E11" s="124">
        <f t="shared" si="0"/>
        <v>59</v>
      </c>
      <c r="F11" s="124">
        <f t="shared" si="1"/>
        <v>40</v>
      </c>
      <c r="G11" s="124">
        <v>0</v>
      </c>
      <c r="H11" s="124">
        <v>0</v>
      </c>
      <c r="I11" s="124">
        <v>37</v>
      </c>
      <c r="J11" s="124">
        <v>26</v>
      </c>
      <c r="K11" s="124">
        <v>22</v>
      </c>
      <c r="L11" s="123">
        <v>14</v>
      </c>
    </row>
    <row r="12" spans="1:12" s="5" customFormat="1" ht="15" customHeight="1">
      <c r="A12" s="193"/>
      <c r="B12" s="74"/>
      <c r="C12" s="435" t="s">
        <v>183</v>
      </c>
      <c r="D12" s="436"/>
      <c r="E12" s="124">
        <f t="shared" si="0"/>
        <v>95</v>
      </c>
      <c r="F12" s="124">
        <f t="shared" si="1"/>
        <v>84</v>
      </c>
      <c r="G12" s="124">
        <v>0</v>
      </c>
      <c r="H12" s="124">
        <v>0</v>
      </c>
      <c r="I12" s="124">
        <v>14</v>
      </c>
      <c r="J12" s="124">
        <v>11</v>
      </c>
      <c r="K12" s="124">
        <v>81</v>
      </c>
      <c r="L12" s="123">
        <v>73</v>
      </c>
    </row>
    <row r="13" spans="1:12" s="5" customFormat="1" ht="15" customHeight="1">
      <c r="A13" s="193"/>
      <c r="B13" s="74"/>
      <c r="C13" s="435" t="s">
        <v>182</v>
      </c>
      <c r="D13" s="436"/>
      <c r="E13" s="124">
        <f t="shared" si="0"/>
        <v>27</v>
      </c>
      <c r="F13" s="124">
        <f t="shared" si="1"/>
        <v>17</v>
      </c>
      <c r="G13" s="124">
        <v>0</v>
      </c>
      <c r="H13" s="124">
        <v>0</v>
      </c>
      <c r="I13" s="124">
        <v>18</v>
      </c>
      <c r="J13" s="124">
        <v>12</v>
      </c>
      <c r="K13" s="124">
        <v>9</v>
      </c>
      <c r="L13" s="123">
        <v>5</v>
      </c>
    </row>
    <row r="14" spans="1:12" s="5" customFormat="1" ht="15" customHeight="1">
      <c r="A14" s="193"/>
      <c r="B14" s="74"/>
      <c r="C14" s="435" t="s">
        <v>181</v>
      </c>
      <c r="D14" s="436"/>
      <c r="E14" s="124">
        <f t="shared" si="0"/>
        <v>15</v>
      </c>
      <c r="F14" s="124">
        <f t="shared" si="1"/>
        <v>11</v>
      </c>
      <c r="G14" s="124">
        <v>0</v>
      </c>
      <c r="H14" s="124">
        <v>0</v>
      </c>
      <c r="I14" s="124">
        <v>0</v>
      </c>
      <c r="J14" s="124">
        <v>0</v>
      </c>
      <c r="K14" s="124">
        <v>15</v>
      </c>
      <c r="L14" s="123">
        <v>11</v>
      </c>
    </row>
    <row r="15" spans="1:12" s="5" customFormat="1" ht="15" customHeight="1">
      <c r="A15" s="193"/>
      <c r="B15" s="74"/>
      <c r="C15" s="435" t="s">
        <v>180</v>
      </c>
      <c r="D15" s="436"/>
      <c r="E15" s="124">
        <f t="shared" si="0"/>
        <v>1216</v>
      </c>
      <c r="F15" s="124">
        <f t="shared" si="1"/>
        <v>948</v>
      </c>
      <c r="G15" s="124">
        <v>0</v>
      </c>
      <c r="H15" s="124">
        <v>0</v>
      </c>
      <c r="I15" s="124">
        <v>32</v>
      </c>
      <c r="J15" s="124">
        <v>22</v>
      </c>
      <c r="K15" s="124">
        <v>1184</v>
      </c>
      <c r="L15" s="123">
        <v>926</v>
      </c>
    </row>
    <row r="16" spans="1:12" s="5" customFormat="1" ht="15" customHeight="1">
      <c r="A16" s="193"/>
      <c r="B16" s="74"/>
      <c r="C16" s="74" t="s">
        <v>179</v>
      </c>
      <c r="D16" s="54" t="s">
        <v>178</v>
      </c>
      <c r="E16" s="124">
        <f t="shared" si="0"/>
        <v>35</v>
      </c>
      <c r="F16" s="124">
        <f t="shared" si="1"/>
        <v>27</v>
      </c>
      <c r="G16" s="124">
        <v>0</v>
      </c>
      <c r="H16" s="124">
        <v>0</v>
      </c>
      <c r="I16" s="124">
        <v>10</v>
      </c>
      <c r="J16" s="124">
        <v>7</v>
      </c>
      <c r="K16" s="124">
        <v>25</v>
      </c>
      <c r="L16" s="123">
        <v>20</v>
      </c>
    </row>
    <row r="17" spans="1:13" s="5" customFormat="1" ht="15" customHeight="1">
      <c r="A17" s="193"/>
      <c r="B17" s="74"/>
      <c r="C17" s="199" t="s">
        <v>176</v>
      </c>
      <c r="D17" s="54" t="s">
        <v>177</v>
      </c>
      <c r="E17" s="124">
        <f t="shared" si="0"/>
        <v>295</v>
      </c>
      <c r="F17" s="124">
        <f t="shared" si="1"/>
        <v>245</v>
      </c>
      <c r="G17" s="124">
        <v>0</v>
      </c>
      <c r="H17" s="124">
        <v>0</v>
      </c>
      <c r="I17" s="124">
        <v>22</v>
      </c>
      <c r="J17" s="124">
        <v>13</v>
      </c>
      <c r="K17" s="124">
        <v>273</v>
      </c>
      <c r="L17" s="123">
        <v>232</v>
      </c>
    </row>
    <row r="18" spans="1:13" s="5" customFormat="1" ht="15" customHeight="1">
      <c r="A18" s="193"/>
      <c r="B18" s="74"/>
      <c r="C18" s="199" t="s">
        <v>176</v>
      </c>
      <c r="D18" s="54" t="s">
        <v>175</v>
      </c>
      <c r="E18" s="124">
        <f t="shared" si="0"/>
        <v>114</v>
      </c>
      <c r="F18" s="124">
        <f t="shared" si="1"/>
        <v>99</v>
      </c>
      <c r="G18" s="124">
        <v>0</v>
      </c>
      <c r="H18" s="124">
        <v>0</v>
      </c>
      <c r="I18" s="124">
        <v>8</v>
      </c>
      <c r="J18" s="124">
        <v>7</v>
      </c>
      <c r="K18" s="124">
        <v>106</v>
      </c>
      <c r="L18" s="123">
        <v>92</v>
      </c>
    </row>
    <row r="19" spans="1:13" s="5" customFormat="1" ht="15" customHeight="1">
      <c r="A19" s="193"/>
      <c r="B19" s="74"/>
      <c r="C19" s="435" t="s">
        <v>174</v>
      </c>
      <c r="D19" s="436"/>
      <c r="E19" s="124">
        <f t="shared" si="0"/>
        <v>1478</v>
      </c>
      <c r="F19" s="124">
        <f t="shared" si="1"/>
        <v>1221</v>
      </c>
      <c r="G19" s="124">
        <v>0</v>
      </c>
      <c r="H19" s="124">
        <v>0</v>
      </c>
      <c r="I19" s="124">
        <v>101</v>
      </c>
      <c r="J19" s="124">
        <v>77</v>
      </c>
      <c r="K19" s="124">
        <v>1377</v>
      </c>
      <c r="L19" s="123">
        <v>1144</v>
      </c>
    </row>
    <row r="20" spans="1:13" s="5" customFormat="1" ht="15" customHeight="1">
      <c r="A20" s="193"/>
      <c r="B20" s="74"/>
      <c r="C20" s="435" t="s">
        <v>173</v>
      </c>
      <c r="D20" s="436"/>
      <c r="E20" s="124">
        <f t="shared" si="0"/>
        <v>1584</v>
      </c>
      <c r="F20" s="124">
        <f t="shared" si="1"/>
        <v>1335</v>
      </c>
      <c r="G20" s="124">
        <v>0</v>
      </c>
      <c r="H20" s="124">
        <v>0</v>
      </c>
      <c r="I20" s="124">
        <v>338</v>
      </c>
      <c r="J20" s="124">
        <v>272</v>
      </c>
      <c r="K20" s="124">
        <v>1246</v>
      </c>
      <c r="L20" s="123">
        <v>1063</v>
      </c>
    </row>
    <row r="21" spans="1:13" s="5" customFormat="1" ht="15" customHeight="1">
      <c r="A21" s="193"/>
      <c r="B21" s="74"/>
      <c r="C21" s="435" t="s">
        <v>172</v>
      </c>
      <c r="D21" s="436"/>
      <c r="E21" s="124">
        <f t="shared" si="0"/>
        <v>728</v>
      </c>
      <c r="F21" s="124">
        <f t="shared" si="1"/>
        <v>583</v>
      </c>
      <c r="G21" s="124">
        <v>0</v>
      </c>
      <c r="H21" s="124">
        <v>0</v>
      </c>
      <c r="I21" s="124">
        <v>56</v>
      </c>
      <c r="J21" s="124">
        <v>40</v>
      </c>
      <c r="K21" s="124">
        <v>672</v>
      </c>
      <c r="L21" s="123">
        <v>543</v>
      </c>
    </row>
    <row r="22" spans="1:13" s="5" customFormat="1" ht="15" customHeight="1">
      <c r="A22" s="193"/>
      <c r="B22" s="74"/>
      <c r="C22" s="435" t="s">
        <v>171</v>
      </c>
      <c r="D22" s="436"/>
      <c r="E22" s="124">
        <f t="shared" si="0"/>
        <v>16</v>
      </c>
      <c r="F22" s="124">
        <f t="shared" si="1"/>
        <v>12</v>
      </c>
      <c r="G22" s="124">
        <v>0</v>
      </c>
      <c r="H22" s="124">
        <v>0</v>
      </c>
      <c r="I22" s="124">
        <v>0</v>
      </c>
      <c r="J22" s="124">
        <v>0</v>
      </c>
      <c r="K22" s="124">
        <v>16</v>
      </c>
      <c r="L22" s="123">
        <v>12</v>
      </c>
    </row>
    <row r="23" spans="1:13" s="5" customFormat="1" ht="15" customHeight="1">
      <c r="A23" s="193"/>
      <c r="B23" s="74"/>
      <c r="C23" s="435" t="s">
        <v>170</v>
      </c>
      <c r="D23" s="436"/>
      <c r="E23" s="124">
        <f t="shared" si="0"/>
        <v>623</v>
      </c>
      <c r="F23" s="124">
        <f t="shared" si="1"/>
        <v>473</v>
      </c>
      <c r="G23" s="124">
        <v>0</v>
      </c>
      <c r="H23" s="124">
        <v>0</v>
      </c>
      <c r="I23" s="124">
        <v>11</v>
      </c>
      <c r="J23" s="124">
        <v>8</v>
      </c>
      <c r="K23" s="124">
        <v>612</v>
      </c>
      <c r="L23" s="123">
        <v>465</v>
      </c>
    </row>
    <row r="24" spans="1:13" s="5" customFormat="1" ht="15" customHeight="1">
      <c r="A24" s="193"/>
      <c r="B24" s="74"/>
      <c r="C24" s="435" t="s">
        <v>169</v>
      </c>
      <c r="D24" s="436"/>
      <c r="E24" s="124">
        <f t="shared" si="0"/>
        <v>197</v>
      </c>
      <c r="F24" s="124">
        <f t="shared" si="1"/>
        <v>162</v>
      </c>
      <c r="G24" s="124">
        <v>0</v>
      </c>
      <c r="H24" s="124">
        <v>0</v>
      </c>
      <c r="I24" s="124">
        <v>5</v>
      </c>
      <c r="J24" s="124">
        <v>3</v>
      </c>
      <c r="K24" s="124">
        <v>192</v>
      </c>
      <c r="L24" s="123">
        <v>159</v>
      </c>
      <c r="M24" s="231"/>
    </row>
    <row r="25" spans="1:13" s="5" customFormat="1" ht="15" customHeight="1">
      <c r="A25" s="193"/>
      <c r="B25" s="74"/>
      <c r="C25" s="435" t="s">
        <v>168</v>
      </c>
      <c r="D25" s="436"/>
      <c r="E25" s="124">
        <f t="shared" si="0"/>
        <v>0</v>
      </c>
      <c r="F25" s="124">
        <f t="shared" si="1"/>
        <v>0</v>
      </c>
      <c r="G25" s="124">
        <v>0</v>
      </c>
      <c r="H25" s="124">
        <v>0</v>
      </c>
      <c r="I25" s="124">
        <v>0</v>
      </c>
      <c r="J25" s="124">
        <v>0</v>
      </c>
      <c r="K25" s="124">
        <v>0</v>
      </c>
      <c r="L25" s="123">
        <v>0</v>
      </c>
    </row>
    <row r="26" spans="1:13" s="5" customFormat="1" ht="15" customHeight="1">
      <c r="A26" s="193"/>
      <c r="B26" s="74"/>
      <c r="C26" s="435" t="s">
        <v>167</v>
      </c>
      <c r="D26" s="436"/>
      <c r="E26" s="124">
        <f t="shared" si="0"/>
        <v>1</v>
      </c>
      <c r="F26" s="124">
        <f t="shared" si="1"/>
        <v>1</v>
      </c>
      <c r="G26" s="124">
        <v>0</v>
      </c>
      <c r="H26" s="124">
        <v>0</v>
      </c>
      <c r="I26" s="124">
        <v>1</v>
      </c>
      <c r="J26" s="124">
        <v>1</v>
      </c>
      <c r="K26" s="124">
        <v>0</v>
      </c>
      <c r="L26" s="123">
        <v>0</v>
      </c>
    </row>
    <row r="27" spans="1:13" s="5" customFormat="1" ht="15" customHeight="1">
      <c r="A27" s="193"/>
      <c r="B27" s="74"/>
      <c r="C27" s="435" t="s">
        <v>166</v>
      </c>
      <c r="D27" s="436"/>
      <c r="E27" s="124">
        <f t="shared" si="0"/>
        <v>0</v>
      </c>
      <c r="F27" s="124">
        <f t="shared" si="1"/>
        <v>0</v>
      </c>
      <c r="G27" s="124">
        <v>0</v>
      </c>
      <c r="H27" s="124">
        <v>0</v>
      </c>
      <c r="I27" s="124">
        <v>0</v>
      </c>
      <c r="J27" s="124">
        <v>0</v>
      </c>
      <c r="K27" s="124">
        <v>0</v>
      </c>
      <c r="L27" s="123">
        <v>0</v>
      </c>
    </row>
    <row r="28" spans="1:13" s="5" customFormat="1" ht="15" customHeight="1">
      <c r="A28" s="230"/>
      <c r="B28" s="196" t="s">
        <v>215</v>
      </c>
      <c r="C28" s="229"/>
      <c r="D28" s="228"/>
      <c r="E28" s="124">
        <f>SUM(E29:E37)</f>
        <v>4119</v>
      </c>
      <c r="F28" s="124">
        <f>SUM(F29:F37)</f>
        <v>3500</v>
      </c>
      <c r="G28" s="124">
        <v>0</v>
      </c>
      <c r="H28" s="124">
        <v>0</v>
      </c>
      <c r="I28" s="124">
        <f>SUM(I29:I37)</f>
        <v>81</v>
      </c>
      <c r="J28" s="124">
        <f>SUM(J29:J37)</f>
        <v>66</v>
      </c>
      <c r="K28" s="124">
        <f>SUM(K29:K37)</f>
        <v>4038</v>
      </c>
      <c r="L28" s="123">
        <f>SUM(L29:L37)</f>
        <v>3434</v>
      </c>
    </row>
    <row r="29" spans="1:13" s="5" customFormat="1" ht="15" customHeight="1">
      <c r="A29" s="193"/>
      <c r="B29" s="74"/>
      <c r="C29" s="435" t="s">
        <v>164</v>
      </c>
      <c r="D29" s="436"/>
      <c r="E29" s="124">
        <f t="shared" ref="E29:E37" si="2">I29+K29</f>
        <v>94</v>
      </c>
      <c r="F29" s="124">
        <f t="shared" ref="F29:F37" si="3">J29+L29</f>
        <v>66</v>
      </c>
      <c r="G29" s="124">
        <v>0</v>
      </c>
      <c r="H29" s="124">
        <v>0</v>
      </c>
      <c r="I29" s="124">
        <v>11</v>
      </c>
      <c r="J29" s="124">
        <v>10</v>
      </c>
      <c r="K29" s="124">
        <v>83</v>
      </c>
      <c r="L29" s="123">
        <v>56</v>
      </c>
    </row>
    <row r="30" spans="1:13" s="5" customFormat="1" ht="15" customHeight="1">
      <c r="A30" s="193"/>
      <c r="B30" s="74"/>
      <c r="C30" s="435" t="s">
        <v>163</v>
      </c>
      <c r="D30" s="436"/>
      <c r="E30" s="124">
        <f t="shared" si="2"/>
        <v>183</v>
      </c>
      <c r="F30" s="124">
        <f t="shared" si="3"/>
        <v>165</v>
      </c>
      <c r="G30" s="124">
        <v>0</v>
      </c>
      <c r="H30" s="124">
        <v>0</v>
      </c>
      <c r="I30" s="124">
        <v>30</v>
      </c>
      <c r="J30" s="124">
        <v>28</v>
      </c>
      <c r="K30" s="124">
        <v>153</v>
      </c>
      <c r="L30" s="123">
        <v>137</v>
      </c>
    </row>
    <row r="31" spans="1:13" s="5" customFormat="1" ht="15" customHeight="1">
      <c r="A31" s="193"/>
      <c r="B31" s="74"/>
      <c r="C31" s="435" t="s">
        <v>214</v>
      </c>
      <c r="D31" s="436"/>
      <c r="E31" s="124">
        <f t="shared" si="2"/>
        <v>9</v>
      </c>
      <c r="F31" s="124">
        <f t="shared" si="3"/>
        <v>8</v>
      </c>
      <c r="G31" s="124">
        <v>0</v>
      </c>
      <c r="H31" s="124">
        <v>0</v>
      </c>
      <c r="I31" s="124">
        <v>5</v>
      </c>
      <c r="J31" s="124">
        <v>4</v>
      </c>
      <c r="K31" s="124">
        <v>4</v>
      </c>
      <c r="L31" s="123">
        <v>4</v>
      </c>
    </row>
    <row r="32" spans="1:13" s="5" customFormat="1" ht="15" customHeight="1">
      <c r="A32" s="193"/>
      <c r="B32" s="74"/>
      <c r="C32" s="435" t="s">
        <v>161</v>
      </c>
      <c r="D32" s="436"/>
      <c r="E32" s="124">
        <f t="shared" si="2"/>
        <v>2899</v>
      </c>
      <c r="F32" s="124">
        <f t="shared" si="3"/>
        <v>2475</v>
      </c>
      <c r="G32" s="124">
        <v>0</v>
      </c>
      <c r="H32" s="124">
        <v>0</v>
      </c>
      <c r="I32" s="124">
        <v>19</v>
      </c>
      <c r="J32" s="124">
        <v>11</v>
      </c>
      <c r="K32" s="124">
        <v>2880</v>
      </c>
      <c r="L32" s="123">
        <v>2464</v>
      </c>
    </row>
    <row r="33" spans="1:12" s="5" customFormat="1" ht="15" customHeight="1">
      <c r="A33" s="193"/>
      <c r="B33" s="74"/>
      <c r="C33" s="435" t="s">
        <v>160</v>
      </c>
      <c r="D33" s="436"/>
      <c r="E33" s="124">
        <f t="shared" si="2"/>
        <v>254</v>
      </c>
      <c r="F33" s="124">
        <f t="shared" si="3"/>
        <v>188</v>
      </c>
      <c r="G33" s="124">
        <v>0</v>
      </c>
      <c r="H33" s="124">
        <v>0</v>
      </c>
      <c r="I33" s="124">
        <v>1</v>
      </c>
      <c r="J33" s="124">
        <v>1</v>
      </c>
      <c r="K33" s="124">
        <v>253</v>
      </c>
      <c r="L33" s="123">
        <v>187</v>
      </c>
    </row>
    <row r="34" spans="1:12" s="5" customFormat="1" ht="15" customHeight="1">
      <c r="A34" s="193"/>
      <c r="B34" s="74"/>
      <c r="C34" s="435" t="s">
        <v>159</v>
      </c>
      <c r="D34" s="436"/>
      <c r="E34" s="124">
        <f t="shared" si="2"/>
        <v>2</v>
      </c>
      <c r="F34" s="124">
        <f t="shared" si="3"/>
        <v>2</v>
      </c>
      <c r="G34" s="124">
        <v>0</v>
      </c>
      <c r="H34" s="124">
        <v>0</v>
      </c>
      <c r="I34" s="124">
        <v>0</v>
      </c>
      <c r="J34" s="124">
        <v>0</v>
      </c>
      <c r="K34" s="124">
        <v>2</v>
      </c>
      <c r="L34" s="123">
        <v>2</v>
      </c>
    </row>
    <row r="35" spans="1:12" s="5" customFormat="1" ht="15" customHeight="1">
      <c r="A35" s="193"/>
      <c r="B35" s="74"/>
      <c r="C35" s="435" t="s">
        <v>158</v>
      </c>
      <c r="D35" s="436"/>
      <c r="E35" s="124">
        <f t="shared" si="2"/>
        <v>0</v>
      </c>
      <c r="F35" s="124">
        <f t="shared" si="3"/>
        <v>0</v>
      </c>
      <c r="G35" s="124">
        <v>0</v>
      </c>
      <c r="H35" s="124">
        <v>0</v>
      </c>
      <c r="I35" s="124">
        <v>0</v>
      </c>
      <c r="J35" s="124">
        <v>0</v>
      </c>
      <c r="K35" s="124">
        <v>0</v>
      </c>
      <c r="L35" s="123">
        <v>0</v>
      </c>
    </row>
    <row r="36" spans="1:12" s="5" customFormat="1" ht="15" customHeight="1">
      <c r="A36" s="193"/>
      <c r="B36" s="74"/>
      <c r="C36" s="435" t="s">
        <v>157</v>
      </c>
      <c r="D36" s="436"/>
      <c r="E36" s="124">
        <f t="shared" si="2"/>
        <v>3</v>
      </c>
      <c r="F36" s="124">
        <f t="shared" si="3"/>
        <v>3</v>
      </c>
      <c r="G36" s="124">
        <v>0</v>
      </c>
      <c r="H36" s="124">
        <v>0</v>
      </c>
      <c r="I36" s="124">
        <v>0</v>
      </c>
      <c r="J36" s="124">
        <v>0</v>
      </c>
      <c r="K36" s="124">
        <v>3</v>
      </c>
      <c r="L36" s="123">
        <v>3</v>
      </c>
    </row>
    <row r="37" spans="1:12" s="5" customFormat="1" ht="15" customHeight="1" thickBot="1">
      <c r="A37" s="192"/>
      <c r="B37" s="191"/>
      <c r="C37" s="437" t="s">
        <v>37</v>
      </c>
      <c r="D37" s="438"/>
      <c r="E37" s="121">
        <f t="shared" si="2"/>
        <v>675</v>
      </c>
      <c r="F37" s="121">
        <f t="shared" si="3"/>
        <v>593</v>
      </c>
      <c r="G37" s="121">
        <v>0</v>
      </c>
      <c r="H37" s="121">
        <v>0</v>
      </c>
      <c r="I37" s="121">
        <f>I41</f>
        <v>15</v>
      </c>
      <c r="J37" s="121">
        <f>J41</f>
        <v>12</v>
      </c>
      <c r="K37" s="121">
        <f>K41</f>
        <v>660</v>
      </c>
      <c r="L37" s="120">
        <f>L41</f>
        <v>581</v>
      </c>
    </row>
    <row r="38" spans="1:12" s="2" customFormat="1" ht="15" customHeight="1">
      <c r="A38" s="10" t="s">
        <v>24</v>
      </c>
      <c r="B38" s="10"/>
      <c r="C38" s="10"/>
      <c r="D38" s="10"/>
      <c r="E38" s="11"/>
      <c r="F38" s="11"/>
      <c r="G38" s="11"/>
      <c r="H38" s="11"/>
      <c r="I38" s="11"/>
      <c r="J38" s="11"/>
      <c r="K38" s="11"/>
      <c r="L38" s="11"/>
    </row>
    <row r="39" spans="1:12">
      <c r="A39" s="2"/>
      <c r="B39" s="2"/>
      <c r="C39" s="2"/>
      <c r="D39" s="29" t="s">
        <v>156</v>
      </c>
      <c r="E39" s="227">
        <f>SUM(E29:E36)</f>
        <v>3444</v>
      </c>
      <c r="F39" s="227">
        <f>SUM(F29:F36)</f>
        <v>2907</v>
      </c>
      <c r="G39" s="227">
        <v>0</v>
      </c>
      <c r="H39" s="227">
        <v>0</v>
      </c>
      <c r="I39" s="227">
        <f>SUM(I29:I36)</f>
        <v>66</v>
      </c>
      <c r="J39" s="227">
        <f>SUM(J29:J36)</f>
        <v>54</v>
      </c>
      <c r="K39" s="227">
        <f>SUM(K29:K36)</f>
        <v>3378</v>
      </c>
      <c r="L39" s="227">
        <f>SUM(L29:L36)</f>
        <v>2853</v>
      </c>
    </row>
    <row r="40" spans="1:12">
      <c r="D40" t="s">
        <v>29</v>
      </c>
      <c r="E40" s="190">
        <v>4119</v>
      </c>
      <c r="F40" s="190">
        <v>3500</v>
      </c>
      <c r="G40" s="190">
        <v>0</v>
      </c>
      <c r="H40" s="190">
        <v>0</v>
      </c>
      <c r="I40" s="190">
        <v>81</v>
      </c>
      <c r="J40" s="190">
        <v>66</v>
      </c>
      <c r="K40" s="190">
        <v>4038</v>
      </c>
      <c r="L40" s="190">
        <v>3434</v>
      </c>
    </row>
    <row r="41" spans="1:12">
      <c r="D41" t="s">
        <v>37</v>
      </c>
      <c r="E41" s="226">
        <f>E40-SUM(E29:E36)</f>
        <v>675</v>
      </c>
      <c r="F41" s="226">
        <f>F40-SUM(F29:F36)</f>
        <v>593</v>
      </c>
      <c r="G41" s="226">
        <v>0</v>
      </c>
      <c r="H41" s="226">
        <v>0</v>
      </c>
      <c r="I41" s="226">
        <f>I40-SUM(I39)</f>
        <v>15</v>
      </c>
      <c r="J41" s="226">
        <f>J40-SUM(J39)</f>
        <v>12</v>
      </c>
      <c r="K41" s="226">
        <f>K40-SUM(K39)</f>
        <v>660</v>
      </c>
      <c r="L41" s="226">
        <f>L40-SUM(L39)</f>
        <v>581</v>
      </c>
    </row>
  </sheetData>
  <mergeCells count="32">
    <mergeCell ref="A2:L4"/>
    <mergeCell ref="C35:D35"/>
    <mergeCell ref="C33:D33"/>
    <mergeCell ref="C19:D19"/>
    <mergeCell ref="C34:D34"/>
    <mergeCell ref="C29:D29"/>
    <mergeCell ref="C30:D30"/>
    <mergeCell ref="C20:D20"/>
    <mergeCell ref="C21:D21"/>
    <mergeCell ref="C22:D22"/>
    <mergeCell ref="K5:L5"/>
    <mergeCell ref="A6:D7"/>
    <mergeCell ref="E6:F6"/>
    <mergeCell ref="G6:H6"/>
    <mergeCell ref="I6:J6"/>
    <mergeCell ref="K6:L6"/>
    <mergeCell ref="A8:D8"/>
    <mergeCell ref="C15:D15"/>
    <mergeCell ref="C27:D27"/>
    <mergeCell ref="C37:D37"/>
    <mergeCell ref="C13:D13"/>
    <mergeCell ref="C10:D10"/>
    <mergeCell ref="C11:D11"/>
    <mergeCell ref="C12:D12"/>
    <mergeCell ref="C36:D36"/>
    <mergeCell ref="C26:D26"/>
    <mergeCell ref="C23:D23"/>
    <mergeCell ref="C24:D24"/>
    <mergeCell ref="C25:D25"/>
    <mergeCell ref="C14:D14"/>
    <mergeCell ref="C31:D31"/>
    <mergeCell ref="C32:D32"/>
  </mergeCells>
  <phoneticPr fontId="1"/>
  <printOptions horizontalCentered="1"/>
  <pageMargins left="0.47244094488188981" right="0.47244094488188981" top="0.70866141732283472" bottom="0" header="0" footer="0"/>
  <pageSetup paperSize="9" orientation="portrait" horizontalDpi="300" verticalDpi="3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9"/>
  <sheetViews>
    <sheetView showGridLines="0" zoomScaleNormal="100" zoomScaleSheetLayoutView="100" workbookViewId="0"/>
  </sheetViews>
  <sheetFormatPr defaultColWidth="8.81640625" defaultRowHeight="13"/>
  <cols>
    <col min="1" max="2" width="2.6328125" customWidth="1"/>
    <col min="3" max="3" width="9.6328125" customWidth="1"/>
    <col min="4" max="6" width="12.1796875" customWidth="1"/>
    <col min="7" max="7" width="12.1796875" style="66" customWidth="1"/>
  </cols>
  <sheetData>
    <row r="1" spans="1:8" s="2" customFormat="1" ht="17" thickBot="1">
      <c r="A1" s="65" t="s">
        <v>220</v>
      </c>
      <c r="B1" s="86"/>
      <c r="C1" s="86"/>
      <c r="G1" s="236" t="s">
        <v>26</v>
      </c>
    </row>
    <row r="2" spans="1:8" s="5" customFormat="1" ht="33.5" thickBot="1">
      <c r="A2" s="449"/>
      <c r="B2" s="449"/>
      <c r="C2" s="449"/>
      <c r="D2" s="216" t="s">
        <v>29</v>
      </c>
      <c r="E2" s="215" t="s">
        <v>219</v>
      </c>
      <c r="F2" s="215" t="s">
        <v>208</v>
      </c>
      <c r="G2" s="214" t="s">
        <v>60</v>
      </c>
    </row>
    <row r="3" spans="1:8" s="5" customFormat="1" ht="15" customHeight="1">
      <c r="A3" s="471" t="s">
        <v>29</v>
      </c>
      <c r="B3" s="472"/>
      <c r="C3" s="472"/>
      <c r="D3" s="213">
        <f>D5+D13</f>
        <v>10693</v>
      </c>
      <c r="E3" s="213">
        <f>E5+E13</f>
        <v>0</v>
      </c>
      <c r="F3" s="213">
        <f>F5+F13</f>
        <v>756</v>
      </c>
      <c r="G3" s="212">
        <f>G5+G13</f>
        <v>9937</v>
      </c>
      <c r="H3" s="11"/>
    </row>
    <row r="4" spans="1:8" s="5" customFormat="1" ht="15" customHeight="1">
      <c r="A4" s="469" t="s">
        <v>207</v>
      </c>
      <c r="B4" s="469"/>
      <c r="C4" s="470"/>
      <c r="D4" s="211">
        <f>ROUND(D3/365,2)</f>
        <v>29.3</v>
      </c>
      <c r="E4" s="210">
        <f>E3/365</f>
        <v>0</v>
      </c>
      <c r="F4" s="210">
        <f>F3/365</f>
        <v>2.0712328767123287</v>
      </c>
      <c r="G4" s="209">
        <f>G3/365</f>
        <v>27.224657534246575</v>
      </c>
    </row>
    <row r="5" spans="1:8" s="5" customFormat="1" ht="15" customHeight="1">
      <c r="A5" s="473" t="s">
        <v>206</v>
      </c>
      <c r="B5" s="469"/>
      <c r="C5" s="470"/>
      <c r="D5" s="224">
        <f>E5+F5+G5</f>
        <v>8837</v>
      </c>
      <c r="E5" s="224">
        <f>SUM(E6:E12)</f>
        <v>0</v>
      </c>
      <c r="F5" s="224">
        <f>SUM(F6:F12)</f>
        <v>586</v>
      </c>
      <c r="G5" s="223">
        <f>SUM(G6:G12)</f>
        <v>8251</v>
      </c>
    </row>
    <row r="6" spans="1:8" s="5" customFormat="1" ht="15" customHeight="1">
      <c r="A6" s="235"/>
      <c r="B6" s="469" t="s">
        <v>205</v>
      </c>
      <c r="C6" s="470"/>
      <c r="D6" s="224">
        <f t="shared" ref="D6:D17" si="0">SUM(E6:G6)</f>
        <v>207</v>
      </c>
      <c r="E6" s="224">
        <v>0</v>
      </c>
      <c r="F6" s="224">
        <v>6</v>
      </c>
      <c r="G6" s="223">
        <v>201</v>
      </c>
    </row>
    <row r="7" spans="1:8" s="5" customFormat="1" ht="15" customHeight="1">
      <c r="A7" s="193"/>
      <c r="B7" s="435" t="s">
        <v>204</v>
      </c>
      <c r="C7" s="436"/>
      <c r="D7" s="124">
        <f t="shared" si="0"/>
        <v>213</v>
      </c>
      <c r="E7" s="194">
        <v>0</v>
      </c>
      <c r="F7" s="124">
        <v>4</v>
      </c>
      <c r="G7" s="123">
        <v>209</v>
      </c>
    </row>
    <row r="8" spans="1:8" s="5" customFormat="1" ht="15" customHeight="1">
      <c r="A8" s="193"/>
      <c r="B8" s="435" t="s">
        <v>203</v>
      </c>
      <c r="C8" s="436"/>
      <c r="D8" s="124">
        <f t="shared" si="0"/>
        <v>543</v>
      </c>
      <c r="E8" s="194">
        <v>0</v>
      </c>
      <c r="F8" s="124">
        <v>23</v>
      </c>
      <c r="G8" s="123">
        <v>520</v>
      </c>
    </row>
    <row r="9" spans="1:8" s="5" customFormat="1" ht="15" customHeight="1">
      <c r="A9" s="193"/>
      <c r="B9" s="435" t="s">
        <v>202</v>
      </c>
      <c r="C9" s="436"/>
      <c r="D9" s="124">
        <f t="shared" si="0"/>
        <v>1167</v>
      </c>
      <c r="E9" s="194">
        <v>0</v>
      </c>
      <c r="F9" s="124">
        <v>59</v>
      </c>
      <c r="G9" s="123">
        <v>1108</v>
      </c>
    </row>
    <row r="10" spans="1:8" s="5" customFormat="1" ht="15" customHeight="1">
      <c r="A10" s="193"/>
      <c r="B10" s="435" t="s">
        <v>201</v>
      </c>
      <c r="C10" s="436"/>
      <c r="D10" s="124">
        <f t="shared" si="0"/>
        <v>2890</v>
      </c>
      <c r="E10" s="194">
        <v>0</v>
      </c>
      <c r="F10" s="124">
        <v>209</v>
      </c>
      <c r="G10" s="123">
        <v>2681</v>
      </c>
    </row>
    <row r="11" spans="1:8" s="5" customFormat="1" ht="15" customHeight="1">
      <c r="A11" s="193"/>
      <c r="B11" s="435" t="s">
        <v>200</v>
      </c>
      <c r="C11" s="436"/>
      <c r="D11" s="124">
        <f t="shared" si="0"/>
        <v>2348</v>
      </c>
      <c r="E11" s="124">
        <v>0</v>
      </c>
      <c r="F11" s="124">
        <v>167</v>
      </c>
      <c r="G11" s="123">
        <v>2181</v>
      </c>
    </row>
    <row r="12" spans="1:8" s="5" customFormat="1" ht="15" customHeight="1">
      <c r="A12" s="234"/>
      <c r="B12" s="466" t="s">
        <v>199</v>
      </c>
      <c r="C12" s="467"/>
      <c r="D12" s="124">
        <f t="shared" si="0"/>
        <v>1469</v>
      </c>
      <c r="E12" s="221">
        <v>0</v>
      </c>
      <c r="F12" s="221">
        <v>118</v>
      </c>
      <c r="G12" s="220">
        <v>1351</v>
      </c>
    </row>
    <row r="13" spans="1:8" s="5" customFormat="1" ht="15" customHeight="1">
      <c r="A13" s="468" t="s">
        <v>198</v>
      </c>
      <c r="B13" s="466"/>
      <c r="C13" s="467"/>
      <c r="D13" s="208">
        <f t="shared" si="0"/>
        <v>1856</v>
      </c>
      <c r="E13" s="221">
        <f>SUM(E14:E17)</f>
        <v>0</v>
      </c>
      <c r="F13" s="221">
        <f>SUM(F14:F17)</f>
        <v>170</v>
      </c>
      <c r="G13" s="207">
        <f>SUM(G14:G17)</f>
        <v>1686</v>
      </c>
    </row>
    <row r="14" spans="1:8" s="5" customFormat="1" ht="15" customHeight="1">
      <c r="A14" s="193"/>
      <c r="B14" s="435" t="s">
        <v>197</v>
      </c>
      <c r="C14" s="436"/>
      <c r="D14" s="224">
        <f t="shared" si="0"/>
        <v>1064</v>
      </c>
      <c r="E14" s="124">
        <v>0</v>
      </c>
      <c r="F14" s="124">
        <v>87</v>
      </c>
      <c r="G14" s="123">
        <v>977</v>
      </c>
    </row>
    <row r="15" spans="1:8" s="5" customFormat="1" ht="15" customHeight="1">
      <c r="A15" s="193"/>
      <c r="B15" s="435" t="s">
        <v>196</v>
      </c>
      <c r="C15" s="436"/>
      <c r="D15" s="124">
        <f t="shared" si="0"/>
        <v>101</v>
      </c>
      <c r="E15" s="124">
        <v>0</v>
      </c>
      <c r="F15" s="124">
        <v>14</v>
      </c>
      <c r="G15" s="123">
        <v>87</v>
      </c>
    </row>
    <row r="16" spans="1:8" s="5" customFormat="1" ht="15" customHeight="1">
      <c r="A16" s="193"/>
      <c r="B16" s="435" t="s">
        <v>195</v>
      </c>
      <c r="C16" s="436"/>
      <c r="D16" s="124">
        <f t="shared" si="0"/>
        <v>610</v>
      </c>
      <c r="E16" s="124">
        <v>0</v>
      </c>
      <c r="F16" s="124">
        <v>67</v>
      </c>
      <c r="G16" s="123">
        <v>543</v>
      </c>
    </row>
    <row r="17" spans="1:7" s="5" customFormat="1" ht="15" customHeight="1" thickBot="1">
      <c r="A17" s="192"/>
      <c r="B17" s="437" t="s">
        <v>194</v>
      </c>
      <c r="C17" s="456"/>
      <c r="D17" s="121">
        <f t="shared" si="0"/>
        <v>81</v>
      </c>
      <c r="E17" s="121">
        <v>0</v>
      </c>
      <c r="F17" s="121">
        <v>2</v>
      </c>
      <c r="G17" s="120">
        <v>79</v>
      </c>
    </row>
    <row r="18" spans="1:7" s="5" customFormat="1" ht="11">
      <c r="A18" s="10" t="s">
        <v>73</v>
      </c>
      <c r="B18" s="10"/>
      <c r="C18" s="10"/>
      <c r="G18" s="41"/>
    </row>
    <row r="19" spans="1:7">
      <c r="A19" s="233"/>
      <c r="B19" s="233"/>
      <c r="C19" s="233"/>
    </row>
  </sheetData>
  <mergeCells count="16">
    <mergeCell ref="A4:C4"/>
    <mergeCell ref="A2:C2"/>
    <mergeCell ref="A3:C3"/>
    <mergeCell ref="B15:C15"/>
    <mergeCell ref="B8:C8"/>
    <mergeCell ref="B9:C9"/>
    <mergeCell ref="B10:C10"/>
    <mergeCell ref="A5:C5"/>
    <mergeCell ref="B6:C6"/>
    <mergeCell ref="B7:C7"/>
    <mergeCell ref="B17:C17"/>
    <mergeCell ref="B11:C11"/>
    <mergeCell ref="B12:C12"/>
    <mergeCell ref="A13:C13"/>
    <mergeCell ref="B14:C14"/>
    <mergeCell ref="B16:C16"/>
  </mergeCells>
  <phoneticPr fontId="1"/>
  <pageMargins left="0.47244094488188981" right="0.47244094488188981" top="0.70866141732283472" bottom="0" header="0" footer="0"/>
  <pageSetup paperSize="9" orientation="portrait" horizontalDpi="300" verticalDpi="30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showGridLines="0" zoomScaleNormal="100" zoomScaleSheetLayoutView="130" workbookViewId="0"/>
  </sheetViews>
  <sheetFormatPr defaultColWidth="8.81640625" defaultRowHeight="13"/>
  <cols>
    <col min="1" max="1" width="3.1796875" customWidth="1"/>
    <col min="2" max="2" width="2.6328125" customWidth="1"/>
    <col min="3" max="3" width="9.6328125" customWidth="1"/>
    <col min="4" max="5" width="8.6328125" customWidth="1"/>
    <col min="6" max="6" width="8.6328125" style="66" customWidth="1"/>
  </cols>
  <sheetData>
    <row r="1" spans="1:6" s="2" customFormat="1" ht="16.5">
      <c r="A1" s="65" t="s">
        <v>221</v>
      </c>
      <c r="B1" s="86"/>
      <c r="C1" s="86"/>
      <c r="F1" s="130"/>
    </row>
    <row r="2" spans="1:6" s="5" customFormat="1" ht="18.75" customHeight="1" thickBot="1">
      <c r="A2" s="65"/>
      <c r="B2" s="86"/>
      <c r="C2" s="86"/>
      <c r="D2" s="2"/>
      <c r="E2" s="457" t="s">
        <v>26</v>
      </c>
      <c r="F2" s="457"/>
    </row>
    <row r="3" spans="1:6" s="5" customFormat="1" ht="24" customHeight="1" thickBot="1">
      <c r="A3" s="449"/>
      <c r="B3" s="449"/>
      <c r="C3" s="449"/>
      <c r="D3" s="216" t="s">
        <v>29</v>
      </c>
      <c r="E3" s="215" t="s">
        <v>59</v>
      </c>
      <c r="F3" s="214" t="s">
        <v>60</v>
      </c>
    </row>
    <row r="4" spans="1:6" s="5" customFormat="1" ht="33" customHeight="1">
      <c r="A4" s="458" t="s">
        <v>29</v>
      </c>
      <c r="B4" s="459"/>
      <c r="C4" s="459"/>
      <c r="D4" s="127">
        <f>D5+D8+D11</f>
        <v>10693</v>
      </c>
      <c r="E4" s="127">
        <f>E5+E8+E11</f>
        <v>756</v>
      </c>
      <c r="F4" s="126">
        <f>F5+F8+F11</f>
        <v>9937</v>
      </c>
    </row>
    <row r="5" spans="1:6" s="5" customFormat="1" ht="33" customHeight="1">
      <c r="A5" s="463" t="s">
        <v>212</v>
      </c>
      <c r="B5" s="74"/>
      <c r="C5" s="54" t="s">
        <v>29</v>
      </c>
      <c r="D5" s="124">
        <f t="shared" ref="D5:D13" si="0">SUM(E5:F5)</f>
        <v>518</v>
      </c>
      <c r="E5" s="124">
        <f>SUM(E6:E7)</f>
        <v>152</v>
      </c>
      <c r="F5" s="223">
        <f>SUM(F6:F7)</f>
        <v>366</v>
      </c>
    </row>
    <row r="6" spans="1:6" s="5" customFormat="1" ht="33" customHeight="1">
      <c r="A6" s="461"/>
      <c r="B6" s="74"/>
      <c r="C6" s="74" t="s">
        <v>82</v>
      </c>
      <c r="D6" s="124">
        <f t="shared" si="0"/>
        <v>7</v>
      </c>
      <c r="E6" s="124">
        <v>3</v>
      </c>
      <c r="F6" s="123">
        <v>4</v>
      </c>
    </row>
    <row r="7" spans="1:6" s="5" customFormat="1" ht="33" customHeight="1">
      <c r="A7" s="461"/>
      <c r="B7" s="74"/>
      <c r="C7" s="74" t="s">
        <v>37</v>
      </c>
      <c r="D7" s="124">
        <f t="shared" si="0"/>
        <v>511</v>
      </c>
      <c r="E7" s="124">
        <v>149</v>
      </c>
      <c r="F7" s="123">
        <v>362</v>
      </c>
    </row>
    <row r="8" spans="1:6" s="5" customFormat="1" ht="33" customHeight="1">
      <c r="A8" s="474" t="s">
        <v>211</v>
      </c>
      <c r="B8" s="78"/>
      <c r="C8" s="225" t="s">
        <v>29</v>
      </c>
      <c r="D8" s="224">
        <f t="shared" si="0"/>
        <v>71</v>
      </c>
      <c r="E8" s="224">
        <f>SUM(E9:E10)</f>
        <v>32</v>
      </c>
      <c r="F8" s="223">
        <f>SUM(F9:F10)</f>
        <v>39</v>
      </c>
    </row>
    <row r="9" spans="1:6" s="5" customFormat="1" ht="33" customHeight="1">
      <c r="A9" s="475"/>
      <c r="B9" s="74"/>
      <c r="C9" s="74" t="s">
        <v>82</v>
      </c>
      <c r="D9" s="124">
        <f t="shared" si="0"/>
        <v>18</v>
      </c>
      <c r="E9" s="124">
        <v>7</v>
      </c>
      <c r="F9" s="123">
        <v>11</v>
      </c>
    </row>
    <row r="10" spans="1:6" s="5" customFormat="1" ht="33" customHeight="1">
      <c r="A10" s="476"/>
      <c r="B10" s="222"/>
      <c r="C10" s="222" t="s">
        <v>37</v>
      </c>
      <c r="D10" s="221">
        <f t="shared" si="0"/>
        <v>53</v>
      </c>
      <c r="E10" s="221">
        <v>25</v>
      </c>
      <c r="F10" s="220">
        <v>28</v>
      </c>
    </row>
    <row r="11" spans="1:6" s="5" customFormat="1" ht="33" customHeight="1">
      <c r="A11" s="463" t="s">
        <v>37</v>
      </c>
      <c r="B11" s="74"/>
      <c r="C11" s="54" t="s">
        <v>29</v>
      </c>
      <c r="D11" s="124">
        <f t="shared" si="0"/>
        <v>10104</v>
      </c>
      <c r="E11" s="124">
        <f>SUM(E12:E13)</f>
        <v>572</v>
      </c>
      <c r="F11" s="223">
        <f>SUM(F12:F13)</f>
        <v>9532</v>
      </c>
    </row>
    <row r="12" spans="1:6" s="5" customFormat="1" ht="33" customHeight="1">
      <c r="A12" s="371"/>
      <c r="B12" s="74"/>
      <c r="C12" s="74" t="s">
        <v>82</v>
      </c>
      <c r="D12" s="124">
        <f t="shared" si="0"/>
        <v>325</v>
      </c>
      <c r="E12" s="124">
        <v>23</v>
      </c>
      <c r="F12" s="123">
        <v>302</v>
      </c>
    </row>
    <row r="13" spans="1:6" s="5" customFormat="1" ht="22" customHeight="1" thickBot="1">
      <c r="A13" s="372"/>
      <c r="B13" s="70"/>
      <c r="C13" s="70" t="s">
        <v>37</v>
      </c>
      <c r="D13" s="121">
        <f t="shared" si="0"/>
        <v>9779</v>
      </c>
      <c r="E13" s="121">
        <v>549</v>
      </c>
      <c r="F13" s="120">
        <v>9230</v>
      </c>
    </row>
    <row r="14" spans="1:6" s="2" customFormat="1">
      <c r="A14" s="10" t="s">
        <v>24</v>
      </c>
      <c r="B14" s="5"/>
      <c r="C14" s="41"/>
      <c r="D14" s="219"/>
      <c r="E14" s="218"/>
      <c r="F14" s="218"/>
    </row>
  </sheetData>
  <mergeCells count="6">
    <mergeCell ref="E2:F2"/>
    <mergeCell ref="A4:C4"/>
    <mergeCell ref="A5:A7"/>
    <mergeCell ref="A8:A10"/>
    <mergeCell ref="A11:A13"/>
    <mergeCell ref="A3:C3"/>
  </mergeCells>
  <phoneticPr fontId="1"/>
  <pageMargins left="0.47244094488188981" right="0.47244094488188981" top="0" bottom="0" header="0" footer="0"/>
  <pageSetup paperSize="9" orientation="portrait" horizontalDpi="300" verticalDpi="300"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5"/>
  <sheetViews>
    <sheetView showGridLines="0" zoomScaleSheetLayoutView="100" workbookViewId="0"/>
  </sheetViews>
  <sheetFormatPr defaultColWidth="8.81640625" defaultRowHeight="13"/>
  <cols>
    <col min="1" max="1" width="2.81640625" style="2" customWidth="1"/>
    <col min="2" max="3" width="2.36328125" style="2" customWidth="1"/>
    <col min="4" max="4" width="2.81640625" style="2" customWidth="1"/>
    <col min="5" max="5" width="2.6328125" style="2" customWidth="1"/>
    <col min="6" max="6" width="9.36328125" style="2" customWidth="1"/>
    <col min="7" max="8" width="8.1796875" style="2" customWidth="1"/>
    <col min="9" max="9" width="8.1796875" style="130" customWidth="1"/>
    <col min="10" max="13" width="8.1796875" style="2" customWidth="1"/>
    <col min="14" max="14" width="8.1796875" style="130" customWidth="1"/>
    <col min="15" max="16384" width="8.81640625" style="2"/>
  </cols>
  <sheetData>
    <row r="1" spans="1:15" ht="18" customHeight="1">
      <c r="A1" s="3" t="s">
        <v>233</v>
      </c>
      <c r="B1" s="86"/>
      <c r="C1" s="86"/>
      <c r="D1" s="86"/>
      <c r="E1" s="86"/>
    </row>
    <row r="2" spans="1:15" s="5" customFormat="1" ht="13.5" customHeight="1">
      <c r="I2" s="41"/>
      <c r="N2" s="41"/>
    </row>
    <row r="3" spans="1:15" s="5" customFormat="1" ht="19" customHeight="1">
      <c r="A3" s="364" t="s">
        <v>232</v>
      </c>
      <c r="B3" s="364"/>
      <c r="C3" s="364"/>
      <c r="D3" s="364"/>
      <c r="E3" s="364"/>
      <c r="F3" s="364"/>
      <c r="G3" s="364"/>
      <c r="H3" s="364"/>
      <c r="I3" s="364"/>
      <c r="J3" s="364"/>
      <c r="K3" s="364"/>
      <c r="L3" s="364"/>
      <c r="M3" s="364"/>
      <c r="N3" s="364"/>
    </row>
    <row r="4" spans="1:15" s="5" customFormat="1" ht="19" customHeight="1">
      <c r="A4" s="364"/>
      <c r="B4" s="364"/>
      <c r="C4" s="364"/>
      <c r="D4" s="364"/>
      <c r="E4" s="364"/>
      <c r="F4" s="364"/>
      <c r="G4" s="364"/>
      <c r="H4" s="364"/>
      <c r="I4" s="364"/>
      <c r="J4" s="364"/>
      <c r="K4" s="364"/>
      <c r="L4" s="364"/>
      <c r="M4" s="364"/>
      <c r="N4" s="364"/>
    </row>
    <row r="5" spans="1:15" s="5" customFormat="1" ht="19" customHeight="1">
      <c r="A5" s="364"/>
      <c r="B5" s="364"/>
      <c r="C5" s="364"/>
      <c r="D5" s="364"/>
      <c r="E5" s="364"/>
      <c r="F5" s="364"/>
      <c r="G5" s="364"/>
      <c r="H5" s="364"/>
      <c r="I5" s="364"/>
      <c r="J5" s="364"/>
      <c r="K5" s="364"/>
      <c r="L5" s="364"/>
      <c r="M5" s="364"/>
      <c r="N5" s="364"/>
    </row>
    <row r="6" spans="1:15" s="5" customFormat="1" ht="14" customHeight="1" thickBot="1">
      <c r="A6" s="251"/>
      <c r="B6" s="251"/>
      <c r="C6" s="251"/>
      <c r="D6" s="251"/>
      <c r="E6" s="251"/>
      <c r="F6" s="251"/>
      <c r="G6" s="251"/>
      <c r="H6" s="251"/>
      <c r="I6" s="251"/>
      <c r="J6" s="251"/>
      <c r="K6" s="251"/>
      <c r="L6" s="251"/>
      <c r="M6" s="365" t="s">
        <v>26</v>
      </c>
      <c r="N6" s="365"/>
    </row>
    <row r="7" spans="1:15" s="5" customFormat="1" ht="13" customHeight="1" thickBot="1">
      <c r="A7" s="449"/>
      <c r="B7" s="449"/>
      <c r="C7" s="449"/>
      <c r="D7" s="449"/>
      <c r="E7" s="479"/>
      <c r="F7" s="250" t="s">
        <v>29</v>
      </c>
      <c r="G7" s="83" t="s">
        <v>231</v>
      </c>
      <c r="H7" s="249" t="s">
        <v>230</v>
      </c>
      <c r="I7" s="249" t="s">
        <v>229</v>
      </c>
      <c r="J7" s="249" t="s">
        <v>228</v>
      </c>
      <c r="K7" s="249" t="s">
        <v>227</v>
      </c>
      <c r="L7" s="249" t="s">
        <v>226</v>
      </c>
      <c r="M7" s="249" t="s">
        <v>225</v>
      </c>
      <c r="N7" s="248" t="s">
        <v>224</v>
      </c>
      <c r="O7" s="11"/>
    </row>
    <row r="8" spans="1:15" s="5" customFormat="1" ht="13" customHeight="1">
      <c r="A8" s="480" t="s">
        <v>223</v>
      </c>
      <c r="B8" s="480"/>
      <c r="C8" s="480"/>
      <c r="D8" s="480"/>
      <c r="E8" s="481"/>
      <c r="F8" s="242">
        <f t="shared" ref="F8:F13" si="0">SUM(G8:N8)</f>
        <v>365</v>
      </c>
      <c r="G8" s="241">
        <v>51</v>
      </c>
      <c r="H8" s="241">
        <v>17</v>
      </c>
      <c r="I8" s="241">
        <v>47</v>
      </c>
      <c r="J8" s="241">
        <v>50</v>
      </c>
      <c r="K8" s="241">
        <v>50</v>
      </c>
      <c r="L8" s="241">
        <v>48</v>
      </c>
      <c r="M8" s="241">
        <v>51</v>
      </c>
      <c r="N8" s="247">
        <v>51</v>
      </c>
    </row>
    <row r="9" spans="1:15" s="5" customFormat="1" ht="13" customHeight="1">
      <c r="A9" s="482" t="s">
        <v>29</v>
      </c>
      <c r="B9" s="482"/>
      <c r="C9" s="482"/>
      <c r="D9" s="482"/>
      <c r="E9" s="483"/>
      <c r="F9" s="242">
        <f t="shared" si="0"/>
        <v>60778</v>
      </c>
      <c r="G9" s="241">
        <f t="shared" ref="G9:N9" si="1">SUM(G10:G13)</f>
        <v>12696</v>
      </c>
      <c r="H9" s="241">
        <f t="shared" si="1"/>
        <v>5616</v>
      </c>
      <c r="I9" s="241">
        <f t="shared" si="1"/>
        <v>6194</v>
      </c>
      <c r="J9" s="241">
        <f t="shared" si="1"/>
        <v>6711</v>
      </c>
      <c r="K9" s="241">
        <f t="shared" si="1"/>
        <v>6275</v>
      </c>
      <c r="L9" s="241">
        <f t="shared" si="1"/>
        <v>6909</v>
      </c>
      <c r="M9" s="241">
        <f t="shared" si="1"/>
        <v>6359</v>
      </c>
      <c r="N9" s="246">
        <f t="shared" si="1"/>
        <v>10018</v>
      </c>
    </row>
    <row r="10" spans="1:15" s="5" customFormat="1" ht="11">
      <c r="A10" s="244">
        <v>0</v>
      </c>
      <c r="B10" s="245" t="s">
        <v>222</v>
      </c>
      <c r="C10" s="245" t="s">
        <v>134</v>
      </c>
      <c r="D10" s="244">
        <v>9</v>
      </c>
      <c r="E10" s="243" t="s">
        <v>222</v>
      </c>
      <c r="F10" s="242">
        <f t="shared" si="0"/>
        <v>9779</v>
      </c>
      <c r="G10" s="241">
        <v>2164</v>
      </c>
      <c r="H10" s="239">
        <v>1021</v>
      </c>
      <c r="I10" s="241">
        <v>1054</v>
      </c>
      <c r="J10" s="241">
        <v>1106</v>
      </c>
      <c r="K10" s="241">
        <v>1019</v>
      </c>
      <c r="L10" s="241">
        <v>1057</v>
      </c>
      <c r="M10" s="241">
        <v>1107</v>
      </c>
      <c r="N10" s="246">
        <v>1251</v>
      </c>
    </row>
    <row r="11" spans="1:15" s="5" customFormat="1" ht="11">
      <c r="A11" s="244">
        <v>9</v>
      </c>
      <c r="B11" s="245"/>
      <c r="C11" s="245" t="s">
        <v>134</v>
      </c>
      <c r="D11" s="244">
        <v>13</v>
      </c>
      <c r="E11" s="243"/>
      <c r="F11" s="242">
        <f t="shared" si="0"/>
        <v>14710</v>
      </c>
      <c r="G11" s="241">
        <v>3745</v>
      </c>
      <c r="H11" s="239">
        <v>1807</v>
      </c>
      <c r="I11" s="241">
        <v>1459</v>
      </c>
      <c r="J11" s="239">
        <v>1436</v>
      </c>
      <c r="K11" s="240">
        <v>1242</v>
      </c>
      <c r="L11" s="240">
        <v>1611</v>
      </c>
      <c r="M11" s="240">
        <v>1356</v>
      </c>
      <c r="N11" s="239">
        <v>2054</v>
      </c>
    </row>
    <row r="12" spans="1:15" s="5" customFormat="1" ht="11">
      <c r="A12" s="244">
        <v>13</v>
      </c>
      <c r="B12" s="245"/>
      <c r="C12" s="245" t="s">
        <v>134</v>
      </c>
      <c r="D12" s="244">
        <v>18</v>
      </c>
      <c r="E12" s="243"/>
      <c r="F12" s="242">
        <f t="shared" si="0"/>
        <v>16365</v>
      </c>
      <c r="G12" s="241">
        <v>3821</v>
      </c>
      <c r="H12" s="241">
        <v>1675</v>
      </c>
      <c r="I12" s="239">
        <v>1300</v>
      </c>
      <c r="J12" s="240">
        <v>1583</v>
      </c>
      <c r="K12" s="240">
        <v>1471</v>
      </c>
      <c r="L12" s="240">
        <v>1726</v>
      </c>
      <c r="M12" s="240">
        <v>1419</v>
      </c>
      <c r="N12" s="239">
        <v>3370</v>
      </c>
    </row>
    <row r="13" spans="1:15" s="5" customFormat="1" ht="13.5" customHeight="1">
      <c r="A13" s="244">
        <v>18</v>
      </c>
      <c r="B13" s="245"/>
      <c r="C13" s="245" t="s">
        <v>134</v>
      </c>
      <c r="D13" s="244">
        <v>24</v>
      </c>
      <c r="E13" s="243"/>
      <c r="F13" s="242">
        <f t="shared" si="0"/>
        <v>19924</v>
      </c>
      <c r="G13" s="241">
        <v>2966</v>
      </c>
      <c r="H13" s="241">
        <v>1113</v>
      </c>
      <c r="I13" s="239">
        <v>2381</v>
      </c>
      <c r="J13" s="240">
        <v>2586</v>
      </c>
      <c r="K13" s="240">
        <v>2543</v>
      </c>
      <c r="L13" s="240">
        <v>2515</v>
      </c>
      <c r="M13" s="240">
        <v>2477</v>
      </c>
      <c r="N13" s="239">
        <v>3343</v>
      </c>
    </row>
    <row r="14" spans="1:15" s="5" customFormat="1" ht="14" customHeight="1" thickBot="1">
      <c r="A14" s="477" t="s">
        <v>207</v>
      </c>
      <c r="B14" s="477"/>
      <c r="C14" s="477"/>
      <c r="D14" s="477"/>
      <c r="E14" s="478"/>
      <c r="F14" s="238">
        <v>166.5</v>
      </c>
      <c r="G14" s="238">
        <v>248.9</v>
      </c>
      <c r="H14" s="238">
        <v>330.4</v>
      </c>
      <c r="I14" s="238">
        <v>131.80000000000001</v>
      </c>
      <c r="J14" s="238">
        <v>134.19999999999999</v>
      </c>
      <c r="K14" s="238">
        <v>125.5</v>
      </c>
      <c r="L14" s="238">
        <v>143.9</v>
      </c>
      <c r="M14" s="238">
        <v>124.7</v>
      </c>
      <c r="N14" s="237">
        <v>196.4</v>
      </c>
    </row>
    <row r="15" spans="1:15">
      <c r="A15" s="10" t="s">
        <v>24</v>
      </c>
      <c r="B15" s="5"/>
      <c r="C15" s="5"/>
      <c r="D15" s="5"/>
      <c r="E15" s="5"/>
      <c r="F15" s="5"/>
      <c r="G15" s="5"/>
      <c r="H15" s="5"/>
      <c r="I15" s="41"/>
      <c r="J15" s="5"/>
      <c r="K15" s="5"/>
      <c r="L15" s="5"/>
      <c r="M15" s="5"/>
      <c r="N15" s="41"/>
    </row>
  </sheetData>
  <mergeCells count="6">
    <mergeCell ref="A14:E14"/>
    <mergeCell ref="A3:N5"/>
    <mergeCell ref="A7:E7"/>
    <mergeCell ref="A8:E8"/>
    <mergeCell ref="M6:N6"/>
    <mergeCell ref="A9:E9"/>
  </mergeCells>
  <phoneticPr fontId="1"/>
  <pageMargins left="0.47244094488188981" right="0.47244094488188981" top="0.70866141732283472" bottom="0" header="0" footer="0"/>
  <pageSetup paperSize="9" orientation="portrait" horizontalDpi="300" verticalDpi="30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
  <sheetViews>
    <sheetView showGridLines="0" zoomScaleSheetLayoutView="100" workbookViewId="0"/>
  </sheetViews>
  <sheetFormatPr defaultColWidth="11.1796875" defaultRowHeight="13"/>
  <cols>
    <col min="1" max="1" width="8.81640625" style="2" customWidth="1"/>
    <col min="2" max="12" width="7.1796875" style="2" customWidth="1"/>
    <col min="13" max="16384" width="11.1796875" style="2"/>
  </cols>
  <sheetData>
    <row r="1" spans="1:12" ht="14.5" thickBot="1">
      <c r="A1" s="3" t="s">
        <v>236</v>
      </c>
      <c r="D1" s="130"/>
      <c r="J1" s="130"/>
      <c r="K1" s="484" t="s">
        <v>26</v>
      </c>
      <c r="L1" s="484"/>
    </row>
    <row r="2" spans="1:12" s="5" customFormat="1" ht="20" customHeight="1" thickBot="1">
      <c r="A2" s="261" t="s">
        <v>29</v>
      </c>
      <c r="B2" s="260" t="s">
        <v>36</v>
      </c>
      <c r="C2" s="259" t="s">
        <v>10</v>
      </c>
      <c r="D2" s="259" t="s">
        <v>35</v>
      </c>
      <c r="E2" s="259" t="s">
        <v>34</v>
      </c>
      <c r="F2" s="258" t="s">
        <v>33</v>
      </c>
      <c r="G2" s="259" t="s">
        <v>120</v>
      </c>
      <c r="H2" s="259" t="s">
        <v>31</v>
      </c>
      <c r="I2" s="258" t="s">
        <v>197</v>
      </c>
      <c r="J2" s="257" t="s">
        <v>195</v>
      </c>
      <c r="K2" s="256" t="s">
        <v>37</v>
      </c>
      <c r="L2" s="255" t="s">
        <v>235</v>
      </c>
    </row>
    <row r="3" spans="1:12" s="5" customFormat="1" ht="20" customHeight="1" thickBot="1">
      <c r="A3" s="254">
        <f>SUM(B3:L3)</f>
        <v>60778</v>
      </c>
      <c r="B3" s="253">
        <v>11153</v>
      </c>
      <c r="C3" s="253">
        <v>6408</v>
      </c>
      <c r="D3" s="253">
        <v>10303</v>
      </c>
      <c r="E3" s="253">
        <v>7416</v>
      </c>
      <c r="F3" s="253">
        <v>6294</v>
      </c>
      <c r="G3" s="253">
        <v>5371</v>
      </c>
      <c r="H3" s="253">
        <v>4640</v>
      </c>
      <c r="I3" s="253">
        <v>2554</v>
      </c>
      <c r="J3" s="253">
        <v>721</v>
      </c>
      <c r="K3" s="253">
        <v>208</v>
      </c>
      <c r="L3" s="252">
        <v>5710</v>
      </c>
    </row>
    <row r="4" spans="1:12" s="5" customFormat="1" ht="11">
      <c r="A4" s="10" t="s">
        <v>234</v>
      </c>
      <c r="D4" s="41"/>
      <c r="J4" s="41"/>
    </row>
  </sheetData>
  <mergeCells count="1">
    <mergeCell ref="K1:L1"/>
  </mergeCells>
  <phoneticPr fontId="1"/>
  <printOptions horizontalCentered="1"/>
  <pageMargins left="0.47244094488188981" right="0.47244094488188981" top="0" bottom="0" header="0" footer="0"/>
  <pageSetup paperSize="9" orientation="portrait" horizontalDpi="4294967292"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3"/>
  <sheetViews>
    <sheetView showGridLines="0" zoomScaleSheetLayoutView="115" workbookViewId="0"/>
  </sheetViews>
  <sheetFormatPr defaultColWidth="8.81640625" defaultRowHeight="13"/>
  <cols>
    <col min="1" max="1" width="9.36328125" style="2" customWidth="1"/>
    <col min="2" max="10" width="7.81640625" style="2" customWidth="1"/>
    <col min="11" max="11" width="7.81640625" style="130" customWidth="1"/>
    <col min="12" max="16384" width="8.81640625" style="2"/>
  </cols>
  <sheetData>
    <row r="1" spans="1:12" ht="18" customHeight="1" thickBot="1">
      <c r="A1" s="266" t="s">
        <v>243</v>
      </c>
      <c r="D1" s="130"/>
      <c r="J1" s="457" t="s">
        <v>26</v>
      </c>
      <c r="K1" s="457"/>
    </row>
    <row r="2" spans="1:12" s="5" customFormat="1" ht="29.25" customHeight="1" thickBot="1">
      <c r="A2" s="261" t="s">
        <v>29</v>
      </c>
      <c r="B2" s="260" t="s">
        <v>52</v>
      </c>
      <c r="C2" s="259" t="s">
        <v>51</v>
      </c>
      <c r="D2" s="259" t="s">
        <v>49</v>
      </c>
      <c r="E2" s="259" t="s">
        <v>242</v>
      </c>
      <c r="F2" s="259" t="s">
        <v>241</v>
      </c>
      <c r="G2" s="259" t="s">
        <v>240</v>
      </c>
      <c r="H2" s="259" t="s">
        <v>46</v>
      </c>
      <c r="I2" s="259" t="s">
        <v>239</v>
      </c>
      <c r="J2" s="260" t="s">
        <v>238</v>
      </c>
      <c r="K2" s="265" t="s">
        <v>37</v>
      </c>
    </row>
    <row r="3" spans="1:12" s="5" customFormat="1" ht="21" customHeight="1" thickBot="1">
      <c r="A3" s="254">
        <f>SUM(B3:K3)</f>
        <v>60778</v>
      </c>
      <c r="B3" s="264">
        <v>22340</v>
      </c>
      <c r="C3" s="264">
        <v>9070</v>
      </c>
      <c r="D3" s="264">
        <v>477</v>
      </c>
      <c r="E3" s="264">
        <v>9008</v>
      </c>
      <c r="F3" s="264">
        <v>2312</v>
      </c>
      <c r="G3" s="264">
        <v>4554</v>
      </c>
      <c r="H3" s="264">
        <v>1374</v>
      </c>
      <c r="I3" s="264">
        <v>3706</v>
      </c>
      <c r="J3" s="264">
        <v>2745</v>
      </c>
      <c r="K3" s="263">
        <v>5192</v>
      </c>
      <c r="L3" s="11"/>
    </row>
    <row r="4" spans="1:12" s="5" customFormat="1" ht="11">
      <c r="A4" s="10" t="s">
        <v>237</v>
      </c>
      <c r="D4" s="41"/>
      <c r="K4" s="41"/>
    </row>
    <row r="5" spans="1:12">
      <c r="K5" s="2"/>
    </row>
    <row r="6" spans="1:12">
      <c r="K6" s="2"/>
    </row>
    <row r="7" spans="1:12">
      <c r="K7" s="2"/>
    </row>
    <row r="8" spans="1:12">
      <c r="K8" s="2"/>
    </row>
    <row r="9" spans="1:12">
      <c r="F9" s="262"/>
      <c r="H9" s="227"/>
      <c r="K9" s="2"/>
    </row>
    <row r="10" spans="1:12">
      <c r="K10" s="2"/>
    </row>
    <row r="11" spans="1:12">
      <c r="K11" s="2"/>
    </row>
    <row r="12" spans="1:12">
      <c r="K12" s="2"/>
    </row>
    <row r="13" spans="1:12">
      <c r="H13" s="130"/>
      <c r="K13" s="2"/>
    </row>
    <row r="14" spans="1:12">
      <c r="H14" s="130"/>
      <c r="K14" s="2"/>
    </row>
    <row r="15" spans="1:12">
      <c r="H15" s="130"/>
      <c r="K15" s="2"/>
    </row>
    <row r="16" spans="1:12">
      <c r="H16" s="130"/>
      <c r="K16" s="2"/>
    </row>
    <row r="17" spans="8:11">
      <c r="H17" s="130"/>
      <c r="K17" s="2"/>
    </row>
    <row r="18" spans="8:11">
      <c r="H18" s="130"/>
      <c r="K18" s="2"/>
    </row>
    <row r="19" spans="8:11">
      <c r="H19" s="130"/>
      <c r="K19" s="2"/>
    </row>
    <row r="20" spans="8:11">
      <c r="H20" s="130"/>
      <c r="K20" s="2"/>
    </row>
    <row r="21" spans="8:11">
      <c r="H21" s="130"/>
      <c r="K21" s="2"/>
    </row>
    <row r="22" spans="8:11">
      <c r="H22" s="130"/>
      <c r="K22" s="2"/>
    </row>
    <row r="23" spans="8:11">
      <c r="H23" s="130"/>
      <c r="K23" s="2"/>
    </row>
    <row r="24" spans="8:11">
      <c r="H24" s="130"/>
      <c r="K24" s="2"/>
    </row>
    <row r="25" spans="8:11">
      <c r="H25" s="130"/>
      <c r="K25" s="2"/>
    </row>
    <row r="26" spans="8:11">
      <c r="H26" s="130"/>
      <c r="K26" s="2"/>
    </row>
    <row r="27" spans="8:11">
      <c r="H27" s="130"/>
      <c r="K27" s="2"/>
    </row>
    <row r="28" spans="8:11">
      <c r="H28" s="130"/>
      <c r="K28" s="2"/>
    </row>
    <row r="29" spans="8:11">
      <c r="H29" s="130"/>
      <c r="K29" s="2"/>
    </row>
    <row r="30" spans="8:11">
      <c r="H30" s="130"/>
      <c r="K30" s="2"/>
    </row>
    <row r="31" spans="8:11">
      <c r="H31" s="130"/>
      <c r="K31" s="2"/>
    </row>
    <row r="32" spans="8:11">
      <c r="H32" s="130"/>
      <c r="K32" s="2"/>
    </row>
    <row r="33" spans="7:11">
      <c r="H33" s="130"/>
      <c r="K33" s="2"/>
    </row>
    <row r="34" spans="7:11">
      <c r="H34" s="130"/>
      <c r="K34" s="2"/>
    </row>
    <row r="35" spans="7:11">
      <c r="H35" s="130"/>
      <c r="K35" s="2"/>
    </row>
    <row r="36" spans="7:11">
      <c r="H36" s="130"/>
      <c r="K36" s="2"/>
    </row>
    <row r="37" spans="7:11">
      <c r="H37" s="130"/>
      <c r="K37" s="2"/>
    </row>
    <row r="38" spans="7:11">
      <c r="H38" s="130"/>
      <c r="K38" s="2"/>
    </row>
    <row r="39" spans="7:11">
      <c r="H39" s="130"/>
      <c r="K39" s="2"/>
    </row>
    <row r="40" spans="7:11">
      <c r="G40" s="130"/>
      <c r="K40" s="2"/>
    </row>
    <row r="41" spans="7:11">
      <c r="H41" s="130"/>
      <c r="K41" s="2"/>
    </row>
    <row r="42" spans="7:11">
      <c r="H42" s="130"/>
      <c r="K42" s="2"/>
    </row>
    <row r="43" spans="7:11">
      <c r="H43" s="130"/>
      <c r="K43" s="2"/>
    </row>
  </sheetData>
  <mergeCells count="1">
    <mergeCell ref="J1:K1"/>
  </mergeCells>
  <phoneticPr fontId="1"/>
  <printOptions horizontalCentered="1"/>
  <pageMargins left="0.47244094488188981" right="0.47244094488188981" top="0" bottom="0" header="0" footer="0"/>
  <pageSetup paperSize="9" orientation="portrait" horizontalDpi="4294967292"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
  <sheetViews>
    <sheetView showGridLines="0" zoomScaleSheetLayoutView="100" workbookViewId="0"/>
  </sheetViews>
  <sheetFormatPr defaultColWidth="8.81640625" defaultRowHeight="13"/>
  <cols>
    <col min="1" max="1" width="8.36328125" style="2" customWidth="1"/>
    <col min="2" max="10" width="7.6328125" style="2" customWidth="1"/>
    <col min="11" max="11" width="10.36328125" style="130" customWidth="1"/>
    <col min="12" max="16384" width="8.81640625" style="2"/>
  </cols>
  <sheetData>
    <row r="1" spans="1:11" ht="18" customHeight="1" thickBot="1">
      <c r="A1" s="65" t="s">
        <v>253</v>
      </c>
      <c r="C1" s="130"/>
      <c r="J1" s="485" t="s">
        <v>26</v>
      </c>
      <c r="K1" s="486"/>
    </row>
    <row r="2" spans="1:11" s="5" customFormat="1" ht="18" customHeight="1">
      <c r="A2" s="491" t="s">
        <v>252</v>
      </c>
      <c r="B2" s="356" t="s">
        <v>251</v>
      </c>
      <c r="C2" s="368"/>
      <c r="D2" s="368"/>
      <c r="E2" s="368"/>
      <c r="F2" s="368"/>
      <c r="G2" s="368"/>
      <c r="H2" s="369"/>
      <c r="I2" s="487" t="s">
        <v>250</v>
      </c>
      <c r="J2" s="487" t="s">
        <v>37</v>
      </c>
      <c r="K2" s="489" t="s">
        <v>249</v>
      </c>
    </row>
    <row r="3" spans="1:11" s="5" customFormat="1" ht="30" customHeight="1" thickBot="1">
      <c r="A3" s="456"/>
      <c r="B3" s="274" t="s">
        <v>29</v>
      </c>
      <c r="C3" s="273" t="s">
        <v>248</v>
      </c>
      <c r="D3" s="273" t="s">
        <v>247</v>
      </c>
      <c r="E3" s="272" t="s">
        <v>246</v>
      </c>
      <c r="F3" s="273" t="s">
        <v>245</v>
      </c>
      <c r="G3" s="273" t="s">
        <v>244</v>
      </c>
      <c r="H3" s="272" t="s">
        <v>119</v>
      </c>
      <c r="I3" s="488"/>
      <c r="J3" s="488"/>
      <c r="K3" s="490"/>
    </row>
    <row r="4" spans="1:11" s="268" customFormat="1" ht="24.75" customHeight="1" thickBot="1">
      <c r="A4" s="271">
        <f>B4+I4+J4+K4</f>
        <v>59139</v>
      </c>
      <c r="B4" s="270">
        <f>SUM(C4:H4)</f>
        <v>25580</v>
      </c>
      <c r="C4" s="270">
        <v>10330</v>
      </c>
      <c r="D4" s="270">
        <v>112</v>
      </c>
      <c r="E4" s="270">
        <v>9346</v>
      </c>
      <c r="F4" s="270">
        <v>4830</v>
      </c>
      <c r="G4" s="270">
        <v>938</v>
      </c>
      <c r="H4" s="270">
        <v>24</v>
      </c>
      <c r="I4" s="270">
        <v>9950</v>
      </c>
      <c r="J4" s="270">
        <v>23549</v>
      </c>
      <c r="K4" s="269">
        <v>60</v>
      </c>
    </row>
    <row r="5" spans="1:11" s="5" customFormat="1" ht="11">
      <c r="A5" s="10" t="s">
        <v>234</v>
      </c>
      <c r="K5" s="41"/>
    </row>
    <row r="6" spans="1:11">
      <c r="G6" s="267"/>
    </row>
  </sheetData>
  <mergeCells count="6">
    <mergeCell ref="J1:K1"/>
    <mergeCell ref="J2:J3"/>
    <mergeCell ref="K2:K3"/>
    <mergeCell ref="A2:A3"/>
    <mergeCell ref="B2:H2"/>
    <mergeCell ref="I2:I3"/>
  </mergeCells>
  <phoneticPr fontId="1"/>
  <printOptions horizontalCentered="1"/>
  <pageMargins left="0.47244094488188981" right="0.47244094488188981" top="0" bottom="0" header="0" footer="0"/>
  <pageSetup paperSize="9" orientation="portrait" horizontalDpi="4294967292"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40"/>
  <sheetViews>
    <sheetView showGridLines="0" zoomScaleNormal="100" zoomScaleSheetLayoutView="115" zoomScalePageLayoutView="110" workbookViewId="0"/>
  </sheetViews>
  <sheetFormatPr defaultColWidth="8.81640625" defaultRowHeight="13"/>
  <cols>
    <col min="1" max="1" width="7.1796875" style="275" customWidth="1"/>
    <col min="2" max="2" width="7" style="275" customWidth="1"/>
    <col min="3" max="12" width="2.81640625" style="275" customWidth="1"/>
    <col min="13" max="13" width="2.81640625" style="276" customWidth="1"/>
    <col min="14" max="26" width="2.81640625" style="275" customWidth="1"/>
    <col min="27" max="27" width="5" style="275" customWidth="1"/>
    <col min="28" max="16384" width="8.81640625" style="275"/>
  </cols>
  <sheetData>
    <row r="1" spans="1:28" ht="14">
      <c r="A1" s="304" t="s">
        <v>265</v>
      </c>
      <c r="E1" s="276"/>
    </row>
    <row r="2" spans="1:28" ht="16.5">
      <c r="A2" s="303"/>
      <c r="E2" s="276"/>
    </row>
    <row r="3" spans="1:28" s="302" customFormat="1" ht="13" customHeight="1">
      <c r="A3" s="499" t="s">
        <v>264</v>
      </c>
      <c r="B3" s="499"/>
      <c r="C3" s="499"/>
      <c r="D3" s="499"/>
      <c r="E3" s="499"/>
      <c r="F3" s="499"/>
      <c r="G3" s="499"/>
      <c r="H3" s="499"/>
      <c r="I3" s="499"/>
      <c r="J3" s="499"/>
      <c r="K3" s="499"/>
      <c r="L3" s="499"/>
      <c r="M3" s="499"/>
      <c r="N3" s="499"/>
      <c r="O3" s="499"/>
      <c r="P3" s="499"/>
      <c r="Q3" s="499"/>
      <c r="R3" s="499"/>
      <c r="S3" s="499"/>
      <c r="T3" s="499"/>
      <c r="U3" s="499"/>
      <c r="V3" s="499"/>
      <c r="W3" s="499"/>
      <c r="X3" s="499"/>
      <c r="Y3" s="499"/>
      <c r="Z3" s="499"/>
      <c r="AA3" s="499"/>
    </row>
    <row r="4" spans="1:28">
      <c r="A4" s="499"/>
      <c r="B4" s="499"/>
      <c r="C4" s="499"/>
      <c r="D4" s="499"/>
      <c r="E4" s="499"/>
      <c r="F4" s="499"/>
      <c r="G4" s="499"/>
      <c r="H4" s="499"/>
      <c r="I4" s="499"/>
      <c r="J4" s="499"/>
      <c r="K4" s="499"/>
      <c r="L4" s="499"/>
      <c r="M4" s="499"/>
      <c r="N4" s="499"/>
      <c r="O4" s="499"/>
      <c r="P4" s="499"/>
      <c r="Q4" s="499"/>
      <c r="R4" s="499"/>
      <c r="S4" s="499"/>
      <c r="T4" s="499"/>
      <c r="U4" s="499"/>
      <c r="V4" s="499"/>
      <c r="W4" s="499"/>
      <c r="X4" s="499"/>
      <c r="Y4" s="499"/>
      <c r="Z4" s="499"/>
      <c r="AA4" s="499"/>
    </row>
    <row r="5" spans="1:28" s="277" customFormat="1" ht="13.5" thickBot="1">
      <c r="A5" s="301"/>
      <c r="B5" s="301"/>
      <c r="C5" s="301"/>
      <c r="D5" s="301"/>
      <c r="E5" s="301"/>
      <c r="F5" s="301"/>
      <c r="G5" s="301"/>
      <c r="H5" s="301"/>
      <c r="I5" s="301"/>
      <c r="J5" s="301"/>
      <c r="K5" s="301"/>
      <c r="L5" s="301"/>
      <c r="M5" s="301"/>
      <c r="N5" s="301"/>
      <c r="O5" s="301"/>
      <c r="P5" s="301"/>
      <c r="Q5" s="301"/>
      <c r="R5" s="301"/>
      <c r="S5" s="301"/>
      <c r="T5" s="301"/>
      <c r="U5" s="301"/>
      <c r="V5" s="301"/>
      <c r="W5" s="301"/>
      <c r="X5" s="500" t="s">
        <v>26</v>
      </c>
      <c r="Y5" s="500"/>
      <c r="Z5" s="500"/>
      <c r="AA5" s="500"/>
    </row>
    <row r="6" spans="1:28" s="277" customFormat="1" ht="15" customHeight="1" thickBot="1">
      <c r="A6" s="300"/>
      <c r="B6" s="299"/>
      <c r="C6" s="298" t="s">
        <v>263</v>
      </c>
      <c r="D6" s="298">
        <v>1</v>
      </c>
      <c r="E6" s="298">
        <v>2</v>
      </c>
      <c r="F6" s="298">
        <v>3</v>
      </c>
      <c r="G6" s="298">
        <v>4</v>
      </c>
      <c r="H6" s="298">
        <v>5</v>
      </c>
      <c r="I6" s="298">
        <v>6</v>
      </c>
      <c r="J6" s="298">
        <v>7</v>
      </c>
      <c r="K6" s="298">
        <v>8</v>
      </c>
      <c r="L6" s="298">
        <v>9</v>
      </c>
      <c r="M6" s="298">
        <v>10</v>
      </c>
      <c r="N6" s="298">
        <v>11</v>
      </c>
      <c r="O6" s="298">
        <v>12</v>
      </c>
      <c r="P6" s="298">
        <v>13</v>
      </c>
      <c r="Q6" s="298">
        <v>14</v>
      </c>
      <c r="R6" s="298">
        <v>15</v>
      </c>
      <c r="S6" s="298">
        <v>16</v>
      </c>
      <c r="T6" s="298">
        <v>17</v>
      </c>
      <c r="U6" s="298">
        <v>18</v>
      </c>
      <c r="V6" s="298">
        <v>19</v>
      </c>
      <c r="W6" s="298">
        <v>20</v>
      </c>
      <c r="X6" s="298">
        <v>21</v>
      </c>
      <c r="Y6" s="298">
        <v>22</v>
      </c>
      <c r="Z6" s="298">
        <v>23</v>
      </c>
      <c r="AA6" s="297" t="s">
        <v>93</v>
      </c>
      <c r="AB6" s="278"/>
    </row>
    <row r="7" spans="1:28" s="277" customFormat="1" ht="15" customHeight="1">
      <c r="A7" s="501" t="s">
        <v>205</v>
      </c>
      <c r="B7" s="293" t="s">
        <v>261</v>
      </c>
      <c r="C7" s="292">
        <v>16</v>
      </c>
      <c r="D7" s="292">
        <v>16</v>
      </c>
      <c r="E7" s="292">
        <v>2</v>
      </c>
      <c r="F7" s="292">
        <v>1</v>
      </c>
      <c r="G7" s="292">
        <v>4</v>
      </c>
      <c r="H7" s="292">
        <v>1</v>
      </c>
      <c r="I7" s="292">
        <v>3</v>
      </c>
      <c r="J7" s="292">
        <v>2</v>
      </c>
      <c r="K7" s="292">
        <v>11</v>
      </c>
      <c r="L7" s="292">
        <v>32</v>
      </c>
      <c r="M7" s="292">
        <v>20</v>
      </c>
      <c r="N7" s="292">
        <v>26</v>
      </c>
      <c r="O7" s="292">
        <v>12</v>
      </c>
      <c r="P7" s="292">
        <v>7</v>
      </c>
      <c r="Q7" s="292">
        <v>6</v>
      </c>
      <c r="R7" s="292">
        <v>6</v>
      </c>
      <c r="S7" s="292">
        <v>7</v>
      </c>
      <c r="T7" s="292">
        <v>5</v>
      </c>
      <c r="U7" s="292">
        <v>13</v>
      </c>
      <c r="V7" s="292">
        <v>13</v>
      </c>
      <c r="W7" s="292">
        <v>17</v>
      </c>
      <c r="X7" s="292">
        <v>21</v>
      </c>
      <c r="Y7" s="292">
        <v>12</v>
      </c>
      <c r="Z7" s="292">
        <v>12</v>
      </c>
      <c r="AA7" s="287">
        <f t="shared" ref="AA7:AA38" si="0">SUM(C7:Z7)</f>
        <v>265</v>
      </c>
      <c r="AB7" s="278"/>
    </row>
    <row r="8" spans="1:28" s="277" customFormat="1" ht="15" customHeight="1">
      <c r="A8" s="492"/>
      <c r="B8" s="293" t="s">
        <v>260</v>
      </c>
      <c r="C8" s="292">
        <v>2</v>
      </c>
      <c r="D8" s="292">
        <v>2</v>
      </c>
      <c r="E8" s="292">
        <v>3</v>
      </c>
      <c r="F8" s="292">
        <v>2</v>
      </c>
      <c r="G8" s="292">
        <v>2</v>
      </c>
      <c r="H8" s="292">
        <v>2</v>
      </c>
      <c r="I8" s="292">
        <v>2</v>
      </c>
      <c r="J8" s="292">
        <v>4</v>
      </c>
      <c r="K8" s="292">
        <v>1</v>
      </c>
      <c r="L8" s="292">
        <v>6</v>
      </c>
      <c r="M8" s="292">
        <v>7</v>
      </c>
      <c r="N8" s="292">
        <v>3</v>
      </c>
      <c r="O8" s="292">
        <v>4</v>
      </c>
      <c r="P8" s="292">
        <v>5</v>
      </c>
      <c r="Q8" s="292">
        <v>7</v>
      </c>
      <c r="R8" s="292">
        <v>2</v>
      </c>
      <c r="S8" s="292">
        <v>4</v>
      </c>
      <c r="T8" s="292">
        <v>7</v>
      </c>
      <c r="U8" s="292">
        <v>13</v>
      </c>
      <c r="V8" s="292">
        <v>5</v>
      </c>
      <c r="W8" s="292">
        <v>8</v>
      </c>
      <c r="X8" s="292">
        <v>3</v>
      </c>
      <c r="Y8" s="292">
        <v>2</v>
      </c>
      <c r="Z8" s="292">
        <v>4</v>
      </c>
      <c r="AA8" s="287">
        <f t="shared" si="0"/>
        <v>100</v>
      </c>
      <c r="AB8" s="278"/>
    </row>
    <row r="9" spans="1:28" s="277" customFormat="1" ht="15" customHeight="1">
      <c r="A9" s="492"/>
      <c r="B9" s="290" t="s">
        <v>259</v>
      </c>
      <c r="C9" s="292">
        <v>8</v>
      </c>
      <c r="D9" s="292">
        <v>4</v>
      </c>
      <c r="E9" s="292">
        <v>6</v>
      </c>
      <c r="F9" s="292">
        <v>4</v>
      </c>
      <c r="G9" s="292">
        <v>5</v>
      </c>
      <c r="H9" s="292">
        <v>9</v>
      </c>
      <c r="I9" s="292">
        <v>3</v>
      </c>
      <c r="J9" s="292">
        <v>13</v>
      </c>
      <c r="K9" s="292">
        <v>25</v>
      </c>
      <c r="L9" s="292">
        <v>38</v>
      </c>
      <c r="M9" s="292">
        <v>17</v>
      </c>
      <c r="N9" s="292">
        <v>16</v>
      </c>
      <c r="O9" s="292">
        <v>13</v>
      </c>
      <c r="P9" s="292">
        <v>12</v>
      </c>
      <c r="Q9" s="292">
        <v>9</v>
      </c>
      <c r="R9" s="292">
        <v>5</v>
      </c>
      <c r="S9" s="292">
        <v>5</v>
      </c>
      <c r="T9" s="292">
        <v>4</v>
      </c>
      <c r="U9" s="292">
        <v>7</v>
      </c>
      <c r="V9" s="292">
        <v>7</v>
      </c>
      <c r="W9" s="292">
        <v>11</v>
      </c>
      <c r="X9" s="292">
        <v>13</v>
      </c>
      <c r="Y9" s="292">
        <v>6</v>
      </c>
      <c r="Z9" s="292">
        <v>3</v>
      </c>
      <c r="AA9" s="287">
        <f t="shared" si="0"/>
        <v>243</v>
      </c>
      <c r="AB9" s="278"/>
    </row>
    <row r="10" spans="1:28" s="277" customFormat="1" ht="15" customHeight="1">
      <c r="A10" s="492"/>
      <c r="B10" s="286" t="s">
        <v>93</v>
      </c>
      <c r="C10" s="285">
        <v>26</v>
      </c>
      <c r="D10" s="285">
        <v>22</v>
      </c>
      <c r="E10" s="285">
        <v>11</v>
      </c>
      <c r="F10" s="285">
        <v>7</v>
      </c>
      <c r="G10" s="285">
        <v>11</v>
      </c>
      <c r="H10" s="285">
        <v>12</v>
      </c>
      <c r="I10" s="285">
        <v>8</v>
      </c>
      <c r="J10" s="285">
        <v>19</v>
      </c>
      <c r="K10" s="285">
        <v>37</v>
      </c>
      <c r="L10" s="285">
        <v>76</v>
      </c>
      <c r="M10" s="285">
        <v>44</v>
      </c>
      <c r="N10" s="285">
        <v>45</v>
      </c>
      <c r="O10" s="285">
        <v>29</v>
      </c>
      <c r="P10" s="285">
        <v>24</v>
      </c>
      <c r="Q10" s="285">
        <v>22</v>
      </c>
      <c r="R10" s="285">
        <v>13</v>
      </c>
      <c r="S10" s="285">
        <v>16</v>
      </c>
      <c r="T10" s="285">
        <v>16</v>
      </c>
      <c r="U10" s="285">
        <v>33</v>
      </c>
      <c r="V10" s="285">
        <v>25</v>
      </c>
      <c r="W10" s="285">
        <v>36</v>
      </c>
      <c r="X10" s="285">
        <v>37</v>
      </c>
      <c r="Y10" s="285">
        <v>20</v>
      </c>
      <c r="Z10" s="285">
        <v>19</v>
      </c>
      <c r="AA10" s="284">
        <f t="shared" si="0"/>
        <v>608</v>
      </c>
      <c r="AB10" s="278"/>
    </row>
    <row r="11" spans="1:28" s="277" customFormat="1" ht="15" customHeight="1">
      <c r="A11" s="492" t="s">
        <v>204</v>
      </c>
      <c r="B11" s="296" t="s">
        <v>261</v>
      </c>
      <c r="C11" s="292">
        <v>14</v>
      </c>
      <c r="D11" s="292">
        <v>5</v>
      </c>
      <c r="E11" s="292">
        <v>5</v>
      </c>
      <c r="F11" s="292">
        <v>7</v>
      </c>
      <c r="G11" s="292">
        <v>3</v>
      </c>
      <c r="H11" s="292">
        <v>3</v>
      </c>
      <c r="I11" s="292">
        <v>3</v>
      </c>
      <c r="J11" s="292">
        <v>3</v>
      </c>
      <c r="K11" s="292">
        <v>7</v>
      </c>
      <c r="L11" s="292">
        <v>16</v>
      </c>
      <c r="M11" s="292">
        <v>8</v>
      </c>
      <c r="N11" s="292">
        <v>3</v>
      </c>
      <c r="O11" s="292">
        <v>3</v>
      </c>
      <c r="P11" s="292">
        <v>1</v>
      </c>
      <c r="Q11" s="292">
        <v>1</v>
      </c>
      <c r="R11" s="292">
        <v>2</v>
      </c>
      <c r="S11" s="292">
        <v>2</v>
      </c>
      <c r="T11" s="292">
        <v>2</v>
      </c>
      <c r="U11" s="292">
        <v>11</v>
      </c>
      <c r="V11" s="292">
        <v>12</v>
      </c>
      <c r="W11" s="292">
        <v>12</v>
      </c>
      <c r="X11" s="292">
        <v>6</v>
      </c>
      <c r="Y11" s="292">
        <v>11</v>
      </c>
      <c r="Z11" s="292">
        <v>6</v>
      </c>
      <c r="AA11" s="287">
        <f t="shared" si="0"/>
        <v>146</v>
      </c>
      <c r="AB11" s="278"/>
    </row>
    <row r="12" spans="1:28" s="277" customFormat="1" ht="15" customHeight="1">
      <c r="A12" s="492"/>
      <c r="B12" s="293" t="s">
        <v>260</v>
      </c>
      <c r="C12" s="292">
        <v>3</v>
      </c>
      <c r="D12" s="292">
        <v>3</v>
      </c>
      <c r="E12" s="292">
        <v>3</v>
      </c>
      <c r="F12" s="292"/>
      <c r="G12" s="292">
        <v>1</v>
      </c>
      <c r="H12" s="292">
        <v>1</v>
      </c>
      <c r="I12" s="292"/>
      <c r="J12" s="292">
        <v>2</v>
      </c>
      <c r="K12" s="292">
        <v>2</v>
      </c>
      <c r="L12" s="292">
        <v>2</v>
      </c>
      <c r="M12" s="292">
        <v>1</v>
      </c>
      <c r="N12" s="292">
        <v>2</v>
      </c>
      <c r="O12" s="292">
        <v>2</v>
      </c>
      <c r="P12" s="292">
        <v>3</v>
      </c>
      <c r="Q12" s="292">
        <v>3</v>
      </c>
      <c r="R12" s="292">
        <v>1</v>
      </c>
      <c r="S12" s="292">
        <v>3</v>
      </c>
      <c r="T12" s="292">
        <v>4</v>
      </c>
      <c r="U12" s="292">
        <v>5</v>
      </c>
      <c r="V12" s="292">
        <v>4</v>
      </c>
      <c r="W12" s="292">
        <v>8</v>
      </c>
      <c r="X12" s="292">
        <v>1</v>
      </c>
      <c r="Y12" s="292"/>
      <c r="Z12" s="292">
        <v>5</v>
      </c>
      <c r="AA12" s="287">
        <f t="shared" si="0"/>
        <v>59</v>
      </c>
      <c r="AB12" s="278"/>
    </row>
    <row r="13" spans="1:28" s="277" customFormat="1" ht="15" customHeight="1">
      <c r="A13" s="492"/>
      <c r="B13" s="290" t="s">
        <v>259</v>
      </c>
      <c r="C13" s="289">
        <v>7</v>
      </c>
      <c r="D13" s="289">
        <v>4</v>
      </c>
      <c r="E13" s="289">
        <v>1</v>
      </c>
      <c r="F13" s="289">
        <v>1</v>
      </c>
      <c r="G13" s="289">
        <v>3</v>
      </c>
      <c r="H13" s="289">
        <v>2</v>
      </c>
      <c r="I13" s="289">
        <v>3</v>
      </c>
      <c r="J13" s="289">
        <v>6</v>
      </c>
      <c r="K13" s="289">
        <v>17</v>
      </c>
      <c r="L13" s="289">
        <v>19</v>
      </c>
      <c r="M13" s="289">
        <v>9</v>
      </c>
      <c r="N13" s="289">
        <v>8</v>
      </c>
      <c r="O13" s="289">
        <v>7</v>
      </c>
      <c r="P13" s="289">
        <v>6</v>
      </c>
      <c r="Q13" s="289">
        <v>5</v>
      </c>
      <c r="R13" s="289">
        <v>2</v>
      </c>
      <c r="S13" s="289">
        <v>5</v>
      </c>
      <c r="T13" s="289">
        <v>4</v>
      </c>
      <c r="U13" s="289">
        <v>5</v>
      </c>
      <c r="V13" s="289">
        <v>3</v>
      </c>
      <c r="W13" s="289">
        <v>3</v>
      </c>
      <c r="X13" s="289">
        <v>6</v>
      </c>
      <c r="Y13" s="289">
        <v>2</v>
      </c>
      <c r="Z13" s="289">
        <v>8</v>
      </c>
      <c r="AA13" s="287">
        <f t="shared" si="0"/>
        <v>136</v>
      </c>
      <c r="AB13" s="278"/>
    </row>
    <row r="14" spans="1:28" s="277" customFormat="1" ht="15" customHeight="1">
      <c r="A14" s="492"/>
      <c r="B14" s="286" t="s">
        <v>93</v>
      </c>
      <c r="C14" s="285">
        <v>24</v>
      </c>
      <c r="D14" s="285">
        <v>12</v>
      </c>
      <c r="E14" s="285">
        <v>9</v>
      </c>
      <c r="F14" s="285">
        <v>8</v>
      </c>
      <c r="G14" s="285">
        <v>7</v>
      </c>
      <c r="H14" s="285">
        <v>6</v>
      </c>
      <c r="I14" s="285">
        <v>6</v>
      </c>
      <c r="J14" s="285">
        <v>11</v>
      </c>
      <c r="K14" s="285">
        <v>26</v>
      </c>
      <c r="L14" s="285">
        <v>37</v>
      </c>
      <c r="M14" s="285">
        <v>18</v>
      </c>
      <c r="N14" s="285">
        <v>13</v>
      </c>
      <c r="O14" s="285">
        <v>12</v>
      </c>
      <c r="P14" s="285">
        <v>10</v>
      </c>
      <c r="Q14" s="285">
        <v>9</v>
      </c>
      <c r="R14" s="285">
        <v>5</v>
      </c>
      <c r="S14" s="285">
        <v>10</v>
      </c>
      <c r="T14" s="285">
        <v>10</v>
      </c>
      <c r="U14" s="285">
        <v>21</v>
      </c>
      <c r="V14" s="285">
        <v>19</v>
      </c>
      <c r="W14" s="285">
        <v>23</v>
      </c>
      <c r="X14" s="285">
        <v>13</v>
      </c>
      <c r="Y14" s="285">
        <v>13</v>
      </c>
      <c r="Z14" s="285">
        <v>19</v>
      </c>
      <c r="AA14" s="284">
        <f t="shared" si="0"/>
        <v>341</v>
      </c>
      <c r="AB14" s="278"/>
    </row>
    <row r="15" spans="1:28" s="277" customFormat="1" ht="15" customHeight="1">
      <c r="A15" s="492" t="s">
        <v>203</v>
      </c>
      <c r="B15" s="296" t="s">
        <v>261</v>
      </c>
      <c r="C15" s="292">
        <v>19</v>
      </c>
      <c r="D15" s="292">
        <v>8</v>
      </c>
      <c r="E15" s="292">
        <v>4</v>
      </c>
      <c r="F15" s="292">
        <v>8</v>
      </c>
      <c r="G15" s="292">
        <v>4</v>
      </c>
      <c r="H15" s="292">
        <v>3</v>
      </c>
      <c r="I15" s="292">
        <v>3</v>
      </c>
      <c r="J15" s="292">
        <v>5</v>
      </c>
      <c r="K15" s="292">
        <v>9</v>
      </c>
      <c r="L15" s="292">
        <v>20</v>
      </c>
      <c r="M15" s="292">
        <v>8</v>
      </c>
      <c r="N15" s="292">
        <v>14</v>
      </c>
      <c r="O15" s="292">
        <v>5</v>
      </c>
      <c r="P15" s="292">
        <v>5</v>
      </c>
      <c r="Q15" s="292">
        <v>6</v>
      </c>
      <c r="R15" s="292">
        <v>3</v>
      </c>
      <c r="S15" s="292">
        <v>3</v>
      </c>
      <c r="T15" s="292">
        <v>5</v>
      </c>
      <c r="U15" s="292">
        <v>19</v>
      </c>
      <c r="V15" s="292">
        <v>19</v>
      </c>
      <c r="W15" s="292">
        <v>17</v>
      </c>
      <c r="X15" s="292">
        <v>12</v>
      </c>
      <c r="Y15" s="292">
        <v>13</v>
      </c>
      <c r="Z15" s="292">
        <v>14</v>
      </c>
      <c r="AA15" s="287">
        <f t="shared" si="0"/>
        <v>226</v>
      </c>
      <c r="AB15" s="278"/>
    </row>
    <row r="16" spans="1:28" s="277" customFormat="1" ht="15" customHeight="1">
      <c r="A16" s="492"/>
      <c r="B16" s="293" t="s">
        <v>260</v>
      </c>
      <c r="C16" s="292">
        <v>4</v>
      </c>
      <c r="D16" s="292">
        <v>6</v>
      </c>
      <c r="E16" s="292">
        <v>5</v>
      </c>
      <c r="F16" s="292">
        <v>2</v>
      </c>
      <c r="G16" s="292"/>
      <c r="H16" s="292">
        <v>2</v>
      </c>
      <c r="I16" s="292"/>
      <c r="J16" s="292">
        <v>3</v>
      </c>
      <c r="K16" s="292">
        <v>1</v>
      </c>
      <c r="L16" s="292">
        <v>11</v>
      </c>
      <c r="M16" s="292">
        <v>5</v>
      </c>
      <c r="N16" s="292">
        <v>5</v>
      </c>
      <c r="O16" s="292">
        <v>2</v>
      </c>
      <c r="P16" s="292">
        <v>3</v>
      </c>
      <c r="Q16" s="292">
        <v>2</v>
      </c>
      <c r="R16" s="292">
        <v>3</v>
      </c>
      <c r="S16" s="292">
        <v>3</v>
      </c>
      <c r="T16" s="292">
        <v>7</v>
      </c>
      <c r="U16" s="292">
        <v>7</v>
      </c>
      <c r="V16" s="292">
        <v>7</v>
      </c>
      <c r="W16" s="292">
        <v>5</v>
      </c>
      <c r="X16" s="292">
        <v>5</v>
      </c>
      <c r="Y16" s="292">
        <v>5</v>
      </c>
      <c r="Z16" s="292">
        <v>7</v>
      </c>
      <c r="AA16" s="287">
        <f t="shared" si="0"/>
        <v>100</v>
      </c>
      <c r="AB16" s="278"/>
    </row>
    <row r="17" spans="1:28" s="277" customFormat="1" ht="15" customHeight="1">
      <c r="A17" s="492"/>
      <c r="B17" s="290" t="s">
        <v>259</v>
      </c>
      <c r="C17" s="289">
        <v>4</v>
      </c>
      <c r="D17" s="289">
        <v>4</v>
      </c>
      <c r="E17" s="289">
        <v>5</v>
      </c>
      <c r="F17" s="289">
        <v>2</v>
      </c>
      <c r="G17" s="289">
        <v>1</v>
      </c>
      <c r="H17" s="289">
        <v>6</v>
      </c>
      <c r="I17" s="289">
        <v>4</v>
      </c>
      <c r="J17" s="289">
        <v>4</v>
      </c>
      <c r="K17" s="289">
        <v>17</v>
      </c>
      <c r="L17" s="289">
        <v>37</v>
      </c>
      <c r="M17" s="289">
        <v>17</v>
      </c>
      <c r="N17" s="289">
        <v>21</v>
      </c>
      <c r="O17" s="289">
        <v>6</v>
      </c>
      <c r="P17" s="289">
        <v>7</v>
      </c>
      <c r="Q17" s="289">
        <v>6</v>
      </c>
      <c r="R17" s="289">
        <v>10</v>
      </c>
      <c r="S17" s="289">
        <v>3</v>
      </c>
      <c r="T17" s="289">
        <v>10</v>
      </c>
      <c r="U17" s="289">
        <v>6</v>
      </c>
      <c r="V17" s="289">
        <v>7</v>
      </c>
      <c r="W17" s="289">
        <v>4</v>
      </c>
      <c r="X17" s="289">
        <v>8</v>
      </c>
      <c r="Y17" s="289">
        <v>3</v>
      </c>
      <c r="Z17" s="289">
        <v>11</v>
      </c>
      <c r="AA17" s="287">
        <f t="shared" si="0"/>
        <v>203</v>
      </c>
      <c r="AB17" s="278"/>
    </row>
    <row r="18" spans="1:28" s="277" customFormat="1" ht="15" customHeight="1">
      <c r="A18" s="492"/>
      <c r="B18" s="286" t="s">
        <v>93</v>
      </c>
      <c r="C18" s="285">
        <v>27</v>
      </c>
      <c r="D18" s="285">
        <v>18</v>
      </c>
      <c r="E18" s="285">
        <v>14</v>
      </c>
      <c r="F18" s="285">
        <v>12</v>
      </c>
      <c r="G18" s="285">
        <v>5</v>
      </c>
      <c r="H18" s="285">
        <v>11</v>
      </c>
      <c r="I18" s="285">
        <v>7</v>
      </c>
      <c r="J18" s="285">
        <v>12</v>
      </c>
      <c r="K18" s="285">
        <v>27</v>
      </c>
      <c r="L18" s="285">
        <v>68</v>
      </c>
      <c r="M18" s="285">
        <v>30</v>
      </c>
      <c r="N18" s="285">
        <v>40</v>
      </c>
      <c r="O18" s="285">
        <v>13</v>
      </c>
      <c r="P18" s="285">
        <v>15</v>
      </c>
      <c r="Q18" s="285">
        <v>14</v>
      </c>
      <c r="R18" s="285">
        <v>16</v>
      </c>
      <c r="S18" s="285">
        <v>9</v>
      </c>
      <c r="T18" s="285">
        <v>22</v>
      </c>
      <c r="U18" s="285">
        <v>32</v>
      </c>
      <c r="V18" s="285">
        <v>33</v>
      </c>
      <c r="W18" s="285">
        <v>26</v>
      </c>
      <c r="X18" s="285">
        <v>25</v>
      </c>
      <c r="Y18" s="285">
        <v>21</v>
      </c>
      <c r="Z18" s="285">
        <v>32</v>
      </c>
      <c r="AA18" s="284">
        <f t="shared" si="0"/>
        <v>529</v>
      </c>
      <c r="AB18" s="278"/>
    </row>
    <row r="19" spans="1:28" s="277" customFormat="1" ht="15" customHeight="1">
      <c r="A19" s="492" t="s">
        <v>262</v>
      </c>
      <c r="B19" s="296" t="s">
        <v>261</v>
      </c>
      <c r="C19" s="295">
        <v>13</v>
      </c>
      <c r="D19" s="295">
        <v>10</v>
      </c>
      <c r="E19" s="295">
        <v>2</v>
      </c>
      <c r="F19" s="295">
        <v>1</v>
      </c>
      <c r="G19" s="295">
        <v>3</v>
      </c>
      <c r="H19" s="295">
        <v>2</v>
      </c>
      <c r="I19" s="295">
        <v>3</v>
      </c>
      <c r="J19" s="295">
        <v>7</v>
      </c>
      <c r="K19" s="295">
        <v>1</v>
      </c>
      <c r="L19" s="295">
        <v>10</v>
      </c>
      <c r="M19" s="295">
        <v>10</v>
      </c>
      <c r="N19" s="295">
        <v>9</v>
      </c>
      <c r="O19" s="295">
        <v>8</v>
      </c>
      <c r="P19" s="295">
        <v>7</v>
      </c>
      <c r="Q19" s="295">
        <v>3</v>
      </c>
      <c r="R19" s="295">
        <v>1</v>
      </c>
      <c r="S19" s="295">
        <v>2</v>
      </c>
      <c r="T19" s="295">
        <v>4</v>
      </c>
      <c r="U19" s="295">
        <v>11</v>
      </c>
      <c r="V19" s="295">
        <v>13</v>
      </c>
      <c r="W19" s="295">
        <v>11</v>
      </c>
      <c r="X19" s="295">
        <v>7</v>
      </c>
      <c r="Y19" s="295">
        <v>7</v>
      </c>
      <c r="Z19" s="295">
        <v>10</v>
      </c>
      <c r="AA19" s="287">
        <f t="shared" si="0"/>
        <v>155</v>
      </c>
      <c r="AB19" s="278"/>
    </row>
    <row r="20" spans="1:28" s="277" customFormat="1" ht="15" customHeight="1">
      <c r="A20" s="492"/>
      <c r="B20" s="293" t="s">
        <v>260</v>
      </c>
      <c r="C20" s="292">
        <v>1</v>
      </c>
      <c r="D20" s="292">
        <v>2</v>
      </c>
      <c r="E20" s="292"/>
      <c r="F20" s="292">
        <v>1</v>
      </c>
      <c r="G20" s="292">
        <v>1</v>
      </c>
      <c r="H20" s="292">
        <v>1</v>
      </c>
      <c r="I20" s="292">
        <v>2</v>
      </c>
      <c r="J20" s="292"/>
      <c r="K20" s="292">
        <v>3</v>
      </c>
      <c r="L20" s="292">
        <v>3</v>
      </c>
      <c r="M20" s="292">
        <v>2</v>
      </c>
      <c r="N20" s="292">
        <v>2</v>
      </c>
      <c r="O20" s="292">
        <v>1</v>
      </c>
      <c r="P20" s="292">
        <v>1</v>
      </c>
      <c r="Q20" s="292">
        <v>2</v>
      </c>
      <c r="R20" s="292">
        <v>3</v>
      </c>
      <c r="S20" s="292"/>
      <c r="T20" s="292">
        <v>9</v>
      </c>
      <c r="U20" s="292">
        <v>11</v>
      </c>
      <c r="V20" s="292">
        <v>8</v>
      </c>
      <c r="W20" s="292">
        <v>6</v>
      </c>
      <c r="X20" s="292">
        <v>3</v>
      </c>
      <c r="Y20" s="292">
        <v>5</v>
      </c>
      <c r="Z20" s="292">
        <v>3</v>
      </c>
      <c r="AA20" s="287">
        <f t="shared" si="0"/>
        <v>70</v>
      </c>
      <c r="AB20" s="278"/>
    </row>
    <row r="21" spans="1:28" s="277" customFormat="1" ht="15" customHeight="1">
      <c r="A21" s="492"/>
      <c r="B21" s="290" t="s">
        <v>259</v>
      </c>
      <c r="C21" s="289">
        <v>3</v>
      </c>
      <c r="D21" s="289">
        <v>1</v>
      </c>
      <c r="E21" s="289">
        <v>5</v>
      </c>
      <c r="F21" s="289">
        <v>3</v>
      </c>
      <c r="G21" s="289"/>
      <c r="H21" s="289">
        <v>1</v>
      </c>
      <c r="I21" s="289">
        <v>3</v>
      </c>
      <c r="J21" s="289">
        <v>15</v>
      </c>
      <c r="K21" s="289">
        <v>24</v>
      </c>
      <c r="L21" s="289">
        <v>31</v>
      </c>
      <c r="M21" s="289">
        <v>22</v>
      </c>
      <c r="N21" s="289">
        <v>12</v>
      </c>
      <c r="O21" s="289">
        <v>5</v>
      </c>
      <c r="P21" s="289">
        <v>7</v>
      </c>
      <c r="Q21" s="289">
        <v>2</v>
      </c>
      <c r="R21" s="289"/>
      <c r="S21" s="289">
        <v>10</v>
      </c>
      <c r="T21" s="289">
        <v>6</v>
      </c>
      <c r="U21" s="289">
        <v>10</v>
      </c>
      <c r="V21" s="289">
        <v>7</v>
      </c>
      <c r="W21" s="289">
        <v>4</v>
      </c>
      <c r="X21" s="289">
        <v>5</v>
      </c>
      <c r="Y21" s="289">
        <v>3</v>
      </c>
      <c r="Z21" s="289">
        <v>2</v>
      </c>
      <c r="AA21" s="287">
        <f t="shared" si="0"/>
        <v>181</v>
      </c>
      <c r="AB21" s="278"/>
    </row>
    <row r="22" spans="1:28" s="277" customFormat="1" ht="15" customHeight="1">
      <c r="A22" s="492"/>
      <c r="B22" s="286" t="s">
        <v>93</v>
      </c>
      <c r="C22" s="285">
        <v>17</v>
      </c>
      <c r="D22" s="285">
        <v>13</v>
      </c>
      <c r="E22" s="285">
        <v>7</v>
      </c>
      <c r="F22" s="285">
        <v>5</v>
      </c>
      <c r="G22" s="285">
        <v>4</v>
      </c>
      <c r="H22" s="285">
        <v>4</v>
      </c>
      <c r="I22" s="285">
        <v>8</v>
      </c>
      <c r="J22" s="285">
        <v>22</v>
      </c>
      <c r="K22" s="285">
        <v>28</v>
      </c>
      <c r="L22" s="285">
        <v>44</v>
      </c>
      <c r="M22" s="285">
        <v>34</v>
      </c>
      <c r="N22" s="285">
        <v>23</v>
      </c>
      <c r="O22" s="285">
        <v>14</v>
      </c>
      <c r="P22" s="285">
        <v>15</v>
      </c>
      <c r="Q22" s="285">
        <v>7</v>
      </c>
      <c r="R22" s="285">
        <v>4</v>
      </c>
      <c r="S22" s="285">
        <v>12</v>
      </c>
      <c r="T22" s="285">
        <v>19</v>
      </c>
      <c r="U22" s="285">
        <v>32</v>
      </c>
      <c r="V22" s="285">
        <v>28</v>
      </c>
      <c r="W22" s="285">
        <v>21</v>
      </c>
      <c r="X22" s="285">
        <v>15</v>
      </c>
      <c r="Y22" s="285">
        <v>15</v>
      </c>
      <c r="Z22" s="285">
        <v>15</v>
      </c>
      <c r="AA22" s="284">
        <f t="shared" si="0"/>
        <v>406</v>
      </c>
      <c r="AB22" s="278"/>
    </row>
    <row r="23" spans="1:28" s="277" customFormat="1" ht="15" customHeight="1">
      <c r="A23" s="492" t="s">
        <v>201</v>
      </c>
      <c r="B23" s="296" t="s">
        <v>261</v>
      </c>
      <c r="C23" s="295">
        <v>13</v>
      </c>
      <c r="D23" s="295">
        <v>6</v>
      </c>
      <c r="E23" s="295">
        <v>4</v>
      </c>
      <c r="F23" s="295">
        <v>3</v>
      </c>
      <c r="G23" s="295">
        <v>5</v>
      </c>
      <c r="H23" s="295">
        <v>2</v>
      </c>
      <c r="I23" s="295">
        <v>1</v>
      </c>
      <c r="J23" s="295">
        <v>2</v>
      </c>
      <c r="K23" s="295">
        <v>7</v>
      </c>
      <c r="L23" s="295">
        <v>19</v>
      </c>
      <c r="M23" s="295">
        <v>16</v>
      </c>
      <c r="N23" s="295">
        <v>8</v>
      </c>
      <c r="O23" s="295">
        <v>4</v>
      </c>
      <c r="P23" s="295">
        <v>3</v>
      </c>
      <c r="Q23" s="295">
        <v>3</v>
      </c>
      <c r="R23" s="295">
        <v>2</v>
      </c>
      <c r="S23" s="295">
        <v>4</v>
      </c>
      <c r="T23" s="295">
        <v>3</v>
      </c>
      <c r="U23" s="295">
        <v>9</v>
      </c>
      <c r="V23" s="295">
        <v>7</v>
      </c>
      <c r="W23" s="295">
        <v>11</v>
      </c>
      <c r="X23" s="295">
        <v>11</v>
      </c>
      <c r="Y23" s="295">
        <v>6</v>
      </c>
      <c r="Z23" s="295">
        <v>13</v>
      </c>
      <c r="AA23" s="287">
        <f t="shared" si="0"/>
        <v>162</v>
      </c>
      <c r="AB23" s="278"/>
    </row>
    <row r="24" spans="1:28" s="277" customFormat="1" ht="15" customHeight="1">
      <c r="A24" s="492"/>
      <c r="B24" s="293" t="s">
        <v>260</v>
      </c>
      <c r="C24" s="292">
        <v>1</v>
      </c>
      <c r="D24" s="292">
        <v>2</v>
      </c>
      <c r="E24" s="292"/>
      <c r="F24" s="292"/>
      <c r="G24" s="292"/>
      <c r="H24" s="292"/>
      <c r="I24" s="292"/>
      <c r="J24" s="292">
        <v>2</v>
      </c>
      <c r="K24" s="292">
        <v>5</v>
      </c>
      <c r="L24" s="292">
        <v>6</v>
      </c>
      <c r="M24" s="292">
        <v>2</v>
      </c>
      <c r="N24" s="292">
        <v>1</v>
      </c>
      <c r="O24" s="292">
        <v>2</v>
      </c>
      <c r="P24" s="292">
        <v>4</v>
      </c>
      <c r="Q24" s="292">
        <v>2</v>
      </c>
      <c r="R24" s="292">
        <v>1</v>
      </c>
      <c r="S24" s="292">
        <v>3</v>
      </c>
      <c r="T24" s="292">
        <v>1</v>
      </c>
      <c r="U24" s="292">
        <v>2</v>
      </c>
      <c r="V24" s="292">
        <v>1</v>
      </c>
      <c r="W24" s="292">
        <v>2</v>
      </c>
      <c r="X24" s="292">
        <v>1</v>
      </c>
      <c r="Y24" s="292">
        <v>2</v>
      </c>
      <c r="Z24" s="292">
        <v>1</v>
      </c>
      <c r="AA24" s="287">
        <f t="shared" si="0"/>
        <v>41</v>
      </c>
      <c r="AB24" s="278"/>
    </row>
    <row r="25" spans="1:28" s="277" customFormat="1" ht="15" customHeight="1">
      <c r="A25" s="492"/>
      <c r="B25" s="290" t="s">
        <v>259</v>
      </c>
      <c r="C25" s="289">
        <v>5</v>
      </c>
      <c r="D25" s="289">
        <v>4</v>
      </c>
      <c r="E25" s="289">
        <v>2</v>
      </c>
      <c r="F25" s="289">
        <v>2</v>
      </c>
      <c r="G25" s="289">
        <v>1</v>
      </c>
      <c r="H25" s="289"/>
      <c r="I25" s="289">
        <v>4</v>
      </c>
      <c r="J25" s="289">
        <v>13</v>
      </c>
      <c r="K25" s="289">
        <v>13</v>
      </c>
      <c r="L25" s="289">
        <v>23</v>
      </c>
      <c r="M25" s="289">
        <v>13</v>
      </c>
      <c r="N25" s="289">
        <v>7</v>
      </c>
      <c r="O25" s="289">
        <v>7</v>
      </c>
      <c r="P25" s="289">
        <v>4</v>
      </c>
      <c r="Q25" s="289">
        <v>8</v>
      </c>
      <c r="R25" s="289">
        <v>7</v>
      </c>
      <c r="S25" s="289">
        <v>4</v>
      </c>
      <c r="T25" s="289">
        <v>6</v>
      </c>
      <c r="U25" s="289">
        <v>7</v>
      </c>
      <c r="V25" s="289">
        <v>6</v>
      </c>
      <c r="W25" s="289">
        <v>5</v>
      </c>
      <c r="X25" s="289">
        <v>2</v>
      </c>
      <c r="Y25" s="289">
        <v>2</v>
      </c>
      <c r="Z25" s="289">
        <v>3</v>
      </c>
      <c r="AA25" s="287">
        <f t="shared" si="0"/>
        <v>148</v>
      </c>
      <c r="AB25" s="278"/>
    </row>
    <row r="26" spans="1:28" s="277" customFormat="1" ht="15" customHeight="1">
      <c r="A26" s="492"/>
      <c r="B26" s="286" t="s">
        <v>93</v>
      </c>
      <c r="C26" s="285">
        <v>19</v>
      </c>
      <c r="D26" s="285">
        <v>12</v>
      </c>
      <c r="E26" s="285">
        <v>6</v>
      </c>
      <c r="F26" s="285">
        <v>5</v>
      </c>
      <c r="G26" s="285">
        <v>6</v>
      </c>
      <c r="H26" s="285">
        <v>2</v>
      </c>
      <c r="I26" s="285">
        <v>5</v>
      </c>
      <c r="J26" s="285">
        <v>17</v>
      </c>
      <c r="K26" s="285">
        <v>25</v>
      </c>
      <c r="L26" s="285">
        <v>48</v>
      </c>
      <c r="M26" s="285">
        <v>31</v>
      </c>
      <c r="N26" s="285">
        <v>16</v>
      </c>
      <c r="O26" s="285">
        <v>13</v>
      </c>
      <c r="P26" s="285">
        <v>11</v>
      </c>
      <c r="Q26" s="285">
        <v>13</v>
      </c>
      <c r="R26" s="285">
        <v>10</v>
      </c>
      <c r="S26" s="285">
        <v>11</v>
      </c>
      <c r="T26" s="285">
        <v>10</v>
      </c>
      <c r="U26" s="285">
        <v>18</v>
      </c>
      <c r="V26" s="285">
        <v>14</v>
      </c>
      <c r="W26" s="285">
        <v>18</v>
      </c>
      <c r="X26" s="285">
        <v>14</v>
      </c>
      <c r="Y26" s="285">
        <v>10</v>
      </c>
      <c r="Z26" s="285">
        <v>17</v>
      </c>
      <c r="AA26" s="284">
        <f t="shared" si="0"/>
        <v>351</v>
      </c>
      <c r="AB26" s="278"/>
    </row>
    <row r="27" spans="1:28" s="277" customFormat="1" ht="15" customHeight="1">
      <c r="A27" s="492" t="s">
        <v>200</v>
      </c>
      <c r="B27" s="296" t="s">
        <v>261</v>
      </c>
      <c r="C27" s="295">
        <v>9</v>
      </c>
      <c r="D27" s="295">
        <v>7</v>
      </c>
      <c r="E27" s="295">
        <v>8</v>
      </c>
      <c r="F27" s="295">
        <v>5</v>
      </c>
      <c r="G27" s="295">
        <v>2</v>
      </c>
      <c r="H27" s="295">
        <v>10</v>
      </c>
      <c r="I27" s="295">
        <v>2</v>
      </c>
      <c r="J27" s="295">
        <v>3</v>
      </c>
      <c r="K27" s="295">
        <v>2</v>
      </c>
      <c r="L27" s="295">
        <v>13</v>
      </c>
      <c r="M27" s="295">
        <v>9</v>
      </c>
      <c r="N27" s="295">
        <v>10</v>
      </c>
      <c r="O27" s="295">
        <v>3</v>
      </c>
      <c r="P27" s="295">
        <v>2</v>
      </c>
      <c r="Q27" s="295">
        <v>1</v>
      </c>
      <c r="R27" s="295">
        <v>8</v>
      </c>
      <c r="S27" s="295">
        <v>2</v>
      </c>
      <c r="T27" s="295">
        <v>5</v>
      </c>
      <c r="U27" s="295">
        <v>9</v>
      </c>
      <c r="V27" s="295">
        <v>9</v>
      </c>
      <c r="W27" s="295">
        <v>16</v>
      </c>
      <c r="X27" s="295">
        <v>13</v>
      </c>
      <c r="Y27" s="295">
        <v>15</v>
      </c>
      <c r="Z27" s="295">
        <v>13</v>
      </c>
      <c r="AA27" s="287">
        <f t="shared" si="0"/>
        <v>176</v>
      </c>
      <c r="AB27" s="278"/>
    </row>
    <row r="28" spans="1:28" s="277" customFormat="1" ht="15" customHeight="1">
      <c r="A28" s="492"/>
      <c r="B28" s="293" t="s">
        <v>260</v>
      </c>
      <c r="C28" s="292"/>
      <c r="D28" s="292">
        <v>1</v>
      </c>
      <c r="E28" s="292">
        <v>4</v>
      </c>
      <c r="F28" s="292">
        <v>1</v>
      </c>
      <c r="G28" s="292">
        <v>1</v>
      </c>
      <c r="H28" s="292"/>
      <c r="I28" s="292">
        <v>1</v>
      </c>
      <c r="J28" s="292">
        <v>3</v>
      </c>
      <c r="K28" s="292">
        <v>4</v>
      </c>
      <c r="L28" s="292">
        <v>4</v>
      </c>
      <c r="M28" s="292"/>
      <c r="N28" s="292">
        <v>1</v>
      </c>
      <c r="O28" s="292">
        <v>1</v>
      </c>
      <c r="P28" s="292">
        <v>1</v>
      </c>
      <c r="Q28" s="292">
        <v>1</v>
      </c>
      <c r="R28" s="292">
        <v>2</v>
      </c>
      <c r="S28" s="292">
        <v>7</v>
      </c>
      <c r="T28" s="292">
        <v>7</v>
      </c>
      <c r="U28" s="292">
        <v>6</v>
      </c>
      <c r="V28" s="292">
        <v>3</v>
      </c>
      <c r="W28" s="292"/>
      <c r="X28" s="292">
        <v>6</v>
      </c>
      <c r="Y28" s="292">
        <v>7</v>
      </c>
      <c r="Z28" s="292">
        <v>5</v>
      </c>
      <c r="AA28" s="287">
        <f t="shared" si="0"/>
        <v>66</v>
      </c>
      <c r="AB28" s="278"/>
    </row>
    <row r="29" spans="1:28" s="277" customFormat="1" ht="15" customHeight="1">
      <c r="A29" s="492"/>
      <c r="B29" s="290" t="s">
        <v>259</v>
      </c>
      <c r="C29" s="289">
        <v>5</v>
      </c>
      <c r="D29" s="289">
        <v>4</v>
      </c>
      <c r="E29" s="289">
        <v>1</v>
      </c>
      <c r="F29" s="289">
        <v>2</v>
      </c>
      <c r="G29" s="289">
        <v>7</v>
      </c>
      <c r="H29" s="289">
        <v>4</v>
      </c>
      <c r="I29" s="289">
        <v>5</v>
      </c>
      <c r="J29" s="289">
        <v>7</v>
      </c>
      <c r="K29" s="289">
        <v>18</v>
      </c>
      <c r="L29" s="289">
        <v>40</v>
      </c>
      <c r="M29" s="289">
        <v>11</v>
      </c>
      <c r="N29" s="289">
        <v>10</v>
      </c>
      <c r="O29" s="289">
        <v>9</v>
      </c>
      <c r="P29" s="289">
        <v>5</v>
      </c>
      <c r="Q29" s="289">
        <v>5</v>
      </c>
      <c r="R29" s="289">
        <v>6</v>
      </c>
      <c r="S29" s="289">
        <v>11</v>
      </c>
      <c r="T29" s="289">
        <v>6</v>
      </c>
      <c r="U29" s="289">
        <v>7</v>
      </c>
      <c r="V29" s="289">
        <v>6</v>
      </c>
      <c r="W29" s="289">
        <v>2</v>
      </c>
      <c r="X29" s="289">
        <v>2</v>
      </c>
      <c r="Y29" s="289">
        <v>2</v>
      </c>
      <c r="Z29" s="289">
        <v>7</v>
      </c>
      <c r="AA29" s="287">
        <f t="shared" si="0"/>
        <v>182</v>
      </c>
      <c r="AB29" s="278"/>
    </row>
    <row r="30" spans="1:28" s="277" customFormat="1" ht="15" customHeight="1">
      <c r="A30" s="492"/>
      <c r="B30" s="286" t="s">
        <v>93</v>
      </c>
      <c r="C30" s="285">
        <v>14</v>
      </c>
      <c r="D30" s="285">
        <v>12</v>
      </c>
      <c r="E30" s="285">
        <v>13</v>
      </c>
      <c r="F30" s="285">
        <v>8</v>
      </c>
      <c r="G30" s="285">
        <v>10</v>
      </c>
      <c r="H30" s="285">
        <v>14</v>
      </c>
      <c r="I30" s="285">
        <v>8</v>
      </c>
      <c r="J30" s="285">
        <v>13</v>
      </c>
      <c r="K30" s="285">
        <v>24</v>
      </c>
      <c r="L30" s="285">
        <v>57</v>
      </c>
      <c r="M30" s="285">
        <v>20</v>
      </c>
      <c r="N30" s="285">
        <v>21</v>
      </c>
      <c r="O30" s="285">
        <v>13</v>
      </c>
      <c r="P30" s="285">
        <v>8</v>
      </c>
      <c r="Q30" s="285">
        <v>7</v>
      </c>
      <c r="R30" s="285">
        <v>16</v>
      </c>
      <c r="S30" s="285">
        <v>20</v>
      </c>
      <c r="T30" s="285">
        <v>18</v>
      </c>
      <c r="U30" s="285">
        <v>22</v>
      </c>
      <c r="V30" s="285">
        <v>18</v>
      </c>
      <c r="W30" s="285">
        <v>18</v>
      </c>
      <c r="X30" s="285">
        <v>21</v>
      </c>
      <c r="Y30" s="285">
        <v>24</v>
      </c>
      <c r="Z30" s="285">
        <v>25</v>
      </c>
      <c r="AA30" s="284">
        <f t="shared" si="0"/>
        <v>424</v>
      </c>
      <c r="AB30" s="278"/>
    </row>
    <row r="31" spans="1:28" s="277" customFormat="1" ht="15" customHeight="1">
      <c r="A31" s="492" t="s">
        <v>199</v>
      </c>
      <c r="B31" s="296" t="s">
        <v>261</v>
      </c>
      <c r="C31" s="295">
        <v>11</v>
      </c>
      <c r="D31" s="295">
        <v>8</v>
      </c>
      <c r="E31" s="295">
        <v>3</v>
      </c>
      <c r="F31" s="295">
        <v>2</v>
      </c>
      <c r="G31" s="295">
        <v>1</v>
      </c>
      <c r="H31" s="295">
        <v>5</v>
      </c>
      <c r="I31" s="295">
        <v>1</v>
      </c>
      <c r="J31" s="295">
        <v>2</v>
      </c>
      <c r="K31" s="295"/>
      <c r="L31" s="295">
        <v>15</v>
      </c>
      <c r="M31" s="295">
        <v>6</v>
      </c>
      <c r="N31" s="295">
        <v>6</v>
      </c>
      <c r="O31" s="295"/>
      <c r="P31" s="295">
        <v>1</v>
      </c>
      <c r="Q31" s="295">
        <v>3</v>
      </c>
      <c r="R31" s="295">
        <v>1</v>
      </c>
      <c r="S31" s="295"/>
      <c r="T31" s="295">
        <v>2</v>
      </c>
      <c r="U31" s="295">
        <v>2</v>
      </c>
      <c r="V31" s="295">
        <v>6</v>
      </c>
      <c r="W31" s="295">
        <v>11</v>
      </c>
      <c r="X31" s="295">
        <v>5</v>
      </c>
      <c r="Y31" s="295">
        <v>6</v>
      </c>
      <c r="Z31" s="295">
        <v>5</v>
      </c>
      <c r="AA31" s="287">
        <f t="shared" si="0"/>
        <v>102</v>
      </c>
      <c r="AB31" s="278"/>
    </row>
    <row r="32" spans="1:28" s="277" customFormat="1" ht="15" customHeight="1">
      <c r="A32" s="492"/>
      <c r="B32" s="293" t="s">
        <v>260</v>
      </c>
      <c r="C32" s="292">
        <v>1</v>
      </c>
      <c r="D32" s="292">
        <v>2</v>
      </c>
      <c r="E32" s="292">
        <v>1</v>
      </c>
      <c r="F32" s="292">
        <v>2</v>
      </c>
      <c r="G32" s="292"/>
      <c r="H32" s="292">
        <v>1</v>
      </c>
      <c r="I32" s="292">
        <v>1</v>
      </c>
      <c r="J32" s="292">
        <v>2</v>
      </c>
      <c r="K32" s="292">
        <v>2</v>
      </c>
      <c r="L32" s="292">
        <v>2</v>
      </c>
      <c r="M32" s="292">
        <v>1</v>
      </c>
      <c r="N32" s="292">
        <v>2</v>
      </c>
      <c r="O32" s="292">
        <v>2</v>
      </c>
      <c r="P32" s="292">
        <v>6</v>
      </c>
      <c r="Q32" s="292"/>
      <c r="R32" s="292">
        <v>1</v>
      </c>
      <c r="S32" s="292">
        <v>1</v>
      </c>
      <c r="T32" s="292">
        <v>4</v>
      </c>
      <c r="U32" s="292">
        <v>3</v>
      </c>
      <c r="V32" s="292">
        <v>2</v>
      </c>
      <c r="W32" s="292">
        <v>2</v>
      </c>
      <c r="X32" s="292">
        <v>2</v>
      </c>
      <c r="Y32" s="292">
        <v>4</v>
      </c>
      <c r="Z32" s="292">
        <v>1</v>
      </c>
      <c r="AA32" s="287">
        <f t="shared" si="0"/>
        <v>45</v>
      </c>
      <c r="AB32" s="278"/>
    </row>
    <row r="33" spans="1:28" s="282" customFormat="1" ht="15" customHeight="1">
      <c r="A33" s="492"/>
      <c r="B33" s="290" t="s">
        <v>259</v>
      </c>
      <c r="C33" s="289">
        <v>5</v>
      </c>
      <c r="D33" s="289">
        <v>1</v>
      </c>
      <c r="E33" s="289">
        <v>2</v>
      </c>
      <c r="F33" s="289">
        <v>3</v>
      </c>
      <c r="G33" s="289">
        <v>3</v>
      </c>
      <c r="H33" s="289">
        <v>3</v>
      </c>
      <c r="I33" s="289">
        <v>4</v>
      </c>
      <c r="J33" s="289">
        <v>12</v>
      </c>
      <c r="K33" s="289">
        <v>12</v>
      </c>
      <c r="L33" s="289">
        <v>31</v>
      </c>
      <c r="M33" s="289">
        <v>9</v>
      </c>
      <c r="N33" s="289">
        <v>9</v>
      </c>
      <c r="O33" s="289">
        <v>4</v>
      </c>
      <c r="P33" s="289">
        <v>1</v>
      </c>
      <c r="Q33" s="289">
        <v>3</v>
      </c>
      <c r="R33" s="289">
        <v>4</v>
      </c>
      <c r="S33" s="289">
        <v>5</v>
      </c>
      <c r="T33" s="289">
        <v>3</v>
      </c>
      <c r="U33" s="289">
        <v>5</v>
      </c>
      <c r="V33" s="289">
        <v>10</v>
      </c>
      <c r="W33" s="289">
        <v>3</v>
      </c>
      <c r="X33" s="289">
        <v>4</v>
      </c>
      <c r="Y33" s="289">
        <v>3</v>
      </c>
      <c r="Z33" s="289">
        <v>1</v>
      </c>
      <c r="AA33" s="287">
        <f t="shared" si="0"/>
        <v>140</v>
      </c>
      <c r="AB33" s="283"/>
    </row>
    <row r="34" spans="1:28" s="282" customFormat="1" ht="15" customHeight="1">
      <c r="A34" s="493"/>
      <c r="B34" s="296" t="s">
        <v>93</v>
      </c>
      <c r="C34" s="285">
        <v>17</v>
      </c>
      <c r="D34" s="285">
        <v>11</v>
      </c>
      <c r="E34" s="285">
        <v>6</v>
      </c>
      <c r="F34" s="285">
        <v>7</v>
      </c>
      <c r="G34" s="285">
        <v>4</v>
      </c>
      <c r="H34" s="285">
        <v>9</v>
      </c>
      <c r="I34" s="285">
        <v>6</v>
      </c>
      <c r="J34" s="285">
        <v>16</v>
      </c>
      <c r="K34" s="285">
        <v>14</v>
      </c>
      <c r="L34" s="285">
        <v>48</v>
      </c>
      <c r="M34" s="285">
        <v>16</v>
      </c>
      <c r="N34" s="285">
        <v>17</v>
      </c>
      <c r="O34" s="285">
        <v>6</v>
      </c>
      <c r="P34" s="285">
        <v>8</v>
      </c>
      <c r="Q34" s="285">
        <v>6</v>
      </c>
      <c r="R34" s="285">
        <v>6</v>
      </c>
      <c r="S34" s="285">
        <v>6</v>
      </c>
      <c r="T34" s="285">
        <v>9</v>
      </c>
      <c r="U34" s="285">
        <v>10</v>
      </c>
      <c r="V34" s="285">
        <v>18</v>
      </c>
      <c r="W34" s="285">
        <v>16</v>
      </c>
      <c r="X34" s="285">
        <v>11</v>
      </c>
      <c r="Y34" s="285">
        <v>13</v>
      </c>
      <c r="Z34" s="285">
        <v>7</v>
      </c>
      <c r="AA34" s="284">
        <f t="shared" si="0"/>
        <v>287</v>
      </c>
      <c r="AB34" s="283"/>
    </row>
    <row r="35" spans="1:28" s="282" customFormat="1" ht="15" customHeight="1">
      <c r="A35" s="494" t="s">
        <v>258</v>
      </c>
      <c r="B35" s="296" t="s">
        <v>257</v>
      </c>
      <c r="C35" s="295">
        <v>50</v>
      </c>
      <c r="D35" s="294">
        <v>33</v>
      </c>
      <c r="E35" s="295">
        <v>16</v>
      </c>
      <c r="F35" s="294">
        <v>20</v>
      </c>
      <c r="G35" s="295">
        <v>6</v>
      </c>
      <c r="H35" s="294">
        <v>13</v>
      </c>
      <c r="I35" s="295">
        <v>12</v>
      </c>
      <c r="J35" s="294">
        <v>9</v>
      </c>
      <c r="K35" s="295">
        <v>20</v>
      </c>
      <c r="L35" s="294">
        <v>69</v>
      </c>
      <c r="M35" s="295">
        <v>35</v>
      </c>
      <c r="N35" s="294">
        <v>44</v>
      </c>
      <c r="O35" s="295">
        <v>17</v>
      </c>
      <c r="P35" s="294">
        <v>16</v>
      </c>
      <c r="Q35" s="295">
        <v>9</v>
      </c>
      <c r="R35" s="294">
        <v>11</v>
      </c>
      <c r="S35" s="295">
        <v>10</v>
      </c>
      <c r="T35" s="294">
        <v>24</v>
      </c>
      <c r="U35" s="295">
        <v>47</v>
      </c>
      <c r="V35" s="294">
        <v>29</v>
      </c>
      <c r="W35" s="295">
        <v>46</v>
      </c>
      <c r="X35" s="294">
        <v>35</v>
      </c>
      <c r="Y35" s="295">
        <v>30</v>
      </c>
      <c r="Z35" s="294">
        <v>36</v>
      </c>
      <c r="AA35" s="287">
        <f t="shared" si="0"/>
        <v>637</v>
      </c>
      <c r="AB35" s="283"/>
    </row>
    <row r="36" spans="1:28" s="282" customFormat="1" ht="15" customHeight="1">
      <c r="A36" s="495"/>
      <c r="B36" s="293" t="s">
        <v>256</v>
      </c>
      <c r="C36" s="292">
        <v>11</v>
      </c>
      <c r="D36" s="291">
        <v>8</v>
      </c>
      <c r="E36" s="292">
        <v>1</v>
      </c>
      <c r="F36" s="291">
        <v>4</v>
      </c>
      <c r="G36" s="292">
        <v>5</v>
      </c>
      <c r="H36" s="291">
        <v>3</v>
      </c>
      <c r="I36" s="292">
        <v>3</v>
      </c>
      <c r="J36" s="291">
        <v>9</v>
      </c>
      <c r="K36" s="292">
        <v>10</v>
      </c>
      <c r="L36" s="291">
        <v>18</v>
      </c>
      <c r="M36" s="292">
        <v>15</v>
      </c>
      <c r="N36" s="291">
        <v>20</v>
      </c>
      <c r="O36" s="292">
        <v>6</v>
      </c>
      <c r="P36" s="291">
        <v>8</v>
      </c>
      <c r="Q36" s="292">
        <v>5</v>
      </c>
      <c r="R36" s="291">
        <v>10</v>
      </c>
      <c r="S36" s="292">
        <v>17</v>
      </c>
      <c r="T36" s="291">
        <v>25</v>
      </c>
      <c r="U36" s="292">
        <v>15</v>
      </c>
      <c r="V36" s="291">
        <v>13</v>
      </c>
      <c r="W36" s="292">
        <v>16</v>
      </c>
      <c r="X36" s="291">
        <v>8</v>
      </c>
      <c r="Y36" s="292">
        <v>8</v>
      </c>
      <c r="Z36" s="291">
        <v>15</v>
      </c>
      <c r="AA36" s="287">
        <f t="shared" si="0"/>
        <v>253</v>
      </c>
      <c r="AB36" s="283"/>
    </row>
    <row r="37" spans="1:28" s="282" customFormat="1" ht="15" customHeight="1">
      <c r="A37" s="495"/>
      <c r="B37" s="290" t="s">
        <v>255</v>
      </c>
      <c r="C37" s="289">
        <v>17</v>
      </c>
      <c r="D37" s="288">
        <v>11</v>
      </c>
      <c r="E37" s="289">
        <v>8</v>
      </c>
      <c r="F37" s="288">
        <v>14</v>
      </c>
      <c r="G37" s="289">
        <v>9</v>
      </c>
      <c r="H37" s="288">
        <v>15</v>
      </c>
      <c r="I37" s="289">
        <v>16</v>
      </c>
      <c r="J37" s="288">
        <v>35</v>
      </c>
      <c r="K37" s="289">
        <v>43</v>
      </c>
      <c r="L37" s="288">
        <v>129</v>
      </c>
      <c r="M37" s="289">
        <v>58</v>
      </c>
      <c r="N37" s="288">
        <v>53</v>
      </c>
      <c r="O37" s="289">
        <v>16</v>
      </c>
      <c r="P37" s="288">
        <v>28</v>
      </c>
      <c r="Q37" s="289">
        <v>13</v>
      </c>
      <c r="R37" s="288">
        <v>9</v>
      </c>
      <c r="S37" s="289">
        <v>33</v>
      </c>
      <c r="T37" s="288">
        <v>26</v>
      </c>
      <c r="U37" s="289">
        <v>23</v>
      </c>
      <c r="V37" s="288">
        <v>13</v>
      </c>
      <c r="W37" s="289">
        <v>16</v>
      </c>
      <c r="X37" s="288">
        <v>17</v>
      </c>
      <c r="Y37" s="289">
        <v>16</v>
      </c>
      <c r="Z37" s="288">
        <v>13</v>
      </c>
      <c r="AA37" s="287">
        <f t="shared" si="0"/>
        <v>631</v>
      </c>
      <c r="AB37" s="283"/>
    </row>
    <row r="38" spans="1:28" s="282" customFormat="1" ht="15" customHeight="1">
      <c r="A38" s="496"/>
      <c r="B38" s="286" t="s">
        <v>254</v>
      </c>
      <c r="C38" s="285">
        <v>78</v>
      </c>
      <c r="D38" s="285">
        <v>52</v>
      </c>
      <c r="E38" s="285">
        <v>25</v>
      </c>
      <c r="F38" s="285">
        <v>38</v>
      </c>
      <c r="G38" s="285">
        <v>20</v>
      </c>
      <c r="H38" s="285">
        <v>31</v>
      </c>
      <c r="I38" s="285">
        <v>31</v>
      </c>
      <c r="J38" s="285">
        <v>53</v>
      </c>
      <c r="K38" s="285">
        <v>73</v>
      </c>
      <c r="L38" s="285">
        <v>216</v>
      </c>
      <c r="M38" s="285">
        <v>108</v>
      </c>
      <c r="N38" s="285">
        <v>117</v>
      </c>
      <c r="O38" s="285">
        <v>39</v>
      </c>
      <c r="P38" s="285">
        <v>52</v>
      </c>
      <c r="Q38" s="285">
        <v>27</v>
      </c>
      <c r="R38" s="285">
        <v>30</v>
      </c>
      <c r="S38" s="285">
        <v>60</v>
      </c>
      <c r="T38" s="285">
        <v>75</v>
      </c>
      <c r="U38" s="285">
        <v>85</v>
      </c>
      <c r="V38" s="285">
        <v>55</v>
      </c>
      <c r="W38" s="285">
        <v>78</v>
      </c>
      <c r="X38" s="285">
        <v>60</v>
      </c>
      <c r="Y38" s="285">
        <v>54</v>
      </c>
      <c r="Z38" s="285">
        <v>64</v>
      </c>
      <c r="AA38" s="284">
        <f t="shared" si="0"/>
        <v>1521</v>
      </c>
      <c r="AB38" s="283"/>
    </row>
    <row r="39" spans="1:28" s="277" customFormat="1" ht="10" thickBot="1">
      <c r="A39" s="497" t="s">
        <v>93</v>
      </c>
      <c r="B39" s="498"/>
      <c r="C39" s="281">
        <f t="shared" ref="C39:AA39" si="1">C10+C14+C18+C22+C30+C26+C34+C38</f>
        <v>222</v>
      </c>
      <c r="D39" s="281">
        <f t="shared" si="1"/>
        <v>152</v>
      </c>
      <c r="E39" s="281">
        <f t="shared" si="1"/>
        <v>91</v>
      </c>
      <c r="F39" s="281">
        <f t="shared" si="1"/>
        <v>90</v>
      </c>
      <c r="G39" s="281">
        <f t="shared" si="1"/>
        <v>67</v>
      </c>
      <c r="H39" s="281">
        <f t="shared" si="1"/>
        <v>89</v>
      </c>
      <c r="I39" s="281">
        <f t="shared" si="1"/>
        <v>79</v>
      </c>
      <c r="J39" s="281">
        <f t="shared" si="1"/>
        <v>163</v>
      </c>
      <c r="K39" s="281">
        <f t="shared" si="1"/>
        <v>254</v>
      </c>
      <c r="L39" s="281">
        <f t="shared" si="1"/>
        <v>594</v>
      </c>
      <c r="M39" s="281">
        <f t="shared" si="1"/>
        <v>301</v>
      </c>
      <c r="N39" s="281">
        <f t="shared" si="1"/>
        <v>292</v>
      </c>
      <c r="O39" s="281">
        <f t="shared" si="1"/>
        <v>139</v>
      </c>
      <c r="P39" s="281">
        <f t="shared" si="1"/>
        <v>143</v>
      </c>
      <c r="Q39" s="281">
        <f t="shared" si="1"/>
        <v>105</v>
      </c>
      <c r="R39" s="281">
        <f t="shared" si="1"/>
        <v>100</v>
      </c>
      <c r="S39" s="281">
        <f t="shared" si="1"/>
        <v>144</v>
      </c>
      <c r="T39" s="281">
        <f t="shared" si="1"/>
        <v>179</v>
      </c>
      <c r="U39" s="281">
        <f t="shared" si="1"/>
        <v>253</v>
      </c>
      <c r="V39" s="281">
        <f t="shared" si="1"/>
        <v>210</v>
      </c>
      <c r="W39" s="281">
        <f t="shared" si="1"/>
        <v>236</v>
      </c>
      <c r="X39" s="281">
        <f t="shared" si="1"/>
        <v>196</v>
      </c>
      <c r="Y39" s="281">
        <f t="shared" si="1"/>
        <v>170</v>
      </c>
      <c r="Z39" s="281">
        <f t="shared" si="1"/>
        <v>198</v>
      </c>
      <c r="AA39" s="280">
        <f t="shared" si="1"/>
        <v>4467</v>
      </c>
    </row>
    <row r="40" spans="1:28">
      <c r="A40" s="279" t="s">
        <v>24</v>
      </c>
      <c r="B40" s="279"/>
      <c r="C40" s="277"/>
      <c r="D40" s="277"/>
      <c r="E40" s="277"/>
      <c r="F40" s="277"/>
      <c r="G40" s="277"/>
      <c r="H40" s="277"/>
      <c r="I40" s="277"/>
      <c r="J40" s="277"/>
      <c r="K40" s="277"/>
      <c r="L40" s="277"/>
      <c r="M40" s="278"/>
      <c r="N40" s="277"/>
      <c r="O40" s="277"/>
      <c r="P40" s="277"/>
      <c r="Q40" s="277"/>
      <c r="R40" s="277"/>
      <c r="S40" s="277"/>
      <c r="T40" s="277"/>
      <c r="U40" s="277"/>
      <c r="V40" s="277"/>
      <c r="W40" s="277"/>
      <c r="X40" s="277"/>
      <c r="Y40" s="277"/>
      <c r="Z40" s="277"/>
      <c r="AA40" s="277"/>
    </row>
  </sheetData>
  <mergeCells count="11">
    <mergeCell ref="A19:A22"/>
    <mergeCell ref="A3:AA4"/>
    <mergeCell ref="X5:AA5"/>
    <mergeCell ref="A7:A10"/>
    <mergeCell ref="A11:A14"/>
    <mergeCell ref="A15:A18"/>
    <mergeCell ref="A23:A26"/>
    <mergeCell ref="A27:A30"/>
    <mergeCell ref="A31:A34"/>
    <mergeCell ref="A35:A38"/>
    <mergeCell ref="A39:B39"/>
  </mergeCells>
  <phoneticPr fontId="1"/>
  <printOptions horizontalCentered="1"/>
  <pageMargins left="0.47244094488188981" right="0.47244094488188981" top="0.70866141732283472" bottom="0" header="0" footer="0"/>
  <pageSetup paperSize="9" orientation="portrait" horizontalDpi="4294967292"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46"/>
  <sheetViews>
    <sheetView showGridLines="0" zoomScaleNormal="100" zoomScaleSheetLayoutView="100" workbookViewId="0"/>
  </sheetViews>
  <sheetFormatPr defaultColWidth="8.81640625" defaultRowHeight="11"/>
  <cols>
    <col min="1" max="1" width="8.36328125" style="305" customWidth="1"/>
    <col min="2" max="2" width="2.453125" style="306" customWidth="1"/>
    <col min="3" max="10" width="3" style="305" customWidth="1"/>
    <col min="11" max="14" width="3.1796875" style="305" customWidth="1"/>
    <col min="15" max="16" width="3" style="305" customWidth="1"/>
    <col min="17" max="19" width="3.1796875" style="305" customWidth="1"/>
    <col min="20" max="26" width="3" style="305" customWidth="1"/>
    <col min="27" max="27" width="3.6328125" style="305" customWidth="1"/>
    <col min="28" max="16384" width="8.81640625" style="305"/>
  </cols>
  <sheetData>
    <row r="1" spans="1:27" ht="16.5">
      <c r="A1" s="303" t="s">
        <v>296</v>
      </c>
    </row>
    <row r="2" spans="1:27" ht="11.5" thickBot="1">
      <c r="A2" s="340"/>
      <c r="C2" s="339"/>
      <c r="D2" s="339"/>
      <c r="E2" s="339"/>
      <c r="F2" s="339"/>
      <c r="G2" s="339"/>
      <c r="H2" s="339"/>
      <c r="I2" s="339"/>
      <c r="J2" s="339"/>
      <c r="K2" s="339"/>
      <c r="L2" s="339"/>
      <c r="M2" s="339"/>
      <c r="N2" s="339"/>
      <c r="O2" s="339"/>
      <c r="P2" s="339"/>
      <c r="Q2" s="339"/>
      <c r="R2" s="339"/>
      <c r="S2" s="339"/>
      <c r="T2" s="339"/>
      <c r="U2" s="339"/>
      <c r="V2" s="339"/>
      <c r="W2" s="339"/>
      <c r="X2" s="339"/>
      <c r="Y2" s="506" t="s">
        <v>26</v>
      </c>
      <c r="Z2" s="506"/>
      <c r="AA2" s="506"/>
    </row>
    <row r="3" spans="1:27" s="308" customFormat="1" ht="15" customHeight="1" thickBot="1">
      <c r="A3" s="325"/>
      <c r="B3" s="324"/>
      <c r="C3" s="338" t="s">
        <v>263</v>
      </c>
      <c r="D3" s="324">
        <v>1</v>
      </c>
      <c r="E3" s="338">
        <v>2</v>
      </c>
      <c r="F3" s="338">
        <v>3</v>
      </c>
      <c r="G3" s="338">
        <v>4</v>
      </c>
      <c r="H3" s="338">
        <v>5</v>
      </c>
      <c r="I3" s="338">
        <v>6</v>
      </c>
      <c r="J3" s="338">
        <v>7</v>
      </c>
      <c r="K3" s="338">
        <v>8</v>
      </c>
      <c r="L3" s="338">
        <v>9</v>
      </c>
      <c r="M3" s="338">
        <v>10</v>
      </c>
      <c r="N3" s="338">
        <v>11</v>
      </c>
      <c r="O3" s="338">
        <v>12</v>
      </c>
      <c r="P3" s="338">
        <v>13</v>
      </c>
      <c r="Q3" s="338">
        <v>14</v>
      </c>
      <c r="R3" s="338">
        <v>15</v>
      </c>
      <c r="S3" s="338">
        <v>16</v>
      </c>
      <c r="T3" s="338">
        <v>17</v>
      </c>
      <c r="U3" s="338">
        <v>18</v>
      </c>
      <c r="V3" s="338">
        <v>19</v>
      </c>
      <c r="W3" s="338">
        <v>20</v>
      </c>
      <c r="X3" s="338">
        <v>21</v>
      </c>
      <c r="Y3" s="338">
        <v>22</v>
      </c>
      <c r="Z3" s="338">
        <v>23</v>
      </c>
      <c r="AA3" s="337" t="s">
        <v>93</v>
      </c>
    </row>
    <row r="4" spans="1:27" s="308" customFormat="1" ht="15" customHeight="1">
      <c r="A4" s="502" t="s">
        <v>295</v>
      </c>
      <c r="B4" s="319" t="s">
        <v>257</v>
      </c>
      <c r="C4" s="336">
        <v>205</v>
      </c>
      <c r="D4" s="336">
        <v>164</v>
      </c>
      <c r="E4" s="336">
        <v>133</v>
      </c>
      <c r="F4" s="336">
        <v>105</v>
      </c>
      <c r="G4" s="336">
        <v>103</v>
      </c>
      <c r="H4" s="336">
        <v>134</v>
      </c>
      <c r="I4" s="336">
        <v>267</v>
      </c>
      <c r="J4" s="336">
        <v>382</v>
      </c>
      <c r="K4" s="336">
        <v>569</v>
      </c>
      <c r="L4" s="336">
        <v>858</v>
      </c>
      <c r="M4" s="336">
        <v>809</v>
      </c>
      <c r="N4" s="336">
        <v>686</v>
      </c>
      <c r="O4" s="336">
        <v>678</v>
      </c>
      <c r="P4" s="336">
        <v>663</v>
      </c>
      <c r="Q4" s="336">
        <v>722</v>
      </c>
      <c r="R4" s="336">
        <v>758</v>
      </c>
      <c r="S4" s="336">
        <v>755</v>
      </c>
      <c r="T4" s="336">
        <v>624</v>
      </c>
      <c r="U4" s="336">
        <v>461</v>
      </c>
      <c r="V4" s="336">
        <v>493</v>
      </c>
      <c r="W4" s="336">
        <v>438</v>
      </c>
      <c r="X4" s="336">
        <v>363</v>
      </c>
      <c r="Y4" s="336">
        <v>332</v>
      </c>
      <c r="Z4" s="335">
        <v>293</v>
      </c>
      <c r="AA4" s="335">
        <v>10995</v>
      </c>
    </row>
    <row r="5" spans="1:27" s="308" customFormat="1" ht="15" customHeight="1">
      <c r="A5" s="502"/>
      <c r="B5" s="319" t="s">
        <v>268</v>
      </c>
      <c r="C5" s="317">
        <v>45</v>
      </c>
      <c r="D5" s="317">
        <v>39</v>
      </c>
      <c r="E5" s="317">
        <v>28</v>
      </c>
      <c r="F5" s="317">
        <v>25</v>
      </c>
      <c r="G5" s="317">
        <v>14</v>
      </c>
      <c r="H5" s="317">
        <v>35</v>
      </c>
      <c r="I5" s="317">
        <v>68</v>
      </c>
      <c r="J5" s="317">
        <v>122</v>
      </c>
      <c r="K5" s="317">
        <v>146</v>
      </c>
      <c r="L5" s="317">
        <v>162</v>
      </c>
      <c r="M5" s="317">
        <v>147</v>
      </c>
      <c r="N5" s="317">
        <v>97</v>
      </c>
      <c r="O5" s="317">
        <v>180</v>
      </c>
      <c r="P5" s="317">
        <v>181</v>
      </c>
      <c r="Q5" s="317">
        <v>158</v>
      </c>
      <c r="R5" s="317">
        <v>151</v>
      </c>
      <c r="S5" s="317">
        <v>150</v>
      </c>
      <c r="T5" s="317">
        <v>119</v>
      </c>
      <c r="U5" s="317">
        <v>127</v>
      </c>
      <c r="V5" s="317">
        <v>116</v>
      </c>
      <c r="W5" s="317">
        <v>111</v>
      </c>
      <c r="X5" s="317">
        <v>97</v>
      </c>
      <c r="Y5" s="317">
        <v>100</v>
      </c>
      <c r="Z5" s="316">
        <v>98</v>
      </c>
      <c r="AA5" s="316">
        <v>2516</v>
      </c>
    </row>
    <row r="6" spans="1:27" s="308" customFormat="1" ht="15" customHeight="1">
      <c r="A6" s="503"/>
      <c r="B6" s="319" t="s">
        <v>267</v>
      </c>
      <c r="C6" s="317">
        <v>85</v>
      </c>
      <c r="D6" s="317">
        <v>77</v>
      </c>
      <c r="E6" s="317">
        <v>87</v>
      </c>
      <c r="F6" s="317">
        <v>36</v>
      </c>
      <c r="G6" s="317">
        <v>56</v>
      </c>
      <c r="H6" s="317">
        <v>96</v>
      </c>
      <c r="I6" s="317">
        <v>192</v>
      </c>
      <c r="J6" s="317">
        <v>260</v>
      </c>
      <c r="K6" s="317">
        <v>333</v>
      </c>
      <c r="L6" s="317">
        <v>378</v>
      </c>
      <c r="M6" s="317">
        <v>301</v>
      </c>
      <c r="N6" s="317">
        <v>258</v>
      </c>
      <c r="O6" s="317">
        <v>249</v>
      </c>
      <c r="P6" s="317">
        <v>265</v>
      </c>
      <c r="Q6" s="317">
        <v>217</v>
      </c>
      <c r="R6" s="317">
        <v>200</v>
      </c>
      <c r="S6" s="317">
        <v>213</v>
      </c>
      <c r="T6" s="317">
        <v>173</v>
      </c>
      <c r="U6" s="317">
        <v>184</v>
      </c>
      <c r="V6" s="317">
        <v>127</v>
      </c>
      <c r="W6" s="317">
        <v>135</v>
      </c>
      <c r="X6" s="317">
        <v>136</v>
      </c>
      <c r="Y6" s="317">
        <v>120</v>
      </c>
      <c r="Z6" s="316">
        <v>113</v>
      </c>
      <c r="AA6" s="316">
        <v>4291</v>
      </c>
    </row>
    <row r="7" spans="1:27" s="308" customFormat="1" ht="15" customHeight="1" thickBot="1">
      <c r="A7" s="503"/>
      <c r="B7" s="315" t="s">
        <v>254</v>
      </c>
      <c r="C7" s="314">
        <v>335</v>
      </c>
      <c r="D7" s="314">
        <v>280</v>
      </c>
      <c r="E7" s="314">
        <v>248</v>
      </c>
      <c r="F7" s="314">
        <v>166</v>
      </c>
      <c r="G7" s="314">
        <v>173</v>
      </c>
      <c r="H7" s="314">
        <v>265</v>
      </c>
      <c r="I7" s="314">
        <v>527</v>
      </c>
      <c r="J7" s="314">
        <v>764</v>
      </c>
      <c r="K7" s="314">
        <v>1048</v>
      </c>
      <c r="L7" s="314">
        <v>1398</v>
      </c>
      <c r="M7" s="314">
        <v>1257</v>
      </c>
      <c r="N7" s="314">
        <v>1041</v>
      </c>
      <c r="O7" s="314">
        <v>1107</v>
      </c>
      <c r="P7" s="314">
        <v>1109</v>
      </c>
      <c r="Q7" s="314">
        <v>1097</v>
      </c>
      <c r="R7" s="314">
        <v>1109</v>
      </c>
      <c r="S7" s="314">
        <v>1118</v>
      </c>
      <c r="T7" s="314">
        <v>916</v>
      </c>
      <c r="U7" s="314">
        <v>772</v>
      </c>
      <c r="V7" s="314">
        <v>736</v>
      </c>
      <c r="W7" s="314">
        <v>684</v>
      </c>
      <c r="X7" s="314">
        <v>596</v>
      </c>
      <c r="Y7" s="314">
        <v>552</v>
      </c>
      <c r="Z7" s="313">
        <v>504</v>
      </c>
      <c r="AA7" s="313">
        <v>17802</v>
      </c>
    </row>
    <row r="8" spans="1:27" s="308" customFormat="1" ht="15" customHeight="1" thickTop="1">
      <c r="A8" s="504" t="s">
        <v>294</v>
      </c>
      <c r="B8" s="322" t="s">
        <v>257</v>
      </c>
      <c r="C8" s="321">
        <v>118</v>
      </c>
      <c r="D8" s="321">
        <v>69</v>
      </c>
      <c r="E8" s="321">
        <v>40</v>
      </c>
      <c r="F8" s="321">
        <v>42</v>
      </c>
      <c r="G8" s="321">
        <v>51</v>
      </c>
      <c r="H8" s="321">
        <v>77</v>
      </c>
      <c r="I8" s="321">
        <v>160</v>
      </c>
      <c r="J8" s="321">
        <v>228</v>
      </c>
      <c r="K8" s="321">
        <v>362</v>
      </c>
      <c r="L8" s="321">
        <v>492</v>
      </c>
      <c r="M8" s="321">
        <v>571</v>
      </c>
      <c r="N8" s="321">
        <v>559</v>
      </c>
      <c r="O8" s="321">
        <v>428</v>
      </c>
      <c r="P8" s="321">
        <v>426</v>
      </c>
      <c r="Q8" s="321">
        <v>721</v>
      </c>
      <c r="R8" s="321">
        <v>533</v>
      </c>
      <c r="S8" s="321">
        <v>529</v>
      </c>
      <c r="T8" s="321">
        <v>340</v>
      </c>
      <c r="U8" s="321">
        <v>226</v>
      </c>
      <c r="V8" s="321">
        <v>250</v>
      </c>
      <c r="W8" s="321">
        <v>259</v>
      </c>
      <c r="X8" s="321">
        <v>223</v>
      </c>
      <c r="Y8" s="321">
        <v>230</v>
      </c>
      <c r="Z8" s="320">
        <v>209</v>
      </c>
      <c r="AA8" s="320">
        <v>7143</v>
      </c>
    </row>
    <row r="9" spans="1:27" s="308" customFormat="1" ht="15" customHeight="1">
      <c r="A9" s="502"/>
      <c r="B9" s="319" t="s">
        <v>268</v>
      </c>
      <c r="C9" s="317">
        <v>30</v>
      </c>
      <c r="D9" s="317">
        <v>20</v>
      </c>
      <c r="E9" s="317">
        <v>13</v>
      </c>
      <c r="F9" s="317">
        <v>8</v>
      </c>
      <c r="G9" s="317">
        <v>8</v>
      </c>
      <c r="H9" s="317">
        <v>5</v>
      </c>
      <c r="I9" s="317">
        <v>25</v>
      </c>
      <c r="J9" s="317">
        <v>53</v>
      </c>
      <c r="K9" s="317">
        <v>44</v>
      </c>
      <c r="L9" s="317">
        <v>72</v>
      </c>
      <c r="M9" s="317">
        <v>57</v>
      </c>
      <c r="N9" s="317">
        <v>59</v>
      </c>
      <c r="O9" s="317">
        <v>73</v>
      </c>
      <c r="P9" s="317">
        <v>72</v>
      </c>
      <c r="Q9" s="317">
        <v>58</v>
      </c>
      <c r="R9" s="317">
        <v>92</v>
      </c>
      <c r="S9" s="317">
        <v>56</v>
      </c>
      <c r="T9" s="317">
        <v>54</v>
      </c>
      <c r="U9" s="317">
        <v>32</v>
      </c>
      <c r="V9" s="317">
        <v>53</v>
      </c>
      <c r="W9" s="317">
        <v>39</v>
      </c>
      <c r="X9" s="317">
        <v>55</v>
      </c>
      <c r="Y9" s="317">
        <v>60</v>
      </c>
      <c r="Z9" s="316">
        <v>41</v>
      </c>
      <c r="AA9" s="316">
        <v>1079</v>
      </c>
    </row>
    <row r="10" spans="1:27" s="308" customFormat="1" ht="15" customHeight="1">
      <c r="A10" s="503"/>
      <c r="B10" s="319" t="s">
        <v>267</v>
      </c>
      <c r="C10" s="317">
        <v>49</v>
      </c>
      <c r="D10" s="317">
        <v>39</v>
      </c>
      <c r="E10" s="317">
        <v>21</v>
      </c>
      <c r="F10" s="317">
        <v>16</v>
      </c>
      <c r="G10" s="317">
        <v>16</v>
      </c>
      <c r="H10" s="317">
        <v>22</v>
      </c>
      <c r="I10" s="317">
        <v>42</v>
      </c>
      <c r="J10" s="317">
        <v>71</v>
      </c>
      <c r="K10" s="317">
        <v>83</v>
      </c>
      <c r="L10" s="317">
        <v>89</v>
      </c>
      <c r="M10" s="317">
        <v>66</v>
      </c>
      <c r="N10" s="317">
        <v>49</v>
      </c>
      <c r="O10" s="317">
        <v>48</v>
      </c>
      <c r="P10" s="317">
        <v>115</v>
      </c>
      <c r="Q10" s="317">
        <v>108</v>
      </c>
      <c r="R10" s="317">
        <v>70</v>
      </c>
      <c r="S10" s="317">
        <v>82</v>
      </c>
      <c r="T10" s="317">
        <v>75</v>
      </c>
      <c r="U10" s="317">
        <v>70</v>
      </c>
      <c r="V10" s="317">
        <v>51</v>
      </c>
      <c r="W10" s="317">
        <v>64</v>
      </c>
      <c r="X10" s="317">
        <v>76</v>
      </c>
      <c r="Y10" s="317">
        <v>79</v>
      </c>
      <c r="Z10" s="316">
        <v>58</v>
      </c>
      <c r="AA10" s="316">
        <v>1459</v>
      </c>
    </row>
    <row r="11" spans="1:27" s="308" customFormat="1" ht="15" customHeight="1" thickBot="1">
      <c r="A11" s="513"/>
      <c r="B11" s="315" t="s">
        <v>254</v>
      </c>
      <c r="C11" s="314">
        <v>197</v>
      </c>
      <c r="D11" s="314">
        <v>128</v>
      </c>
      <c r="E11" s="314">
        <v>74</v>
      </c>
      <c r="F11" s="314">
        <v>66</v>
      </c>
      <c r="G11" s="314">
        <v>75</v>
      </c>
      <c r="H11" s="314">
        <v>104</v>
      </c>
      <c r="I11" s="314">
        <v>227</v>
      </c>
      <c r="J11" s="314">
        <v>352</v>
      </c>
      <c r="K11" s="314">
        <v>489</v>
      </c>
      <c r="L11" s="314">
        <v>653</v>
      </c>
      <c r="M11" s="314">
        <v>694</v>
      </c>
      <c r="N11" s="314">
        <v>667</v>
      </c>
      <c r="O11" s="314">
        <v>549</v>
      </c>
      <c r="P11" s="314">
        <v>613</v>
      </c>
      <c r="Q11" s="314">
        <v>887</v>
      </c>
      <c r="R11" s="314">
        <v>695</v>
      </c>
      <c r="S11" s="314">
        <v>667</v>
      </c>
      <c r="T11" s="314">
        <v>469</v>
      </c>
      <c r="U11" s="314">
        <v>328</v>
      </c>
      <c r="V11" s="314">
        <v>354</v>
      </c>
      <c r="W11" s="314">
        <v>362</v>
      </c>
      <c r="X11" s="314">
        <v>354</v>
      </c>
      <c r="Y11" s="314">
        <v>369</v>
      </c>
      <c r="Z11" s="313">
        <v>308</v>
      </c>
      <c r="AA11" s="313">
        <v>9681</v>
      </c>
    </row>
    <row r="12" spans="1:27" s="308" customFormat="1" ht="15" customHeight="1" thickTop="1">
      <c r="A12" s="502" t="s">
        <v>293</v>
      </c>
      <c r="B12" s="319" t="s">
        <v>257</v>
      </c>
      <c r="C12" s="321">
        <v>71</v>
      </c>
      <c r="D12" s="321">
        <v>49</v>
      </c>
      <c r="E12" s="321">
        <v>58</v>
      </c>
      <c r="F12" s="321">
        <v>22</v>
      </c>
      <c r="G12" s="321">
        <v>38</v>
      </c>
      <c r="H12" s="321">
        <v>39</v>
      </c>
      <c r="I12" s="321">
        <v>39</v>
      </c>
      <c r="J12" s="321">
        <v>143</v>
      </c>
      <c r="K12" s="321">
        <v>269</v>
      </c>
      <c r="L12" s="321">
        <v>438</v>
      </c>
      <c r="M12" s="321">
        <v>536</v>
      </c>
      <c r="N12" s="321">
        <v>564</v>
      </c>
      <c r="O12" s="321">
        <v>357</v>
      </c>
      <c r="P12" s="321">
        <v>423</v>
      </c>
      <c r="Q12" s="321">
        <v>484</v>
      </c>
      <c r="R12" s="321">
        <v>445</v>
      </c>
      <c r="S12" s="321">
        <v>490</v>
      </c>
      <c r="T12" s="321">
        <v>300</v>
      </c>
      <c r="U12" s="321">
        <v>169</v>
      </c>
      <c r="V12" s="321">
        <v>135</v>
      </c>
      <c r="W12" s="321">
        <v>141</v>
      </c>
      <c r="X12" s="321">
        <v>113</v>
      </c>
      <c r="Y12" s="321">
        <v>124</v>
      </c>
      <c r="Z12" s="320">
        <v>114</v>
      </c>
      <c r="AA12" s="320">
        <v>5561</v>
      </c>
    </row>
    <row r="13" spans="1:27" s="308" customFormat="1" ht="15" customHeight="1">
      <c r="A13" s="502"/>
      <c r="B13" s="319" t="s">
        <v>268</v>
      </c>
      <c r="C13" s="317">
        <v>9</v>
      </c>
      <c r="D13" s="317">
        <v>5</v>
      </c>
      <c r="E13" s="317">
        <v>15</v>
      </c>
      <c r="F13" s="317">
        <v>5</v>
      </c>
      <c r="G13" s="317">
        <v>6</v>
      </c>
      <c r="H13" s="317">
        <v>5</v>
      </c>
      <c r="I13" s="317">
        <v>17</v>
      </c>
      <c r="J13" s="317">
        <v>28</v>
      </c>
      <c r="K13" s="317">
        <v>29</v>
      </c>
      <c r="L13" s="317">
        <v>34</v>
      </c>
      <c r="M13" s="317">
        <v>25</v>
      </c>
      <c r="N13" s="317">
        <v>42</v>
      </c>
      <c r="O13" s="317">
        <v>36</v>
      </c>
      <c r="P13" s="317">
        <v>15</v>
      </c>
      <c r="Q13" s="317">
        <v>22</v>
      </c>
      <c r="R13" s="317">
        <v>27</v>
      </c>
      <c r="S13" s="317">
        <v>23</v>
      </c>
      <c r="T13" s="317">
        <v>27</v>
      </c>
      <c r="U13" s="317">
        <v>21</v>
      </c>
      <c r="V13" s="317">
        <v>16</v>
      </c>
      <c r="W13" s="317">
        <v>16</v>
      </c>
      <c r="X13" s="317">
        <v>18</v>
      </c>
      <c r="Y13" s="317">
        <v>19</v>
      </c>
      <c r="Z13" s="316">
        <v>23</v>
      </c>
      <c r="AA13" s="316">
        <v>483</v>
      </c>
    </row>
    <row r="14" spans="1:27" s="308" customFormat="1" ht="15" customHeight="1">
      <c r="A14" s="503"/>
      <c r="B14" s="318" t="s">
        <v>267</v>
      </c>
      <c r="C14" s="317">
        <v>19</v>
      </c>
      <c r="D14" s="317">
        <v>9</v>
      </c>
      <c r="E14" s="317">
        <v>26</v>
      </c>
      <c r="F14" s="317">
        <v>2</v>
      </c>
      <c r="G14" s="317">
        <v>9</v>
      </c>
      <c r="H14" s="317">
        <v>8</v>
      </c>
      <c r="I14" s="317">
        <v>18</v>
      </c>
      <c r="J14" s="317">
        <v>37</v>
      </c>
      <c r="K14" s="317">
        <v>33</v>
      </c>
      <c r="L14" s="317">
        <v>34</v>
      </c>
      <c r="M14" s="317">
        <v>28</v>
      </c>
      <c r="N14" s="317">
        <v>25</v>
      </c>
      <c r="O14" s="317">
        <v>33</v>
      </c>
      <c r="P14" s="317">
        <v>22</v>
      </c>
      <c r="Q14" s="317">
        <v>39</v>
      </c>
      <c r="R14" s="317">
        <v>29</v>
      </c>
      <c r="S14" s="317">
        <v>30</v>
      </c>
      <c r="T14" s="317">
        <v>24</v>
      </c>
      <c r="U14" s="317">
        <v>38</v>
      </c>
      <c r="V14" s="317">
        <v>17</v>
      </c>
      <c r="W14" s="317">
        <v>37</v>
      </c>
      <c r="X14" s="317">
        <v>24</v>
      </c>
      <c r="Y14" s="317">
        <v>30</v>
      </c>
      <c r="Z14" s="316">
        <v>19</v>
      </c>
      <c r="AA14" s="316">
        <v>590</v>
      </c>
    </row>
    <row r="15" spans="1:27" s="308" customFormat="1" ht="15" customHeight="1" thickBot="1">
      <c r="A15" s="503"/>
      <c r="B15" s="319" t="s">
        <v>254</v>
      </c>
      <c r="C15" s="314">
        <v>99</v>
      </c>
      <c r="D15" s="314">
        <v>63</v>
      </c>
      <c r="E15" s="314">
        <v>99</v>
      </c>
      <c r="F15" s="314">
        <v>29</v>
      </c>
      <c r="G15" s="314">
        <v>53</v>
      </c>
      <c r="H15" s="314">
        <v>52</v>
      </c>
      <c r="I15" s="314">
        <v>74</v>
      </c>
      <c r="J15" s="314">
        <v>208</v>
      </c>
      <c r="K15" s="314">
        <v>331</v>
      </c>
      <c r="L15" s="314">
        <v>506</v>
      </c>
      <c r="M15" s="314">
        <v>589</v>
      </c>
      <c r="N15" s="314">
        <v>631</v>
      </c>
      <c r="O15" s="314">
        <v>426</v>
      </c>
      <c r="P15" s="314">
        <v>460</v>
      </c>
      <c r="Q15" s="314">
        <v>545</v>
      </c>
      <c r="R15" s="314">
        <v>501</v>
      </c>
      <c r="S15" s="314">
        <v>543</v>
      </c>
      <c r="T15" s="314">
        <v>351</v>
      </c>
      <c r="U15" s="314">
        <v>228</v>
      </c>
      <c r="V15" s="314">
        <v>168</v>
      </c>
      <c r="W15" s="314">
        <v>194</v>
      </c>
      <c r="X15" s="314">
        <v>155</v>
      </c>
      <c r="Y15" s="314">
        <v>173</v>
      </c>
      <c r="Z15" s="313">
        <v>156</v>
      </c>
      <c r="AA15" s="313">
        <v>6634</v>
      </c>
    </row>
    <row r="16" spans="1:27" s="308" customFormat="1" ht="15" customHeight="1" thickTop="1">
      <c r="A16" s="504" t="s">
        <v>292</v>
      </c>
      <c r="B16" s="322" t="s">
        <v>257</v>
      </c>
      <c r="C16" s="321">
        <v>52</v>
      </c>
      <c r="D16" s="321">
        <v>41</v>
      </c>
      <c r="E16" s="321">
        <v>22</v>
      </c>
      <c r="F16" s="321">
        <v>16</v>
      </c>
      <c r="G16" s="321">
        <v>19</v>
      </c>
      <c r="H16" s="321">
        <v>30</v>
      </c>
      <c r="I16" s="321">
        <v>37</v>
      </c>
      <c r="J16" s="321">
        <v>89</v>
      </c>
      <c r="K16" s="321">
        <v>119</v>
      </c>
      <c r="L16" s="321">
        <v>242</v>
      </c>
      <c r="M16" s="321">
        <v>248</v>
      </c>
      <c r="N16" s="321">
        <v>219</v>
      </c>
      <c r="O16" s="321">
        <v>205</v>
      </c>
      <c r="P16" s="321">
        <v>187</v>
      </c>
      <c r="Q16" s="321">
        <v>224</v>
      </c>
      <c r="R16" s="321">
        <v>198</v>
      </c>
      <c r="S16" s="321">
        <v>243</v>
      </c>
      <c r="T16" s="321">
        <v>152</v>
      </c>
      <c r="U16" s="321">
        <v>111</v>
      </c>
      <c r="V16" s="321">
        <v>84</v>
      </c>
      <c r="W16" s="321">
        <v>118</v>
      </c>
      <c r="X16" s="321">
        <v>82</v>
      </c>
      <c r="Y16" s="321">
        <v>94</v>
      </c>
      <c r="Z16" s="320">
        <v>81</v>
      </c>
      <c r="AA16" s="320">
        <v>2913</v>
      </c>
    </row>
    <row r="17" spans="1:27" s="308" customFormat="1" ht="15" customHeight="1">
      <c r="A17" s="502"/>
      <c r="B17" s="319" t="s">
        <v>268</v>
      </c>
      <c r="C17" s="317">
        <v>7</v>
      </c>
      <c r="D17" s="317">
        <v>11</v>
      </c>
      <c r="E17" s="317">
        <v>5</v>
      </c>
      <c r="F17" s="317">
        <v>7</v>
      </c>
      <c r="G17" s="317">
        <v>3</v>
      </c>
      <c r="H17" s="317">
        <v>2</v>
      </c>
      <c r="I17" s="317">
        <v>11</v>
      </c>
      <c r="J17" s="317">
        <v>15</v>
      </c>
      <c r="K17" s="317">
        <v>15</v>
      </c>
      <c r="L17" s="317">
        <v>36</v>
      </c>
      <c r="M17" s="317">
        <v>15</v>
      </c>
      <c r="N17" s="317">
        <v>13</v>
      </c>
      <c r="O17" s="317">
        <v>18</v>
      </c>
      <c r="P17" s="317">
        <v>22</v>
      </c>
      <c r="Q17" s="317">
        <v>18</v>
      </c>
      <c r="R17" s="317">
        <v>20</v>
      </c>
      <c r="S17" s="317">
        <v>19</v>
      </c>
      <c r="T17" s="317">
        <v>20</v>
      </c>
      <c r="U17" s="317">
        <v>22</v>
      </c>
      <c r="V17" s="317">
        <v>23</v>
      </c>
      <c r="W17" s="317">
        <v>16</v>
      </c>
      <c r="X17" s="317">
        <v>22</v>
      </c>
      <c r="Y17" s="317">
        <v>26</v>
      </c>
      <c r="Z17" s="316">
        <v>17</v>
      </c>
      <c r="AA17" s="316">
        <v>383</v>
      </c>
    </row>
    <row r="18" spans="1:27" s="308" customFormat="1" ht="15" customHeight="1">
      <c r="A18" s="503"/>
      <c r="B18" s="319" t="s">
        <v>267</v>
      </c>
      <c r="C18" s="317">
        <v>25</v>
      </c>
      <c r="D18" s="317">
        <v>10</v>
      </c>
      <c r="E18" s="317">
        <v>3</v>
      </c>
      <c r="F18" s="317">
        <v>11</v>
      </c>
      <c r="G18" s="317">
        <v>12</v>
      </c>
      <c r="H18" s="317">
        <v>8</v>
      </c>
      <c r="I18" s="317">
        <v>24</v>
      </c>
      <c r="J18" s="317">
        <v>23</v>
      </c>
      <c r="K18" s="317">
        <v>36</v>
      </c>
      <c r="L18" s="317">
        <v>36</v>
      </c>
      <c r="M18" s="317">
        <v>25</v>
      </c>
      <c r="N18" s="317">
        <v>30</v>
      </c>
      <c r="O18" s="317">
        <v>36</v>
      </c>
      <c r="P18" s="317">
        <v>20</v>
      </c>
      <c r="Q18" s="317">
        <v>34</v>
      </c>
      <c r="R18" s="317">
        <v>31</v>
      </c>
      <c r="S18" s="317">
        <v>34</v>
      </c>
      <c r="T18" s="317">
        <v>32</v>
      </c>
      <c r="U18" s="317">
        <v>25</v>
      </c>
      <c r="V18" s="317">
        <v>29</v>
      </c>
      <c r="W18" s="317">
        <v>31</v>
      </c>
      <c r="X18" s="317">
        <v>25</v>
      </c>
      <c r="Y18" s="317">
        <v>25</v>
      </c>
      <c r="Z18" s="316">
        <v>20</v>
      </c>
      <c r="AA18" s="316">
        <v>585</v>
      </c>
    </row>
    <row r="19" spans="1:27" s="308" customFormat="1" ht="15" customHeight="1" thickBot="1">
      <c r="A19" s="513"/>
      <c r="B19" s="315" t="s">
        <v>254</v>
      </c>
      <c r="C19" s="314">
        <v>84</v>
      </c>
      <c r="D19" s="314">
        <v>62</v>
      </c>
      <c r="E19" s="314">
        <v>30</v>
      </c>
      <c r="F19" s="314">
        <v>34</v>
      </c>
      <c r="G19" s="314">
        <v>34</v>
      </c>
      <c r="H19" s="314">
        <v>40</v>
      </c>
      <c r="I19" s="314">
        <v>72</v>
      </c>
      <c r="J19" s="314">
        <v>127</v>
      </c>
      <c r="K19" s="314">
        <v>170</v>
      </c>
      <c r="L19" s="314">
        <v>314</v>
      </c>
      <c r="M19" s="314">
        <v>288</v>
      </c>
      <c r="N19" s="314">
        <v>262</v>
      </c>
      <c r="O19" s="314">
        <v>259</v>
      </c>
      <c r="P19" s="314">
        <v>229</v>
      </c>
      <c r="Q19" s="314">
        <v>276</v>
      </c>
      <c r="R19" s="314">
        <v>249</v>
      </c>
      <c r="S19" s="314">
        <v>296</v>
      </c>
      <c r="T19" s="314">
        <v>204</v>
      </c>
      <c r="U19" s="314">
        <v>158</v>
      </c>
      <c r="V19" s="314">
        <v>136</v>
      </c>
      <c r="W19" s="314">
        <v>165</v>
      </c>
      <c r="X19" s="314">
        <v>129</v>
      </c>
      <c r="Y19" s="314">
        <v>145</v>
      </c>
      <c r="Z19" s="313">
        <v>118</v>
      </c>
      <c r="AA19" s="313">
        <v>3881</v>
      </c>
    </row>
    <row r="20" spans="1:27" s="308" customFormat="1" ht="15" customHeight="1" thickTop="1">
      <c r="A20" s="502" t="s">
        <v>291</v>
      </c>
      <c r="B20" s="319" t="s">
        <v>257</v>
      </c>
      <c r="C20" s="321">
        <v>21</v>
      </c>
      <c r="D20" s="321">
        <v>22</v>
      </c>
      <c r="E20" s="321">
        <v>11</v>
      </c>
      <c r="F20" s="321">
        <v>21</v>
      </c>
      <c r="G20" s="321">
        <v>14</v>
      </c>
      <c r="H20" s="321">
        <v>19</v>
      </c>
      <c r="I20" s="321">
        <v>34</v>
      </c>
      <c r="J20" s="321">
        <v>71</v>
      </c>
      <c r="K20" s="321">
        <v>70</v>
      </c>
      <c r="L20" s="321">
        <v>59</v>
      </c>
      <c r="M20" s="321">
        <v>87</v>
      </c>
      <c r="N20" s="321">
        <v>64</v>
      </c>
      <c r="O20" s="321">
        <v>71</v>
      </c>
      <c r="P20" s="321">
        <v>64</v>
      </c>
      <c r="Q20" s="321">
        <v>74</v>
      </c>
      <c r="R20" s="321">
        <v>82</v>
      </c>
      <c r="S20" s="321">
        <v>63</v>
      </c>
      <c r="T20" s="321">
        <v>52</v>
      </c>
      <c r="U20" s="321">
        <v>37</v>
      </c>
      <c r="V20" s="321">
        <v>60</v>
      </c>
      <c r="W20" s="321">
        <v>48</v>
      </c>
      <c r="X20" s="321">
        <v>36</v>
      </c>
      <c r="Y20" s="321">
        <v>57</v>
      </c>
      <c r="Z20" s="320">
        <v>43</v>
      </c>
      <c r="AA20" s="320">
        <v>1180</v>
      </c>
    </row>
    <row r="21" spans="1:27" s="308" customFormat="1" ht="15" customHeight="1">
      <c r="A21" s="502"/>
      <c r="B21" s="319" t="s">
        <v>268</v>
      </c>
      <c r="C21" s="317">
        <v>4</v>
      </c>
      <c r="D21" s="317">
        <v>4</v>
      </c>
      <c r="E21" s="317">
        <v>5</v>
      </c>
      <c r="F21" s="317">
        <v>10</v>
      </c>
      <c r="G21" s="317">
        <v>3</v>
      </c>
      <c r="H21" s="317">
        <v>4</v>
      </c>
      <c r="I21" s="317">
        <v>6</v>
      </c>
      <c r="J21" s="317">
        <v>10</v>
      </c>
      <c r="K21" s="317">
        <v>8</v>
      </c>
      <c r="L21" s="317">
        <v>9</v>
      </c>
      <c r="M21" s="317">
        <v>10</v>
      </c>
      <c r="N21" s="317">
        <v>6</v>
      </c>
      <c r="O21" s="317">
        <v>6</v>
      </c>
      <c r="P21" s="317">
        <v>11</v>
      </c>
      <c r="Q21" s="317">
        <v>2</v>
      </c>
      <c r="R21" s="317">
        <v>7</v>
      </c>
      <c r="S21" s="317">
        <v>7</v>
      </c>
      <c r="T21" s="317">
        <v>13</v>
      </c>
      <c r="U21" s="317">
        <v>11</v>
      </c>
      <c r="V21" s="317">
        <v>7</v>
      </c>
      <c r="W21" s="317">
        <v>5</v>
      </c>
      <c r="X21" s="317">
        <v>4</v>
      </c>
      <c r="Y21" s="317">
        <v>9</v>
      </c>
      <c r="Z21" s="316">
        <v>2</v>
      </c>
      <c r="AA21" s="316">
        <v>163</v>
      </c>
    </row>
    <row r="22" spans="1:27" s="308" customFormat="1" ht="15" customHeight="1">
      <c r="A22" s="503"/>
      <c r="B22" s="318" t="s">
        <v>267</v>
      </c>
      <c r="C22" s="317">
        <v>7</v>
      </c>
      <c r="D22" s="317">
        <v>8</v>
      </c>
      <c r="E22" s="317">
        <v>3</v>
      </c>
      <c r="F22" s="317">
        <v>5</v>
      </c>
      <c r="G22" s="317">
        <v>6</v>
      </c>
      <c r="H22" s="317">
        <v>11</v>
      </c>
      <c r="I22" s="317">
        <v>17</v>
      </c>
      <c r="J22" s="317">
        <v>11</v>
      </c>
      <c r="K22" s="317">
        <v>27</v>
      </c>
      <c r="L22" s="317">
        <v>12</v>
      </c>
      <c r="M22" s="317">
        <v>13</v>
      </c>
      <c r="N22" s="317">
        <v>16</v>
      </c>
      <c r="O22" s="317">
        <v>10</v>
      </c>
      <c r="P22" s="317">
        <v>22</v>
      </c>
      <c r="Q22" s="317">
        <v>12</v>
      </c>
      <c r="R22" s="317">
        <v>14</v>
      </c>
      <c r="S22" s="317">
        <v>6</v>
      </c>
      <c r="T22" s="317">
        <v>21</v>
      </c>
      <c r="U22" s="317">
        <v>10</v>
      </c>
      <c r="V22" s="317">
        <v>14</v>
      </c>
      <c r="W22" s="317">
        <v>15</v>
      </c>
      <c r="X22" s="317">
        <v>12</v>
      </c>
      <c r="Y22" s="317">
        <v>23</v>
      </c>
      <c r="Z22" s="316">
        <v>9</v>
      </c>
      <c r="AA22" s="316">
        <v>304</v>
      </c>
    </row>
    <row r="23" spans="1:27" s="308" customFormat="1" ht="15" customHeight="1" thickBot="1">
      <c r="A23" s="503"/>
      <c r="B23" s="319" t="s">
        <v>254</v>
      </c>
      <c r="C23" s="314">
        <v>32</v>
      </c>
      <c r="D23" s="314">
        <v>34</v>
      </c>
      <c r="E23" s="314">
        <v>19</v>
      </c>
      <c r="F23" s="314">
        <v>36</v>
      </c>
      <c r="G23" s="314">
        <v>23</v>
      </c>
      <c r="H23" s="314">
        <v>34</v>
      </c>
      <c r="I23" s="314">
        <v>57</v>
      </c>
      <c r="J23" s="314">
        <v>92</v>
      </c>
      <c r="K23" s="314">
        <v>105</v>
      </c>
      <c r="L23" s="314">
        <v>80</v>
      </c>
      <c r="M23" s="314">
        <v>110</v>
      </c>
      <c r="N23" s="314">
        <v>86</v>
      </c>
      <c r="O23" s="314">
        <v>87</v>
      </c>
      <c r="P23" s="314">
        <v>97</v>
      </c>
      <c r="Q23" s="314">
        <v>88</v>
      </c>
      <c r="R23" s="314">
        <v>103</v>
      </c>
      <c r="S23" s="314">
        <v>76</v>
      </c>
      <c r="T23" s="314">
        <v>86</v>
      </c>
      <c r="U23" s="314">
        <v>58</v>
      </c>
      <c r="V23" s="314">
        <v>81</v>
      </c>
      <c r="W23" s="314">
        <v>68</v>
      </c>
      <c r="X23" s="314">
        <v>52</v>
      </c>
      <c r="Y23" s="314">
        <v>89</v>
      </c>
      <c r="Z23" s="313">
        <v>54</v>
      </c>
      <c r="AA23" s="313">
        <v>1647</v>
      </c>
    </row>
    <row r="24" spans="1:27" s="308" customFormat="1" ht="15" customHeight="1" thickTop="1">
      <c r="A24" s="504" t="s">
        <v>290</v>
      </c>
      <c r="B24" s="322" t="s">
        <v>257</v>
      </c>
      <c r="C24" s="321">
        <v>871</v>
      </c>
      <c r="D24" s="321">
        <v>823</v>
      </c>
      <c r="E24" s="321">
        <v>732</v>
      </c>
      <c r="F24" s="321">
        <v>560</v>
      </c>
      <c r="G24" s="321">
        <v>665</v>
      </c>
      <c r="H24" s="321">
        <v>801</v>
      </c>
      <c r="I24" s="321">
        <v>1144</v>
      </c>
      <c r="J24" s="321">
        <v>1419</v>
      </c>
      <c r="K24" s="321">
        <v>1839</v>
      </c>
      <c r="L24" s="321">
        <v>2395</v>
      </c>
      <c r="M24" s="321">
        <v>2624</v>
      </c>
      <c r="N24" s="321">
        <v>2452</v>
      </c>
      <c r="O24" s="321">
        <v>2018</v>
      </c>
      <c r="P24" s="321">
        <v>2014</v>
      </c>
      <c r="Q24" s="321">
        <v>2346</v>
      </c>
      <c r="R24" s="321">
        <v>2369</v>
      </c>
      <c r="S24" s="321">
        <v>2424</v>
      </c>
      <c r="T24" s="321">
        <v>1737</v>
      </c>
      <c r="U24" s="321">
        <v>1308</v>
      </c>
      <c r="V24" s="321">
        <v>1195</v>
      </c>
      <c r="W24" s="321">
        <v>1150</v>
      </c>
      <c r="X24" s="321">
        <v>1299</v>
      </c>
      <c r="Y24" s="321">
        <v>1189</v>
      </c>
      <c r="Z24" s="320">
        <v>1111</v>
      </c>
      <c r="AA24" s="320">
        <v>36485</v>
      </c>
    </row>
    <row r="25" spans="1:27" s="308" customFormat="1" ht="15" customHeight="1">
      <c r="A25" s="502"/>
      <c r="B25" s="319" t="s">
        <v>268</v>
      </c>
      <c r="C25" s="317">
        <v>186</v>
      </c>
      <c r="D25" s="317">
        <v>200</v>
      </c>
      <c r="E25" s="317">
        <v>151</v>
      </c>
      <c r="F25" s="317">
        <v>157</v>
      </c>
      <c r="G25" s="317">
        <v>144</v>
      </c>
      <c r="H25" s="317">
        <v>127</v>
      </c>
      <c r="I25" s="317">
        <v>192</v>
      </c>
      <c r="J25" s="317">
        <v>312</v>
      </c>
      <c r="K25" s="317">
        <v>303</v>
      </c>
      <c r="L25" s="317">
        <v>491</v>
      </c>
      <c r="M25" s="317">
        <v>442</v>
      </c>
      <c r="N25" s="317">
        <v>343</v>
      </c>
      <c r="O25" s="317">
        <v>341</v>
      </c>
      <c r="P25" s="317">
        <v>393</v>
      </c>
      <c r="Q25" s="317">
        <v>384</v>
      </c>
      <c r="R25" s="317">
        <v>392</v>
      </c>
      <c r="S25" s="317">
        <v>290</v>
      </c>
      <c r="T25" s="317">
        <v>286</v>
      </c>
      <c r="U25" s="317">
        <v>266</v>
      </c>
      <c r="V25" s="317">
        <v>288</v>
      </c>
      <c r="W25" s="317">
        <v>258</v>
      </c>
      <c r="X25" s="317">
        <v>271</v>
      </c>
      <c r="Y25" s="317">
        <v>271</v>
      </c>
      <c r="Z25" s="316">
        <v>213</v>
      </c>
      <c r="AA25" s="316">
        <v>6701</v>
      </c>
    </row>
    <row r="26" spans="1:27" s="308" customFormat="1" ht="15" customHeight="1">
      <c r="A26" s="503"/>
      <c r="B26" s="319" t="s">
        <v>267</v>
      </c>
      <c r="C26" s="317">
        <v>240</v>
      </c>
      <c r="D26" s="317">
        <v>244</v>
      </c>
      <c r="E26" s="317">
        <v>241</v>
      </c>
      <c r="F26" s="317">
        <v>142</v>
      </c>
      <c r="G26" s="317">
        <v>188</v>
      </c>
      <c r="H26" s="317">
        <v>255</v>
      </c>
      <c r="I26" s="317">
        <v>309</v>
      </c>
      <c r="J26" s="317">
        <v>410</v>
      </c>
      <c r="K26" s="317">
        <v>482</v>
      </c>
      <c r="L26" s="317">
        <v>576</v>
      </c>
      <c r="M26" s="317">
        <v>550</v>
      </c>
      <c r="N26" s="317">
        <v>467</v>
      </c>
      <c r="O26" s="317">
        <v>320</v>
      </c>
      <c r="P26" s="317">
        <v>411</v>
      </c>
      <c r="Q26" s="317">
        <v>388</v>
      </c>
      <c r="R26" s="317">
        <v>359</v>
      </c>
      <c r="S26" s="317">
        <v>334</v>
      </c>
      <c r="T26" s="317">
        <v>341</v>
      </c>
      <c r="U26" s="317">
        <v>496</v>
      </c>
      <c r="V26" s="317">
        <v>271</v>
      </c>
      <c r="W26" s="317">
        <v>373</v>
      </c>
      <c r="X26" s="317">
        <v>442</v>
      </c>
      <c r="Y26" s="317">
        <v>373</v>
      </c>
      <c r="Z26" s="316">
        <v>317</v>
      </c>
      <c r="AA26" s="316">
        <v>8529</v>
      </c>
    </row>
    <row r="27" spans="1:27" s="308" customFormat="1" ht="15" customHeight="1" thickBot="1">
      <c r="A27" s="513"/>
      <c r="B27" s="315" t="s">
        <v>254</v>
      </c>
      <c r="C27" s="314">
        <v>1297</v>
      </c>
      <c r="D27" s="314">
        <v>1267</v>
      </c>
      <c r="E27" s="314">
        <v>1124</v>
      </c>
      <c r="F27" s="314">
        <v>859</v>
      </c>
      <c r="G27" s="314">
        <v>997</v>
      </c>
      <c r="H27" s="314">
        <v>1183</v>
      </c>
      <c r="I27" s="314">
        <v>1645</v>
      </c>
      <c r="J27" s="314">
        <v>2141</v>
      </c>
      <c r="K27" s="314">
        <v>2624</v>
      </c>
      <c r="L27" s="314">
        <v>3462</v>
      </c>
      <c r="M27" s="314">
        <v>3616</v>
      </c>
      <c r="N27" s="314">
        <v>3262</v>
      </c>
      <c r="O27" s="314">
        <v>2679</v>
      </c>
      <c r="P27" s="314">
        <v>2818</v>
      </c>
      <c r="Q27" s="314">
        <v>3118</v>
      </c>
      <c r="R27" s="314">
        <v>3120</v>
      </c>
      <c r="S27" s="314">
        <v>3048</v>
      </c>
      <c r="T27" s="314">
        <v>2364</v>
      </c>
      <c r="U27" s="314">
        <v>2070</v>
      </c>
      <c r="V27" s="314">
        <v>1754</v>
      </c>
      <c r="W27" s="314">
        <v>1781</v>
      </c>
      <c r="X27" s="314">
        <v>2012</v>
      </c>
      <c r="Y27" s="314">
        <v>1833</v>
      </c>
      <c r="Z27" s="313">
        <v>1641</v>
      </c>
      <c r="AA27" s="313">
        <v>51715</v>
      </c>
    </row>
    <row r="28" spans="1:27" s="308" customFormat="1" ht="15" customHeight="1" thickTop="1">
      <c r="A28" s="502" t="s">
        <v>289</v>
      </c>
      <c r="B28" s="319" t="s">
        <v>257</v>
      </c>
      <c r="C28" s="321"/>
      <c r="D28" s="321"/>
      <c r="E28" s="321"/>
      <c r="F28" s="321"/>
      <c r="G28" s="321"/>
      <c r="H28" s="321"/>
      <c r="I28" s="321"/>
      <c r="J28" s="321"/>
      <c r="K28" s="321"/>
      <c r="L28" s="321"/>
      <c r="M28" s="321"/>
      <c r="N28" s="321"/>
      <c r="O28" s="321"/>
      <c r="P28" s="321"/>
      <c r="Q28" s="321"/>
      <c r="R28" s="321"/>
      <c r="S28" s="321"/>
      <c r="T28" s="321"/>
      <c r="U28" s="321"/>
      <c r="V28" s="321"/>
      <c r="W28" s="321"/>
      <c r="X28" s="321"/>
      <c r="Y28" s="321"/>
      <c r="Z28" s="321"/>
      <c r="AA28" s="320"/>
    </row>
    <row r="29" spans="1:27" s="308" customFormat="1" ht="15" customHeight="1">
      <c r="A29" s="502"/>
      <c r="B29" s="319" t="s">
        <v>268</v>
      </c>
      <c r="C29" s="317"/>
      <c r="D29" s="317"/>
      <c r="E29" s="317"/>
      <c r="F29" s="317"/>
      <c r="G29" s="317"/>
      <c r="H29" s="317"/>
      <c r="I29" s="317"/>
      <c r="J29" s="317"/>
      <c r="K29" s="317"/>
      <c r="L29" s="317"/>
      <c r="M29" s="317"/>
      <c r="N29" s="317"/>
      <c r="O29" s="317"/>
      <c r="P29" s="317"/>
      <c r="Q29" s="317"/>
      <c r="R29" s="317"/>
      <c r="S29" s="317"/>
      <c r="T29" s="317"/>
      <c r="U29" s="317"/>
      <c r="V29" s="317"/>
      <c r="W29" s="317"/>
      <c r="X29" s="317"/>
      <c r="Y29" s="317"/>
      <c r="Z29" s="317"/>
      <c r="AA29" s="316"/>
    </row>
    <row r="30" spans="1:27" s="308" customFormat="1" ht="15" customHeight="1">
      <c r="A30" s="503"/>
      <c r="B30" s="318" t="s">
        <v>267</v>
      </c>
      <c r="C30" s="317"/>
      <c r="D30" s="317"/>
      <c r="E30" s="317"/>
      <c r="F30" s="317"/>
      <c r="G30" s="317"/>
      <c r="H30" s="317"/>
      <c r="I30" s="317"/>
      <c r="J30" s="317"/>
      <c r="K30" s="317"/>
      <c r="L30" s="317"/>
      <c r="M30" s="317"/>
      <c r="N30" s="317"/>
      <c r="O30" s="317"/>
      <c r="P30" s="317"/>
      <c r="Q30" s="317"/>
      <c r="R30" s="317"/>
      <c r="S30" s="317"/>
      <c r="T30" s="317"/>
      <c r="U30" s="317"/>
      <c r="V30" s="317"/>
      <c r="W30" s="317"/>
      <c r="X30" s="317">
        <v>1</v>
      </c>
      <c r="Y30" s="317">
        <v>1</v>
      </c>
      <c r="Z30" s="317"/>
      <c r="AA30" s="316">
        <v>2</v>
      </c>
    </row>
    <row r="31" spans="1:27" s="308" customFormat="1" ht="15" customHeight="1" thickBot="1">
      <c r="A31" s="503"/>
      <c r="B31" s="319" t="s">
        <v>254</v>
      </c>
      <c r="C31" s="314"/>
      <c r="D31" s="314"/>
      <c r="E31" s="314"/>
      <c r="F31" s="314"/>
      <c r="G31" s="314"/>
      <c r="H31" s="314"/>
      <c r="I31" s="314"/>
      <c r="J31" s="314"/>
      <c r="K31" s="314"/>
      <c r="L31" s="314"/>
      <c r="M31" s="314"/>
      <c r="N31" s="314"/>
      <c r="O31" s="314"/>
      <c r="P31" s="314"/>
      <c r="Q31" s="314"/>
      <c r="R31" s="314"/>
      <c r="S31" s="314"/>
      <c r="T31" s="314"/>
      <c r="U31" s="314"/>
      <c r="V31" s="314"/>
      <c r="W31" s="314"/>
      <c r="X31" s="314">
        <v>1</v>
      </c>
      <c r="Y31" s="314">
        <v>1</v>
      </c>
      <c r="Z31" s="314"/>
      <c r="AA31" s="313">
        <v>2</v>
      </c>
    </row>
    <row r="32" spans="1:27" s="308" customFormat="1" ht="15" customHeight="1" thickTop="1">
      <c r="A32" s="504" t="s">
        <v>288</v>
      </c>
      <c r="B32" s="322" t="s">
        <v>257</v>
      </c>
      <c r="C32" s="321">
        <v>24</v>
      </c>
      <c r="D32" s="321">
        <v>30</v>
      </c>
      <c r="E32" s="321">
        <v>22</v>
      </c>
      <c r="F32" s="321">
        <v>24</v>
      </c>
      <c r="G32" s="321">
        <v>15</v>
      </c>
      <c r="H32" s="321">
        <v>17</v>
      </c>
      <c r="I32" s="321">
        <v>34</v>
      </c>
      <c r="J32" s="321">
        <v>49</v>
      </c>
      <c r="K32" s="321">
        <v>47</v>
      </c>
      <c r="L32" s="321">
        <v>92</v>
      </c>
      <c r="M32" s="321">
        <v>60</v>
      </c>
      <c r="N32" s="321">
        <v>76</v>
      </c>
      <c r="O32" s="321">
        <v>58</v>
      </c>
      <c r="P32" s="321">
        <v>60</v>
      </c>
      <c r="Q32" s="321">
        <v>67</v>
      </c>
      <c r="R32" s="321">
        <v>67</v>
      </c>
      <c r="S32" s="321">
        <v>135</v>
      </c>
      <c r="T32" s="321">
        <v>57</v>
      </c>
      <c r="U32" s="321">
        <v>36</v>
      </c>
      <c r="V32" s="321">
        <v>51</v>
      </c>
      <c r="W32" s="321">
        <v>44</v>
      </c>
      <c r="X32" s="321">
        <v>53</v>
      </c>
      <c r="Y32" s="321">
        <v>40</v>
      </c>
      <c r="Z32" s="320">
        <v>39</v>
      </c>
      <c r="AA32" s="320">
        <v>1197</v>
      </c>
    </row>
    <row r="33" spans="1:27" s="308" customFormat="1" ht="15" customHeight="1">
      <c r="A33" s="502"/>
      <c r="B33" s="319" t="s">
        <v>268</v>
      </c>
      <c r="C33" s="317">
        <v>8</v>
      </c>
      <c r="D33" s="317">
        <v>7</v>
      </c>
      <c r="E33" s="317">
        <v>7</v>
      </c>
      <c r="F33" s="317">
        <v>3</v>
      </c>
      <c r="G33" s="317">
        <v>2</v>
      </c>
      <c r="H33" s="317">
        <v>4</v>
      </c>
      <c r="I33" s="317">
        <v>6</v>
      </c>
      <c r="J33" s="317">
        <v>6</v>
      </c>
      <c r="K33" s="317">
        <v>7</v>
      </c>
      <c r="L33" s="317">
        <v>7</v>
      </c>
      <c r="M33" s="317">
        <v>9</v>
      </c>
      <c r="N33" s="317">
        <v>17</v>
      </c>
      <c r="O33" s="317">
        <v>12</v>
      </c>
      <c r="P33" s="317">
        <v>10</v>
      </c>
      <c r="Q33" s="317">
        <v>9</v>
      </c>
      <c r="R33" s="317">
        <v>4</v>
      </c>
      <c r="S33" s="317">
        <v>15</v>
      </c>
      <c r="T33" s="317">
        <v>8</v>
      </c>
      <c r="U33" s="317">
        <v>17</v>
      </c>
      <c r="V33" s="317">
        <v>18</v>
      </c>
      <c r="W33" s="317">
        <v>24</v>
      </c>
      <c r="X33" s="317">
        <v>24</v>
      </c>
      <c r="Y33" s="317">
        <v>11</v>
      </c>
      <c r="Z33" s="316">
        <v>24</v>
      </c>
      <c r="AA33" s="316">
        <v>259</v>
      </c>
    </row>
    <row r="34" spans="1:27" s="308" customFormat="1" ht="15" customHeight="1">
      <c r="A34" s="503"/>
      <c r="B34" s="319" t="s">
        <v>267</v>
      </c>
      <c r="C34" s="317">
        <v>24</v>
      </c>
      <c r="D34" s="317">
        <v>44</v>
      </c>
      <c r="E34" s="317">
        <v>8</v>
      </c>
      <c r="F34" s="317">
        <v>9</v>
      </c>
      <c r="G34" s="317">
        <v>8</v>
      </c>
      <c r="H34" s="317">
        <v>8</v>
      </c>
      <c r="I34" s="317">
        <v>7</v>
      </c>
      <c r="J34" s="317">
        <v>9</v>
      </c>
      <c r="K34" s="317">
        <v>28</v>
      </c>
      <c r="L34" s="317">
        <v>19</v>
      </c>
      <c r="M34" s="317">
        <v>20</v>
      </c>
      <c r="N34" s="317">
        <v>28</v>
      </c>
      <c r="O34" s="317">
        <v>18</v>
      </c>
      <c r="P34" s="317">
        <v>21</v>
      </c>
      <c r="Q34" s="317">
        <v>20</v>
      </c>
      <c r="R34" s="317">
        <v>25</v>
      </c>
      <c r="S34" s="317">
        <v>25</v>
      </c>
      <c r="T34" s="317">
        <v>16</v>
      </c>
      <c r="U34" s="317">
        <v>21</v>
      </c>
      <c r="V34" s="317">
        <v>14</v>
      </c>
      <c r="W34" s="317">
        <v>23</v>
      </c>
      <c r="X34" s="317">
        <v>19</v>
      </c>
      <c r="Y34" s="317">
        <v>18</v>
      </c>
      <c r="Z34" s="316">
        <v>23</v>
      </c>
      <c r="AA34" s="316">
        <v>455</v>
      </c>
    </row>
    <row r="35" spans="1:27" s="308" customFormat="1" ht="15" customHeight="1" thickBot="1">
      <c r="A35" s="513"/>
      <c r="B35" s="315" t="s">
        <v>254</v>
      </c>
      <c r="C35" s="314">
        <v>56</v>
      </c>
      <c r="D35" s="314">
        <v>81</v>
      </c>
      <c r="E35" s="314">
        <v>37</v>
      </c>
      <c r="F35" s="314">
        <v>36</v>
      </c>
      <c r="G35" s="314">
        <v>25</v>
      </c>
      <c r="H35" s="314">
        <v>29</v>
      </c>
      <c r="I35" s="314">
        <v>47</v>
      </c>
      <c r="J35" s="314">
        <v>64</v>
      </c>
      <c r="K35" s="314">
        <v>82</v>
      </c>
      <c r="L35" s="314">
        <v>118</v>
      </c>
      <c r="M35" s="314">
        <v>89</v>
      </c>
      <c r="N35" s="314">
        <v>121</v>
      </c>
      <c r="O35" s="314">
        <v>88</v>
      </c>
      <c r="P35" s="314">
        <v>91</v>
      </c>
      <c r="Q35" s="314">
        <v>96</v>
      </c>
      <c r="R35" s="314">
        <v>96</v>
      </c>
      <c r="S35" s="314">
        <v>175</v>
      </c>
      <c r="T35" s="314">
        <v>81</v>
      </c>
      <c r="U35" s="314">
        <v>74</v>
      </c>
      <c r="V35" s="314">
        <v>83</v>
      </c>
      <c r="W35" s="314">
        <v>91</v>
      </c>
      <c r="X35" s="314">
        <v>96</v>
      </c>
      <c r="Y35" s="314">
        <v>69</v>
      </c>
      <c r="Z35" s="313">
        <v>86</v>
      </c>
      <c r="AA35" s="313">
        <v>1911</v>
      </c>
    </row>
    <row r="36" spans="1:27" s="308" customFormat="1" ht="15" customHeight="1" thickTop="1">
      <c r="A36" s="502" t="s">
        <v>287</v>
      </c>
      <c r="B36" s="319" t="s">
        <v>257</v>
      </c>
      <c r="C36" s="321">
        <v>6</v>
      </c>
      <c r="D36" s="321">
        <v>10</v>
      </c>
      <c r="E36" s="321">
        <v>4</v>
      </c>
      <c r="F36" s="321"/>
      <c r="G36" s="321">
        <v>5</v>
      </c>
      <c r="H36" s="321">
        <v>14</v>
      </c>
      <c r="I36" s="321">
        <v>8</v>
      </c>
      <c r="J36" s="321">
        <v>11</v>
      </c>
      <c r="K36" s="321">
        <v>26</v>
      </c>
      <c r="L36" s="321">
        <v>24</v>
      </c>
      <c r="M36" s="321">
        <v>35</v>
      </c>
      <c r="N36" s="321">
        <v>28</v>
      </c>
      <c r="O36" s="321">
        <v>36</v>
      </c>
      <c r="P36" s="321">
        <v>32</v>
      </c>
      <c r="Q36" s="321">
        <v>30</v>
      </c>
      <c r="R36" s="321">
        <v>28</v>
      </c>
      <c r="S36" s="321">
        <v>37</v>
      </c>
      <c r="T36" s="321">
        <v>13</v>
      </c>
      <c r="U36" s="321">
        <v>23</v>
      </c>
      <c r="V36" s="321">
        <v>22</v>
      </c>
      <c r="W36" s="321">
        <v>8</v>
      </c>
      <c r="X36" s="321">
        <v>15</v>
      </c>
      <c r="Y36" s="321">
        <v>17</v>
      </c>
      <c r="Z36" s="320">
        <v>15</v>
      </c>
      <c r="AA36" s="320">
        <v>447</v>
      </c>
    </row>
    <row r="37" spans="1:27" s="308" customFormat="1" ht="15" customHeight="1">
      <c r="A37" s="502"/>
      <c r="B37" s="319" t="s">
        <v>268</v>
      </c>
      <c r="C37" s="317"/>
      <c r="D37" s="317">
        <v>1</v>
      </c>
      <c r="E37" s="317"/>
      <c r="F37" s="317"/>
      <c r="G37" s="317"/>
      <c r="H37" s="317"/>
      <c r="I37" s="317">
        <v>4</v>
      </c>
      <c r="J37" s="317">
        <v>3</v>
      </c>
      <c r="K37" s="317">
        <v>1</v>
      </c>
      <c r="L37" s="317">
        <v>9</v>
      </c>
      <c r="M37" s="317">
        <v>7</v>
      </c>
      <c r="N37" s="317">
        <v>11</v>
      </c>
      <c r="O37" s="317">
        <v>3</v>
      </c>
      <c r="P37" s="317">
        <v>3</v>
      </c>
      <c r="Q37" s="317">
        <v>4</v>
      </c>
      <c r="R37" s="317">
        <v>5</v>
      </c>
      <c r="S37" s="317">
        <v>3</v>
      </c>
      <c r="T37" s="317">
        <v>2</v>
      </c>
      <c r="U37" s="317">
        <v>1</v>
      </c>
      <c r="V37" s="317"/>
      <c r="W37" s="317">
        <v>1</v>
      </c>
      <c r="X37" s="317">
        <v>1</v>
      </c>
      <c r="Y37" s="317"/>
      <c r="Z37" s="316">
        <v>1</v>
      </c>
      <c r="AA37" s="316">
        <v>60</v>
      </c>
    </row>
    <row r="38" spans="1:27" s="308" customFormat="1" ht="15" customHeight="1">
      <c r="A38" s="503"/>
      <c r="B38" s="318" t="s">
        <v>267</v>
      </c>
      <c r="C38" s="317"/>
      <c r="D38" s="317"/>
      <c r="E38" s="317"/>
      <c r="F38" s="317">
        <v>1</v>
      </c>
      <c r="G38" s="317"/>
      <c r="H38" s="317">
        <v>1</v>
      </c>
      <c r="I38" s="317">
        <v>2</v>
      </c>
      <c r="J38" s="317">
        <v>4</v>
      </c>
      <c r="K38" s="317">
        <v>2</v>
      </c>
      <c r="L38" s="317">
        <v>2</v>
      </c>
      <c r="M38" s="317">
        <v>7</v>
      </c>
      <c r="N38" s="317">
        <v>1</v>
      </c>
      <c r="O38" s="317">
        <v>1</v>
      </c>
      <c r="P38" s="317">
        <v>2</v>
      </c>
      <c r="Q38" s="317"/>
      <c r="R38" s="317">
        <v>9</v>
      </c>
      <c r="S38" s="317"/>
      <c r="T38" s="317">
        <v>2</v>
      </c>
      <c r="U38" s="317">
        <v>1</v>
      </c>
      <c r="V38" s="317">
        <v>2</v>
      </c>
      <c r="W38" s="317">
        <v>4</v>
      </c>
      <c r="X38" s="317">
        <v>3</v>
      </c>
      <c r="Y38" s="317">
        <v>3</v>
      </c>
      <c r="Z38" s="316">
        <v>2</v>
      </c>
      <c r="AA38" s="316">
        <v>49</v>
      </c>
    </row>
    <row r="39" spans="1:27" s="308" customFormat="1" ht="15" customHeight="1" thickBot="1">
      <c r="A39" s="503"/>
      <c r="B39" s="319" t="s">
        <v>254</v>
      </c>
      <c r="C39" s="314">
        <v>6</v>
      </c>
      <c r="D39" s="314">
        <v>11</v>
      </c>
      <c r="E39" s="314">
        <v>4</v>
      </c>
      <c r="F39" s="314">
        <v>1</v>
      </c>
      <c r="G39" s="314">
        <v>5</v>
      </c>
      <c r="H39" s="314">
        <v>15</v>
      </c>
      <c r="I39" s="314">
        <v>14</v>
      </c>
      <c r="J39" s="314">
        <v>18</v>
      </c>
      <c r="K39" s="314">
        <v>29</v>
      </c>
      <c r="L39" s="314">
        <v>35</v>
      </c>
      <c r="M39" s="314">
        <v>49</v>
      </c>
      <c r="N39" s="314">
        <v>40</v>
      </c>
      <c r="O39" s="314">
        <v>40</v>
      </c>
      <c r="P39" s="314">
        <v>37</v>
      </c>
      <c r="Q39" s="314">
        <v>34</v>
      </c>
      <c r="R39" s="314">
        <v>42</v>
      </c>
      <c r="S39" s="314">
        <v>40</v>
      </c>
      <c r="T39" s="314">
        <v>17</v>
      </c>
      <c r="U39" s="314">
        <v>25</v>
      </c>
      <c r="V39" s="314">
        <v>24</v>
      </c>
      <c r="W39" s="314">
        <v>13</v>
      </c>
      <c r="X39" s="314">
        <v>19</v>
      </c>
      <c r="Y39" s="314">
        <v>20</v>
      </c>
      <c r="Z39" s="313">
        <v>18</v>
      </c>
      <c r="AA39" s="313">
        <v>556</v>
      </c>
    </row>
    <row r="40" spans="1:27" s="308" customFormat="1" ht="15" customHeight="1" thickTop="1">
      <c r="A40" s="504" t="s">
        <v>286</v>
      </c>
      <c r="B40" s="322" t="s">
        <v>257</v>
      </c>
      <c r="C40" s="321"/>
      <c r="D40" s="321"/>
      <c r="E40" s="321"/>
      <c r="F40" s="321"/>
      <c r="G40" s="321"/>
      <c r="H40" s="321"/>
      <c r="I40" s="321"/>
      <c r="J40" s="321"/>
      <c r="K40" s="321"/>
      <c r="L40" s="321"/>
      <c r="M40" s="321">
        <v>1</v>
      </c>
      <c r="N40" s="321">
        <v>1</v>
      </c>
      <c r="O40" s="321">
        <v>2</v>
      </c>
      <c r="P40" s="321">
        <v>2</v>
      </c>
      <c r="Q40" s="321">
        <v>2</v>
      </c>
      <c r="R40" s="321">
        <v>1</v>
      </c>
      <c r="S40" s="321">
        <v>8</v>
      </c>
      <c r="T40" s="321">
        <v>9</v>
      </c>
      <c r="U40" s="321"/>
      <c r="V40" s="321">
        <v>1</v>
      </c>
      <c r="W40" s="321">
        <v>1</v>
      </c>
      <c r="X40" s="321">
        <v>11</v>
      </c>
      <c r="Y40" s="321"/>
      <c r="Z40" s="320"/>
      <c r="AA40" s="320">
        <v>39</v>
      </c>
    </row>
    <row r="41" spans="1:27" s="308" customFormat="1" ht="15" customHeight="1">
      <c r="A41" s="502"/>
      <c r="B41" s="319" t="s">
        <v>268</v>
      </c>
      <c r="C41" s="317">
        <v>1</v>
      </c>
      <c r="D41" s="317"/>
      <c r="E41" s="317"/>
      <c r="F41" s="317"/>
      <c r="G41" s="317"/>
      <c r="H41" s="317"/>
      <c r="I41" s="317"/>
      <c r="J41" s="317"/>
      <c r="K41" s="317"/>
      <c r="L41" s="317"/>
      <c r="M41" s="317"/>
      <c r="N41" s="317">
        <v>1</v>
      </c>
      <c r="O41" s="317"/>
      <c r="P41" s="317"/>
      <c r="Q41" s="317"/>
      <c r="R41" s="317"/>
      <c r="S41" s="317"/>
      <c r="T41" s="317"/>
      <c r="U41" s="317"/>
      <c r="V41" s="317"/>
      <c r="W41" s="317"/>
      <c r="X41" s="317"/>
      <c r="Y41" s="317"/>
      <c r="Z41" s="317"/>
      <c r="AA41" s="316">
        <v>2</v>
      </c>
    </row>
    <row r="42" spans="1:27" s="308" customFormat="1" ht="15" customHeight="1">
      <c r="A42" s="502"/>
      <c r="B42" s="319" t="s">
        <v>267</v>
      </c>
      <c r="C42" s="317"/>
      <c r="D42" s="317"/>
      <c r="E42" s="317"/>
      <c r="F42" s="317"/>
      <c r="G42" s="317"/>
      <c r="H42" s="317"/>
      <c r="I42" s="317"/>
      <c r="J42" s="317"/>
      <c r="K42" s="317"/>
      <c r="L42" s="317">
        <v>1</v>
      </c>
      <c r="M42" s="317"/>
      <c r="N42" s="317"/>
      <c r="O42" s="317"/>
      <c r="P42" s="317"/>
      <c r="Q42" s="317"/>
      <c r="R42" s="317"/>
      <c r="S42" s="317"/>
      <c r="T42" s="317"/>
      <c r="U42" s="317">
        <v>5</v>
      </c>
      <c r="V42" s="317"/>
      <c r="W42" s="317"/>
      <c r="X42" s="317">
        <v>1</v>
      </c>
      <c r="Y42" s="317">
        <v>1</v>
      </c>
      <c r="Z42" s="316"/>
      <c r="AA42" s="316">
        <v>8</v>
      </c>
    </row>
    <row r="43" spans="1:27" s="308" customFormat="1" ht="15" customHeight="1" thickBot="1">
      <c r="A43" s="505"/>
      <c r="B43" s="315" t="s">
        <v>254</v>
      </c>
      <c r="C43" s="314">
        <v>1</v>
      </c>
      <c r="D43" s="314"/>
      <c r="E43" s="314"/>
      <c r="F43" s="314"/>
      <c r="G43" s="314"/>
      <c r="H43" s="314"/>
      <c r="I43" s="314"/>
      <c r="J43" s="314"/>
      <c r="K43" s="314"/>
      <c r="L43" s="314">
        <v>1</v>
      </c>
      <c r="M43" s="314">
        <v>1</v>
      </c>
      <c r="N43" s="314">
        <v>2</v>
      </c>
      <c r="O43" s="314">
        <v>2</v>
      </c>
      <c r="P43" s="314">
        <v>2</v>
      </c>
      <c r="Q43" s="314">
        <v>2</v>
      </c>
      <c r="R43" s="314">
        <v>1</v>
      </c>
      <c r="S43" s="314">
        <v>8</v>
      </c>
      <c r="T43" s="314">
        <v>9</v>
      </c>
      <c r="U43" s="314">
        <v>5</v>
      </c>
      <c r="V43" s="314">
        <v>1</v>
      </c>
      <c r="W43" s="314">
        <v>1</v>
      </c>
      <c r="X43" s="314">
        <v>12</v>
      </c>
      <c r="Y43" s="314">
        <v>1</v>
      </c>
      <c r="Z43" s="313"/>
      <c r="AA43" s="313">
        <v>49</v>
      </c>
    </row>
    <row r="44" spans="1:27" s="308" customFormat="1" ht="15" customHeight="1" thickTop="1">
      <c r="A44" s="504" t="s">
        <v>285</v>
      </c>
      <c r="B44" s="319" t="s">
        <v>257</v>
      </c>
      <c r="C44" s="321"/>
      <c r="D44" s="321"/>
      <c r="E44" s="321"/>
      <c r="F44" s="321"/>
      <c r="G44" s="321"/>
      <c r="H44" s="321"/>
      <c r="I44" s="321"/>
      <c r="J44" s="321"/>
      <c r="K44" s="321"/>
      <c r="L44" s="321"/>
      <c r="M44" s="321">
        <v>1</v>
      </c>
      <c r="N44" s="321"/>
      <c r="O44" s="321"/>
      <c r="P44" s="321"/>
      <c r="Q44" s="321"/>
      <c r="R44" s="321"/>
      <c r="S44" s="321"/>
      <c r="T44" s="321"/>
      <c r="U44" s="321"/>
      <c r="V44" s="321"/>
      <c r="W44" s="321"/>
      <c r="X44" s="321"/>
      <c r="Y44" s="321"/>
      <c r="Z44" s="321"/>
      <c r="AA44" s="320">
        <v>1</v>
      </c>
    </row>
    <row r="45" spans="1:27" s="308" customFormat="1" ht="15" customHeight="1">
      <c r="A45" s="502"/>
      <c r="B45" s="319" t="s">
        <v>268</v>
      </c>
      <c r="C45" s="321"/>
      <c r="D45" s="321"/>
      <c r="E45" s="321"/>
      <c r="F45" s="321"/>
      <c r="G45" s="321"/>
      <c r="H45" s="321"/>
      <c r="I45" s="321"/>
      <c r="J45" s="321"/>
      <c r="K45" s="317"/>
      <c r="L45" s="317"/>
      <c r="M45" s="317"/>
      <c r="N45" s="317"/>
      <c r="O45" s="317"/>
      <c r="P45" s="317"/>
      <c r="Q45" s="317"/>
      <c r="R45" s="317"/>
      <c r="S45" s="317"/>
      <c r="T45" s="317"/>
      <c r="U45" s="317"/>
      <c r="V45" s="317"/>
      <c r="W45" s="317"/>
      <c r="X45" s="317"/>
      <c r="Y45" s="317"/>
      <c r="Z45" s="317"/>
      <c r="AA45" s="316"/>
    </row>
    <row r="46" spans="1:27" s="308" customFormat="1" ht="15" customHeight="1">
      <c r="A46" s="502"/>
      <c r="B46" s="318" t="s">
        <v>267</v>
      </c>
      <c r="C46" s="321"/>
      <c r="D46" s="321"/>
      <c r="E46" s="321"/>
      <c r="F46" s="321"/>
      <c r="G46" s="321"/>
      <c r="H46" s="321"/>
      <c r="I46" s="321"/>
      <c r="J46" s="321"/>
      <c r="K46" s="317"/>
      <c r="L46" s="317">
        <v>1</v>
      </c>
      <c r="M46" s="317"/>
      <c r="N46" s="317"/>
      <c r="O46" s="317"/>
      <c r="P46" s="317"/>
      <c r="Q46" s="317"/>
      <c r="R46" s="317"/>
      <c r="S46" s="317"/>
      <c r="T46" s="317"/>
      <c r="U46" s="317"/>
      <c r="V46" s="317"/>
      <c r="W46" s="317"/>
      <c r="X46" s="317"/>
      <c r="Y46" s="317"/>
      <c r="Z46" s="317"/>
      <c r="AA46" s="316">
        <v>1</v>
      </c>
    </row>
    <row r="47" spans="1:27" s="308" customFormat="1" ht="15" customHeight="1" thickBot="1">
      <c r="A47" s="505"/>
      <c r="B47" s="318" t="s">
        <v>254</v>
      </c>
      <c r="C47" s="334"/>
      <c r="D47" s="334"/>
      <c r="E47" s="334"/>
      <c r="F47" s="334"/>
      <c r="G47" s="334"/>
      <c r="H47" s="334"/>
      <c r="I47" s="334"/>
      <c r="J47" s="334"/>
      <c r="K47" s="334"/>
      <c r="L47" s="334">
        <v>1</v>
      </c>
      <c r="M47" s="334">
        <v>1</v>
      </c>
      <c r="N47" s="334"/>
      <c r="O47" s="334"/>
      <c r="P47" s="334"/>
      <c r="Q47" s="334"/>
      <c r="R47" s="334"/>
      <c r="S47" s="334"/>
      <c r="T47" s="334"/>
      <c r="U47" s="334"/>
      <c r="V47" s="334"/>
      <c r="W47" s="334"/>
      <c r="X47" s="334"/>
      <c r="Y47" s="334"/>
      <c r="Z47" s="334"/>
      <c r="AA47" s="333">
        <v>2</v>
      </c>
    </row>
    <row r="48" spans="1:27" s="308" customFormat="1" ht="15" customHeight="1">
      <c r="A48" s="332"/>
      <c r="B48" s="327"/>
      <c r="C48" s="326"/>
      <c r="D48" s="326"/>
      <c r="E48" s="326"/>
      <c r="F48" s="326"/>
      <c r="G48" s="326"/>
      <c r="H48" s="326"/>
      <c r="I48" s="326"/>
      <c r="J48" s="326"/>
      <c r="K48" s="326"/>
      <c r="L48" s="326"/>
      <c r="M48" s="326"/>
      <c r="N48" s="326"/>
      <c r="O48" s="326"/>
      <c r="P48" s="326"/>
      <c r="Q48" s="326"/>
      <c r="R48" s="326"/>
      <c r="S48" s="326"/>
      <c r="T48" s="326"/>
      <c r="U48" s="326"/>
      <c r="V48" s="326"/>
      <c r="W48" s="326"/>
      <c r="X48" s="326"/>
      <c r="Y48" s="326"/>
      <c r="Z48" s="326"/>
      <c r="AA48" s="326"/>
    </row>
    <row r="49" spans="1:27" s="308" customFormat="1" ht="15" customHeight="1" thickBot="1">
      <c r="A49" s="332"/>
      <c r="B49" s="327"/>
      <c r="C49" s="326"/>
      <c r="D49" s="326"/>
      <c r="E49" s="326"/>
      <c r="F49" s="326"/>
      <c r="G49" s="326"/>
      <c r="H49" s="326"/>
      <c r="I49" s="326"/>
      <c r="J49" s="326"/>
      <c r="K49" s="326"/>
      <c r="L49" s="326"/>
      <c r="M49" s="326"/>
      <c r="N49" s="326"/>
      <c r="O49" s="326"/>
      <c r="P49" s="326"/>
      <c r="Q49" s="326"/>
      <c r="R49" s="326"/>
      <c r="S49" s="326"/>
      <c r="T49" s="326"/>
      <c r="U49" s="326"/>
      <c r="V49" s="326"/>
      <c r="W49" s="326"/>
      <c r="X49" s="326"/>
      <c r="Y49" s="326"/>
      <c r="Z49" s="326"/>
      <c r="AA49" s="326"/>
    </row>
    <row r="50" spans="1:27" s="308" customFormat="1" ht="15" customHeight="1" thickBot="1">
      <c r="A50" s="325"/>
      <c r="B50" s="324"/>
      <c r="C50" s="324" t="s">
        <v>263</v>
      </c>
      <c r="D50" s="324">
        <v>1</v>
      </c>
      <c r="E50" s="324">
        <v>2</v>
      </c>
      <c r="F50" s="324">
        <v>3</v>
      </c>
      <c r="G50" s="324">
        <v>4</v>
      </c>
      <c r="H50" s="324">
        <v>5</v>
      </c>
      <c r="I50" s="324">
        <v>6</v>
      </c>
      <c r="J50" s="324">
        <v>7</v>
      </c>
      <c r="K50" s="324">
        <v>8</v>
      </c>
      <c r="L50" s="324">
        <v>9</v>
      </c>
      <c r="M50" s="324">
        <v>10</v>
      </c>
      <c r="N50" s="324">
        <v>11</v>
      </c>
      <c r="O50" s="324">
        <v>12</v>
      </c>
      <c r="P50" s="324">
        <v>13</v>
      </c>
      <c r="Q50" s="324">
        <v>14</v>
      </c>
      <c r="R50" s="324">
        <v>15</v>
      </c>
      <c r="S50" s="324">
        <v>16</v>
      </c>
      <c r="T50" s="324">
        <v>17</v>
      </c>
      <c r="U50" s="324">
        <v>18</v>
      </c>
      <c r="V50" s="324">
        <v>19</v>
      </c>
      <c r="W50" s="324">
        <v>20</v>
      </c>
      <c r="X50" s="324">
        <v>21</v>
      </c>
      <c r="Y50" s="324">
        <v>22</v>
      </c>
      <c r="Z50" s="324">
        <v>23</v>
      </c>
      <c r="AA50" s="323" t="s">
        <v>93</v>
      </c>
    </row>
    <row r="51" spans="1:27" s="308" customFormat="1" ht="15" customHeight="1">
      <c r="A51" s="502" t="s">
        <v>284</v>
      </c>
      <c r="B51" s="319" t="s">
        <v>257</v>
      </c>
      <c r="C51" s="321">
        <v>1</v>
      </c>
      <c r="D51" s="321"/>
      <c r="E51" s="321"/>
      <c r="F51" s="321"/>
      <c r="G51" s="321"/>
      <c r="H51" s="321"/>
      <c r="I51" s="321"/>
      <c r="J51" s="321"/>
      <c r="K51" s="321"/>
      <c r="L51" s="321"/>
      <c r="M51" s="321"/>
      <c r="N51" s="321">
        <v>1</v>
      </c>
      <c r="O51" s="321">
        <v>2</v>
      </c>
      <c r="P51" s="321"/>
      <c r="Q51" s="321"/>
      <c r="R51" s="321"/>
      <c r="S51" s="321">
        <v>1</v>
      </c>
      <c r="T51" s="321">
        <v>2</v>
      </c>
      <c r="U51" s="321"/>
      <c r="V51" s="321"/>
      <c r="W51" s="321"/>
      <c r="X51" s="321"/>
      <c r="Y51" s="321"/>
      <c r="Z51" s="321">
        <v>2</v>
      </c>
      <c r="AA51" s="320">
        <v>9</v>
      </c>
    </row>
    <row r="52" spans="1:27" s="308" customFormat="1" ht="15" customHeight="1">
      <c r="A52" s="502"/>
      <c r="B52" s="319" t="s">
        <v>268</v>
      </c>
      <c r="C52" s="317"/>
      <c r="D52" s="317"/>
      <c r="E52" s="317"/>
      <c r="F52" s="317"/>
      <c r="G52" s="317"/>
      <c r="H52" s="317"/>
      <c r="I52" s="317"/>
      <c r="J52" s="317"/>
      <c r="K52" s="317">
        <v>2</v>
      </c>
      <c r="L52" s="317">
        <v>1</v>
      </c>
      <c r="M52" s="317"/>
      <c r="N52" s="317"/>
      <c r="O52" s="317"/>
      <c r="P52" s="317"/>
      <c r="Q52" s="317"/>
      <c r="R52" s="317"/>
      <c r="S52" s="317"/>
      <c r="T52" s="317"/>
      <c r="U52" s="317"/>
      <c r="V52" s="317"/>
      <c r="W52" s="317"/>
      <c r="X52" s="317"/>
      <c r="Y52" s="317"/>
      <c r="Z52" s="317"/>
      <c r="AA52" s="316">
        <v>3</v>
      </c>
    </row>
    <row r="53" spans="1:27" s="308" customFormat="1" ht="15" customHeight="1">
      <c r="A53" s="502"/>
      <c r="B53" s="319" t="s">
        <v>267</v>
      </c>
      <c r="C53" s="317"/>
      <c r="D53" s="317"/>
      <c r="E53" s="321"/>
      <c r="F53" s="321"/>
      <c r="G53" s="321"/>
      <c r="H53" s="321"/>
      <c r="I53" s="317"/>
      <c r="J53" s="317"/>
      <c r="K53" s="317"/>
      <c r="L53" s="317"/>
      <c r="M53" s="317"/>
      <c r="N53" s="317"/>
      <c r="O53" s="317"/>
      <c r="P53" s="317"/>
      <c r="Q53" s="317"/>
      <c r="R53" s="317"/>
      <c r="S53" s="317"/>
      <c r="T53" s="317"/>
      <c r="U53" s="317"/>
      <c r="V53" s="317"/>
      <c r="W53" s="317"/>
      <c r="X53" s="317"/>
      <c r="Y53" s="317"/>
      <c r="Z53" s="317"/>
      <c r="AA53" s="316"/>
    </row>
    <row r="54" spans="1:27" s="308" customFormat="1" ht="15" customHeight="1" thickBot="1">
      <c r="A54" s="505"/>
      <c r="B54" s="315" t="s">
        <v>254</v>
      </c>
      <c r="C54" s="314">
        <v>1</v>
      </c>
      <c r="D54" s="314"/>
      <c r="E54" s="314"/>
      <c r="F54" s="314"/>
      <c r="G54" s="314"/>
      <c r="H54" s="314"/>
      <c r="I54" s="314"/>
      <c r="J54" s="314"/>
      <c r="K54" s="314">
        <v>2</v>
      </c>
      <c r="L54" s="314">
        <v>1</v>
      </c>
      <c r="M54" s="314"/>
      <c r="N54" s="314">
        <v>1</v>
      </c>
      <c r="O54" s="314">
        <v>2</v>
      </c>
      <c r="P54" s="314"/>
      <c r="Q54" s="314"/>
      <c r="R54" s="314"/>
      <c r="S54" s="314">
        <v>1</v>
      </c>
      <c r="T54" s="314">
        <v>2</v>
      </c>
      <c r="U54" s="314"/>
      <c r="V54" s="314"/>
      <c r="W54" s="314"/>
      <c r="X54" s="314"/>
      <c r="Y54" s="314"/>
      <c r="Z54" s="314">
        <v>2</v>
      </c>
      <c r="AA54" s="313">
        <v>12</v>
      </c>
    </row>
    <row r="55" spans="1:27" s="308" customFormat="1" ht="15" customHeight="1" thickTop="1">
      <c r="A55" s="504" t="s">
        <v>283</v>
      </c>
      <c r="B55" s="319" t="s">
        <v>257</v>
      </c>
      <c r="C55" s="321"/>
      <c r="D55" s="321"/>
      <c r="E55" s="321"/>
      <c r="F55" s="321"/>
      <c r="G55" s="321"/>
      <c r="H55" s="321">
        <v>1</v>
      </c>
      <c r="I55" s="321"/>
      <c r="J55" s="321"/>
      <c r="K55" s="321"/>
      <c r="L55" s="321">
        <v>2</v>
      </c>
      <c r="M55" s="321">
        <v>4</v>
      </c>
      <c r="N55" s="321"/>
      <c r="O55" s="321"/>
      <c r="P55" s="321">
        <v>2</v>
      </c>
      <c r="Q55" s="321">
        <v>1</v>
      </c>
      <c r="R55" s="321">
        <v>1</v>
      </c>
      <c r="S55" s="321"/>
      <c r="T55" s="321">
        <v>3</v>
      </c>
      <c r="U55" s="321">
        <v>1</v>
      </c>
      <c r="V55" s="321"/>
      <c r="W55" s="321"/>
      <c r="X55" s="321">
        <v>1</v>
      </c>
      <c r="Y55" s="321">
        <v>1</v>
      </c>
      <c r="Z55" s="321"/>
      <c r="AA55" s="320">
        <v>17</v>
      </c>
    </row>
    <row r="56" spans="1:27" s="308" customFormat="1" ht="15" customHeight="1">
      <c r="A56" s="502"/>
      <c r="B56" s="319" t="s">
        <v>268</v>
      </c>
      <c r="C56" s="317"/>
      <c r="D56" s="317"/>
      <c r="E56" s="317"/>
      <c r="F56" s="317"/>
      <c r="G56" s="317"/>
      <c r="H56" s="317"/>
      <c r="I56" s="317"/>
      <c r="J56" s="317"/>
      <c r="K56" s="317"/>
      <c r="L56" s="317">
        <v>1</v>
      </c>
      <c r="M56" s="317"/>
      <c r="N56" s="317"/>
      <c r="O56" s="317"/>
      <c r="P56" s="317"/>
      <c r="Q56" s="317"/>
      <c r="R56" s="317"/>
      <c r="S56" s="317"/>
      <c r="T56" s="317">
        <v>1</v>
      </c>
      <c r="U56" s="317"/>
      <c r="V56" s="317"/>
      <c r="W56" s="317"/>
      <c r="X56" s="317">
        <v>1</v>
      </c>
      <c r="Y56" s="317"/>
      <c r="Z56" s="317"/>
      <c r="AA56" s="316">
        <v>3</v>
      </c>
    </row>
    <row r="57" spans="1:27" s="308" customFormat="1" ht="15" customHeight="1">
      <c r="A57" s="502"/>
      <c r="B57" s="318" t="s">
        <v>267</v>
      </c>
      <c r="C57" s="317"/>
      <c r="D57" s="317"/>
      <c r="E57" s="317"/>
      <c r="F57" s="317"/>
      <c r="G57" s="317"/>
      <c r="H57" s="317"/>
      <c r="I57" s="317"/>
      <c r="J57" s="317"/>
      <c r="K57" s="317"/>
      <c r="L57" s="317"/>
      <c r="M57" s="317">
        <v>1</v>
      </c>
      <c r="N57" s="317"/>
      <c r="O57" s="317"/>
      <c r="P57" s="317"/>
      <c r="Q57" s="317"/>
      <c r="R57" s="317"/>
      <c r="S57" s="317">
        <v>1</v>
      </c>
      <c r="T57" s="317"/>
      <c r="U57" s="317"/>
      <c r="V57" s="317"/>
      <c r="W57" s="317"/>
      <c r="X57" s="317"/>
      <c r="Y57" s="317"/>
      <c r="Z57" s="317"/>
      <c r="AA57" s="316">
        <v>2</v>
      </c>
    </row>
    <row r="58" spans="1:27" s="308" customFormat="1" ht="15" customHeight="1" thickBot="1">
      <c r="A58" s="505"/>
      <c r="B58" s="319" t="s">
        <v>254</v>
      </c>
      <c r="C58" s="314"/>
      <c r="D58" s="314"/>
      <c r="E58" s="314"/>
      <c r="F58" s="314"/>
      <c r="G58" s="314"/>
      <c r="H58" s="314">
        <v>1</v>
      </c>
      <c r="I58" s="314"/>
      <c r="J58" s="314"/>
      <c r="K58" s="314"/>
      <c r="L58" s="314">
        <v>3</v>
      </c>
      <c r="M58" s="314">
        <v>5</v>
      </c>
      <c r="N58" s="314"/>
      <c r="O58" s="314"/>
      <c r="P58" s="314">
        <v>2</v>
      </c>
      <c r="Q58" s="314">
        <v>1</v>
      </c>
      <c r="R58" s="314">
        <v>1</v>
      </c>
      <c r="S58" s="314">
        <v>1</v>
      </c>
      <c r="T58" s="314">
        <v>4</v>
      </c>
      <c r="U58" s="314">
        <v>1</v>
      </c>
      <c r="V58" s="314"/>
      <c r="W58" s="314"/>
      <c r="X58" s="314">
        <v>2</v>
      </c>
      <c r="Y58" s="314">
        <v>1</v>
      </c>
      <c r="Z58" s="313"/>
      <c r="AA58" s="313">
        <v>22</v>
      </c>
    </row>
    <row r="59" spans="1:27" s="308" customFormat="1" ht="15" customHeight="1" thickTop="1">
      <c r="A59" s="504" t="s">
        <v>282</v>
      </c>
      <c r="B59" s="322" t="s">
        <v>257</v>
      </c>
      <c r="C59" s="321"/>
      <c r="D59" s="321"/>
      <c r="E59" s="321"/>
      <c r="F59" s="321"/>
      <c r="G59" s="321"/>
      <c r="H59" s="321"/>
      <c r="I59" s="321"/>
      <c r="J59" s="321"/>
      <c r="K59" s="321"/>
      <c r="L59" s="321"/>
      <c r="M59" s="321"/>
      <c r="N59" s="321"/>
      <c r="O59" s="321">
        <v>1</v>
      </c>
      <c r="P59" s="321"/>
      <c r="Q59" s="321"/>
      <c r="R59" s="321"/>
      <c r="S59" s="321"/>
      <c r="T59" s="321"/>
      <c r="U59" s="321"/>
      <c r="V59" s="321">
        <v>3</v>
      </c>
      <c r="W59" s="321"/>
      <c r="X59" s="321">
        <v>1</v>
      </c>
      <c r="Y59" s="321"/>
      <c r="Z59" s="320"/>
      <c r="AA59" s="320">
        <v>5</v>
      </c>
    </row>
    <row r="60" spans="1:27" s="308" customFormat="1" ht="15" customHeight="1">
      <c r="A60" s="502"/>
      <c r="B60" s="319" t="s">
        <v>268</v>
      </c>
      <c r="C60" s="317"/>
      <c r="D60" s="317"/>
      <c r="E60" s="317"/>
      <c r="F60" s="317"/>
      <c r="G60" s="317"/>
      <c r="H60" s="317"/>
      <c r="I60" s="317"/>
      <c r="J60" s="317"/>
      <c r="K60" s="317"/>
      <c r="L60" s="317"/>
      <c r="M60" s="317"/>
      <c r="N60" s="317"/>
      <c r="O60" s="317"/>
      <c r="P60" s="317"/>
      <c r="Q60" s="317"/>
      <c r="R60" s="317"/>
      <c r="S60" s="317"/>
      <c r="T60" s="317"/>
      <c r="U60" s="317"/>
      <c r="V60" s="317"/>
      <c r="W60" s="317"/>
      <c r="X60" s="317"/>
      <c r="Y60" s="317"/>
      <c r="Z60" s="317"/>
      <c r="AA60" s="316"/>
    </row>
    <row r="61" spans="1:27" s="308" customFormat="1" ht="15" customHeight="1">
      <c r="A61" s="502"/>
      <c r="B61" s="319" t="s">
        <v>267</v>
      </c>
      <c r="C61" s="317"/>
      <c r="D61" s="317"/>
      <c r="E61" s="317"/>
      <c r="F61" s="317"/>
      <c r="G61" s="317"/>
      <c r="H61" s="317"/>
      <c r="I61" s="317">
        <v>14</v>
      </c>
      <c r="J61" s="317"/>
      <c r="K61" s="317"/>
      <c r="L61" s="317"/>
      <c r="M61" s="317"/>
      <c r="N61" s="317"/>
      <c r="O61" s="317"/>
      <c r="P61" s="317"/>
      <c r="Q61" s="317"/>
      <c r="R61" s="317"/>
      <c r="S61" s="317"/>
      <c r="T61" s="317"/>
      <c r="U61" s="317"/>
      <c r="V61" s="317"/>
      <c r="W61" s="317"/>
      <c r="X61" s="317"/>
      <c r="Y61" s="317"/>
      <c r="Z61" s="317"/>
      <c r="AA61" s="316">
        <v>14</v>
      </c>
    </row>
    <row r="62" spans="1:27" s="308" customFormat="1" ht="15" customHeight="1" thickBot="1">
      <c r="A62" s="505"/>
      <c r="B62" s="315" t="s">
        <v>254</v>
      </c>
      <c r="C62" s="314"/>
      <c r="D62" s="314"/>
      <c r="E62" s="314"/>
      <c r="F62" s="314"/>
      <c r="G62" s="314"/>
      <c r="H62" s="314"/>
      <c r="I62" s="314">
        <v>14</v>
      </c>
      <c r="J62" s="314"/>
      <c r="K62" s="314"/>
      <c r="L62" s="314"/>
      <c r="M62" s="314"/>
      <c r="N62" s="314"/>
      <c r="O62" s="314">
        <v>1</v>
      </c>
      <c r="P62" s="314"/>
      <c r="Q62" s="314"/>
      <c r="R62" s="314"/>
      <c r="S62" s="314"/>
      <c r="T62" s="314"/>
      <c r="U62" s="314"/>
      <c r="V62" s="314">
        <v>3</v>
      </c>
      <c r="W62" s="314"/>
      <c r="X62" s="314">
        <v>1</v>
      </c>
      <c r="Y62" s="314"/>
      <c r="Z62" s="313"/>
      <c r="AA62" s="313">
        <v>19</v>
      </c>
    </row>
    <row r="63" spans="1:27" s="308" customFormat="1" ht="15" customHeight="1" thickTop="1">
      <c r="A63" s="504" t="s">
        <v>281</v>
      </c>
      <c r="B63" s="319" t="s">
        <v>257</v>
      </c>
      <c r="C63" s="321"/>
      <c r="D63" s="321"/>
      <c r="E63" s="321"/>
      <c r="F63" s="321"/>
      <c r="G63" s="321"/>
      <c r="H63" s="321"/>
      <c r="I63" s="321"/>
      <c r="J63" s="321"/>
      <c r="K63" s="321"/>
      <c r="L63" s="321">
        <v>1</v>
      </c>
      <c r="M63" s="321"/>
      <c r="N63" s="321">
        <v>1</v>
      </c>
      <c r="O63" s="321"/>
      <c r="P63" s="321"/>
      <c r="Q63" s="321"/>
      <c r="R63" s="321"/>
      <c r="S63" s="321"/>
      <c r="T63" s="321"/>
      <c r="U63" s="321"/>
      <c r="V63" s="321"/>
      <c r="W63" s="321"/>
      <c r="X63" s="321"/>
      <c r="Y63" s="321"/>
      <c r="Z63" s="321"/>
      <c r="AA63" s="320">
        <v>2</v>
      </c>
    </row>
    <row r="64" spans="1:27" s="308" customFormat="1" ht="15" customHeight="1">
      <c r="A64" s="502"/>
      <c r="B64" s="319" t="s">
        <v>268</v>
      </c>
      <c r="C64" s="317"/>
      <c r="D64" s="317"/>
      <c r="E64" s="317"/>
      <c r="F64" s="317"/>
      <c r="G64" s="317"/>
      <c r="H64" s="317"/>
      <c r="I64" s="317"/>
      <c r="J64" s="317"/>
      <c r="K64" s="317"/>
      <c r="L64" s="317"/>
      <c r="M64" s="317"/>
      <c r="N64" s="317"/>
      <c r="O64" s="317"/>
      <c r="P64" s="317"/>
      <c r="Q64" s="317"/>
      <c r="R64" s="317"/>
      <c r="S64" s="317"/>
      <c r="T64" s="317"/>
      <c r="U64" s="317"/>
      <c r="V64" s="317"/>
      <c r="W64" s="317"/>
      <c r="X64" s="317"/>
      <c r="Y64" s="317"/>
      <c r="Z64" s="317"/>
      <c r="AA64" s="316"/>
    </row>
    <row r="65" spans="1:27" s="308" customFormat="1" ht="15" customHeight="1">
      <c r="A65" s="502"/>
      <c r="B65" s="318" t="s">
        <v>267</v>
      </c>
      <c r="C65" s="317"/>
      <c r="D65" s="317"/>
      <c r="E65" s="317"/>
      <c r="F65" s="317"/>
      <c r="G65" s="317"/>
      <c r="H65" s="317"/>
      <c r="I65" s="317"/>
      <c r="J65" s="317"/>
      <c r="K65" s="317"/>
      <c r="L65" s="317"/>
      <c r="M65" s="317"/>
      <c r="N65" s="317"/>
      <c r="O65" s="317"/>
      <c r="P65" s="317"/>
      <c r="Q65" s="317"/>
      <c r="R65" s="317"/>
      <c r="S65" s="317"/>
      <c r="T65" s="317">
        <v>2</v>
      </c>
      <c r="U65" s="317"/>
      <c r="V65" s="317"/>
      <c r="W65" s="317"/>
      <c r="X65" s="317"/>
      <c r="Y65" s="317"/>
      <c r="Z65" s="317"/>
      <c r="AA65" s="316">
        <v>2</v>
      </c>
    </row>
    <row r="66" spans="1:27" s="308" customFormat="1" ht="15" customHeight="1" thickBot="1">
      <c r="A66" s="505"/>
      <c r="B66" s="319" t="s">
        <v>254</v>
      </c>
      <c r="C66" s="314"/>
      <c r="D66" s="314"/>
      <c r="E66" s="314"/>
      <c r="F66" s="314"/>
      <c r="G66" s="314"/>
      <c r="H66" s="314"/>
      <c r="I66" s="314"/>
      <c r="J66" s="314"/>
      <c r="K66" s="314"/>
      <c r="L66" s="314">
        <v>1</v>
      </c>
      <c r="M66" s="314"/>
      <c r="N66" s="314">
        <v>1</v>
      </c>
      <c r="O66" s="314"/>
      <c r="P66" s="314"/>
      <c r="Q66" s="314"/>
      <c r="R66" s="314"/>
      <c r="S66" s="314"/>
      <c r="T66" s="314">
        <v>2</v>
      </c>
      <c r="U66" s="314"/>
      <c r="V66" s="314"/>
      <c r="W66" s="314"/>
      <c r="X66" s="314"/>
      <c r="Y66" s="314"/>
      <c r="Z66" s="314"/>
      <c r="AA66" s="313">
        <v>4</v>
      </c>
    </row>
    <row r="67" spans="1:27" s="308" customFormat="1" ht="15" customHeight="1" thickTop="1">
      <c r="A67" s="508" t="s">
        <v>280</v>
      </c>
      <c r="B67" s="322" t="s">
        <v>257</v>
      </c>
      <c r="C67" s="321">
        <v>155</v>
      </c>
      <c r="D67" s="321">
        <v>121</v>
      </c>
      <c r="E67" s="321">
        <v>85</v>
      </c>
      <c r="F67" s="321">
        <v>65</v>
      </c>
      <c r="G67" s="321">
        <v>65</v>
      </c>
      <c r="H67" s="321">
        <v>84</v>
      </c>
      <c r="I67" s="321">
        <v>111</v>
      </c>
      <c r="J67" s="321">
        <v>201</v>
      </c>
      <c r="K67" s="321">
        <v>183</v>
      </c>
      <c r="L67" s="321">
        <v>171</v>
      </c>
      <c r="M67" s="321">
        <v>153</v>
      </c>
      <c r="N67" s="321">
        <v>119</v>
      </c>
      <c r="O67" s="321">
        <v>171</v>
      </c>
      <c r="P67" s="321">
        <v>137</v>
      </c>
      <c r="Q67" s="321">
        <v>129</v>
      </c>
      <c r="R67" s="321">
        <v>95</v>
      </c>
      <c r="S67" s="321">
        <v>143</v>
      </c>
      <c r="T67" s="321">
        <v>187</v>
      </c>
      <c r="U67" s="321">
        <v>248</v>
      </c>
      <c r="V67" s="321">
        <v>321</v>
      </c>
      <c r="W67" s="321">
        <v>287</v>
      </c>
      <c r="X67" s="321">
        <v>246</v>
      </c>
      <c r="Y67" s="321">
        <v>223</v>
      </c>
      <c r="Z67" s="320">
        <v>175</v>
      </c>
      <c r="AA67" s="320">
        <v>3875</v>
      </c>
    </row>
    <row r="68" spans="1:27" s="308" customFormat="1" ht="15" customHeight="1">
      <c r="A68" s="509"/>
      <c r="B68" s="319" t="s">
        <v>268</v>
      </c>
      <c r="C68" s="317">
        <v>26</v>
      </c>
      <c r="D68" s="317">
        <v>22</v>
      </c>
      <c r="E68" s="317">
        <v>22</v>
      </c>
      <c r="F68" s="317">
        <v>11</v>
      </c>
      <c r="G68" s="317">
        <v>11</v>
      </c>
      <c r="H68" s="317">
        <v>9</v>
      </c>
      <c r="I68" s="317">
        <v>20</v>
      </c>
      <c r="J68" s="317">
        <v>36</v>
      </c>
      <c r="K68" s="317">
        <v>37</v>
      </c>
      <c r="L68" s="317">
        <v>38</v>
      </c>
      <c r="M68" s="317">
        <v>23</v>
      </c>
      <c r="N68" s="317">
        <v>45</v>
      </c>
      <c r="O68" s="317">
        <v>35</v>
      </c>
      <c r="P68" s="317">
        <v>61</v>
      </c>
      <c r="Q68" s="317">
        <v>50</v>
      </c>
      <c r="R68" s="317">
        <v>58</v>
      </c>
      <c r="S68" s="317">
        <v>65</v>
      </c>
      <c r="T68" s="317">
        <v>98</v>
      </c>
      <c r="U68" s="317">
        <v>101</v>
      </c>
      <c r="V68" s="317">
        <v>91</v>
      </c>
      <c r="W68" s="317">
        <v>90</v>
      </c>
      <c r="X68" s="317">
        <v>87</v>
      </c>
      <c r="Y68" s="317">
        <v>57</v>
      </c>
      <c r="Z68" s="316">
        <v>45</v>
      </c>
      <c r="AA68" s="316">
        <v>1138</v>
      </c>
    </row>
    <row r="69" spans="1:27" s="308" customFormat="1" ht="15" customHeight="1">
      <c r="A69" s="509"/>
      <c r="B69" s="319" t="s">
        <v>267</v>
      </c>
      <c r="C69" s="317">
        <v>68</v>
      </c>
      <c r="D69" s="317">
        <v>40</v>
      </c>
      <c r="E69" s="317">
        <v>48</v>
      </c>
      <c r="F69" s="317">
        <v>46</v>
      </c>
      <c r="G69" s="317">
        <v>31</v>
      </c>
      <c r="H69" s="317">
        <v>80</v>
      </c>
      <c r="I69" s="317">
        <v>125</v>
      </c>
      <c r="J69" s="317">
        <v>193</v>
      </c>
      <c r="K69" s="317">
        <v>189</v>
      </c>
      <c r="L69" s="317">
        <v>211</v>
      </c>
      <c r="M69" s="317">
        <v>154</v>
      </c>
      <c r="N69" s="317">
        <v>151</v>
      </c>
      <c r="O69" s="317">
        <v>134</v>
      </c>
      <c r="P69" s="317">
        <v>111</v>
      </c>
      <c r="Q69" s="317">
        <v>83</v>
      </c>
      <c r="R69" s="317">
        <v>78</v>
      </c>
      <c r="S69" s="317">
        <v>112</v>
      </c>
      <c r="T69" s="317">
        <v>130</v>
      </c>
      <c r="U69" s="317">
        <v>108</v>
      </c>
      <c r="V69" s="317">
        <v>92</v>
      </c>
      <c r="W69" s="317">
        <v>79</v>
      </c>
      <c r="X69" s="317">
        <v>90</v>
      </c>
      <c r="Y69" s="317">
        <v>72</v>
      </c>
      <c r="Z69" s="316">
        <v>44</v>
      </c>
      <c r="AA69" s="316">
        <v>2469</v>
      </c>
    </row>
    <row r="70" spans="1:27" s="308" customFormat="1" ht="15" customHeight="1" thickBot="1">
      <c r="A70" s="510"/>
      <c r="B70" s="315" t="s">
        <v>254</v>
      </c>
      <c r="C70" s="314">
        <v>249</v>
      </c>
      <c r="D70" s="314">
        <v>183</v>
      </c>
      <c r="E70" s="314">
        <v>155</v>
      </c>
      <c r="F70" s="314">
        <v>122</v>
      </c>
      <c r="G70" s="314">
        <v>107</v>
      </c>
      <c r="H70" s="314">
        <v>173</v>
      </c>
      <c r="I70" s="314">
        <v>256</v>
      </c>
      <c r="J70" s="314">
        <v>430</v>
      </c>
      <c r="K70" s="314">
        <v>409</v>
      </c>
      <c r="L70" s="314">
        <v>420</v>
      </c>
      <c r="M70" s="314">
        <v>330</v>
      </c>
      <c r="N70" s="314">
        <v>315</v>
      </c>
      <c r="O70" s="314">
        <v>340</v>
      </c>
      <c r="P70" s="314">
        <v>309</v>
      </c>
      <c r="Q70" s="314">
        <v>262</v>
      </c>
      <c r="R70" s="314">
        <v>231</v>
      </c>
      <c r="S70" s="314">
        <v>320</v>
      </c>
      <c r="T70" s="314">
        <v>415</v>
      </c>
      <c r="U70" s="314">
        <v>457</v>
      </c>
      <c r="V70" s="314">
        <v>504</v>
      </c>
      <c r="W70" s="314">
        <v>456</v>
      </c>
      <c r="X70" s="314">
        <v>423</v>
      </c>
      <c r="Y70" s="314">
        <v>352</v>
      </c>
      <c r="Z70" s="313">
        <v>264</v>
      </c>
      <c r="AA70" s="313">
        <v>7482</v>
      </c>
    </row>
    <row r="71" spans="1:27" s="308" customFormat="1" ht="15" customHeight="1" thickTop="1">
      <c r="A71" s="508" t="s">
        <v>279</v>
      </c>
      <c r="B71" s="319" t="s">
        <v>257</v>
      </c>
      <c r="C71" s="321">
        <v>11</v>
      </c>
      <c r="D71" s="321">
        <v>7</v>
      </c>
      <c r="E71" s="321">
        <v>10</v>
      </c>
      <c r="F71" s="321">
        <v>3</v>
      </c>
      <c r="G71" s="321">
        <v>7</v>
      </c>
      <c r="H71" s="321">
        <v>11</v>
      </c>
      <c r="I71" s="321">
        <v>25</v>
      </c>
      <c r="J71" s="321">
        <v>46</v>
      </c>
      <c r="K71" s="321">
        <v>34</v>
      </c>
      <c r="L71" s="321">
        <v>38</v>
      </c>
      <c r="M71" s="321">
        <v>25</v>
      </c>
      <c r="N71" s="321">
        <v>22</v>
      </c>
      <c r="O71" s="321">
        <v>28</v>
      </c>
      <c r="P71" s="321">
        <v>16</v>
      </c>
      <c r="Q71" s="321">
        <v>31</v>
      </c>
      <c r="R71" s="321">
        <v>22</v>
      </c>
      <c r="S71" s="321">
        <v>22</v>
      </c>
      <c r="T71" s="321">
        <v>36</v>
      </c>
      <c r="U71" s="321">
        <v>31</v>
      </c>
      <c r="V71" s="321">
        <v>36</v>
      </c>
      <c r="W71" s="321">
        <v>28</v>
      </c>
      <c r="X71" s="321">
        <v>18</v>
      </c>
      <c r="Y71" s="321">
        <v>23</v>
      </c>
      <c r="Z71" s="320">
        <v>14</v>
      </c>
      <c r="AA71" s="320">
        <v>544</v>
      </c>
    </row>
    <row r="72" spans="1:27" s="308" customFormat="1" ht="15" customHeight="1">
      <c r="A72" s="509"/>
      <c r="B72" s="319" t="s">
        <v>268</v>
      </c>
      <c r="C72" s="317">
        <v>4</v>
      </c>
      <c r="D72" s="317">
        <v>2</v>
      </c>
      <c r="E72" s="317">
        <v>1</v>
      </c>
      <c r="F72" s="317"/>
      <c r="G72" s="317">
        <v>1</v>
      </c>
      <c r="H72" s="317">
        <v>3</v>
      </c>
      <c r="I72" s="317">
        <v>1</v>
      </c>
      <c r="J72" s="317">
        <v>6</v>
      </c>
      <c r="K72" s="317">
        <v>2</v>
      </c>
      <c r="L72" s="317">
        <v>4</v>
      </c>
      <c r="M72" s="317">
        <v>4</v>
      </c>
      <c r="N72" s="317">
        <v>4</v>
      </c>
      <c r="O72" s="317">
        <v>4</v>
      </c>
      <c r="P72" s="317">
        <v>7</v>
      </c>
      <c r="Q72" s="317">
        <v>4</v>
      </c>
      <c r="R72" s="317">
        <v>20</v>
      </c>
      <c r="S72" s="317">
        <v>14</v>
      </c>
      <c r="T72" s="317">
        <v>7</v>
      </c>
      <c r="U72" s="317">
        <v>4</v>
      </c>
      <c r="V72" s="317">
        <v>3</v>
      </c>
      <c r="W72" s="317">
        <v>7</v>
      </c>
      <c r="X72" s="317">
        <v>1</v>
      </c>
      <c r="Y72" s="317">
        <v>3</v>
      </c>
      <c r="Z72" s="316">
        <v>3</v>
      </c>
      <c r="AA72" s="316">
        <v>109</v>
      </c>
    </row>
    <row r="73" spans="1:27" s="308" customFormat="1" ht="15" customHeight="1">
      <c r="A73" s="509"/>
      <c r="B73" s="318" t="s">
        <v>267</v>
      </c>
      <c r="C73" s="317">
        <v>4</v>
      </c>
      <c r="D73" s="317">
        <v>3</v>
      </c>
      <c r="E73" s="317">
        <v>2</v>
      </c>
      <c r="F73" s="317">
        <v>2</v>
      </c>
      <c r="G73" s="317">
        <v>4</v>
      </c>
      <c r="H73" s="317">
        <v>9</v>
      </c>
      <c r="I73" s="317">
        <v>11</v>
      </c>
      <c r="J73" s="317">
        <v>17</v>
      </c>
      <c r="K73" s="317">
        <v>16</v>
      </c>
      <c r="L73" s="317">
        <v>12</v>
      </c>
      <c r="M73" s="317">
        <v>10</v>
      </c>
      <c r="N73" s="317">
        <v>5</v>
      </c>
      <c r="O73" s="317">
        <v>9</v>
      </c>
      <c r="P73" s="317">
        <v>8</v>
      </c>
      <c r="Q73" s="317">
        <v>5</v>
      </c>
      <c r="R73" s="317">
        <v>6</v>
      </c>
      <c r="S73" s="317">
        <v>13</v>
      </c>
      <c r="T73" s="317">
        <v>10</v>
      </c>
      <c r="U73" s="317">
        <v>8</v>
      </c>
      <c r="V73" s="317">
        <v>1</v>
      </c>
      <c r="W73" s="317"/>
      <c r="X73" s="317">
        <v>4</v>
      </c>
      <c r="Y73" s="317">
        <v>9</v>
      </c>
      <c r="Z73" s="317"/>
      <c r="AA73" s="316">
        <v>168</v>
      </c>
    </row>
    <row r="74" spans="1:27" s="308" customFormat="1" ht="15" customHeight="1" thickBot="1">
      <c r="A74" s="509"/>
      <c r="B74" s="319" t="s">
        <v>254</v>
      </c>
      <c r="C74" s="314">
        <v>19</v>
      </c>
      <c r="D74" s="314">
        <v>12</v>
      </c>
      <c r="E74" s="314">
        <v>13</v>
      </c>
      <c r="F74" s="314">
        <v>5</v>
      </c>
      <c r="G74" s="314">
        <v>12</v>
      </c>
      <c r="H74" s="314">
        <v>23</v>
      </c>
      <c r="I74" s="314">
        <v>37</v>
      </c>
      <c r="J74" s="314">
        <v>69</v>
      </c>
      <c r="K74" s="314">
        <v>52</v>
      </c>
      <c r="L74" s="314">
        <v>54</v>
      </c>
      <c r="M74" s="314">
        <v>39</v>
      </c>
      <c r="N74" s="314">
        <v>31</v>
      </c>
      <c r="O74" s="314">
        <v>41</v>
      </c>
      <c r="P74" s="314">
        <v>31</v>
      </c>
      <c r="Q74" s="314">
        <v>40</v>
      </c>
      <c r="R74" s="314">
        <v>48</v>
      </c>
      <c r="S74" s="314">
        <v>49</v>
      </c>
      <c r="T74" s="314">
        <v>53</v>
      </c>
      <c r="U74" s="314">
        <v>43</v>
      </c>
      <c r="V74" s="314">
        <v>40</v>
      </c>
      <c r="W74" s="314">
        <v>35</v>
      </c>
      <c r="X74" s="314">
        <v>23</v>
      </c>
      <c r="Y74" s="314">
        <v>35</v>
      </c>
      <c r="Z74" s="313">
        <v>17</v>
      </c>
      <c r="AA74" s="313">
        <v>821</v>
      </c>
    </row>
    <row r="75" spans="1:27" s="308" customFormat="1" ht="15" customHeight="1" thickTop="1">
      <c r="A75" s="508" t="s">
        <v>278</v>
      </c>
      <c r="B75" s="322" t="s">
        <v>257</v>
      </c>
      <c r="C75" s="321">
        <v>61</v>
      </c>
      <c r="D75" s="321">
        <v>32</v>
      </c>
      <c r="E75" s="321">
        <v>8</v>
      </c>
      <c r="F75" s="321">
        <v>29</v>
      </c>
      <c r="G75" s="321">
        <v>22</v>
      </c>
      <c r="H75" s="321">
        <v>18</v>
      </c>
      <c r="I75" s="321">
        <v>47</v>
      </c>
      <c r="J75" s="321">
        <v>84</v>
      </c>
      <c r="K75" s="321">
        <v>64</v>
      </c>
      <c r="L75" s="321">
        <v>119</v>
      </c>
      <c r="M75" s="321">
        <v>81</v>
      </c>
      <c r="N75" s="321">
        <v>51</v>
      </c>
      <c r="O75" s="321">
        <v>75</v>
      </c>
      <c r="P75" s="321">
        <v>85</v>
      </c>
      <c r="Q75" s="321">
        <v>47</v>
      </c>
      <c r="R75" s="321">
        <v>45</v>
      </c>
      <c r="S75" s="321">
        <v>70</v>
      </c>
      <c r="T75" s="321">
        <v>73</v>
      </c>
      <c r="U75" s="321">
        <v>94</v>
      </c>
      <c r="V75" s="321">
        <v>125</v>
      </c>
      <c r="W75" s="321">
        <v>105</v>
      </c>
      <c r="X75" s="321">
        <v>77</v>
      </c>
      <c r="Y75" s="321">
        <v>68</v>
      </c>
      <c r="Z75" s="320">
        <v>76</v>
      </c>
      <c r="AA75" s="320">
        <v>1556</v>
      </c>
    </row>
    <row r="76" spans="1:27" s="308" customFormat="1" ht="15" customHeight="1">
      <c r="A76" s="509"/>
      <c r="B76" s="319" t="s">
        <v>268</v>
      </c>
      <c r="C76" s="317">
        <v>17</v>
      </c>
      <c r="D76" s="317">
        <v>16</v>
      </c>
      <c r="E76" s="317">
        <v>4</v>
      </c>
      <c r="F76" s="317">
        <v>4</v>
      </c>
      <c r="G76" s="317">
        <v>3</v>
      </c>
      <c r="H76" s="317">
        <v>1</v>
      </c>
      <c r="I76" s="317">
        <v>11</v>
      </c>
      <c r="J76" s="317">
        <v>21</v>
      </c>
      <c r="K76" s="317">
        <v>18</v>
      </c>
      <c r="L76" s="317">
        <v>26</v>
      </c>
      <c r="M76" s="317">
        <v>20</v>
      </c>
      <c r="N76" s="317">
        <v>33</v>
      </c>
      <c r="O76" s="317">
        <v>18</v>
      </c>
      <c r="P76" s="317">
        <v>45</v>
      </c>
      <c r="Q76" s="317">
        <v>40</v>
      </c>
      <c r="R76" s="317">
        <v>29</v>
      </c>
      <c r="S76" s="317">
        <v>33</v>
      </c>
      <c r="T76" s="317">
        <v>23</v>
      </c>
      <c r="U76" s="317">
        <v>24</v>
      </c>
      <c r="V76" s="317">
        <v>128</v>
      </c>
      <c r="W76" s="317">
        <v>31</v>
      </c>
      <c r="X76" s="317">
        <v>24</v>
      </c>
      <c r="Y76" s="317">
        <v>39</v>
      </c>
      <c r="Z76" s="316">
        <v>38</v>
      </c>
      <c r="AA76" s="316">
        <v>646</v>
      </c>
    </row>
    <row r="77" spans="1:27" s="308" customFormat="1" ht="15" customHeight="1">
      <c r="A77" s="509"/>
      <c r="B77" s="318" t="s">
        <v>267</v>
      </c>
      <c r="C77" s="317">
        <v>20</v>
      </c>
      <c r="D77" s="317">
        <v>13</v>
      </c>
      <c r="E77" s="317">
        <v>21</v>
      </c>
      <c r="F77" s="317">
        <v>15</v>
      </c>
      <c r="G77" s="317">
        <v>9</v>
      </c>
      <c r="H77" s="317">
        <v>19</v>
      </c>
      <c r="I77" s="317">
        <v>50</v>
      </c>
      <c r="J77" s="317">
        <v>97</v>
      </c>
      <c r="K77" s="317">
        <v>79</v>
      </c>
      <c r="L77" s="317">
        <v>155</v>
      </c>
      <c r="M77" s="317">
        <v>77</v>
      </c>
      <c r="N77" s="317">
        <v>107</v>
      </c>
      <c r="O77" s="317">
        <v>93</v>
      </c>
      <c r="P77" s="317">
        <v>42</v>
      </c>
      <c r="Q77" s="317">
        <v>37</v>
      </c>
      <c r="R77" s="317">
        <v>40</v>
      </c>
      <c r="S77" s="317">
        <v>55</v>
      </c>
      <c r="T77" s="317">
        <v>27</v>
      </c>
      <c r="U77" s="317">
        <v>21</v>
      </c>
      <c r="V77" s="317">
        <v>29</v>
      </c>
      <c r="W77" s="317">
        <v>27</v>
      </c>
      <c r="X77" s="317">
        <v>40</v>
      </c>
      <c r="Y77" s="317">
        <v>25</v>
      </c>
      <c r="Z77" s="316">
        <v>14</v>
      </c>
      <c r="AA77" s="316">
        <v>1112</v>
      </c>
    </row>
    <row r="78" spans="1:27" s="308" customFormat="1" ht="15" customHeight="1" thickBot="1">
      <c r="A78" s="510"/>
      <c r="B78" s="315" t="s">
        <v>254</v>
      </c>
      <c r="C78" s="314">
        <v>98</v>
      </c>
      <c r="D78" s="314">
        <v>61</v>
      </c>
      <c r="E78" s="314">
        <v>33</v>
      </c>
      <c r="F78" s="314">
        <v>48</v>
      </c>
      <c r="G78" s="314">
        <v>34</v>
      </c>
      <c r="H78" s="314">
        <v>38</v>
      </c>
      <c r="I78" s="314">
        <v>108</v>
      </c>
      <c r="J78" s="314">
        <v>202</v>
      </c>
      <c r="K78" s="314">
        <v>161</v>
      </c>
      <c r="L78" s="314">
        <v>300</v>
      </c>
      <c r="M78" s="314">
        <v>178</v>
      </c>
      <c r="N78" s="314">
        <v>191</v>
      </c>
      <c r="O78" s="314">
        <v>186</v>
      </c>
      <c r="P78" s="314">
        <v>172</v>
      </c>
      <c r="Q78" s="314">
        <v>124</v>
      </c>
      <c r="R78" s="314">
        <v>114</v>
      </c>
      <c r="S78" s="314">
        <v>158</v>
      </c>
      <c r="T78" s="314">
        <v>123</v>
      </c>
      <c r="U78" s="314">
        <v>139</v>
      </c>
      <c r="V78" s="314">
        <v>282</v>
      </c>
      <c r="W78" s="314">
        <v>163</v>
      </c>
      <c r="X78" s="314">
        <v>141</v>
      </c>
      <c r="Y78" s="314">
        <v>132</v>
      </c>
      <c r="Z78" s="313">
        <v>128</v>
      </c>
      <c r="AA78" s="313">
        <v>3314</v>
      </c>
    </row>
    <row r="79" spans="1:27" s="308" customFormat="1" ht="15" customHeight="1" thickTop="1">
      <c r="A79" s="509" t="s">
        <v>277</v>
      </c>
      <c r="B79" s="322" t="s">
        <v>257</v>
      </c>
      <c r="C79" s="321"/>
      <c r="D79" s="321">
        <v>4</v>
      </c>
      <c r="E79" s="321"/>
      <c r="F79" s="321">
        <v>2</v>
      </c>
      <c r="G79" s="321"/>
      <c r="H79" s="321">
        <v>1</v>
      </c>
      <c r="I79" s="321">
        <v>7</v>
      </c>
      <c r="J79" s="321">
        <v>2</v>
      </c>
      <c r="K79" s="321">
        <v>3</v>
      </c>
      <c r="L79" s="321">
        <v>5</v>
      </c>
      <c r="M79" s="321">
        <v>3</v>
      </c>
      <c r="N79" s="321">
        <v>7</v>
      </c>
      <c r="O79" s="321">
        <v>2</v>
      </c>
      <c r="P79" s="321">
        <v>2</v>
      </c>
      <c r="Q79" s="321">
        <v>1</v>
      </c>
      <c r="R79" s="321">
        <v>6</v>
      </c>
      <c r="S79" s="321">
        <v>3</v>
      </c>
      <c r="T79" s="321">
        <v>2</v>
      </c>
      <c r="U79" s="321">
        <v>5</v>
      </c>
      <c r="V79" s="321"/>
      <c r="W79" s="321">
        <v>1</v>
      </c>
      <c r="X79" s="321">
        <v>3</v>
      </c>
      <c r="Y79" s="321">
        <v>6</v>
      </c>
      <c r="Z79" s="321"/>
      <c r="AA79" s="320">
        <v>65</v>
      </c>
    </row>
    <row r="80" spans="1:27" s="308" customFormat="1" ht="15" customHeight="1">
      <c r="A80" s="509"/>
      <c r="B80" s="319" t="s">
        <v>268</v>
      </c>
      <c r="C80" s="317"/>
      <c r="D80" s="317"/>
      <c r="E80" s="317"/>
      <c r="F80" s="317"/>
      <c r="G80" s="317"/>
      <c r="H80" s="317"/>
      <c r="I80" s="317"/>
      <c r="J80" s="317"/>
      <c r="K80" s="317"/>
      <c r="L80" s="317">
        <v>1</v>
      </c>
      <c r="M80" s="317"/>
      <c r="N80" s="317"/>
      <c r="O80" s="317">
        <v>1</v>
      </c>
      <c r="P80" s="317"/>
      <c r="Q80" s="317"/>
      <c r="R80" s="317"/>
      <c r="S80" s="317"/>
      <c r="T80" s="317"/>
      <c r="U80" s="317"/>
      <c r="V80" s="317"/>
      <c r="W80" s="317"/>
      <c r="X80" s="317"/>
      <c r="Y80" s="317"/>
      <c r="Z80" s="317">
        <v>1</v>
      </c>
      <c r="AA80" s="316">
        <v>3</v>
      </c>
    </row>
    <row r="81" spans="1:27" s="308" customFormat="1" ht="15" customHeight="1">
      <c r="A81" s="509"/>
      <c r="B81" s="318" t="s">
        <v>267</v>
      </c>
      <c r="C81" s="317"/>
      <c r="D81" s="317"/>
      <c r="E81" s="317"/>
      <c r="F81" s="317"/>
      <c r="G81" s="317"/>
      <c r="H81" s="317"/>
      <c r="I81" s="317"/>
      <c r="J81" s="317"/>
      <c r="K81" s="317"/>
      <c r="L81" s="317">
        <v>3</v>
      </c>
      <c r="M81" s="317"/>
      <c r="N81" s="317"/>
      <c r="O81" s="317"/>
      <c r="P81" s="317"/>
      <c r="Q81" s="317"/>
      <c r="R81" s="317"/>
      <c r="S81" s="317"/>
      <c r="T81" s="317"/>
      <c r="U81" s="317"/>
      <c r="V81" s="317">
        <v>1</v>
      </c>
      <c r="W81" s="317"/>
      <c r="X81" s="317"/>
      <c r="Y81" s="317"/>
      <c r="Z81" s="317"/>
      <c r="AA81" s="316">
        <v>4</v>
      </c>
    </row>
    <row r="82" spans="1:27" s="308" customFormat="1" ht="15" customHeight="1" thickBot="1">
      <c r="A82" s="510"/>
      <c r="B82" s="315" t="s">
        <v>254</v>
      </c>
      <c r="C82" s="314"/>
      <c r="D82" s="314">
        <v>4</v>
      </c>
      <c r="E82" s="314"/>
      <c r="F82" s="314">
        <v>2</v>
      </c>
      <c r="G82" s="314"/>
      <c r="H82" s="314">
        <v>1</v>
      </c>
      <c r="I82" s="314">
        <v>7</v>
      </c>
      <c r="J82" s="314">
        <v>2</v>
      </c>
      <c r="K82" s="314">
        <v>3</v>
      </c>
      <c r="L82" s="314">
        <v>9</v>
      </c>
      <c r="M82" s="314">
        <v>3</v>
      </c>
      <c r="N82" s="314">
        <v>7</v>
      </c>
      <c r="O82" s="314">
        <v>3</v>
      </c>
      <c r="P82" s="314">
        <v>2</v>
      </c>
      <c r="Q82" s="314">
        <v>1</v>
      </c>
      <c r="R82" s="314">
        <v>6</v>
      </c>
      <c r="S82" s="314">
        <v>3</v>
      </c>
      <c r="T82" s="314">
        <v>2</v>
      </c>
      <c r="U82" s="314">
        <v>5</v>
      </c>
      <c r="V82" s="314">
        <v>1</v>
      </c>
      <c r="W82" s="314">
        <v>1</v>
      </c>
      <c r="X82" s="314">
        <v>3</v>
      </c>
      <c r="Y82" s="314">
        <v>6</v>
      </c>
      <c r="Z82" s="314">
        <v>1</v>
      </c>
      <c r="AA82" s="313">
        <v>72</v>
      </c>
    </row>
    <row r="83" spans="1:27" s="308" customFormat="1" ht="15" customHeight="1" thickTop="1">
      <c r="A83" s="508" t="s">
        <v>276</v>
      </c>
      <c r="B83" s="322" t="s">
        <v>257</v>
      </c>
      <c r="C83" s="321">
        <v>1</v>
      </c>
      <c r="D83" s="321"/>
      <c r="E83" s="321"/>
      <c r="F83" s="321"/>
      <c r="G83" s="321"/>
      <c r="H83" s="321"/>
      <c r="I83" s="321"/>
      <c r="J83" s="321"/>
      <c r="K83" s="321">
        <v>2</v>
      </c>
      <c r="L83" s="321">
        <v>1</v>
      </c>
      <c r="M83" s="321">
        <v>1</v>
      </c>
      <c r="N83" s="321">
        <v>4</v>
      </c>
      <c r="O83" s="321"/>
      <c r="P83" s="321">
        <v>4</v>
      </c>
      <c r="Q83" s="321"/>
      <c r="R83" s="321"/>
      <c r="S83" s="321">
        <v>2</v>
      </c>
      <c r="T83" s="321">
        <v>8</v>
      </c>
      <c r="U83" s="321">
        <v>4</v>
      </c>
      <c r="V83" s="321">
        <v>1</v>
      </c>
      <c r="W83" s="321">
        <v>1</v>
      </c>
      <c r="X83" s="321">
        <v>1</v>
      </c>
      <c r="Y83" s="321"/>
      <c r="Z83" s="321">
        <v>1</v>
      </c>
      <c r="AA83" s="320">
        <v>31</v>
      </c>
    </row>
    <row r="84" spans="1:27" s="308" customFormat="1" ht="15" customHeight="1">
      <c r="A84" s="509"/>
      <c r="B84" s="319" t="s">
        <v>268</v>
      </c>
      <c r="C84" s="317"/>
      <c r="D84" s="317"/>
      <c r="E84" s="317"/>
      <c r="F84" s="317"/>
      <c r="G84" s="317"/>
      <c r="H84" s="317"/>
      <c r="I84" s="317"/>
      <c r="J84" s="317"/>
      <c r="K84" s="317"/>
      <c r="L84" s="317"/>
      <c r="M84" s="317"/>
      <c r="N84" s="317"/>
      <c r="O84" s="317"/>
      <c r="P84" s="317"/>
      <c r="Q84" s="317"/>
      <c r="R84" s="317">
        <v>4</v>
      </c>
      <c r="S84" s="317"/>
      <c r="T84" s="317"/>
      <c r="U84" s="317"/>
      <c r="V84" s="317"/>
      <c r="W84" s="317"/>
      <c r="X84" s="317"/>
      <c r="Y84" s="317"/>
      <c r="Z84" s="317"/>
      <c r="AA84" s="316">
        <v>4</v>
      </c>
    </row>
    <row r="85" spans="1:27" s="308" customFormat="1" ht="15" customHeight="1">
      <c r="A85" s="509"/>
      <c r="B85" s="318" t="s">
        <v>267</v>
      </c>
      <c r="C85" s="317">
        <v>1</v>
      </c>
      <c r="D85" s="317"/>
      <c r="E85" s="317"/>
      <c r="F85" s="317"/>
      <c r="G85" s="317">
        <v>1</v>
      </c>
      <c r="H85" s="317"/>
      <c r="I85" s="317"/>
      <c r="J85" s="317"/>
      <c r="K85" s="317"/>
      <c r="L85" s="317"/>
      <c r="M85" s="317"/>
      <c r="N85" s="317"/>
      <c r="O85" s="317"/>
      <c r="P85" s="317"/>
      <c r="Q85" s="317">
        <v>1</v>
      </c>
      <c r="R85" s="317"/>
      <c r="S85" s="317">
        <v>1</v>
      </c>
      <c r="T85" s="317"/>
      <c r="U85" s="317"/>
      <c r="V85" s="317"/>
      <c r="W85" s="317"/>
      <c r="X85" s="317">
        <v>1</v>
      </c>
      <c r="Y85" s="317"/>
      <c r="Z85" s="317"/>
      <c r="AA85" s="316">
        <v>5</v>
      </c>
    </row>
    <row r="86" spans="1:27" s="308" customFormat="1" ht="15" customHeight="1" thickBot="1">
      <c r="A86" s="510"/>
      <c r="B86" s="315" t="s">
        <v>254</v>
      </c>
      <c r="C86" s="314">
        <v>2</v>
      </c>
      <c r="D86" s="314"/>
      <c r="E86" s="314"/>
      <c r="F86" s="314"/>
      <c r="G86" s="314">
        <v>1</v>
      </c>
      <c r="H86" s="314"/>
      <c r="I86" s="314"/>
      <c r="J86" s="314"/>
      <c r="K86" s="314">
        <v>2</v>
      </c>
      <c r="L86" s="314">
        <v>1</v>
      </c>
      <c r="M86" s="314">
        <v>1</v>
      </c>
      <c r="N86" s="314">
        <v>4</v>
      </c>
      <c r="O86" s="314"/>
      <c r="P86" s="314">
        <v>4</v>
      </c>
      <c r="Q86" s="314">
        <v>1</v>
      </c>
      <c r="R86" s="314">
        <v>4</v>
      </c>
      <c r="S86" s="314">
        <v>3</v>
      </c>
      <c r="T86" s="314">
        <v>8</v>
      </c>
      <c r="U86" s="314">
        <v>4</v>
      </c>
      <c r="V86" s="314">
        <v>1</v>
      </c>
      <c r="W86" s="314">
        <v>1</v>
      </c>
      <c r="X86" s="314">
        <v>2</v>
      </c>
      <c r="Y86" s="314"/>
      <c r="Z86" s="314">
        <v>1</v>
      </c>
      <c r="AA86" s="313">
        <v>40</v>
      </c>
    </row>
    <row r="87" spans="1:27" s="308" customFormat="1" ht="15" customHeight="1" thickTop="1">
      <c r="A87" s="508" t="s">
        <v>275</v>
      </c>
      <c r="B87" s="322" t="s">
        <v>257</v>
      </c>
      <c r="C87" s="321"/>
      <c r="D87" s="321"/>
      <c r="E87" s="321"/>
      <c r="F87" s="321"/>
      <c r="G87" s="321"/>
      <c r="H87" s="321"/>
      <c r="I87" s="321"/>
      <c r="J87" s="321"/>
      <c r="K87" s="321"/>
      <c r="L87" s="321"/>
      <c r="M87" s="321">
        <v>3</v>
      </c>
      <c r="N87" s="321"/>
      <c r="O87" s="321"/>
      <c r="P87" s="321"/>
      <c r="Q87" s="321"/>
      <c r="R87" s="321"/>
      <c r="S87" s="321"/>
      <c r="T87" s="321">
        <v>1</v>
      </c>
      <c r="U87" s="321"/>
      <c r="V87" s="321"/>
      <c r="W87" s="321"/>
      <c r="X87" s="321"/>
      <c r="Y87" s="321"/>
      <c r="Z87" s="321"/>
      <c r="AA87" s="320">
        <v>4</v>
      </c>
    </row>
    <row r="88" spans="1:27" s="308" customFormat="1" ht="15" customHeight="1">
      <c r="A88" s="509"/>
      <c r="B88" s="319" t="s">
        <v>268</v>
      </c>
      <c r="C88" s="317"/>
      <c r="D88" s="317"/>
      <c r="E88" s="317"/>
      <c r="F88" s="317"/>
      <c r="G88" s="317"/>
      <c r="H88" s="317"/>
      <c r="I88" s="317"/>
      <c r="J88" s="317"/>
      <c r="K88" s="317"/>
      <c r="L88" s="317"/>
      <c r="M88" s="317"/>
      <c r="N88" s="317"/>
      <c r="O88" s="317"/>
      <c r="P88" s="317"/>
      <c r="Q88" s="317"/>
      <c r="R88" s="317"/>
      <c r="S88" s="317"/>
      <c r="T88" s="317"/>
      <c r="U88" s="317"/>
      <c r="V88" s="317"/>
      <c r="W88" s="317"/>
      <c r="X88" s="317"/>
      <c r="Y88" s="317"/>
      <c r="Z88" s="317"/>
      <c r="AA88" s="316"/>
    </row>
    <row r="89" spans="1:27" s="308" customFormat="1" ht="15" customHeight="1">
      <c r="A89" s="509"/>
      <c r="B89" s="318" t="s">
        <v>267</v>
      </c>
      <c r="C89" s="317"/>
      <c r="D89" s="317"/>
      <c r="E89" s="317"/>
      <c r="F89" s="317"/>
      <c r="G89" s="317"/>
      <c r="H89" s="317"/>
      <c r="I89" s="317"/>
      <c r="J89" s="317"/>
      <c r="K89" s="317"/>
      <c r="L89" s="317"/>
      <c r="M89" s="317"/>
      <c r="N89" s="317"/>
      <c r="O89" s="317"/>
      <c r="P89" s="317"/>
      <c r="Q89" s="317"/>
      <c r="R89" s="317"/>
      <c r="S89" s="317"/>
      <c r="T89" s="317"/>
      <c r="U89" s="317"/>
      <c r="V89" s="317"/>
      <c r="W89" s="317"/>
      <c r="X89" s="317"/>
      <c r="Y89" s="317"/>
      <c r="Z89" s="317"/>
      <c r="AA89" s="316"/>
    </row>
    <row r="90" spans="1:27" s="308" customFormat="1" ht="15" customHeight="1" thickBot="1">
      <c r="A90" s="510"/>
      <c r="B90" s="315" t="s">
        <v>254</v>
      </c>
      <c r="C90" s="314"/>
      <c r="D90" s="314"/>
      <c r="E90" s="314"/>
      <c r="F90" s="314"/>
      <c r="G90" s="314"/>
      <c r="H90" s="314"/>
      <c r="I90" s="314"/>
      <c r="J90" s="314"/>
      <c r="K90" s="314"/>
      <c r="L90" s="314"/>
      <c r="M90" s="314">
        <v>3</v>
      </c>
      <c r="N90" s="314"/>
      <c r="O90" s="314"/>
      <c r="P90" s="314"/>
      <c r="Q90" s="314"/>
      <c r="R90" s="314"/>
      <c r="S90" s="314"/>
      <c r="T90" s="314">
        <v>1</v>
      </c>
      <c r="U90" s="314"/>
      <c r="V90" s="314"/>
      <c r="W90" s="314"/>
      <c r="X90" s="314"/>
      <c r="Y90" s="314"/>
      <c r="Z90" s="314"/>
      <c r="AA90" s="313">
        <v>4</v>
      </c>
    </row>
    <row r="91" spans="1:27" s="308" customFormat="1" ht="15" customHeight="1" thickTop="1">
      <c r="A91" s="508" t="s">
        <v>274</v>
      </c>
      <c r="B91" s="322" t="s">
        <v>257</v>
      </c>
      <c r="C91" s="321"/>
      <c r="D91" s="321"/>
      <c r="E91" s="321"/>
      <c r="F91" s="321"/>
      <c r="G91" s="321"/>
      <c r="H91" s="321"/>
      <c r="I91" s="321"/>
      <c r="J91" s="321">
        <v>1</v>
      </c>
      <c r="K91" s="321"/>
      <c r="L91" s="321"/>
      <c r="M91" s="321"/>
      <c r="N91" s="321"/>
      <c r="O91" s="321"/>
      <c r="P91" s="321"/>
      <c r="Q91" s="321"/>
      <c r="R91" s="321"/>
      <c r="S91" s="321"/>
      <c r="T91" s="321"/>
      <c r="U91" s="321"/>
      <c r="V91" s="321"/>
      <c r="W91" s="321"/>
      <c r="X91" s="321"/>
      <c r="Y91" s="321"/>
      <c r="Z91" s="321"/>
      <c r="AA91" s="320">
        <v>1</v>
      </c>
    </row>
    <row r="92" spans="1:27" s="308" customFormat="1" ht="15" customHeight="1">
      <c r="A92" s="509"/>
      <c r="B92" s="319" t="s">
        <v>268</v>
      </c>
      <c r="C92" s="317"/>
      <c r="D92" s="317"/>
      <c r="E92" s="317"/>
      <c r="F92" s="317"/>
      <c r="G92" s="317"/>
      <c r="H92" s="317"/>
      <c r="I92" s="317"/>
      <c r="J92" s="317"/>
      <c r="K92" s="317"/>
      <c r="L92" s="317"/>
      <c r="M92" s="317"/>
      <c r="N92" s="317"/>
      <c r="O92" s="317"/>
      <c r="P92" s="317"/>
      <c r="Q92" s="317"/>
      <c r="R92" s="317"/>
      <c r="S92" s="317"/>
      <c r="T92" s="317"/>
      <c r="U92" s="317"/>
      <c r="V92" s="317"/>
      <c r="W92" s="317"/>
      <c r="X92" s="317"/>
      <c r="Y92" s="317"/>
      <c r="Z92" s="317"/>
      <c r="AA92" s="316"/>
    </row>
    <row r="93" spans="1:27" s="308" customFormat="1" ht="15" customHeight="1">
      <c r="A93" s="509"/>
      <c r="B93" s="318" t="s">
        <v>267</v>
      </c>
      <c r="C93" s="317"/>
      <c r="D93" s="317"/>
      <c r="E93" s="317"/>
      <c r="F93" s="317"/>
      <c r="G93" s="317"/>
      <c r="H93" s="317"/>
      <c r="I93" s="317"/>
      <c r="J93" s="317"/>
      <c r="K93" s="317"/>
      <c r="L93" s="317"/>
      <c r="M93" s="317"/>
      <c r="N93" s="317"/>
      <c r="O93" s="317"/>
      <c r="P93" s="317"/>
      <c r="Q93" s="317"/>
      <c r="R93" s="317"/>
      <c r="S93" s="317"/>
      <c r="T93" s="317"/>
      <c r="U93" s="317"/>
      <c r="V93" s="317"/>
      <c r="W93" s="317">
        <v>6</v>
      </c>
      <c r="X93" s="317"/>
      <c r="Y93" s="317"/>
      <c r="Z93" s="317"/>
      <c r="AA93" s="316">
        <v>6</v>
      </c>
    </row>
    <row r="94" spans="1:27" s="308" customFormat="1" ht="15" customHeight="1" thickBot="1">
      <c r="A94" s="510"/>
      <c r="B94" s="315" t="s">
        <v>254</v>
      </c>
      <c r="C94" s="314"/>
      <c r="D94" s="314"/>
      <c r="E94" s="314"/>
      <c r="F94" s="314"/>
      <c r="G94" s="314"/>
      <c r="H94" s="314"/>
      <c r="I94" s="314"/>
      <c r="J94" s="314">
        <v>1</v>
      </c>
      <c r="K94" s="314"/>
      <c r="L94" s="314"/>
      <c r="M94" s="314"/>
      <c r="N94" s="314"/>
      <c r="O94" s="314"/>
      <c r="P94" s="314"/>
      <c r="Q94" s="314"/>
      <c r="R94" s="314"/>
      <c r="S94" s="314"/>
      <c r="T94" s="314"/>
      <c r="U94" s="314"/>
      <c r="V94" s="314"/>
      <c r="W94" s="314">
        <v>6</v>
      </c>
      <c r="X94" s="314"/>
      <c r="Y94" s="314"/>
      <c r="Z94" s="314"/>
      <c r="AA94" s="313">
        <v>7</v>
      </c>
    </row>
    <row r="95" spans="1:27" s="308" customFormat="1" ht="15" customHeight="1" thickTop="1">
      <c r="A95" s="508" t="s">
        <v>273</v>
      </c>
      <c r="B95" s="322" t="s">
        <v>257</v>
      </c>
      <c r="C95" s="321">
        <v>2</v>
      </c>
      <c r="D95" s="321"/>
      <c r="E95" s="321"/>
      <c r="F95" s="321"/>
      <c r="G95" s="321"/>
      <c r="H95" s="321"/>
      <c r="I95" s="321"/>
      <c r="J95" s="321"/>
      <c r="K95" s="321"/>
      <c r="L95" s="321"/>
      <c r="M95" s="321">
        <v>1</v>
      </c>
      <c r="N95" s="321"/>
      <c r="O95" s="321"/>
      <c r="P95" s="321"/>
      <c r="Q95" s="321">
        <v>1</v>
      </c>
      <c r="R95" s="321">
        <v>3</v>
      </c>
      <c r="S95" s="321"/>
      <c r="T95" s="321">
        <v>3</v>
      </c>
      <c r="U95" s="321"/>
      <c r="V95" s="321"/>
      <c r="W95" s="321"/>
      <c r="X95" s="321"/>
      <c r="Y95" s="321"/>
      <c r="Z95" s="321"/>
      <c r="AA95" s="320">
        <v>10</v>
      </c>
    </row>
    <row r="96" spans="1:27" s="308" customFormat="1" ht="15" customHeight="1">
      <c r="A96" s="509"/>
      <c r="B96" s="319" t="s">
        <v>268</v>
      </c>
      <c r="C96" s="317"/>
      <c r="D96" s="317"/>
      <c r="E96" s="317"/>
      <c r="F96" s="317"/>
      <c r="G96" s="317"/>
      <c r="H96" s="317"/>
      <c r="I96" s="317"/>
      <c r="J96" s="317"/>
      <c r="K96" s="317"/>
      <c r="L96" s="317"/>
      <c r="M96" s="317"/>
      <c r="N96" s="317"/>
      <c r="O96" s="317"/>
      <c r="P96" s="317"/>
      <c r="Q96" s="317"/>
      <c r="R96" s="317"/>
      <c r="S96" s="317"/>
      <c r="T96" s="317"/>
      <c r="U96" s="317"/>
      <c r="V96" s="317"/>
      <c r="W96" s="317"/>
      <c r="X96" s="317"/>
      <c r="Y96" s="317"/>
      <c r="Z96" s="317"/>
      <c r="AA96" s="316"/>
    </row>
    <row r="97" spans="1:27" s="308" customFormat="1" ht="15" customHeight="1">
      <c r="A97" s="509"/>
      <c r="B97" s="318" t="s">
        <v>267</v>
      </c>
      <c r="C97" s="317"/>
      <c r="D97" s="317"/>
      <c r="E97" s="317"/>
      <c r="F97" s="317"/>
      <c r="G97" s="317"/>
      <c r="H97" s="317"/>
      <c r="I97" s="317"/>
      <c r="J97" s="317"/>
      <c r="K97" s="317"/>
      <c r="L97" s="317"/>
      <c r="M97" s="317"/>
      <c r="N97" s="317"/>
      <c r="O97" s="317"/>
      <c r="P97" s="317"/>
      <c r="Q97" s="317"/>
      <c r="R97" s="317"/>
      <c r="S97" s="317"/>
      <c r="T97" s="317"/>
      <c r="U97" s="317"/>
      <c r="V97" s="317"/>
      <c r="W97" s="317"/>
      <c r="X97" s="317"/>
      <c r="Y97" s="317"/>
      <c r="Z97" s="317"/>
      <c r="AA97" s="316"/>
    </row>
    <row r="98" spans="1:27" s="308" customFormat="1" ht="15" customHeight="1" thickBot="1">
      <c r="A98" s="509"/>
      <c r="B98" s="322" t="s">
        <v>254</v>
      </c>
      <c r="C98" s="314">
        <v>2</v>
      </c>
      <c r="D98" s="314"/>
      <c r="E98" s="314"/>
      <c r="F98" s="314"/>
      <c r="G98" s="314"/>
      <c r="H98" s="314"/>
      <c r="I98" s="314"/>
      <c r="J98" s="314"/>
      <c r="K98" s="314"/>
      <c r="L98" s="314"/>
      <c r="M98" s="314">
        <v>1</v>
      </c>
      <c r="N98" s="314"/>
      <c r="O98" s="314"/>
      <c r="P98" s="314"/>
      <c r="Q98" s="314">
        <v>1</v>
      </c>
      <c r="R98" s="314">
        <v>3</v>
      </c>
      <c r="S98" s="314"/>
      <c r="T98" s="314">
        <v>3</v>
      </c>
      <c r="U98" s="314"/>
      <c r="V98" s="314"/>
      <c r="W98" s="314"/>
      <c r="X98" s="314"/>
      <c r="Y98" s="314"/>
      <c r="Z98" s="314"/>
      <c r="AA98" s="313">
        <v>10</v>
      </c>
    </row>
    <row r="99" spans="1:27" s="308" customFormat="1" ht="15" customHeight="1" thickTop="1">
      <c r="A99" s="331"/>
      <c r="B99" s="330"/>
      <c r="C99" s="329"/>
      <c r="D99" s="329"/>
      <c r="E99" s="329"/>
      <c r="F99" s="329"/>
      <c r="G99" s="329"/>
      <c r="H99" s="329"/>
      <c r="I99" s="329"/>
      <c r="J99" s="329"/>
      <c r="K99" s="329"/>
      <c r="L99" s="329"/>
      <c r="M99" s="329"/>
      <c r="N99" s="329"/>
      <c r="O99" s="329"/>
      <c r="P99" s="329"/>
      <c r="Q99" s="329"/>
      <c r="R99" s="329"/>
      <c r="S99" s="329"/>
      <c r="T99" s="329"/>
      <c r="U99" s="329"/>
      <c r="V99" s="329"/>
      <c r="W99" s="329"/>
      <c r="X99" s="329"/>
      <c r="Y99" s="329"/>
      <c r="Z99" s="329"/>
      <c r="AA99" s="329"/>
    </row>
    <row r="100" spans="1:27" s="308" customFormat="1" ht="15" customHeight="1" thickBot="1">
      <c r="A100" s="328"/>
      <c r="B100" s="327"/>
      <c r="C100" s="326"/>
      <c r="D100" s="326"/>
      <c r="E100" s="326"/>
      <c r="F100" s="326"/>
      <c r="G100" s="326"/>
      <c r="H100" s="326"/>
      <c r="I100" s="326"/>
      <c r="J100" s="326"/>
      <c r="K100" s="326"/>
      <c r="L100" s="326"/>
      <c r="M100" s="326"/>
      <c r="N100" s="326"/>
      <c r="O100" s="326"/>
      <c r="P100" s="326"/>
      <c r="Q100" s="326"/>
      <c r="R100" s="326"/>
      <c r="S100" s="326"/>
      <c r="T100" s="326"/>
      <c r="U100" s="326"/>
      <c r="V100" s="326"/>
      <c r="W100" s="326"/>
      <c r="X100" s="326"/>
      <c r="Y100" s="326"/>
      <c r="Z100" s="326"/>
      <c r="AA100" s="326"/>
    </row>
    <row r="101" spans="1:27" s="308" customFormat="1" ht="15" customHeight="1" thickBot="1">
      <c r="A101" s="325"/>
      <c r="B101" s="324"/>
      <c r="C101" s="324" t="s">
        <v>263</v>
      </c>
      <c r="D101" s="324">
        <v>1</v>
      </c>
      <c r="E101" s="324">
        <v>2</v>
      </c>
      <c r="F101" s="324">
        <v>3</v>
      </c>
      <c r="G101" s="324">
        <v>4</v>
      </c>
      <c r="H101" s="324">
        <v>5</v>
      </c>
      <c r="I101" s="324">
        <v>6</v>
      </c>
      <c r="J101" s="324">
        <v>7</v>
      </c>
      <c r="K101" s="324">
        <v>8</v>
      </c>
      <c r="L101" s="324">
        <v>9</v>
      </c>
      <c r="M101" s="324">
        <v>10</v>
      </c>
      <c r="N101" s="324">
        <v>11</v>
      </c>
      <c r="O101" s="324">
        <v>12</v>
      </c>
      <c r="P101" s="324">
        <v>13</v>
      </c>
      <c r="Q101" s="324">
        <v>14</v>
      </c>
      <c r="R101" s="324">
        <v>15</v>
      </c>
      <c r="S101" s="324">
        <v>16</v>
      </c>
      <c r="T101" s="324">
        <v>17</v>
      </c>
      <c r="U101" s="324">
        <v>18</v>
      </c>
      <c r="V101" s="324">
        <v>19</v>
      </c>
      <c r="W101" s="324">
        <v>20</v>
      </c>
      <c r="X101" s="324">
        <v>21</v>
      </c>
      <c r="Y101" s="324">
        <v>22</v>
      </c>
      <c r="Z101" s="324">
        <v>23</v>
      </c>
      <c r="AA101" s="323" t="s">
        <v>93</v>
      </c>
    </row>
    <row r="102" spans="1:27" s="308" customFormat="1" ht="15" customHeight="1">
      <c r="A102" s="509" t="s">
        <v>272</v>
      </c>
      <c r="B102" s="319" t="s">
        <v>257</v>
      </c>
      <c r="C102" s="321"/>
      <c r="D102" s="321"/>
      <c r="E102" s="321"/>
      <c r="F102" s="321"/>
      <c r="G102" s="321"/>
      <c r="H102" s="321"/>
      <c r="I102" s="321"/>
      <c r="J102" s="321"/>
      <c r="K102" s="321"/>
      <c r="L102" s="321"/>
      <c r="M102" s="321">
        <v>2</v>
      </c>
      <c r="N102" s="321"/>
      <c r="O102" s="321"/>
      <c r="P102" s="321"/>
      <c r="Q102" s="321"/>
      <c r="R102" s="321"/>
      <c r="S102" s="321"/>
      <c r="T102" s="321">
        <v>3</v>
      </c>
      <c r="U102" s="321">
        <v>2</v>
      </c>
      <c r="V102" s="321"/>
      <c r="W102" s="321"/>
      <c r="X102" s="321"/>
      <c r="Y102" s="321"/>
      <c r="Z102" s="321"/>
      <c r="AA102" s="320">
        <v>7</v>
      </c>
    </row>
    <row r="103" spans="1:27" s="308" customFormat="1" ht="15" customHeight="1">
      <c r="A103" s="509"/>
      <c r="B103" s="319" t="s">
        <v>268</v>
      </c>
      <c r="C103" s="317"/>
      <c r="D103" s="317"/>
      <c r="E103" s="317"/>
      <c r="F103" s="317"/>
      <c r="G103" s="317"/>
      <c r="H103" s="317"/>
      <c r="I103" s="317"/>
      <c r="J103" s="317"/>
      <c r="K103" s="317">
        <v>3</v>
      </c>
      <c r="L103" s="317"/>
      <c r="M103" s="317"/>
      <c r="N103" s="317"/>
      <c r="O103" s="317"/>
      <c r="P103" s="317"/>
      <c r="Q103" s="317"/>
      <c r="R103" s="317"/>
      <c r="S103" s="317"/>
      <c r="T103" s="317"/>
      <c r="U103" s="317"/>
      <c r="V103" s="317"/>
      <c r="W103" s="317"/>
      <c r="X103" s="317"/>
      <c r="Y103" s="317"/>
      <c r="Z103" s="317"/>
      <c r="AA103" s="316">
        <v>3</v>
      </c>
    </row>
    <row r="104" spans="1:27" s="308" customFormat="1" ht="15" customHeight="1">
      <c r="A104" s="509"/>
      <c r="B104" s="318" t="s">
        <v>267</v>
      </c>
      <c r="C104" s="317"/>
      <c r="D104" s="317"/>
      <c r="E104" s="317"/>
      <c r="F104" s="317"/>
      <c r="G104" s="317"/>
      <c r="H104" s="317"/>
      <c r="I104" s="317"/>
      <c r="J104" s="317"/>
      <c r="K104" s="317"/>
      <c r="L104" s="317"/>
      <c r="M104" s="317"/>
      <c r="N104" s="317"/>
      <c r="O104" s="317"/>
      <c r="P104" s="317"/>
      <c r="Q104" s="317"/>
      <c r="R104" s="317"/>
      <c r="S104" s="317"/>
      <c r="T104" s="317">
        <v>1</v>
      </c>
      <c r="U104" s="317"/>
      <c r="V104" s="317"/>
      <c r="W104" s="317"/>
      <c r="X104" s="317"/>
      <c r="Y104" s="317"/>
      <c r="Z104" s="317"/>
      <c r="AA104" s="316">
        <v>1</v>
      </c>
    </row>
    <row r="105" spans="1:27" s="308" customFormat="1" ht="15" customHeight="1" thickBot="1">
      <c r="A105" s="510"/>
      <c r="B105" s="315" t="s">
        <v>254</v>
      </c>
      <c r="C105" s="314"/>
      <c r="D105" s="314"/>
      <c r="E105" s="314"/>
      <c r="F105" s="314"/>
      <c r="G105" s="314"/>
      <c r="H105" s="314"/>
      <c r="I105" s="314"/>
      <c r="J105" s="314"/>
      <c r="K105" s="314">
        <v>3</v>
      </c>
      <c r="L105" s="314"/>
      <c r="M105" s="314">
        <v>2</v>
      </c>
      <c r="N105" s="314"/>
      <c r="O105" s="314"/>
      <c r="P105" s="314"/>
      <c r="Q105" s="314"/>
      <c r="R105" s="314"/>
      <c r="S105" s="314"/>
      <c r="T105" s="314">
        <v>4</v>
      </c>
      <c r="U105" s="314">
        <v>2</v>
      </c>
      <c r="V105" s="314"/>
      <c r="W105" s="314"/>
      <c r="X105" s="314"/>
      <c r="Y105" s="314"/>
      <c r="Z105" s="314"/>
      <c r="AA105" s="313">
        <v>11</v>
      </c>
    </row>
    <row r="106" spans="1:27" s="308" customFormat="1" ht="15" customHeight="1" thickTop="1">
      <c r="A106" s="508" t="s">
        <v>271</v>
      </c>
      <c r="B106" s="322" t="s">
        <v>257</v>
      </c>
      <c r="C106" s="321"/>
      <c r="D106" s="321"/>
      <c r="E106" s="321"/>
      <c r="F106" s="321"/>
      <c r="G106" s="321"/>
      <c r="H106" s="321"/>
      <c r="I106" s="321"/>
      <c r="J106" s="321"/>
      <c r="K106" s="321"/>
      <c r="L106" s="321"/>
      <c r="M106" s="321"/>
      <c r="N106" s="321">
        <v>1</v>
      </c>
      <c r="O106" s="321"/>
      <c r="P106" s="321"/>
      <c r="Q106" s="321"/>
      <c r="R106" s="321"/>
      <c r="S106" s="321"/>
      <c r="T106" s="321"/>
      <c r="U106" s="321"/>
      <c r="V106" s="321"/>
      <c r="W106" s="321"/>
      <c r="X106" s="321"/>
      <c r="Y106" s="321"/>
      <c r="Z106" s="321"/>
      <c r="AA106" s="320">
        <v>1</v>
      </c>
    </row>
    <row r="107" spans="1:27" s="308" customFormat="1" ht="15" customHeight="1">
      <c r="A107" s="509"/>
      <c r="B107" s="319" t="s">
        <v>268</v>
      </c>
      <c r="C107" s="317"/>
      <c r="D107" s="317"/>
      <c r="E107" s="317"/>
      <c r="F107" s="317"/>
      <c r="G107" s="317"/>
      <c r="H107" s="317"/>
      <c r="I107" s="317"/>
      <c r="J107" s="317"/>
      <c r="K107" s="317"/>
      <c r="L107" s="317"/>
      <c r="M107" s="317"/>
      <c r="N107" s="317"/>
      <c r="O107" s="317"/>
      <c r="P107" s="317"/>
      <c r="Q107" s="317"/>
      <c r="R107" s="317"/>
      <c r="S107" s="317"/>
      <c r="T107" s="317"/>
      <c r="U107" s="317"/>
      <c r="V107" s="317"/>
      <c r="W107" s="317"/>
      <c r="X107" s="317"/>
      <c r="Y107" s="317"/>
      <c r="Z107" s="317"/>
      <c r="AA107" s="316"/>
    </row>
    <row r="108" spans="1:27" s="308" customFormat="1" ht="15" customHeight="1">
      <c r="A108" s="509"/>
      <c r="B108" s="318" t="s">
        <v>267</v>
      </c>
      <c r="C108" s="317"/>
      <c r="D108" s="317"/>
      <c r="E108" s="317"/>
      <c r="F108" s="317"/>
      <c r="G108" s="317"/>
      <c r="H108" s="317"/>
      <c r="I108" s="317"/>
      <c r="J108" s="317"/>
      <c r="K108" s="317"/>
      <c r="L108" s="317"/>
      <c r="M108" s="317"/>
      <c r="N108" s="317"/>
      <c r="O108" s="317"/>
      <c r="P108" s="317"/>
      <c r="Q108" s="317"/>
      <c r="R108" s="317"/>
      <c r="S108" s="317"/>
      <c r="T108" s="317"/>
      <c r="U108" s="317"/>
      <c r="V108" s="317"/>
      <c r="W108" s="317"/>
      <c r="X108" s="317"/>
      <c r="Y108" s="317"/>
      <c r="Z108" s="317"/>
      <c r="AA108" s="316"/>
    </row>
    <row r="109" spans="1:27" s="308" customFormat="1" ht="15" customHeight="1" thickBot="1">
      <c r="A109" s="510"/>
      <c r="B109" s="315" t="s">
        <v>254</v>
      </c>
      <c r="C109" s="314"/>
      <c r="D109" s="314"/>
      <c r="E109" s="314"/>
      <c r="F109" s="314"/>
      <c r="G109" s="314"/>
      <c r="H109" s="314"/>
      <c r="I109" s="314"/>
      <c r="J109" s="314"/>
      <c r="K109" s="314"/>
      <c r="L109" s="314"/>
      <c r="M109" s="314"/>
      <c r="N109" s="314">
        <v>1</v>
      </c>
      <c r="O109" s="314"/>
      <c r="P109" s="314"/>
      <c r="Q109" s="314"/>
      <c r="R109" s="314"/>
      <c r="S109" s="314"/>
      <c r="T109" s="314"/>
      <c r="U109" s="314"/>
      <c r="V109" s="314"/>
      <c r="W109" s="314"/>
      <c r="X109" s="314"/>
      <c r="Y109" s="314"/>
      <c r="Z109" s="314"/>
      <c r="AA109" s="313">
        <v>1</v>
      </c>
    </row>
    <row r="110" spans="1:27" s="308" customFormat="1" ht="15" customHeight="1" thickTop="1">
      <c r="A110" s="508" t="s">
        <v>270</v>
      </c>
      <c r="B110" s="322" t="s">
        <v>257</v>
      </c>
      <c r="C110" s="321"/>
      <c r="D110" s="321"/>
      <c r="E110" s="321"/>
      <c r="F110" s="321"/>
      <c r="G110" s="321"/>
      <c r="H110" s="321"/>
      <c r="I110" s="321"/>
      <c r="J110" s="321"/>
      <c r="K110" s="321"/>
      <c r="L110" s="321"/>
      <c r="M110" s="321"/>
      <c r="N110" s="321"/>
      <c r="O110" s="321"/>
      <c r="P110" s="321"/>
      <c r="Q110" s="321"/>
      <c r="R110" s="321"/>
      <c r="S110" s="321"/>
      <c r="T110" s="321"/>
      <c r="U110" s="321"/>
      <c r="V110" s="321"/>
      <c r="W110" s="321"/>
      <c r="X110" s="321"/>
      <c r="Y110" s="321"/>
      <c r="Z110" s="320"/>
      <c r="AA110" s="320"/>
    </row>
    <row r="111" spans="1:27" s="308" customFormat="1" ht="15" customHeight="1">
      <c r="A111" s="509"/>
      <c r="B111" s="319" t="s">
        <v>268</v>
      </c>
      <c r="C111" s="317"/>
      <c r="D111" s="317"/>
      <c r="E111" s="317"/>
      <c r="F111" s="317"/>
      <c r="G111" s="317"/>
      <c r="H111" s="317"/>
      <c r="I111" s="317"/>
      <c r="J111" s="317"/>
      <c r="K111" s="317"/>
      <c r="L111" s="317"/>
      <c r="M111" s="317"/>
      <c r="N111" s="317"/>
      <c r="O111" s="317"/>
      <c r="P111" s="317"/>
      <c r="Q111" s="317"/>
      <c r="R111" s="317"/>
      <c r="S111" s="317"/>
      <c r="T111" s="317"/>
      <c r="U111" s="317"/>
      <c r="V111" s="317"/>
      <c r="W111" s="317"/>
      <c r="X111" s="317"/>
      <c r="Y111" s="317"/>
      <c r="Z111" s="316"/>
      <c r="AA111" s="316"/>
    </row>
    <row r="112" spans="1:27" s="308" customFormat="1" ht="15" customHeight="1">
      <c r="A112" s="509"/>
      <c r="B112" s="318" t="s">
        <v>267</v>
      </c>
      <c r="C112" s="317"/>
      <c r="D112" s="317"/>
      <c r="E112" s="317"/>
      <c r="F112" s="317"/>
      <c r="G112" s="317"/>
      <c r="H112" s="317"/>
      <c r="I112" s="317"/>
      <c r="J112" s="317"/>
      <c r="K112" s="317"/>
      <c r="L112" s="317"/>
      <c r="M112" s="317"/>
      <c r="N112" s="317"/>
      <c r="O112" s="317"/>
      <c r="P112" s="317"/>
      <c r="Q112" s="317"/>
      <c r="R112" s="317"/>
      <c r="S112" s="317"/>
      <c r="T112" s="317"/>
      <c r="U112" s="317"/>
      <c r="V112" s="317"/>
      <c r="W112" s="317"/>
      <c r="X112" s="317"/>
      <c r="Y112" s="317"/>
      <c r="Z112" s="316"/>
      <c r="AA112" s="316"/>
    </row>
    <row r="113" spans="1:27" s="308" customFormat="1" ht="15" customHeight="1" thickBot="1">
      <c r="A113" s="510"/>
      <c r="B113" s="315" t="s">
        <v>254</v>
      </c>
      <c r="C113" s="314"/>
      <c r="D113" s="314"/>
      <c r="E113" s="314"/>
      <c r="F113" s="314"/>
      <c r="G113" s="314"/>
      <c r="H113" s="314"/>
      <c r="I113" s="314"/>
      <c r="J113" s="314"/>
      <c r="K113" s="314"/>
      <c r="L113" s="314"/>
      <c r="M113" s="314"/>
      <c r="N113" s="314"/>
      <c r="O113" s="314"/>
      <c r="P113" s="314"/>
      <c r="Q113" s="314"/>
      <c r="R113" s="314"/>
      <c r="S113" s="314"/>
      <c r="T113" s="314"/>
      <c r="U113" s="314"/>
      <c r="V113" s="314"/>
      <c r="W113" s="314"/>
      <c r="X113" s="314"/>
      <c r="Y113" s="314"/>
      <c r="Z113" s="313"/>
      <c r="AA113" s="313"/>
    </row>
    <row r="114" spans="1:27" s="308" customFormat="1" ht="15" customHeight="1" thickTop="1">
      <c r="A114" s="508" t="s">
        <v>269</v>
      </c>
      <c r="B114" s="322" t="s">
        <v>257</v>
      </c>
      <c r="C114" s="321"/>
      <c r="D114" s="321"/>
      <c r="E114" s="321"/>
      <c r="F114" s="321"/>
      <c r="G114" s="321"/>
      <c r="H114" s="321"/>
      <c r="I114" s="321"/>
      <c r="J114" s="321"/>
      <c r="K114" s="321"/>
      <c r="L114" s="321"/>
      <c r="M114" s="321"/>
      <c r="N114" s="321"/>
      <c r="O114" s="321"/>
      <c r="P114" s="321"/>
      <c r="Q114" s="321"/>
      <c r="R114" s="321"/>
      <c r="S114" s="321"/>
      <c r="T114" s="321"/>
      <c r="U114" s="321"/>
      <c r="V114" s="321"/>
      <c r="W114" s="321"/>
      <c r="X114" s="321"/>
      <c r="Y114" s="321"/>
      <c r="Z114" s="320"/>
      <c r="AA114" s="320"/>
    </row>
    <row r="115" spans="1:27" s="308" customFormat="1" ht="15" customHeight="1">
      <c r="A115" s="509"/>
      <c r="B115" s="319" t="s">
        <v>268</v>
      </c>
      <c r="C115" s="317"/>
      <c r="D115" s="317"/>
      <c r="E115" s="317"/>
      <c r="F115" s="317"/>
      <c r="G115" s="317"/>
      <c r="H115" s="317"/>
      <c r="I115" s="317"/>
      <c r="J115" s="317"/>
      <c r="K115" s="317"/>
      <c r="L115" s="317"/>
      <c r="M115" s="317"/>
      <c r="N115" s="317"/>
      <c r="O115" s="317"/>
      <c r="P115" s="317"/>
      <c r="Q115" s="317"/>
      <c r="R115" s="317"/>
      <c r="S115" s="317"/>
      <c r="T115" s="317"/>
      <c r="U115" s="317"/>
      <c r="V115" s="317"/>
      <c r="W115" s="317"/>
      <c r="X115" s="317"/>
      <c r="Y115" s="317"/>
      <c r="Z115" s="316"/>
      <c r="AA115" s="316"/>
    </row>
    <row r="116" spans="1:27" s="308" customFormat="1" ht="15" customHeight="1">
      <c r="A116" s="509"/>
      <c r="B116" s="318" t="s">
        <v>267</v>
      </c>
      <c r="C116" s="317"/>
      <c r="D116" s="317"/>
      <c r="E116" s="317"/>
      <c r="F116" s="317"/>
      <c r="G116" s="317"/>
      <c r="H116" s="317"/>
      <c r="I116" s="317"/>
      <c r="J116" s="317"/>
      <c r="K116" s="317"/>
      <c r="L116" s="317"/>
      <c r="M116" s="317"/>
      <c r="N116" s="317"/>
      <c r="O116" s="317"/>
      <c r="P116" s="317"/>
      <c r="Q116" s="317"/>
      <c r="R116" s="317"/>
      <c r="S116" s="317"/>
      <c r="T116" s="317"/>
      <c r="U116" s="317"/>
      <c r="V116" s="317"/>
      <c r="W116" s="317"/>
      <c r="X116" s="317"/>
      <c r="Y116" s="317"/>
      <c r="Z116" s="316"/>
      <c r="AA116" s="316"/>
    </row>
    <row r="117" spans="1:27" s="308" customFormat="1" ht="15" customHeight="1" thickBot="1">
      <c r="A117" s="510"/>
      <c r="B117" s="315" t="s">
        <v>254</v>
      </c>
      <c r="C117" s="314"/>
      <c r="D117" s="314"/>
      <c r="E117" s="314"/>
      <c r="F117" s="314"/>
      <c r="G117" s="314"/>
      <c r="H117" s="314"/>
      <c r="I117" s="314"/>
      <c r="J117" s="314"/>
      <c r="K117" s="314"/>
      <c r="L117" s="314"/>
      <c r="M117" s="314"/>
      <c r="N117" s="314"/>
      <c r="O117" s="314"/>
      <c r="P117" s="314"/>
      <c r="Q117" s="314"/>
      <c r="R117" s="314"/>
      <c r="S117" s="314"/>
      <c r="T117" s="314"/>
      <c r="U117" s="314"/>
      <c r="V117" s="314"/>
      <c r="W117" s="314"/>
      <c r="X117" s="314"/>
      <c r="Y117" s="314"/>
      <c r="Z117" s="314"/>
      <c r="AA117" s="313"/>
    </row>
    <row r="118" spans="1:27" s="308" customFormat="1" ht="15" customHeight="1" thickTop="1" thickBot="1">
      <c r="A118" s="511" t="s">
        <v>266</v>
      </c>
      <c r="B118" s="512"/>
      <c r="C118" s="312">
        <v>2478</v>
      </c>
      <c r="D118" s="311">
        <v>2186</v>
      </c>
      <c r="E118" s="311">
        <v>1836</v>
      </c>
      <c r="F118" s="311">
        <v>1404</v>
      </c>
      <c r="G118" s="311">
        <v>1539</v>
      </c>
      <c r="H118" s="311">
        <v>1958</v>
      </c>
      <c r="I118" s="311">
        <v>3085</v>
      </c>
      <c r="J118" s="311">
        <v>4470</v>
      </c>
      <c r="K118" s="311">
        <v>5510</v>
      </c>
      <c r="L118" s="311">
        <v>7357</v>
      </c>
      <c r="M118" s="311">
        <v>7256</v>
      </c>
      <c r="N118" s="311">
        <v>6663</v>
      </c>
      <c r="O118" s="311">
        <v>5810</v>
      </c>
      <c r="P118" s="311">
        <v>5976</v>
      </c>
      <c r="Q118" s="311">
        <v>6573</v>
      </c>
      <c r="R118" s="311">
        <v>6323</v>
      </c>
      <c r="S118" s="311">
        <v>6506</v>
      </c>
      <c r="T118" s="311">
        <v>5114</v>
      </c>
      <c r="U118" s="311">
        <v>4369</v>
      </c>
      <c r="V118" s="311">
        <v>4168</v>
      </c>
      <c r="W118" s="311">
        <v>4021</v>
      </c>
      <c r="X118" s="311">
        <v>4021</v>
      </c>
      <c r="Y118" s="311">
        <v>3778</v>
      </c>
      <c r="Z118" s="311">
        <v>3298</v>
      </c>
      <c r="AA118" s="310">
        <v>105699</v>
      </c>
    </row>
    <row r="119" spans="1:27" s="308" customFormat="1" ht="9.5" hidden="1">
      <c r="A119" s="507"/>
      <c r="B119" s="507"/>
      <c r="C119" s="507"/>
      <c r="D119" s="507"/>
      <c r="E119" s="507"/>
      <c r="F119" s="507"/>
      <c r="G119" s="507"/>
      <c r="H119" s="507"/>
      <c r="I119" s="507"/>
      <c r="J119" s="507"/>
      <c r="K119" s="507"/>
      <c r="L119" s="507"/>
      <c r="M119" s="507"/>
      <c r="N119" s="507"/>
      <c r="O119" s="507"/>
      <c r="P119" s="507"/>
      <c r="Q119" s="507"/>
      <c r="R119" s="507"/>
      <c r="S119" s="507"/>
      <c r="T119" s="507"/>
      <c r="U119" s="507"/>
      <c r="V119" s="507"/>
      <c r="W119" s="507"/>
      <c r="X119" s="507"/>
      <c r="Y119" s="507"/>
      <c r="Z119" s="507"/>
      <c r="AA119" s="507"/>
    </row>
    <row r="120" spans="1:27" s="308" customFormat="1" ht="9.5" hidden="1">
      <c r="A120" s="507"/>
      <c r="B120" s="507"/>
      <c r="C120" s="507"/>
      <c r="D120" s="507"/>
      <c r="E120" s="507"/>
      <c r="F120" s="507"/>
      <c r="G120" s="507"/>
      <c r="H120" s="507"/>
      <c r="I120" s="507"/>
      <c r="J120" s="507"/>
      <c r="K120" s="507"/>
      <c r="L120" s="507"/>
      <c r="M120" s="507"/>
      <c r="N120" s="507"/>
      <c r="O120" s="507"/>
      <c r="P120" s="507"/>
      <c r="Q120" s="507"/>
      <c r="R120" s="507"/>
      <c r="S120" s="507"/>
      <c r="T120" s="507"/>
      <c r="U120" s="507"/>
      <c r="V120" s="507"/>
      <c r="W120" s="507"/>
      <c r="X120" s="507"/>
      <c r="Y120" s="507"/>
      <c r="Z120" s="507"/>
      <c r="AA120" s="507"/>
    </row>
    <row r="121" spans="1:27" s="308" customFormat="1" ht="9.5">
      <c r="A121" s="309" t="s">
        <v>234</v>
      </c>
      <c r="B121" s="306"/>
    </row>
    <row r="146" spans="1:1">
      <c r="A146" s="307"/>
    </row>
  </sheetData>
  <mergeCells count="30">
    <mergeCell ref="A71:A74"/>
    <mergeCell ref="A75:A78"/>
    <mergeCell ref="A79:A82"/>
    <mergeCell ref="A83:A86"/>
    <mergeCell ref="A40:A43"/>
    <mergeCell ref="Y2:AA2"/>
    <mergeCell ref="A119:AA120"/>
    <mergeCell ref="A114:A117"/>
    <mergeCell ref="A87:A90"/>
    <mergeCell ref="A91:A94"/>
    <mergeCell ref="A95:A98"/>
    <mergeCell ref="A102:A105"/>
    <mergeCell ref="A106:A109"/>
    <mergeCell ref="A118:B118"/>
    <mergeCell ref="A110:A113"/>
    <mergeCell ref="A32:A35"/>
    <mergeCell ref="A28:A31"/>
    <mergeCell ref="A67:A70"/>
    <mergeCell ref="A8:A11"/>
    <mergeCell ref="A24:A27"/>
    <mergeCell ref="A20:A23"/>
    <mergeCell ref="A4:A7"/>
    <mergeCell ref="A63:A66"/>
    <mergeCell ref="A59:A62"/>
    <mergeCell ref="A55:A58"/>
    <mergeCell ref="A51:A54"/>
    <mergeCell ref="A44:A47"/>
    <mergeCell ref="A16:A19"/>
    <mergeCell ref="A12:A15"/>
    <mergeCell ref="A36:A39"/>
  </mergeCells>
  <phoneticPr fontId="1"/>
  <printOptions horizontalCentered="1"/>
  <pageMargins left="0.47244094488188981" right="0.47244094488188981" top="0.70866141732283472" bottom="0" header="0" footer="0"/>
  <pageSetup paperSize="9" fitToHeight="0" orientation="portrait" horizontalDpi="300" verticalDpi="300" r:id="rId1"/>
  <headerFooter alignWithMargins="0">
    <oddHeader>&amp;R_x000D__x000D_</oddHeader>
  </headerFooter>
  <rowBreaks count="2" manualBreakCount="2">
    <brk id="49" max="16383" man="1"/>
    <brk id="100"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0"/>
  <sheetViews>
    <sheetView showGridLines="0" zoomScaleNormal="100" zoomScaleSheetLayoutView="100" workbookViewId="0"/>
  </sheetViews>
  <sheetFormatPr defaultColWidth="8.81640625" defaultRowHeight="13"/>
  <cols>
    <col min="1" max="1" width="12" style="23" customWidth="1"/>
    <col min="2" max="2" width="5.81640625" style="23" customWidth="1"/>
    <col min="3" max="3" width="4.453125" style="23" customWidth="1"/>
    <col min="4" max="6" width="4.1796875" style="23" customWidth="1"/>
    <col min="7" max="7" width="5" style="23" customWidth="1"/>
    <col min="8" max="8" width="4.6328125" style="23" customWidth="1"/>
    <col min="9" max="10" width="4.1796875" style="23" customWidth="1"/>
    <col min="11" max="13" width="3.36328125" style="23" customWidth="1"/>
    <col min="14" max="14" width="3.36328125" style="35" customWidth="1"/>
    <col min="15" max="15" width="3.36328125" style="23" customWidth="1"/>
    <col min="16" max="20" width="3.6328125" style="23" customWidth="1"/>
    <col min="21" max="21" width="2.6328125" style="23" customWidth="1"/>
    <col min="22" max="16384" width="8.81640625" style="23"/>
  </cols>
  <sheetData>
    <row r="1" spans="1:24" s="63" customFormat="1" ht="18" customHeight="1">
      <c r="A1" s="65" t="s">
        <v>54</v>
      </c>
      <c r="B1" s="3"/>
      <c r="C1" s="3"/>
      <c r="D1" s="3"/>
      <c r="E1" s="3"/>
      <c r="F1" s="3"/>
      <c r="G1" s="3"/>
      <c r="H1" s="3"/>
      <c r="I1" s="3"/>
      <c r="J1" s="3"/>
      <c r="K1" s="3"/>
      <c r="L1" s="3"/>
      <c r="M1" s="3"/>
      <c r="N1" s="64"/>
      <c r="O1" s="3"/>
      <c r="P1" s="3"/>
      <c r="Q1" s="3"/>
      <c r="R1" s="3"/>
      <c r="S1" s="3"/>
      <c r="T1" s="3"/>
    </row>
    <row r="2" spans="1:24" s="25" customFormat="1" ht="17" customHeight="1">
      <c r="A2" s="364" t="s">
        <v>53</v>
      </c>
      <c r="B2" s="364"/>
      <c r="C2" s="364"/>
      <c r="D2" s="364"/>
      <c r="E2" s="364"/>
      <c r="F2" s="364"/>
      <c r="G2" s="364"/>
      <c r="H2" s="364"/>
      <c r="I2" s="364"/>
      <c r="J2" s="364"/>
      <c r="K2" s="364"/>
      <c r="L2" s="364"/>
      <c r="M2" s="364"/>
      <c r="N2" s="364"/>
      <c r="O2" s="364"/>
      <c r="P2" s="364"/>
      <c r="Q2" s="364"/>
      <c r="R2" s="364"/>
      <c r="S2" s="364"/>
      <c r="T2" s="364"/>
    </row>
    <row r="3" spans="1:24" s="25" customFormat="1" ht="17" customHeight="1">
      <c r="A3" s="364"/>
      <c r="B3" s="364"/>
      <c r="C3" s="364"/>
      <c r="D3" s="364"/>
      <c r="E3" s="364"/>
      <c r="F3" s="364"/>
      <c r="G3" s="364"/>
      <c r="H3" s="364"/>
      <c r="I3" s="364"/>
      <c r="J3" s="364"/>
      <c r="K3" s="364"/>
      <c r="L3" s="364"/>
      <c r="M3" s="364"/>
      <c r="N3" s="364"/>
      <c r="O3" s="364"/>
      <c r="P3" s="364"/>
      <c r="Q3" s="364"/>
      <c r="R3" s="364"/>
      <c r="S3" s="364"/>
      <c r="T3" s="364"/>
    </row>
    <row r="4" spans="1:24" s="25" customFormat="1" ht="13.5" customHeight="1" thickBot="1">
      <c r="A4" s="62"/>
      <c r="B4" s="62"/>
      <c r="C4" s="62"/>
      <c r="D4" s="62"/>
      <c r="E4" s="62"/>
      <c r="F4" s="62"/>
      <c r="G4" s="62"/>
      <c r="H4" s="62"/>
      <c r="I4" s="62"/>
      <c r="J4" s="62"/>
      <c r="K4" s="62"/>
      <c r="L4" s="62"/>
      <c r="M4" s="62"/>
      <c r="N4" s="62"/>
      <c r="O4" s="62"/>
      <c r="P4" s="62"/>
      <c r="Q4" s="62"/>
      <c r="R4" s="365" t="s">
        <v>26</v>
      </c>
      <c r="S4" s="365"/>
      <c r="T4" s="365"/>
    </row>
    <row r="5" spans="1:24" s="25" customFormat="1" ht="81.75" customHeight="1">
      <c r="A5" s="366"/>
      <c r="B5" s="359" t="s">
        <v>29</v>
      </c>
      <c r="C5" s="356" t="s">
        <v>52</v>
      </c>
      <c r="D5" s="368"/>
      <c r="E5" s="368"/>
      <c r="F5" s="369"/>
      <c r="G5" s="356" t="s">
        <v>51</v>
      </c>
      <c r="H5" s="368"/>
      <c r="I5" s="368"/>
      <c r="J5" s="369"/>
      <c r="K5" s="359" t="s">
        <v>50</v>
      </c>
      <c r="L5" s="359" t="s">
        <v>49</v>
      </c>
      <c r="M5" s="359" t="s">
        <v>48</v>
      </c>
      <c r="N5" s="359" t="s">
        <v>47</v>
      </c>
      <c r="O5" s="359" t="s">
        <v>46</v>
      </c>
      <c r="P5" s="359" t="s">
        <v>45</v>
      </c>
      <c r="Q5" s="359" t="s">
        <v>44</v>
      </c>
      <c r="R5" s="359" t="s">
        <v>43</v>
      </c>
      <c r="S5" s="359" t="s">
        <v>42</v>
      </c>
      <c r="T5" s="361" t="s">
        <v>37</v>
      </c>
      <c r="U5" s="28"/>
    </row>
    <row r="6" spans="1:24" s="25" customFormat="1" ht="69" customHeight="1" thickBot="1">
      <c r="A6" s="367"/>
      <c r="B6" s="360"/>
      <c r="C6" s="60" t="s">
        <v>40</v>
      </c>
      <c r="D6" s="60" t="s">
        <v>39</v>
      </c>
      <c r="E6" s="60" t="s">
        <v>41</v>
      </c>
      <c r="F6" s="60" t="s">
        <v>37</v>
      </c>
      <c r="G6" s="60" t="s">
        <v>40</v>
      </c>
      <c r="H6" s="60" t="s">
        <v>39</v>
      </c>
      <c r="I6" s="61" t="s">
        <v>38</v>
      </c>
      <c r="J6" s="60" t="s">
        <v>37</v>
      </c>
      <c r="K6" s="360"/>
      <c r="L6" s="360"/>
      <c r="M6" s="360"/>
      <c r="N6" s="360"/>
      <c r="O6" s="360"/>
      <c r="P6" s="360"/>
      <c r="Q6" s="360"/>
      <c r="R6" s="360"/>
      <c r="S6" s="360"/>
      <c r="T6" s="362"/>
      <c r="U6" s="28"/>
    </row>
    <row r="7" spans="1:24" s="25" customFormat="1" ht="15" customHeight="1">
      <c r="A7" s="59" t="s">
        <v>29</v>
      </c>
      <c r="B7" s="58">
        <f t="shared" ref="B7:B16" si="0">SUM(C7:T7)</f>
        <v>15695</v>
      </c>
      <c r="C7" s="58">
        <f t="shared" ref="C7:T7" si="1">SUM(C8:C16)</f>
        <v>5036</v>
      </c>
      <c r="D7" s="58">
        <f t="shared" si="1"/>
        <v>1159</v>
      </c>
      <c r="E7" s="58">
        <f t="shared" si="1"/>
        <v>106</v>
      </c>
      <c r="F7" s="58">
        <f t="shared" si="1"/>
        <v>662</v>
      </c>
      <c r="G7" s="58">
        <f t="shared" si="1"/>
        <v>4613</v>
      </c>
      <c r="H7" s="58">
        <f t="shared" si="1"/>
        <v>1813</v>
      </c>
      <c r="I7" s="58">
        <f t="shared" si="1"/>
        <v>779</v>
      </c>
      <c r="J7" s="58">
        <f t="shared" si="1"/>
        <v>688</v>
      </c>
      <c r="K7" s="58">
        <f t="shared" si="1"/>
        <v>18</v>
      </c>
      <c r="L7" s="58">
        <f t="shared" si="1"/>
        <v>11</v>
      </c>
      <c r="M7" s="58">
        <f t="shared" si="1"/>
        <v>26</v>
      </c>
      <c r="N7" s="58">
        <f t="shared" si="1"/>
        <v>3</v>
      </c>
      <c r="O7" s="58">
        <f t="shared" si="1"/>
        <v>11</v>
      </c>
      <c r="P7" s="58">
        <f t="shared" si="1"/>
        <v>141</v>
      </c>
      <c r="Q7" s="58">
        <f t="shared" si="1"/>
        <v>183</v>
      </c>
      <c r="R7" s="58">
        <f t="shared" si="1"/>
        <v>133</v>
      </c>
      <c r="S7" s="58">
        <f t="shared" si="1"/>
        <v>11</v>
      </c>
      <c r="T7" s="57">
        <f t="shared" si="1"/>
        <v>302</v>
      </c>
    </row>
    <row r="8" spans="1:24" s="25" customFormat="1" ht="15" customHeight="1">
      <c r="A8" s="54" t="s">
        <v>36</v>
      </c>
      <c r="B8" s="53">
        <f t="shared" si="0"/>
        <v>1236</v>
      </c>
      <c r="C8" s="52">
        <v>476</v>
      </c>
      <c r="D8" s="52">
        <v>78</v>
      </c>
      <c r="E8" s="52">
        <v>5</v>
      </c>
      <c r="F8" s="52">
        <v>123</v>
      </c>
      <c r="G8" s="52">
        <v>285</v>
      </c>
      <c r="H8" s="52">
        <v>99</v>
      </c>
      <c r="I8" s="52">
        <v>74</v>
      </c>
      <c r="J8" s="52">
        <v>63</v>
      </c>
      <c r="K8" s="52">
        <v>1</v>
      </c>
      <c r="L8" s="52">
        <v>0</v>
      </c>
      <c r="M8" s="52">
        <v>1</v>
      </c>
      <c r="N8" s="52">
        <v>0</v>
      </c>
      <c r="O8" s="52">
        <v>1</v>
      </c>
      <c r="P8" s="52">
        <v>5</v>
      </c>
      <c r="Q8" s="52">
        <v>12</v>
      </c>
      <c r="R8" s="52">
        <v>8</v>
      </c>
      <c r="S8" s="52">
        <v>1</v>
      </c>
      <c r="T8" s="51">
        <v>4</v>
      </c>
    </row>
    <row r="9" spans="1:24" s="25" customFormat="1" ht="15" customHeight="1">
      <c r="A9" s="54" t="s">
        <v>10</v>
      </c>
      <c r="B9" s="53">
        <f t="shared" si="0"/>
        <v>1029</v>
      </c>
      <c r="C9" s="52">
        <v>370</v>
      </c>
      <c r="D9" s="52">
        <v>61</v>
      </c>
      <c r="E9" s="52">
        <v>5</v>
      </c>
      <c r="F9" s="52">
        <v>26</v>
      </c>
      <c r="G9" s="52">
        <v>289</v>
      </c>
      <c r="H9" s="52">
        <v>117</v>
      </c>
      <c r="I9" s="52">
        <v>62</v>
      </c>
      <c r="J9" s="52">
        <v>39</v>
      </c>
      <c r="K9" s="52">
        <v>0</v>
      </c>
      <c r="L9" s="52">
        <v>0</v>
      </c>
      <c r="M9" s="52">
        <v>2</v>
      </c>
      <c r="N9" s="52">
        <v>1</v>
      </c>
      <c r="O9" s="52">
        <v>0</v>
      </c>
      <c r="P9" s="52">
        <v>4</v>
      </c>
      <c r="Q9" s="52">
        <v>10</v>
      </c>
      <c r="R9" s="52">
        <v>6</v>
      </c>
      <c r="S9" s="52">
        <v>0</v>
      </c>
      <c r="T9" s="51">
        <v>37</v>
      </c>
    </row>
    <row r="10" spans="1:24" s="25" customFormat="1" ht="15" customHeight="1">
      <c r="A10" s="54" t="s">
        <v>35</v>
      </c>
      <c r="B10" s="53">
        <f t="shared" si="0"/>
        <v>2268</v>
      </c>
      <c r="C10" s="52">
        <v>1032</v>
      </c>
      <c r="D10" s="52">
        <v>208</v>
      </c>
      <c r="E10" s="52">
        <v>18</v>
      </c>
      <c r="F10" s="52">
        <v>65</v>
      </c>
      <c r="G10" s="52">
        <v>517</v>
      </c>
      <c r="H10" s="52">
        <v>160</v>
      </c>
      <c r="I10" s="52">
        <v>109</v>
      </c>
      <c r="J10" s="52">
        <v>48</v>
      </c>
      <c r="K10" s="52">
        <v>0</v>
      </c>
      <c r="L10" s="52">
        <v>1</v>
      </c>
      <c r="M10" s="52">
        <v>6</v>
      </c>
      <c r="N10" s="52">
        <v>0</v>
      </c>
      <c r="O10" s="52">
        <v>0</v>
      </c>
      <c r="P10" s="52">
        <v>34</v>
      </c>
      <c r="Q10" s="52">
        <v>21</v>
      </c>
      <c r="R10" s="52">
        <v>12</v>
      </c>
      <c r="S10" s="52">
        <v>2</v>
      </c>
      <c r="T10" s="51">
        <v>35</v>
      </c>
    </row>
    <row r="11" spans="1:24" s="25" customFormat="1" ht="15" customHeight="1">
      <c r="A11" s="54" t="s">
        <v>34</v>
      </c>
      <c r="B11" s="53">
        <f t="shared" si="0"/>
        <v>1032</v>
      </c>
      <c r="C11" s="52">
        <v>545</v>
      </c>
      <c r="D11" s="52">
        <v>68</v>
      </c>
      <c r="E11" s="52">
        <v>1</v>
      </c>
      <c r="F11" s="52">
        <v>25</v>
      </c>
      <c r="G11" s="52">
        <v>253</v>
      </c>
      <c r="H11" s="52">
        <v>58</v>
      </c>
      <c r="I11" s="52">
        <v>22</v>
      </c>
      <c r="J11" s="52">
        <v>26</v>
      </c>
      <c r="K11" s="52">
        <v>0</v>
      </c>
      <c r="L11" s="52">
        <v>2</v>
      </c>
      <c r="M11" s="52">
        <v>2</v>
      </c>
      <c r="N11" s="52">
        <v>0</v>
      </c>
      <c r="O11" s="52">
        <v>0</v>
      </c>
      <c r="P11" s="52">
        <v>6</v>
      </c>
      <c r="Q11" s="52">
        <v>15</v>
      </c>
      <c r="R11" s="52">
        <v>6</v>
      </c>
      <c r="S11" s="52">
        <v>1</v>
      </c>
      <c r="T11" s="56">
        <v>2</v>
      </c>
    </row>
    <row r="12" spans="1:24" s="25" customFormat="1" ht="15" customHeight="1">
      <c r="A12" s="54" t="s">
        <v>33</v>
      </c>
      <c r="B12" s="53">
        <f t="shared" si="0"/>
        <v>2367</v>
      </c>
      <c r="C12" s="52">
        <v>946</v>
      </c>
      <c r="D12" s="52">
        <v>165</v>
      </c>
      <c r="E12" s="52">
        <v>16</v>
      </c>
      <c r="F12" s="52">
        <v>99</v>
      </c>
      <c r="G12" s="52">
        <v>531</v>
      </c>
      <c r="H12" s="52">
        <v>155</v>
      </c>
      <c r="I12" s="52">
        <v>176</v>
      </c>
      <c r="J12" s="52">
        <v>81</v>
      </c>
      <c r="K12" s="52">
        <v>4</v>
      </c>
      <c r="L12" s="52">
        <v>1</v>
      </c>
      <c r="M12" s="52">
        <v>9</v>
      </c>
      <c r="N12" s="55">
        <v>2</v>
      </c>
      <c r="O12" s="52">
        <v>1</v>
      </c>
      <c r="P12" s="52">
        <v>16</v>
      </c>
      <c r="Q12" s="52">
        <v>30</v>
      </c>
      <c r="R12" s="52">
        <v>20</v>
      </c>
      <c r="S12" s="52">
        <v>2</v>
      </c>
      <c r="T12" s="51">
        <v>113</v>
      </c>
    </row>
    <row r="13" spans="1:24" s="25" customFormat="1" ht="15" customHeight="1">
      <c r="A13" s="54" t="s">
        <v>32</v>
      </c>
      <c r="B13" s="53">
        <f t="shared" si="0"/>
        <v>2127</v>
      </c>
      <c r="C13" s="52">
        <v>778</v>
      </c>
      <c r="D13" s="52">
        <v>158</v>
      </c>
      <c r="E13" s="52">
        <v>7</v>
      </c>
      <c r="F13" s="52">
        <v>58</v>
      </c>
      <c r="G13" s="52">
        <v>702</v>
      </c>
      <c r="H13" s="52">
        <v>187</v>
      </c>
      <c r="I13" s="52">
        <v>72</v>
      </c>
      <c r="J13" s="52">
        <v>68</v>
      </c>
      <c r="K13" s="52">
        <v>3</v>
      </c>
      <c r="L13" s="52">
        <v>4</v>
      </c>
      <c r="M13" s="52">
        <v>2</v>
      </c>
      <c r="N13" s="52">
        <v>0</v>
      </c>
      <c r="O13" s="52">
        <v>2</v>
      </c>
      <c r="P13" s="52">
        <v>20</v>
      </c>
      <c r="Q13" s="52">
        <v>29</v>
      </c>
      <c r="R13" s="52">
        <v>28</v>
      </c>
      <c r="S13" s="52">
        <v>0</v>
      </c>
      <c r="T13" s="51">
        <v>9</v>
      </c>
    </row>
    <row r="14" spans="1:24" s="25" customFormat="1" ht="15" customHeight="1">
      <c r="A14" s="54" t="s">
        <v>31</v>
      </c>
      <c r="B14" s="53">
        <f t="shared" si="0"/>
        <v>1769</v>
      </c>
      <c r="C14" s="52">
        <v>545</v>
      </c>
      <c r="D14" s="52">
        <v>184</v>
      </c>
      <c r="E14" s="52">
        <v>17</v>
      </c>
      <c r="F14" s="52">
        <v>115</v>
      </c>
      <c r="G14" s="52">
        <v>536</v>
      </c>
      <c r="H14" s="52">
        <v>147</v>
      </c>
      <c r="I14" s="52">
        <v>42</v>
      </c>
      <c r="J14" s="52">
        <v>39</v>
      </c>
      <c r="K14" s="52">
        <v>2</v>
      </c>
      <c r="L14" s="52">
        <v>0</v>
      </c>
      <c r="M14" s="52">
        <v>0</v>
      </c>
      <c r="N14" s="52">
        <v>0</v>
      </c>
      <c r="O14" s="52">
        <v>3</v>
      </c>
      <c r="P14" s="52">
        <v>41</v>
      </c>
      <c r="Q14" s="52">
        <v>27</v>
      </c>
      <c r="R14" s="52">
        <v>23</v>
      </c>
      <c r="S14" s="52">
        <v>1</v>
      </c>
      <c r="T14" s="51">
        <v>47</v>
      </c>
      <c r="U14" s="50"/>
    </row>
    <row r="15" spans="1:24" s="25" customFormat="1" ht="29" customHeight="1">
      <c r="A15" s="54" t="s">
        <v>19</v>
      </c>
      <c r="B15" s="53">
        <f t="shared" si="0"/>
        <v>871</v>
      </c>
      <c r="C15" s="52">
        <v>344</v>
      </c>
      <c r="D15" s="52">
        <v>237</v>
      </c>
      <c r="E15" s="52">
        <v>37</v>
      </c>
      <c r="F15" s="52">
        <v>151</v>
      </c>
      <c r="G15" s="52"/>
      <c r="H15" s="52"/>
      <c r="I15" s="52"/>
      <c r="J15" s="52"/>
      <c r="K15" s="52">
        <v>8</v>
      </c>
      <c r="L15" s="52">
        <v>1</v>
      </c>
      <c r="M15" s="52">
        <v>3</v>
      </c>
      <c r="N15" s="52">
        <v>0</v>
      </c>
      <c r="O15" s="52">
        <v>2</v>
      </c>
      <c r="P15" s="52">
        <v>9</v>
      </c>
      <c r="Q15" s="52">
        <v>30</v>
      </c>
      <c r="R15" s="52">
        <v>26</v>
      </c>
      <c r="S15" s="52">
        <v>4</v>
      </c>
      <c r="T15" s="51">
        <v>19</v>
      </c>
      <c r="U15" s="50"/>
      <c r="V15" s="25" t="s">
        <v>30</v>
      </c>
      <c r="W15" s="25" t="s">
        <v>29</v>
      </c>
    </row>
    <row r="16" spans="1:24" s="25" customFormat="1" ht="22.5" thickBot="1">
      <c r="A16" s="49" t="s">
        <v>21</v>
      </c>
      <c r="B16" s="48">
        <f t="shared" si="0"/>
        <v>2996</v>
      </c>
      <c r="C16" s="47"/>
      <c r="D16" s="47"/>
      <c r="E16" s="47"/>
      <c r="F16" s="47"/>
      <c r="G16" s="47">
        <v>1500</v>
      </c>
      <c r="H16" s="47">
        <v>890</v>
      </c>
      <c r="I16" s="47">
        <v>222</v>
      </c>
      <c r="J16" s="47">
        <v>324</v>
      </c>
      <c r="K16" s="47">
        <v>0</v>
      </c>
      <c r="L16" s="47">
        <v>2</v>
      </c>
      <c r="M16" s="47">
        <v>1</v>
      </c>
      <c r="N16" s="47">
        <v>0</v>
      </c>
      <c r="O16" s="47">
        <v>2</v>
      </c>
      <c r="P16" s="47">
        <v>6</v>
      </c>
      <c r="Q16" s="47">
        <v>9</v>
      </c>
      <c r="R16" s="47">
        <v>4</v>
      </c>
      <c r="S16" s="46">
        <v>0</v>
      </c>
      <c r="T16" s="45">
        <v>36</v>
      </c>
      <c r="V16" s="28">
        <f>SUM(C6:J6)</f>
        <v>0</v>
      </c>
      <c r="W16" s="28">
        <f>B6</f>
        <v>0</v>
      </c>
      <c r="X16" s="44" t="e">
        <f>V16/W16</f>
        <v>#DIV/0!</v>
      </c>
    </row>
    <row r="17" spans="1:20" s="25" customFormat="1" ht="11">
      <c r="A17" s="43" t="s">
        <v>28</v>
      </c>
      <c r="B17" s="42"/>
      <c r="C17" s="42"/>
      <c r="D17" s="42"/>
      <c r="E17" s="42"/>
      <c r="F17" s="42"/>
      <c r="G17" s="42"/>
      <c r="H17" s="42"/>
      <c r="I17" s="42"/>
      <c r="J17" s="42"/>
      <c r="K17" s="5"/>
      <c r="L17" s="42"/>
      <c r="M17" s="42"/>
      <c r="N17" s="42"/>
      <c r="O17" s="42"/>
      <c r="P17" s="42"/>
      <c r="Q17" s="42"/>
      <c r="R17" s="42"/>
      <c r="S17" s="5"/>
      <c r="T17" s="41"/>
    </row>
    <row r="18" spans="1:20" s="25" customFormat="1" ht="11">
      <c r="A18" s="43" t="s">
        <v>27</v>
      </c>
      <c r="B18" s="42"/>
      <c r="C18" s="42"/>
      <c r="D18" s="42"/>
      <c r="E18" s="42"/>
      <c r="F18" s="42"/>
      <c r="G18" s="42"/>
      <c r="H18" s="42"/>
      <c r="I18" s="42"/>
      <c r="J18" s="42"/>
      <c r="K18" s="5"/>
      <c r="L18" s="42"/>
      <c r="M18" s="42"/>
      <c r="N18" s="42"/>
      <c r="O18" s="42"/>
      <c r="P18" s="42"/>
      <c r="Q18" s="42"/>
      <c r="R18" s="42"/>
      <c r="S18" s="5"/>
      <c r="T18" s="41"/>
    </row>
    <row r="19" spans="1:20">
      <c r="A19" s="10" t="s">
        <v>24</v>
      </c>
      <c r="B19" s="5"/>
      <c r="C19" s="5"/>
      <c r="D19" s="5"/>
      <c r="E19" s="5"/>
      <c r="F19" s="5"/>
      <c r="G19" s="5"/>
      <c r="H19" s="5"/>
      <c r="I19" s="5"/>
      <c r="J19" s="5"/>
      <c r="K19" s="5"/>
      <c r="L19" s="5"/>
      <c r="M19" s="5"/>
      <c r="N19" s="41"/>
      <c r="O19" s="5"/>
      <c r="P19" s="5"/>
      <c r="Q19" s="5"/>
      <c r="R19" s="5"/>
      <c r="S19" s="5"/>
      <c r="T19" s="5"/>
    </row>
    <row r="20" spans="1:20">
      <c r="B20" s="36"/>
      <c r="C20" s="36"/>
      <c r="D20" s="36"/>
      <c r="E20" s="36"/>
      <c r="F20" s="36"/>
      <c r="G20" s="39"/>
      <c r="H20" s="40"/>
      <c r="I20" s="363"/>
      <c r="J20" s="363"/>
      <c r="K20" s="36"/>
      <c r="L20" s="36"/>
      <c r="M20" s="36"/>
      <c r="N20" s="37"/>
      <c r="O20" s="36"/>
      <c r="P20" s="36"/>
      <c r="Q20" s="36"/>
      <c r="R20" s="36"/>
      <c r="S20" s="36"/>
      <c r="T20" s="36"/>
    </row>
    <row r="21" spans="1:20">
      <c r="B21" s="36"/>
      <c r="C21" s="36"/>
      <c r="D21" s="39"/>
      <c r="E21" s="38"/>
      <c r="F21" s="36"/>
      <c r="G21" s="36"/>
      <c r="H21" s="36"/>
      <c r="I21" s="36"/>
      <c r="J21" s="36"/>
      <c r="K21" s="36"/>
      <c r="L21" s="36"/>
      <c r="M21" s="36"/>
      <c r="N21" s="37"/>
      <c r="O21" s="36"/>
      <c r="P21" s="36"/>
      <c r="Q21" s="36"/>
      <c r="R21" s="36"/>
      <c r="S21" s="36"/>
      <c r="T21" s="36"/>
    </row>
    <row r="22" spans="1:20">
      <c r="B22" s="36"/>
      <c r="C22" s="36"/>
      <c r="D22" s="36"/>
      <c r="E22" s="36"/>
      <c r="F22" s="36"/>
      <c r="G22" s="36"/>
      <c r="H22" s="36"/>
      <c r="I22" s="36"/>
      <c r="J22" s="36"/>
      <c r="K22" s="36"/>
      <c r="L22" s="36"/>
      <c r="M22" s="36"/>
      <c r="N22" s="37"/>
      <c r="O22" s="36"/>
      <c r="P22" s="36"/>
      <c r="Q22" s="36"/>
      <c r="R22" s="36"/>
      <c r="S22" s="36"/>
      <c r="T22" s="36"/>
    </row>
    <row r="23" spans="1:20">
      <c r="B23" s="36"/>
      <c r="C23" s="36"/>
      <c r="D23" s="36"/>
      <c r="E23" s="36"/>
      <c r="F23" s="36"/>
      <c r="G23" s="36"/>
      <c r="H23" s="36"/>
      <c r="I23" s="36"/>
      <c r="J23" s="36"/>
      <c r="K23" s="36"/>
      <c r="L23" s="36"/>
      <c r="M23" s="36"/>
      <c r="N23" s="37"/>
      <c r="O23" s="36"/>
      <c r="P23" s="36"/>
      <c r="Q23" s="36"/>
      <c r="R23" s="36"/>
      <c r="S23" s="36"/>
      <c r="T23" s="36"/>
    </row>
    <row r="24" spans="1:20">
      <c r="B24" s="36"/>
      <c r="C24" s="36"/>
      <c r="D24" s="36"/>
      <c r="E24" s="36"/>
      <c r="F24" s="36"/>
      <c r="G24" s="36"/>
      <c r="H24" s="36"/>
      <c r="I24" s="36"/>
      <c r="J24" s="36"/>
      <c r="K24" s="36"/>
      <c r="L24" s="36"/>
      <c r="M24" s="36"/>
      <c r="N24" s="37"/>
      <c r="O24" s="36"/>
      <c r="P24" s="36"/>
      <c r="Q24" s="36"/>
      <c r="R24" s="36"/>
      <c r="S24" s="36"/>
      <c r="T24" s="36"/>
    </row>
    <row r="25" spans="1:20">
      <c r="B25" s="36"/>
      <c r="C25" s="36"/>
      <c r="D25" s="36"/>
      <c r="E25" s="36"/>
      <c r="F25" s="36"/>
      <c r="G25" s="36"/>
      <c r="H25" s="36"/>
      <c r="I25" s="36"/>
      <c r="J25" s="36"/>
      <c r="K25" s="36"/>
      <c r="L25" s="36"/>
      <c r="M25" s="36"/>
      <c r="N25" s="37"/>
      <c r="O25" s="36"/>
      <c r="P25" s="36"/>
      <c r="Q25" s="36"/>
      <c r="R25" s="36"/>
      <c r="S25" s="36"/>
      <c r="T25" s="36"/>
    </row>
    <row r="26" spans="1:20">
      <c r="B26" s="36"/>
      <c r="C26" s="36"/>
      <c r="D26" s="36"/>
      <c r="E26" s="36"/>
      <c r="F26" s="36"/>
      <c r="G26" s="36"/>
      <c r="H26" s="36"/>
      <c r="I26" s="36"/>
      <c r="J26" s="36"/>
      <c r="K26" s="36"/>
      <c r="L26" s="36"/>
      <c r="M26" s="36"/>
      <c r="N26" s="37"/>
      <c r="O26" s="36"/>
      <c r="P26" s="36"/>
      <c r="Q26" s="36"/>
      <c r="R26" s="36"/>
      <c r="S26" s="36"/>
      <c r="T26" s="36"/>
    </row>
    <row r="27" spans="1:20">
      <c r="B27" s="36"/>
      <c r="C27" s="36"/>
      <c r="D27" s="36"/>
      <c r="E27" s="36"/>
      <c r="F27" s="36"/>
      <c r="G27" s="36"/>
      <c r="H27" s="36"/>
      <c r="I27" s="36"/>
      <c r="J27" s="36"/>
      <c r="K27" s="36"/>
      <c r="L27" s="36"/>
      <c r="M27" s="36"/>
      <c r="N27" s="37"/>
      <c r="O27" s="36"/>
      <c r="P27" s="36"/>
      <c r="Q27" s="36"/>
      <c r="R27" s="36"/>
      <c r="S27" s="36"/>
      <c r="T27" s="36"/>
    </row>
    <row r="28" spans="1:20">
      <c r="B28" s="36"/>
      <c r="C28" s="36"/>
      <c r="D28" s="36"/>
      <c r="E28" s="36"/>
      <c r="F28" s="36"/>
      <c r="G28" s="36"/>
      <c r="H28" s="36"/>
      <c r="I28" s="36"/>
      <c r="J28" s="36"/>
      <c r="K28" s="36"/>
      <c r="L28" s="36"/>
      <c r="M28" s="36"/>
      <c r="N28" s="37"/>
      <c r="O28" s="36"/>
      <c r="P28" s="36"/>
      <c r="Q28" s="36"/>
      <c r="R28" s="36"/>
      <c r="S28" s="36"/>
      <c r="T28" s="36"/>
    </row>
    <row r="29" spans="1:20">
      <c r="B29" s="36"/>
      <c r="C29" s="36"/>
      <c r="D29" s="36"/>
      <c r="E29" s="36"/>
      <c r="F29" s="36"/>
      <c r="G29" s="36"/>
      <c r="H29" s="36"/>
      <c r="I29" s="36"/>
      <c r="J29" s="36"/>
      <c r="K29" s="36"/>
      <c r="L29" s="36"/>
      <c r="M29" s="36"/>
      <c r="N29" s="37"/>
      <c r="O29" s="36"/>
      <c r="P29" s="36"/>
      <c r="Q29" s="36"/>
      <c r="R29" s="36"/>
      <c r="S29" s="36"/>
      <c r="T29" s="36"/>
    </row>
    <row r="30" spans="1:20">
      <c r="B30" s="36"/>
      <c r="C30" s="36"/>
      <c r="D30" s="36"/>
      <c r="E30" s="36"/>
      <c r="F30" s="36"/>
      <c r="G30" s="36"/>
      <c r="H30" s="36"/>
      <c r="I30" s="36"/>
      <c r="J30" s="36"/>
      <c r="K30" s="36"/>
      <c r="L30" s="36"/>
      <c r="M30" s="36"/>
      <c r="N30" s="37"/>
      <c r="O30" s="36"/>
      <c r="P30" s="36"/>
      <c r="Q30" s="36"/>
      <c r="R30" s="36"/>
      <c r="S30" s="36"/>
      <c r="T30" s="36"/>
    </row>
  </sheetData>
  <mergeCells count="17">
    <mergeCell ref="S5:S6"/>
    <mergeCell ref="T5:T6"/>
    <mergeCell ref="I20:J20"/>
    <mergeCell ref="A2:T3"/>
    <mergeCell ref="R4:T4"/>
    <mergeCell ref="A5:A6"/>
    <mergeCell ref="B5:B6"/>
    <mergeCell ref="C5:F5"/>
    <mergeCell ref="G5:J5"/>
    <mergeCell ref="K5:K6"/>
    <mergeCell ref="R5:R6"/>
    <mergeCell ref="L5:L6"/>
    <mergeCell ref="M5:M6"/>
    <mergeCell ref="N5:N6"/>
    <mergeCell ref="O5:O6"/>
    <mergeCell ref="P5:P6"/>
    <mergeCell ref="Q5:Q6"/>
  </mergeCells>
  <phoneticPr fontId="1"/>
  <printOptions horizontalCentered="1"/>
  <pageMargins left="0.47000000000000003" right="0.47000000000000003" top="0.71" bottom="0" header="0" footer="0"/>
  <pageSetup paperSize="9"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5"/>
  <sheetViews>
    <sheetView showGridLines="0" zoomScaleNormal="100" workbookViewId="0"/>
  </sheetViews>
  <sheetFormatPr defaultColWidth="8.81640625" defaultRowHeight="13"/>
  <cols>
    <col min="1" max="1" width="2.6328125" customWidth="1"/>
    <col min="2" max="2" width="1.6328125" customWidth="1"/>
    <col min="3" max="3" width="10.453125" customWidth="1"/>
    <col min="4" max="4" width="6.453125" customWidth="1"/>
    <col min="5" max="6" width="5.453125" customWidth="1"/>
    <col min="7" max="7" width="5.453125" style="66" customWidth="1"/>
    <col min="8" max="15" width="5.453125" customWidth="1"/>
    <col min="16" max="16" width="5.453125" style="66" customWidth="1"/>
  </cols>
  <sheetData>
    <row r="1" spans="1:18" s="2" customFormat="1" ht="18" customHeight="1">
      <c r="A1" s="65" t="s">
        <v>72</v>
      </c>
      <c r="B1" s="86"/>
      <c r="C1" s="86"/>
      <c r="D1" s="29"/>
      <c r="E1" s="29"/>
      <c r="F1" s="29"/>
      <c r="G1" s="85"/>
      <c r="H1" s="29"/>
      <c r="I1" s="29"/>
      <c r="J1" s="29"/>
      <c r="K1" s="29"/>
      <c r="L1" s="29"/>
      <c r="M1" s="29"/>
      <c r="N1" s="29"/>
      <c r="O1" s="29"/>
      <c r="P1" s="85"/>
    </row>
    <row r="2" spans="1:18" s="5" customFormat="1" ht="15" customHeight="1">
      <c r="A2" s="373" t="s">
        <v>71</v>
      </c>
      <c r="B2" s="373"/>
      <c r="C2" s="373"/>
      <c r="D2" s="373"/>
      <c r="E2" s="373"/>
      <c r="F2" s="373"/>
      <c r="G2" s="373"/>
      <c r="H2" s="373"/>
      <c r="I2" s="373"/>
      <c r="J2" s="373"/>
      <c r="K2" s="373"/>
      <c r="L2" s="373"/>
      <c r="M2" s="373"/>
      <c r="N2" s="373"/>
      <c r="O2" s="373"/>
      <c r="P2" s="373"/>
    </row>
    <row r="3" spans="1:18" s="5" customFormat="1" ht="15" customHeight="1">
      <c r="A3" s="373"/>
      <c r="B3" s="373"/>
      <c r="C3" s="373"/>
      <c r="D3" s="373"/>
      <c r="E3" s="373"/>
      <c r="F3" s="373"/>
      <c r="G3" s="373"/>
      <c r="H3" s="373"/>
      <c r="I3" s="373"/>
      <c r="J3" s="373"/>
      <c r="K3" s="373"/>
      <c r="L3" s="373"/>
      <c r="M3" s="373"/>
      <c r="N3" s="373"/>
      <c r="O3" s="373"/>
      <c r="P3" s="373"/>
    </row>
    <row r="4" spans="1:18" s="5" customFormat="1" ht="15" customHeight="1" thickBot="1">
      <c r="A4" s="84"/>
      <c r="B4" s="84"/>
      <c r="C4" s="84"/>
      <c r="D4" s="84"/>
      <c r="E4" s="84"/>
      <c r="F4" s="84"/>
      <c r="G4" s="84"/>
      <c r="H4" s="84"/>
      <c r="I4" s="84"/>
      <c r="J4" s="84"/>
      <c r="K4" s="84"/>
      <c r="L4" s="84"/>
      <c r="M4" s="84"/>
      <c r="N4" s="84"/>
      <c r="O4" s="376" t="s">
        <v>26</v>
      </c>
      <c r="P4" s="376"/>
    </row>
    <row r="5" spans="1:18" s="5" customFormat="1" ht="13" customHeight="1" thickBot="1">
      <c r="A5" s="374"/>
      <c r="B5" s="374"/>
      <c r="C5" s="375"/>
      <c r="D5" s="83" t="s">
        <v>29</v>
      </c>
      <c r="E5" s="83" t="s">
        <v>70</v>
      </c>
      <c r="F5" s="82">
        <v>5</v>
      </c>
      <c r="G5" s="82">
        <v>6</v>
      </c>
      <c r="H5" s="82">
        <v>7</v>
      </c>
      <c r="I5" s="82">
        <v>8</v>
      </c>
      <c r="J5" s="82">
        <v>9</v>
      </c>
      <c r="K5" s="82">
        <v>10</v>
      </c>
      <c r="L5" s="82">
        <v>11</v>
      </c>
      <c r="M5" s="82">
        <v>12</v>
      </c>
      <c r="N5" s="82">
        <v>1</v>
      </c>
      <c r="O5" s="82">
        <v>2</v>
      </c>
      <c r="P5" s="81">
        <v>3</v>
      </c>
      <c r="R5" s="11"/>
    </row>
    <row r="6" spans="1:18" s="5" customFormat="1" ht="13" customHeight="1">
      <c r="A6" s="377" t="s">
        <v>29</v>
      </c>
      <c r="B6" s="377"/>
      <c r="C6" s="378"/>
      <c r="D6" s="80">
        <f t="shared" ref="D6:P6" si="0">SUM(D7:D20)</f>
        <v>76997</v>
      </c>
      <c r="E6" s="80">
        <f t="shared" si="0"/>
        <v>5915</v>
      </c>
      <c r="F6" s="80">
        <f t="shared" si="0"/>
        <v>6938</v>
      </c>
      <c r="G6" s="80">
        <f t="shared" si="0"/>
        <v>5932</v>
      </c>
      <c r="H6" s="80">
        <f t="shared" si="0"/>
        <v>8088</v>
      </c>
      <c r="I6" s="80">
        <f t="shared" si="0"/>
        <v>6470</v>
      </c>
      <c r="J6" s="80">
        <f t="shared" si="0"/>
        <v>6138</v>
      </c>
      <c r="K6" s="80">
        <f t="shared" si="0"/>
        <v>6027</v>
      </c>
      <c r="L6" s="80">
        <f t="shared" si="0"/>
        <v>6041</v>
      </c>
      <c r="M6" s="80">
        <f t="shared" si="0"/>
        <v>7393</v>
      </c>
      <c r="N6" s="80">
        <f t="shared" si="0"/>
        <v>7405</v>
      </c>
      <c r="O6" s="80">
        <f t="shared" si="0"/>
        <v>5192</v>
      </c>
      <c r="P6" s="79">
        <f t="shared" si="0"/>
        <v>5458</v>
      </c>
      <c r="Q6" s="11"/>
    </row>
    <row r="7" spans="1:18" s="5" customFormat="1" ht="13" customHeight="1">
      <c r="A7" s="379" t="s">
        <v>69</v>
      </c>
      <c r="B7" s="74"/>
      <c r="C7" s="54" t="s">
        <v>52</v>
      </c>
      <c r="D7" s="72">
        <f t="shared" ref="D7:D24" si="1">SUM(E7:P7)</f>
        <v>29532</v>
      </c>
      <c r="E7" s="72">
        <v>2248</v>
      </c>
      <c r="F7" s="72">
        <v>2693</v>
      </c>
      <c r="G7" s="72">
        <v>2125</v>
      </c>
      <c r="H7" s="71">
        <v>3405</v>
      </c>
      <c r="I7" s="72">
        <v>2642</v>
      </c>
      <c r="J7" s="72">
        <v>2192</v>
      </c>
      <c r="K7" s="72">
        <v>2160</v>
      </c>
      <c r="L7" s="72">
        <v>2258</v>
      </c>
      <c r="M7" s="72">
        <v>2966</v>
      </c>
      <c r="N7" s="72">
        <v>3116</v>
      </c>
      <c r="O7" s="72">
        <v>1819</v>
      </c>
      <c r="P7" s="71">
        <v>1908</v>
      </c>
      <c r="Q7" s="11"/>
    </row>
    <row r="8" spans="1:18" s="5" customFormat="1" ht="13" customHeight="1">
      <c r="A8" s="371"/>
      <c r="B8" s="74"/>
      <c r="C8" s="54" t="s">
        <v>51</v>
      </c>
      <c r="D8" s="72">
        <f t="shared" si="1"/>
        <v>8545</v>
      </c>
      <c r="E8" s="72">
        <v>551</v>
      </c>
      <c r="F8" s="72">
        <v>621</v>
      </c>
      <c r="G8" s="71">
        <v>641</v>
      </c>
      <c r="H8" s="72">
        <v>1331</v>
      </c>
      <c r="I8" s="72">
        <v>825</v>
      </c>
      <c r="J8" s="72">
        <v>753</v>
      </c>
      <c r="K8" s="72">
        <v>597</v>
      </c>
      <c r="L8" s="72">
        <v>574</v>
      </c>
      <c r="M8" s="72">
        <v>755</v>
      </c>
      <c r="N8" s="72">
        <v>744</v>
      </c>
      <c r="O8" s="72">
        <v>560</v>
      </c>
      <c r="P8" s="71">
        <v>593</v>
      </c>
      <c r="Q8" s="11"/>
    </row>
    <row r="9" spans="1:18" s="5" customFormat="1" ht="13" customHeight="1">
      <c r="A9" s="371"/>
      <c r="B9" s="74"/>
      <c r="C9" s="54" t="s">
        <v>68</v>
      </c>
      <c r="D9" s="72">
        <f t="shared" si="1"/>
        <v>28</v>
      </c>
      <c r="E9" s="72">
        <v>0</v>
      </c>
      <c r="F9" s="72">
        <v>3</v>
      </c>
      <c r="G9" s="71">
        <v>0</v>
      </c>
      <c r="H9" s="72">
        <v>2</v>
      </c>
      <c r="I9" s="72">
        <v>2</v>
      </c>
      <c r="J9" s="72">
        <v>0</v>
      </c>
      <c r="K9" s="72">
        <v>0</v>
      </c>
      <c r="L9" s="72">
        <v>17</v>
      </c>
      <c r="M9" s="72">
        <v>2</v>
      </c>
      <c r="N9" s="72">
        <v>2</v>
      </c>
      <c r="O9" s="72">
        <v>0</v>
      </c>
      <c r="P9" s="71">
        <v>0</v>
      </c>
      <c r="Q9" s="11"/>
    </row>
    <row r="10" spans="1:18" s="5" customFormat="1" ht="13" customHeight="1">
      <c r="A10" s="371"/>
      <c r="B10" s="74"/>
      <c r="C10" s="54" t="s">
        <v>49</v>
      </c>
      <c r="D10" s="72">
        <f t="shared" si="1"/>
        <v>6055</v>
      </c>
      <c r="E10" s="72">
        <v>519</v>
      </c>
      <c r="F10" s="72">
        <v>583</v>
      </c>
      <c r="G10" s="71">
        <v>508</v>
      </c>
      <c r="H10" s="72">
        <v>534</v>
      </c>
      <c r="I10" s="72">
        <v>530</v>
      </c>
      <c r="J10" s="72">
        <v>497</v>
      </c>
      <c r="K10" s="72">
        <v>474</v>
      </c>
      <c r="L10" s="72">
        <v>504</v>
      </c>
      <c r="M10" s="72">
        <v>517</v>
      </c>
      <c r="N10" s="72">
        <v>504</v>
      </c>
      <c r="O10" s="72">
        <v>451</v>
      </c>
      <c r="P10" s="71">
        <v>434</v>
      </c>
      <c r="Q10" s="11"/>
    </row>
    <row r="11" spans="1:18" s="5" customFormat="1" ht="13" customHeight="1">
      <c r="A11" s="371"/>
      <c r="B11" s="74"/>
      <c r="C11" s="54" t="s">
        <v>48</v>
      </c>
      <c r="D11" s="72">
        <f t="shared" si="1"/>
        <v>9613</v>
      </c>
      <c r="E11" s="72">
        <v>830</v>
      </c>
      <c r="F11" s="72">
        <v>1000</v>
      </c>
      <c r="G11" s="71">
        <v>777</v>
      </c>
      <c r="H11" s="72">
        <v>745</v>
      </c>
      <c r="I11" s="72">
        <v>627</v>
      </c>
      <c r="J11" s="72">
        <v>788</v>
      </c>
      <c r="K11" s="72">
        <v>826</v>
      </c>
      <c r="L11" s="72">
        <v>788</v>
      </c>
      <c r="M11" s="72">
        <v>888</v>
      </c>
      <c r="N11" s="72">
        <v>901</v>
      </c>
      <c r="O11" s="72">
        <v>685</v>
      </c>
      <c r="P11" s="71">
        <v>758</v>
      </c>
      <c r="Q11" s="11"/>
    </row>
    <row r="12" spans="1:18" s="5" customFormat="1" ht="13" customHeight="1">
      <c r="A12" s="371"/>
      <c r="B12" s="74"/>
      <c r="C12" s="54" t="s">
        <v>67</v>
      </c>
      <c r="D12" s="72">
        <f t="shared" si="1"/>
        <v>6162</v>
      </c>
      <c r="E12" s="72">
        <v>442</v>
      </c>
      <c r="F12" s="72">
        <v>516</v>
      </c>
      <c r="G12" s="71">
        <v>513</v>
      </c>
      <c r="H12" s="72">
        <v>471</v>
      </c>
      <c r="I12" s="72">
        <v>471</v>
      </c>
      <c r="J12" s="72">
        <v>507</v>
      </c>
      <c r="K12" s="72">
        <v>587</v>
      </c>
      <c r="L12" s="72">
        <v>552</v>
      </c>
      <c r="M12" s="72">
        <v>613</v>
      </c>
      <c r="N12" s="72">
        <v>550</v>
      </c>
      <c r="O12" s="72">
        <v>470</v>
      </c>
      <c r="P12" s="71">
        <v>470</v>
      </c>
      <c r="Q12" s="11"/>
    </row>
    <row r="13" spans="1:18" s="5" customFormat="1" ht="13" customHeight="1">
      <c r="A13" s="371"/>
      <c r="B13" s="74"/>
      <c r="C13" s="54" t="s">
        <v>66</v>
      </c>
      <c r="D13" s="72">
        <f t="shared" si="1"/>
        <v>4241</v>
      </c>
      <c r="E13" s="72">
        <v>336</v>
      </c>
      <c r="F13" s="72">
        <v>408</v>
      </c>
      <c r="G13" s="71">
        <v>407</v>
      </c>
      <c r="H13" s="72">
        <v>400</v>
      </c>
      <c r="I13" s="72">
        <v>381</v>
      </c>
      <c r="J13" s="72">
        <v>389</v>
      </c>
      <c r="K13" s="72">
        <v>326</v>
      </c>
      <c r="L13" s="72">
        <v>325</v>
      </c>
      <c r="M13" s="72">
        <v>332</v>
      </c>
      <c r="N13" s="72">
        <v>335</v>
      </c>
      <c r="O13" s="72">
        <v>293</v>
      </c>
      <c r="P13" s="71">
        <v>309</v>
      </c>
      <c r="Q13" s="11"/>
    </row>
    <row r="14" spans="1:18" s="5" customFormat="1" ht="13" customHeight="1">
      <c r="A14" s="371"/>
      <c r="B14" s="74"/>
      <c r="C14" s="54" t="s">
        <v>46</v>
      </c>
      <c r="D14" s="72">
        <f t="shared" si="1"/>
        <v>106</v>
      </c>
      <c r="E14" s="72">
        <v>11</v>
      </c>
      <c r="F14" s="72">
        <v>10</v>
      </c>
      <c r="G14" s="71">
        <v>11</v>
      </c>
      <c r="H14" s="72">
        <v>8</v>
      </c>
      <c r="I14" s="72">
        <v>7</v>
      </c>
      <c r="J14" s="72">
        <v>13</v>
      </c>
      <c r="K14" s="72">
        <v>6</v>
      </c>
      <c r="L14" s="72">
        <v>6</v>
      </c>
      <c r="M14" s="72">
        <v>6</v>
      </c>
      <c r="N14" s="72">
        <v>12</v>
      </c>
      <c r="O14" s="72">
        <v>8</v>
      </c>
      <c r="P14" s="71">
        <v>8</v>
      </c>
      <c r="Q14" s="11"/>
    </row>
    <row r="15" spans="1:18" s="5" customFormat="1" ht="13" customHeight="1">
      <c r="A15" s="371"/>
      <c r="B15" s="74"/>
      <c r="C15" s="54" t="s">
        <v>65</v>
      </c>
      <c r="D15" s="72">
        <f t="shared" si="1"/>
        <v>842</v>
      </c>
      <c r="E15" s="72">
        <v>56</v>
      </c>
      <c r="F15" s="72">
        <v>81</v>
      </c>
      <c r="G15" s="71">
        <v>49</v>
      </c>
      <c r="H15" s="72">
        <v>48</v>
      </c>
      <c r="I15" s="72">
        <v>47</v>
      </c>
      <c r="J15" s="72">
        <v>60</v>
      </c>
      <c r="K15" s="72">
        <v>53</v>
      </c>
      <c r="L15" s="72">
        <v>61</v>
      </c>
      <c r="M15" s="72">
        <v>143</v>
      </c>
      <c r="N15" s="72">
        <v>135</v>
      </c>
      <c r="O15" s="72">
        <v>58</v>
      </c>
      <c r="P15" s="71">
        <v>51</v>
      </c>
      <c r="Q15" s="11"/>
    </row>
    <row r="16" spans="1:18" s="5" customFormat="1" ht="13" customHeight="1">
      <c r="A16" s="371"/>
      <c r="B16" s="74"/>
      <c r="C16" s="54" t="s">
        <v>64</v>
      </c>
      <c r="D16" s="72">
        <f t="shared" si="1"/>
        <v>404</v>
      </c>
      <c r="E16" s="72">
        <v>39</v>
      </c>
      <c r="F16" s="72">
        <v>43</v>
      </c>
      <c r="G16" s="71">
        <v>15</v>
      </c>
      <c r="H16" s="72">
        <v>59</v>
      </c>
      <c r="I16" s="72">
        <v>36</v>
      </c>
      <c r="J16" s="72">
        <v>32</v>
      </c>
      <c r="K16" s="72">
        <v>37</v>
      </c>
      <c r="L16" s="72">
        <v>18</v>
      </c>
      <c r="M16" s="72">
        <v>31</v>
      </c>
      <c r="N16" s="72">
        <v>29</v>
      </c>
      <c r="O16" s="72">
        <v>30</v>
      </c>
      <c r="P16" s="71">
        <v>35</v>
      </c>
      <c r="Q16" s="11"/>
    </row>
    <row r="17" spans="1:17" s="5" customFormat="1" ht="13" customHeight="1">
      <c r="A17" s="371"/>
      <c r="B17" s="74"/>
      <c r="C17" s="54" t="s">
        <v>63</v>
      </c>
      <c r="D17" s="72">
        <f t="shared" si="1"/>
        <v>999</v>
      </c>
      <c r="E17" s="72">
        <v>90</v>
      </c>
      <c r="F17" s="72">
        <v>76</v>
      </c>
      <c r="G17" s="71">
        <v>76</v>
      </c>
      <c r="H17" s="72">
        <v>81</v>
      </c>
      <c r="I17" s="72">
        <v>83</v>
      </c>
      <c r="J17" s="72">
        <v>100</v>
      </c>
      <c r="K17" s="72">
        <v>92</v>
      </c>
      <c r="L17" s="72">
        <v>79</v>
      </c>
      <c r="M17" s="72">
        <v>81</v>
      </c>
      <c r="N17" s="72">
        <v>94</v>
      </c>
      <c r="O17" s="72">
        <v>73</v>
      </c>
      <c r="P17" s="71">
        <v>74</v>
      </c>
      <c r="Q17" s="11"/>
    </row>
    <row r="18" spans="1:17" s="5" customFormat="1" ht="13" customHeight="1">
      <c r="A18" s="371"/>
      <c r="B18" s="74"/>
      <c r="C18" s="54" t="s">
        <v>62</v>
      </c>
      <c r="D18" s="72">
        <f t="shared" si="1"/>
        <v>10</v>
      </c>
      <c r="E18" s="72">
        <v>0</v>
      </c>
      <c r="F18" s="72">
        <v>0</v>
      </c>
      <c r="G18" s="71">
        <v>0</v>
      </c>
      <c r="H18" s="72">
        <v>1</v>
      </c>
      <c r="I18" s="72">
        <v>0</v>
      </c>
      <c r="J18" s="72">
        <v>0</v>
      </c>
      <c r="K18" s="72">
        <v>7</v>
      </c>
      <c r="L18" s="72">
        <v>0</v>
      </c>
      <c r="M18" s="72">
        <v>1</v>
      </c>
      <c r="N18" s="72">
        <v>1</v>
      </c>
      <c r="O18" s="72">
        <v>0</v>
      </c>
      <c r="P18" s="71">
        <v>0</v>
      </c>
      <c r="Q18" s="11"/>
    </row>
    <row r="19" spans="1:17" s="5" customFormat="1" ht="13" customHeight="1">
      <c r="A19" s="371"/>
      <c r="B19" s="74"/>
      <c r="C19" s="54" t="s">
        <v>42</v>
      </c>
      <c r="D19" s="72">
        <f t="shared" si="1"/>
        <v>294</v>
      </c>
      <c r="E19" s="72">
        <v>46</v>
      </c>
      <c r="F19" s="72">
        <v>23</v>
      </c>
      <c r="G19" s="71">
        <v>18</v>
      </c>
      <c r="H19" s="72">
        <v>21</v>
      </c>
      <c r="I19" s="72">
        <v>20</v>
      </c>
      <c r="J19" s="72">
        <v>25</v>
      </c>
      <c r="K19" s="72">
        <v>12</v>
      </c>
      <c r="L19" s="72">
        <v>22</v>
      </c>
      <c r="M19" s="72">
        <v>18</v>
      </c>
      <c r="N19" s="72">
        <v>24</v>
      </c>
      <c r="O19" s="72">
        <v>39</v>
      </c>
      <c r="P19" s="71">
        <v>26</v>
      </c>
      <c r="Q19" s="11"/>
    </row>
    <row r="20" spans="1:17" s="5" customFormat="1" ht="13" customHeight="1">
      <c r="A20" s="371"/>
      <c r="B20" s="74"/>
      <c r="C20" s="54" t="s">
        <v>37</v>
      </c>
      <c r="D20" s="72">
        <f t="shared" si="1"/>
        <v>10166</v>
      </c>
      <c r="E20" s="72">
        <v>747</v>
      </c>
      <c r="F20" s="72">
        <v>881</v>
      </c>
      <c r="G20" s="71">
        <v>792</v>
      </c>
      <c r="H20" s="72">
        <v>982</v>
      </c>
      <c r="I20" s="72">
        <v>799</v>
      </c>
      <c r="J20" s="72">
        <v>782</v>
      </c>
      <c r="K20" s="72">
        <v>850</v>
      </c>
      <c r="L20" s="72">
        <v>837</v>
      </c>
      <c r="M20" s="72">
        <v>1040</v>
      </c>
      <c r="N20" s="72">
        <v>958</v>
      </c>
      <c r="O20" s="72">
        <v>706</v>
      </c>
      <c r="P20" s="71">
        <v>792</v>
      </c>
    </row>
    <row r="21" spans="1:17" s="5" customFormat="1" ht="13" customHeight="1">
      <c r="A21" s="370" t="s">
        <v>61</v>
      </c>
      <c r="B21" s="78"/>
      <c r="C21" s="78" t="s">
        <v>60</v>
      </c>
      <c r="D21" s="76">
        <f t="shared" si="1"/>
        <v>56592</v>
      </c>
      <c r="E21" s="77">
        <v>4365</v>
      </c>
      <c r="F21" s="77">
        <v>5080</v>
      </c>
      <c r="G21" s="76">
        <v>4260</v>
      </c>
      <c r="H21" s="75">
        <v>6287</v>
      </c>
      <c r="I21" s="76">
        <v>4844</v>
      </c>
      <c r="J21" s="76">
        <v>4476</v>
      </c>
      <c r="K21" s="76">
        <v>4308</v>
      </c>
      <c r="L21" s="76">
        <v>4339</v>
      </c>
      <c r="M21" s="76">
        <v>5482</v>
      </c>
      <c r="N21" s="76">
        <v>5557</v>
      </c>
      <c r="O21" s="76">
        <v>3693</v>
      </c>
      <c r="P21" s="75">
        <v>3901</v>
      </c>
    </row>
    <row r="22" spans="1:17" s="5" customFormat="1" ht="13" customHeight="1">
      <c r="A22" s="371"/>
      <c r="B22" s="74"/>
      <c r="C22" s="74" t="s">
        <v>59</v>
      </c>
      <c r="D22" s="72">
        <f t="shared" si="1"/>
        <v>18964</v>
      </c>
      <c r="E22" s="73">
        <v>1440</v>
      </c>
      <c r="F22" s="73">
        <v>1748</v>
      </c>
      <c r="G22" s="72">
        <v>1603</v>
      </c>
      <c r="H22" s="72">
        <v>1631</v>
      </c>
      <c r="I22" s="71">
        <v>1502</v>
      </c>
      <c r="J22" s="72">
        <v>1532</v>
      </c>
      <c r="K22" s="72">
        <v>1606</v>
      </c>
      <c r="L22" s="72">
        <v>1605</v>
      </c>
      <c r="M22" s="72">
        <v>1746</v>
      </c>
      <c r="N22" s="72">
        <v>1686</v>
      </c>
      <c r="O22" s="72">
        <v>1389</v>
      </c>
      <c r="P22" s="71">
        <v>1476</v>
      </c>
    </row>
    <row r="23" spans="1:17" s="5" customFormat="1" ht="13" customHeight="1">
      <c r="A23" s="371"/>
      <c r="B23" s="74"/>
      <c r="C23" s="74" t="s">
        <v>58</v>
      </c>
      <c r="D23" s="72">
        <f t="shared" si="1"/>
        <v>185</v>
      </c>
      <c r="E23" s="73">
        <v>15</v>
      </c>
      <c r="F23" s="73">
        <v>15</v>
      </c>
      <c r="G23" s="72">
        <v>6</v>
      </c>
      <c r="H23" s="71">
        <v>11</v>
      </c>
      <c r="I23" s="72">
        <v>16</v>
      </c>
      <c r="J23" s="72">
        <v>18</v>
      </c>
      <c r="K23" s="72">
        <v>6</v>
      </c>
      <c r="L23" s="72">
        <v>10</v>
      </c>
      <c r="M23" s="72">
        <v>26</v>
      </c>
      <c r="N23" s="72">
        <v>30</v>
      </c>
      <c r="O23" s="72">
        <v>13</v>
      </c>
      <c r="P23" s="71">
        <v>19</v>
      </c>
    </row>
    <row r="24" spans="1:17" s="5" customFormat="1" ht="11.5" thickBot="1">
      <c r="A24" s="372"/>
      <c r="B24" s="70"/>
      <c r="C24" s="70" t="s">
        <v>57</v>
      </c>
      <c r="D24" s="68">
        <f t="shared" si="1"/>
        <v>1256</v>
      </c>
      <c r="E24" s="69">
        <v>95</v>
      </c>
      <c r="F24" s="69">
        <v>95</v>
      </c>
      <c r="G24" s="68">
        <v>63</v>
      </c>
      <c r="H24" s="68">
        <v>159</v>
      </c>
      <c r="I24" s="67">
        <v>108</v>
      </c>
      <c r="J24" s="68">
        <v>112</v>
      </c>
      <c r="K24" s="68">
        <v>107</v>
      </c>
      <c r="L24" s="68">
        <v>87</v>
      </c>
      <c r="M24" s="68">
        <v>139</v>
      </c>
      <c r="N24" s="68">
        <v>132</v>
      </c>
      <c r="O24" s="68">
        <v>97</v>
      </c>
      <c r="P24" s="67">
        <v>62</v>
      </c>
    </row>
    <row r="25" spans="1:17">
      <c r="A25" s="10" t="s">
        <v>56</v>
      </c>
      <c r="B25" s="10"/>
      <c r="C25" s="10"/>
      <c r="D25" s="11"/>
      <c r="E25" s="11"/>
      <c r="F25" s="11"/>
      <c r="G25" s="11"/>
      <c r="H25" s="11"/>
      <c r="I25" s="11"/>
      <c r="J25" s="11"/>
      <c r="K25" s="11"/>
      <c r="L25" s="11"/>
      <c r="M25" s="11"/>
      <c r="N25" s="11"/>
      <c r="O25" s="11"/>
      <c r="P25" s="11"/>
    </row>
  </sheetData>
  <mergeCells count="6">
    <mergeCell ref="A21:A24"/>
    <mergeCell ref="A2:P3"/>
    <mergeCell ref="A5:C5"/>
    <mergeCell ref="O4:P4"/>
    <mergeCell ref="A6:C6"/>
    <mergeCell ref="A7:A20"/>
  </mergeCells>
  <phoneticPr fontId="1"/>
  <printOptions horizontalCentered="1"/>
  <pageMargins left="0.47000000000000003" right="0.47000000000000003" top="0" bottom="0" header="0" footer="0"/>
  <pageSetup paperSize="9" orientation="portrait"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5"/>
  <sheetViews>
    <sheetView showGridLines="0" zoomScaleSheetLayoutView="100" workbookViewId="0"/>
  </sheetViews>
  <sheetFormatPr defaultColWidth="8.81640625" defaultRowHeight="13"/>
  <cols>
    <col min="1" max="1" width="7" customWidth="1"/>
    <col min="2" max="3" width="13" customWidth="1"/>
    <col min="4" max="4" width="13.6328125" customWidth="1"/>
    <col min="5" max="5" width="13.6328125" style="66" customWidth="1"/>
    <col min="6" max="7" width="13.6328125" customWidth="1"/>
    <col min="14" max="15" width="8.81640625" style="66"/>
  </cols>
  <sheetData>
    <row r="1" spans="1:15" s="3" customFormat="1" ht="14">
      <c r="A1" s="3" t="s">
        <v>97</v>
      </c>
      <c r="E1" s="64"/>
      <c r="N1" s="64"/>
      <c r="O1" s="64"/>
    </row>
    <row r="2" spans="1:15" s="5" customFormat="1" ht="11" customHeight="1">
      <c r="A2" s="394" t="s">
        <v>96</v>
      </c>
      <c r="B2" s="394"/>
      <c r="C2" s="394"/>
      <c r="D2" s="394"/>
      <c r="E2" s="394"/>
      <c r="F2" s="394"/>
      <c r="G2" s="394"/>
      <c r="H2" s="119"/>
      <c r="I2" s="119"/>
      <c r="J2" s="119"/>
      <c r="K2" s="119"/>
      <c r="N2" s="41"/>
      <c r="O2" s="41"/>
    </row>
    <row r="3" spans="1:15" s="5" customFormat="1" ht="11" customHeight="1">
      <c r="A3" s="394"/>
      <c r="B3" s="394"/>
      <c r="C3" s="394"/>
      <c r="D3" s="394"/>
      <c r="E3" s="394"/>
      <c r="F3" s="394"/>
      <c r="G3" s="394"/>
      <c r="H3" s="119"/>
      <c r="I3" s="119"/>
      <c r="J3" s="119"/>
      <c r="K3" s="119"/>
      <c r="N3" s="41"/>
      <c r="O3" s="41"/>
    </row>
    <row r="4" spans="1:15" s="5" customFormat="1" ht="11" customHeight="1">
      <c r="A4" s="394"/>
      <c r="B4" s="394"/>
      <c r="C4" s="394"/>
      <c r="D4" s="394"/>
      <c r="E4" s="394"/>
      <c r="F4" s="394"/>
      <c r="G4" s="394"/>
      <c r="H4" s="119"/>
      <c r="I4" s="119"/>
      <c r="J4" s="119"/>
      <c r="K4" s="119"/>
      <c r="N4" s="41"/>
      <c r="O4" s="41"/>
    </row>
    <row r="5" spans="1:15" s="5" customFormat="1" ht="11" customHeight="1">
      <c r="A5" s="394"/>
      <c r="B5" s="394"/>
      <c r="C5" s="394"/>
      <c r="D5" s="394"/>
      <c r="E5" s="394"/>
      <c r="F5" s="394"/>
      <c r="G5" s="394"/>
      <c r="H5" s="119"/>
      <c r="I5" s="119"/>
      <c r="J5" s="119"/>
      <c r="K5" s="119"/>
      <c r="N5" s="41"/>
      <c r="O5" s="41"/>
    </row>
    <row r="6" spans="1:15" s="5" customFormat="1" ht="19.5" customHeight="1" thickBot="1">
      <c r="A6" s="118"/>
      <c r="B6" s="118"/>
      <c r="C6" s="118"/>
      <c r="D6" s="118"/>
      <c r="E6" s="118"/>
      <c r="F6" s="118"/>
      <c r="G6" s="117" t="s">
        <v>26</v>
      </c>
      <c r="N6" s="41"/>
      <c r="O6" s="41"/>
    </row>
    <row r="7" spans="1:15" s="5" customFormat="1" ht="17" customHeight="1" thickBot="1">
      <c r="A7" s="116"/>
      <c r="B7" s="116"/>
      <c r="C7" s="116"/>
      <c r="D7" s="116"/>
      <c r="E7" s="115" t="s">
        <v>95</v>
      </c>
      <c r="F7" s="115" t="s">
        <v>94</v>
      </c>
      <c r="G7" s="114" t="s">
        <v>93</v>
      </c>
      <c r="N7" s="41"/>
      <c r="O7" s="41"/>
    </row>
    <row r="8" spans="1:15" s="5" customFormat="1" ht="17" customHeight="1">
      <c r="A8" s="113"/>
      <c r="B8" s="113"/>
      <c r="C8" s="113" t="s">
        <v>92</v>
      </c>
      <c r="D8" s="113"/>
      <c r="E8" s="112">
        <v>365</v>
      </c>
      <c r="F8" s="111">
        <v>365</v>
      </c>
      <c r="G8" s="110">
        <f t="shared" ref="G8:G44" si="0">SUM(E8:F8)</f>
        <v>730</v>
      </c>
      <c r="I8" s="91"/>
      <c r="N8" s="41"/>
      <c r="O8" s="41"/>
    </row>
    <row r="9" spans="1:15" s="5" customFormat="1" ht="17" customHeight="1">
      <c r="A9" s="388" t="s">
        <v>91</v>
      </c>
      <c r="B9" s="384" t="s">
        <v>52</v>
      </c>
      <c r="C9" s="385"/>
      <c r="D9" s="103" t="s">
        <v>59</v>
      </c>
      <c r="E9" s="100">
        <v>188</v>
      </c>
      <c r="F9" s="98">
        <v>323</v>
      </c>
      <c r="G9" s="102">
        <f t="shared" si="0"/>
        <v>511</v>
      </c>
      <c r="I9" s="91"/>
      <c r="N9" s="41"/>
      <c r="O9" s="41"/>
    </row>
    <row r="10" spans="1:15" s="5" customFormat="1" ht="17" customHeight="1">
      <c r="A10" s="389"/>
      <c r="B10" s="386"/>
      <c r="C10" s="387"/>
      <c r="D10" s="101" t="s">
        <v>60</v>
      </c>
      <c r="E10" s="100">
        <v>452</v>
      </c>
      <c r="F10" s="98">
        <v>740</v>
      </c>
      <c r="G10" s="95">
        <f t="shared" si="0"/>
        <v>1192</v>
      </c>
      <c r="I10" s="91"/>
      <c r="N10" s="41"/>
      <c r="O10" s="41"/>
    </row>
    <row r="11" spans="1:15" s="5" customFormat="1" ht="17" customHeight="1">
      <c r="A11" s="389"/>
      <c r="B11" s="384" t="s">
        <v>51</v>
      </c>
      <c r="C11" s="385"/>
      <c r="D11" s="101" t="s">
        <v>59</v>
      </c>
      <c r="E11" s="96">
        <v>21</v>
      </c>
      <c r="F11" s="98">
        <v>54</v>
      </c>
      <c r="G11" s="95">
        <f t="shared" si="0"/>
        <v>75</v>
      </c>
      <c r="I11" s="91"/>
      <c r="N11" s="41"/>
      <c r="O11" s="41"/>
    </row>
    <row r="12" spans="1:15" s="5" customFormat="1" ht="17" customHeight="1">
      <c r="A12" s="389"/>
      <c r="B12" s="386"/>
      <c r="C12" s="387"/>
      <c r="D12" s="101" t="s">
        <v>60</v>
      </c>
      <c r="E12" s="96">
        <v>386</v>
      </c>
      <c r="F12" s="98">
        <v>167</v>
      </c>
      <c r="G12" s="95">
        <f t="shared" si="0"/>
        <v>553</v>
      </c>
      <c r="I12" s="91"/>
      <c r="N12" s="41"/>
      <c r="O12" s="41"/>
    </row>
    <row r="13" spans="1:15" s="5" customFormat="1" ht="17" customHeight="1">
      <c r="A13" s="389"/>
      <c r="B13" s="384" t="s">
        <v>49</v>
      </c>
      <c r="C13" s="385"/>
      <c r="D13" s="101" t="s">
        <v>59</v>
      </c>
      <c r="E13" s="100">
        <v>45</v>
      </c>
      <c r="F13" s="98">
        <v>35</v>
      </c>
      <c r="G13" s="95">
        <f t="shared" si="0"/>
        <v>80</v>
      </c>
      <c r="I13" s="91"/>
      <c r="N13" s="41"/>
      <c r="O13" s="41"/>
    </row>
    <row r="14" spans="1:15" s="5" customFormat="1" ht="17" customHeight="1">
      <c r="A14" s="389"/>
      <c r="B14" s="386"/>
      <c r="C14" s="387"/>
      <c r="D14" s="101" t="s">
        <v>60</v>
      </c>
      <c r="E14" s="100">
        <v>38</v>
      </c>
      <c r="F14" s="98">
        <v>48</v>
      </c>
      <c r="G14" s="95">
        <f t="shared" si="0"/>
        <v>86</v>
      </c>
      <c r="I14" s="91"/>
      <c r="N14" s="41"/>
      <c r="O14" s="41"/>
    </row>
    <row r="15" spans="1:15" s="5" customFormat="1" ht="17" customHeight="1">
      <c r="A15" s="389"/>
      <c r="B15" s="384" t="s">
        <v>48</v>
      </c>
      <c r="C15" s="385"/>
      <c r="D15" s="101" t="s">
        <v>59</v>
      </c>
      <c r="E15" s="100">
        <v>32</v>
      </c>
      <c r="F15" s="98">
        <v>37</v>
      </c>
      <c r="G15" s="95">
        <f t="shared" si="0"/>
        <v>69</v>
      </c>
      <c r="I15" s="91"/>
      <c r="N15" s="41"/>
      <c r="O15" s="41"/>
    </row>
    <row r="16" spans="1:15" s="5" customFormat="1" ht="17" customHeight="1">
      <c r="A16" s="389"/>
      <c r="B16" s="386"/>
      <c r="C16" s="387"/>
      <c r="D16" s="101" t="s">
        <v>60</v>
      </c>
      <c r="E16" s="100">
        <v>158</v>
      </c>
      <c r="F16" s="98">
        <v>370</v>
      </c>
      <c r="G16" s="95">
        <f t="shared" si="0"/>
        <v>528</v>
      </c>
      <c r="I16" s="91"/>
      <c r="N16" s="41"/>
      <c r="O16" s="41"/>
    </row>
    <row r="17" spans="1:15" s="5" customFormat="1" ht="17" customHeight="1">
      <c r="A17" s="389"/>
      <c r="B17" s="384" t="s">
        <v>66</v>
      </c>
      <c r="C17" s="385"/>
      <c r="D17" s="101" t="s">
        <v>59</v>
      </c>
      <c r="E17" s="100">
        <v>47</v>
      </c>
      <c r="F17" s="98">
        <v>127</v>
      </c>
      <c r="G17" s="95">
        <f t="shared" si="0"/>
        <v>174</v>
      </c>
      <c r="I17" s="91"/>
      <c r="N17" s="41"/>
      <c r="O17" s="41"/>
    </row>
    <row r="18" spans="1:15" s="5" customFormat="1" ht="17" customHeight="1">
      <c r="A18" s="389"/>
      <c r="B18" s="386"/>
      <c r="C18" s="387"/>
      <c r="D18" s="101" t="s">
        <v>60</v>
      </c>
      <c r="E18" s="100">
        <v>21</v>
      </c>
      <c r="F18" s="98">
        <v>156</v>
      </c>
      <c r="G18" s="95">
        <f t="shared" si="0"/>
        <v>177</v>
      </c>
      <c r="I18" s="91"/>
      <c r="N18" s="41"/>
      <c r="O18" s="41"/>
    </row>
    <row r="19" spans="1:15" s="5" customFormat="1" ht="17" customHeight="1">
      <c r="A19" s="389"/>
      <c r="B19" s="384" t="s">
        <v>67</v>
      </c>
      <c r="C19" s="385"/>
      <c r="D19" s="101" t="s">
        <v>59</v>
      </c>
      <c r="E19" s="100">
        <v>40</v>
      </c>
      <c r="F19" s="98">
        <v>43</v>
      </c>
      <c r="G19" s="95">
        <f t="shared" si="0"/>
        <v>83</v>
      </c>
      <c r="I19" s="91"/>
      <c r="N19" s="41"/>
      <c r="O19" s="41"/>
    </row>
    <row r="20" spans="1:15" s="5" customFormat="1" ht="17" customHeight="1">
      <c r="A20" s="389"/>
      <c r="B20" s="386"/>
      <c r="C20" s="387"/>
      <c r="D20" s="101" t="s">
        <v>60</v>
      </c>
      <c r="E20" s="100">
        <v>46</v>
      </c>
      <c r="F20" s="98">
        <v>233</v>
      </c>
      <c r="G20" s="95">
        <f t="shared" si="0"/>
        <v>279</v>
      </c>
      <c r="I20" s="91"/>
      <c r="N20" s="41"/>
      <c r="O20" s="41"/>
    </row>
    <row r="21" spans="1:15" s="5" customFormat="1" ht="17" customHeight="1">
      <c r="A21" s="389"/>
      <c r="B21" s="384" t="s">
        <v>90</v>
      </c>
      <c r="C21" s="385"/>
      <c r="D21" s="101" t="s">
        <v>59</v>
      </c>
      <c r="E21" s="100">
        <v>31</v>
      </c>
      <c r="F21" s="98">
        <v>57</v>
      </c>
      <c r="G21" s="95">
        <f t="shared" si="0"/>
        <v>88</v>
      </c>
      <c r="I21" s="91"/>
      <c r="N21" s="41"/>
      <c r="O21" s="41"/>
    </row>
    <row r="22" spans="1:15" s="5" customFormat="1" ht="17" customHeight="1">
      <c r="A22" s="389"/>
      <c r="B22" s="386"/>
      <c r="C22" s="387"/>
      <c r="D22" s="101" t="s">
        <v>60</v>
      </c>
      <c r="E22" s="100">
        <v>21</v>
      </c>
      <c r="F22" s="98">
        <v>113</v>
      </c>
      <c r="G22" s="95">
        <f t="shared" si="0"/>
        <v>134</v>
      </c>
      <c r="I22" s="91"/>
      <c r="N22" s="41"/>
      <c r="O22" s="41"/>
    </row>
    <row r="23" spans="1:15" s="5" customFormat="1" ht="17" customHeight="1">
      <c r="A23" s="389"/>
      <c r="B23" s="384" t="s">
        <v>65</v>
      </c>
      <c r="C23" s="385"/>
      <c r="D23" s="101" t="s">
        <v>59</v>
      </c>
      <c r="E23" s="100">
        <v>0</v>
      </c>
      <c r="F23" s="98">
        <v>6</v>
      </c>
      <c r="G23" s="95">
        <f t="shared" si="0"/>
        <v>6</v>
      </c>
      <c r="I23" s="91"/>
      <c r="N23" s="41"/>
      <c r="O23" s="41"/>
    </row>
    <row r="24" spans="1:15" s="5" customFormat="1" ht="17" customHeight="1">
      <c r="A24" s="389"/>
      <c r="B24" s="386"/>
      <c r="C24" s="387"/>
      <c r="D24" s="101" t="s">
        <v>60</v>
      </c>
      <c r="E24" s="100">
        <v>5</v>
      </c>
      <c r="F24" s="98">
        <v>112</v>
      </c>
      <c r="G24" s="95">
        <f t="shared" si="0"/>
        <v>117</v>
      </c>
      <c r="I24" s="91"/>
      <c r="N24" s="41"/>
      <c r="O24" s="41"/>
    </row>
    <row r="25" spans="1:15" s="5" customFormat="1" ht="17" customHeight="1">
      <c r="A25" s="389"/>
      <c r="B25" s="384" t="s">
        <v>80</v>
      </c>
      <c r="C25" s="385"/>
      <c r="D25" s="101" t="s">
        <v>59</v>
      </c>
      <c r="E25" s="96">
        <v>101</v>
      </c>
      <c r="F25" s="98">
        <v>300</v>
      </c>
      <c r="G25" s="95">
        <f t="shared" si="0"/>
        <v>401</v>
      </c>
      <c r="I25" s="91"/>
      <c r="N25" s="41"/>
      <c r="O25" s="41"/>
    </row>
    <row r="26" spans="1:15" s="5" customFormat="1" ht="17" customHeight="1">
      <c r="A26" s="389"/>
      <c r="B26" s="386"/>
      <c r="C26" s="387"/>
      <c r="D26" s="101" t="s">
        <v>60</v>
      </c>
      <c r="E26" s="100">
        <v>250</v>
      </c>
      <c r="F26" s="98">
        <v>1006</v>
      </c>
      <c r="G26" s="95">
        <f t="shared" si="0"/>
        <v>1256</v>
      </c>
      <c r="I26" s="91"/>
      <c r="N26" s="41"/>
      <c r="O26" s="41"/>
    </row>
    <row r="27" spans="1:15" s="5" customFormat="1" ht="17" customHeight="1">
      <c r="A27" s="389"/>
      <c r="B27" s="109"/>
      <c r="C27" s="108" t="s">
        <v>89</v>
      </c>
      <c r="D27" s="108"/>
      <c r="E27" s="100">
        <f>SUM(E9,E11,E13,E15,E17,E19,E21,E23,E25)</f>
        <v>505</v>
      </c>
      <c r="F27" s="100">
        <f>SUM(F9,F11,F13,F15,F17,F19,F21,F23,F25)</f>
        <v>982</v>
      </c>
      <c r="G27" s="95">
        <f t="shared" si="0"/>
        <v>1487</v>
      </c>
      <c r="I27" s="91"/>
      <c r="N27" s="41"/>
      <c r="O27" s="41"/>
    </row>
    <row r="28" spans="1:15" s="5" customFormat="1" ht="17" customHeight="1">
      <c r="A28" s="389"/>
      <c r="B28" s="107"/>
      <c r="C28" s="106" t="s">
        <v>84</v>
      </c>
      <c r="D28" s="106"/>
      <c r="E28" s="93">
        <f>SUM(E10,E12,E14,E16,E18,E20,E22,E24,E26)</f>
        <v>1377</v>
      </c>
      <c r="F28" s="93">
        <f>SUM(F10,F12,F14,F16,F18,F20,F22,F24,F26)</f>
        <v>2945</v>
      </c>
      <c r="G28" s="95">
        <f t="shared" si="0"/>
        <v>4322</v>
      </c>
      <c r="I28" s="91"/>
      <c r="N28" s="41"/>
      <c r="O28" s="41"/>
    </row>
    <row r="29" spans="1:15" s="5" customFormat="1" ht="17" customHeight="1">
      <c r="A29" s="395"/>
      <c r="B29" s="105"/>
      <c r="C29" s="104" t="s">
        <v>88</v>
      </c>
      <c r="D29" s="104"/>
      <c r="E29" s="96">
        <f>SUM(E27:E28)</f>
        <v>1882</v>
      </c>
      <c r="F29" s="96">
        <f>SUM(F27:F28)</f>
        <v>3927</v>
      </c>
      <c r="G29" s="95">
        <f t="shared" si="0"/>
        <v>5809</v>
      </c>
      <c r="I29" s="91"/>
      <c r="N29" s="41"/>
      <c r="O29" s="41"/>
    </row>
    <row r="30" spans="1:15" s="5" customFormat="1" ht="17" customHeight="1">
      <c r="A30" s="388" t="s">
        <v>87</v>
      </c>
      <c r="B30" s="391" t="s">
        <v>86</v>
      </c>
      <c r="C30" s="380" t="s">
        <v>82</v>
      </c>
      <c r="D30" s="101" t="s">
        <v>59</v>
      </c>
      <c r="E30" s="96">
        <v>9</v>
      </c>
      <c r="F30" s="98">
        <v>57</v>
      </c>
      <c r="G30" s="95">
        <f t="shared" si="0"/>
        <v>66</v>
      </c>
      <c r="I30" s="91"/>
      <c r="N30" s="41"/>
      <c r="O30" s="41"/>
    </row>
    <row r="31" spans="1:15" s="5" customFormat="1" ht="17" customHeight="1">
      <c r="A31" s="389"/>
      <c r="B31" s="392"/>
      <c r="C31" s="381"/>
      <c r="D31" s="101" t="s">
        <v>60</v>
      </c>
      <c r="E31" s="100">
        <v>4</v>
      </c>
      <c r="F31" s="98">
        <v>19</v>
      </c>
      <c r="G31" s="95">
        <f t="shared" si="0"/>
        <v>23</v>
      </c>
      <c r="I31" s="91"/>
      <c r="N31" s="41"/>
      <c r="O31" s="41"/>
    </row>
    <row r="32" spans="1:15" s="5" customFormat="1" ht="17" customHeight="1">
      <c r="A32" s="389"/>
      <c r="B32" s="392"/>
      <c r="C32" s="380" t="s">
        <v>80</v>
      </c>
      <c r="D32" s="101" t="s">
        <v>59</v>
      </c>
      <c r="E32" s="96">
        <v>24</v>
      </c>
      <c r="F32" s="98">
        <v>41</v>
      </c>
      <c r="G32" s="95">
        <f t="shared" si="0"/>
        <v>65</v>
      </c>
      <c r="I32" s="91"/>
      <c r="N32" s="41"/>
      <c r="O32" s="41"/>
    </row>
    <row r="33" spans="1:15" s="5" customFormat="1" ht="17" customHeight="1">
      <c r="A33" s="389"/>
      <c r="B33" s="392"/>
      <c r="C33" s="381"/>
      <c r="D33" s="101" t="s">
        <v>60</v>
      </c>
      <c r="E33" s="100">
        <v>4</v>
      </c>
      <c r="F33" s="98">
        <v>63</v>
      </c>
      <c r="G33" s="95">
        <f t="shared" si="0"/>
        <v>67</v>
      </c>
      <c r="I33" s="91"/>
      <c r="N33" s="41"/>
      <c r="O33" s="41"/>
    </row>
    <row r="34" spans="1:15" s="5" customFormat="1" ht="17" customHeight="1">
      <c r="A34" s="389"/>
      <c r="B34" s="392"/>
      <c r="C34" s="382" t="s">
        <v>85</v>
      </c>
      <c r="D34" s="383"/>
      <c r="E34" s="100">
        <f>SUM(E30,E32)</f>
        <v>33</v>
      </c>
      <c r="F34" s="100">
        <f>SUM(F30,F32)</f>
        <v>98</v>
      </c>
      <c r="G34" s="102">
        <f t="shared" si="0"/>
        <v>131</v>
      </c>
      <c r="I34" s="91"/>
      <c r="N34" s="41"/>
      <c r="O34" s="41"/>
    </row>
    <row r="35" spans="1:15" s="5" customFormat="1" ht="17" customHeight="1">
      <c r="A35" s="389"/>
      <c r="B35" s="392"/>
      <c r="C35" s="382" t="s">
        <v>84</v>
      </c>
      <c r="D35" s="383"/>
      <c r="E35" s="96">
        <f>SUM(E31,E33)</f>
        <v>8</v>
      </c>
      <c r="F35" s="96">
        <f>SUM(F31,F33)</f>
        <v>82</v>
      </c>
      <c r="G35" s="95">
        <f t="shared" si="0"/>
        <v>90</v>
      </c>
      <c r="I35" s="91"/>
      <c r="N35" s="41"/>
      <c r="O35" s="41"/>
    </row>
    <row r="36" spans="1:15" s="5" customFormat="1" ht="17" customHeight="1">
      <c r="A36" s="389"/>
      <c r="B36" s="393"/>
      <c r="C36" s="105" t="s">
        <v>83</v>
      </c>
      <c r="D36" s="104"/>
      <c r="E36" s="96">
        <f>SUM(E34:E35)</f>
        <v>41</v>
      </c>
      <c r="F36" s="96">
        <f>SUM(F34:F35)</f>
        <v>180</v>
      </c>
      <c r="G36" s="95">
        <f t="shared" si="0"/>
        <v>221</v>
      </c>
      <c r="I36" s="91"/>
      <c r="N36" s="41"/>
      <c r="O36" s="41"/>
    </row>
    <row r="37" spans="1:15" s="5" customFormat="1" ht="17" customHeight="1">
      <c r="A37" s="389"/>
      <c r="B37" s="97"/>
      <c r="C37" s="380" t="s">
        <v>82</v>
      </c>
      <c r="D37" s="103" t="s">
        <v>59</v>
      </c>
      <c r="E37" s="100">
        <v>307</v>
      </c>
      <c r="F37" s="98">
        <v>514</v>
      </c>
      <c r="G37" s="102">
        <f t="shared" si="0"/>
        <v>821</v>
      </c>
      <c r="I37" s="91"/>
      <c r="N37" s="41"/>
      <c r="O37" s="41"/>
    </row>
    <row r="38" spans="1:15" s="5" customFormat="1" ht="17" customHeight="1">
      <c r="A38" s="389"/>
      <c r="B38" s="97" t="s">
        <v>81</v>
      </c>
      <c r="C38" s="381"/>
      <c r="D38" s="101" t="s">
        <v>60</v>
      </c>
      <c r="E38" s="100">
        <v>408</v>
      </c>
      <c r="F38" s="98">
        <v>1142</v>
      </c>
      <c r="G38" s="95">
        <f t="shared" si="0"/>
        <v>1550</v>
      </c>
      <c r="I38" s="91"/>
      <c r="N38" s="41"/>
      <c r="O38" s="41"/>
    </row>
    <row r="39" spans="1:15" s="5" customFormat="1" ht="17" customHeight="1">
      <c r="A39" s="389"/>
      <c r="B39" s="97"/>
      <c r="C39" s="380" t="s">
        <v>80</v>
      </c>
      <c r="D39" s="101" t="s">
        <v>59</v>
      </c>
      <c r="E39" s="100">
        <v>165</v>
      </c>
      <c r="F39" s="98">
        <v>370</v>
      </c>
      <c r="G39" s="95">
        <f t="shared" si="0"/>
        <v>535</v>
      </c>
      <c r="I39" s="91"/>
      <c r="N39" s="41"/>
      <c r="O39" s="41"/>
    </row>
    <row r="40" spans="1:15" s="5" customFormat="1" ht="17" customHeight="1">
      <c r="A40" s="389"/>
      <c r="B40" s="97" t="s">
        <v>79</v>
      </c>
      <c r="C40" s="381"/>
      <c r="D40" s="99" t="s">
        <v>60</v>
      </c>
      <c r="E40" s="93">
        <v>961</v>
      </c>
      <c r="F40" s="98">
        <v>1721</v>
      </c>
      <c r="G40" s="92">
        <f t="shared" si="0"/>
        <v>2682</v>
      </c>
      <c r="I40" s="91"/>
      <c r="N40" s="41"/>
      <c r="O40" s="41"/>
    </row>
    <row r="41" spans="1:15" s="5" customFormat="1" ht="17" customHeight="1">
      <c r="A41" s="389"/>
      <c r="B41" s="97"/>
      <c r="C41" s="382" t="s">
        <v>78</v>
      </c>
      <c r="D41" s="383"/>
      <c r="E41" s="96">
        <f>SUM(E37,E39)</f>
        <v>472</v>
      </c>
      <c r="F41" s="96">
        <f>SUM(F37,F39)</f>
        <v>884</v>
      </c>
      <c r="G41" s="95">
        <f t="shared" si="0"/>
        <v>1356</v>
      </c>
      <c r="I41" s="91"/>
      <c r="N41" s="41"/>
      <c r="O41" s="41"/>
    </row>
    <row r="42" spans="1:15" s="5" customFormat="1" ht="17" customHeight="1">
      <c r="A42" s="389"/>
      <c r="B42" s="97" t="s">
        <v>77</v>
      </c>
      <c r="C42" s="382" t="s">
        <v>76</v>
      </c>
      <c r="D42" s="383"/>
      <c r="E42" s="96">
        <f>SUM(E38,E40)</f>
        <v>1369</v>
      </c>
      <c r="F42" s="96">
        <f>SUM(F38,F40)</f>
        <v>2863</v>
      </c>
      <c r="G42" s="95">
        <f t="shared" si="0"/>
        <v>4232</v>
      </c>
      <c r="I42" s="91"/>
      <c r="N42" s="41"/>
      <c r="O42" s="41"/>
    </row>
    <row r="43" spans="1:15" s="5" customFormat="1" ht="17" customHeight="1">
      <c r="A43" s="389"/>
      <c r="B43" s="94"/>
      <c r="C43" s="382" t="s">
        <v>75</v>
      </c>
      <c r="D43" s="383"/>
      <c r="E43" s="93">
        <f>SUM(E41:E42)</f>
        <v>1841</v>
      </c>
      <c r="F43" s="93">
        <f>SUM(F41:F42)</f>
        <v>3747</v>
      </c>
      <c r="G43" s="92">
        <f t="shared" si="0"/>
        <v>5588</v>
      </c>
      <c r="I43" s="91"/>
      <c r="N43" s="41"/>
      <c r="O43" s="41"/>
    </row>
    <row r="44" spans="1:15" s="5" customFormat="1" ht="11.5" thickBot="1">
      <c r="A44" s="390"/>
      <c r="B44" s="90"/>
      <c r="C44" s="89" t="s">
        <v>74</v>
      </c>
      <c r="D44" s="89"/>
      <c r="E44" s="88">
        <f>SUM(E43,E36)</f>
        <v>1882</v>
      </c>
      <c r="F44" s="88">
        <f>SUM(F43,F36)</f>
        <v>3927</v>
      </c>
      <c r="G44" s="87">
        <f t="shared" si="0"/>
        <v>5809</v>
      </c>
      <c r="N44" s="41"/>
      <c r="O44" s="41"/>
    </row>
    <row r="45" spans="1:15">
      <c r="A45" s="10" t="s">
        <v>73</v>
      </c>
      <c r="B45" s="5"/>
      <c r="C45" s="5"/>
      <c r="D45" s="5"/>
      <c r="E45" s="41"/>
      <c r="F45" s="5"/>
      <c r="G45" s="5"/>
    </row>
  </sheetData>
  <mergeCells count="22">
    <mergeCell ref="A2:G5"/>
    <mergeCell ref="C41:D41"/>
    <mergeCell ref="C42:D42"/>
    <mergeCell ref="C34:D34"/>
    <mergeCell ref="A9:A29"/>
    <mergeCell ref="B9:C10"/>
    <mergeCell ref="B11:C12"/>
    <mergeCell ref="B13:C14"/>
    <mergeCell ref="B15:C16"/>
    <mergeCell ref="B17:C18"/>
    <mergeCell ref="A30:A44"/>
    <mergeCell ref="B30:B36"/>
    <mergeCell ref="C30:C31"/>
    <mergeCell ref="C32:C33"/>
    <mergeCell ref="C35:D35"/>
    <mergeCell ref="C37:C38"/>
    <mergeCell ref="C39:C40"/>
    <mergeCell ref="C43:D43"/>
    <mergeCell ref="B19:C20"/>
    <mergeCell ref="B21:C22"/>
    <mergeCell ref="B23:C24"/>
    <mergeCell ref="B25:C26"/>
  </mergeCells>
  <phoneticPr fontId="1"/>
  <printOptions horizontalCentered="1"/>
  <pageMargins left="0.47244094488188981" right="0.47244094488188981" top="0.70866141732283472" bottom="0" header="0" footer="0"/>
  <pageSetup paperSize="9" orientation="portrait"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5"/>
  <sheetViews>
    <sheetView showGridLines="0" zoomScaleSheetLayoutView="85" workbookViewId="0"/>
  </sheetViews>
  <sheetFormatPr defaultColWidth="8.81640625" defaultRowHeight="13"/>
  <cols>
    <col min="1" max="1" width="20.453125" customWidth="1"/>
    <col min="2" max="4" width="5.1796875" customWidth="1"/>
    <col min="5" max="5" width="5.1796875" style="66" customWidth="1"/>
    <col min="6" max="13" width="5.1796875" customWidth="1"/>
    <col min="14" max="14" width="5.1796875" style="66" customWidth="1"/>
  </cols>
  <sheetData>
    <row r="1" spans="1:14" s="2" customFormat="1" ht="14">
      <c r="A1" s="3" t="s">
        <v>118</v>
      </c>
      <c r="E1" s="130"/>
      <c r="N1" s="130"/>
    </row>
    <row r="2" spans="1:14" s="5" customFormat="1" ht="25" customHeight="1">
      <c r="A2" s="349" t="s">
        <v>117</v>
      </c>
      <c r="B2" s="349"/>
      <c r="C2" s="349"/>
      <c r="D2" s="349"/>
      <c r="E2" s="349"/>
      <c r="F2" s="349"/>
      <c r="G2" s="349"/>
      <c r="H2" s="349"/>
      <c r="I2" s="349"/>
      <c r="J2" s="349"/>
      <c r="K2" s="349"/>
      <c r="L2" s="349"/>
      <c r="M2" s="349"/>
      <c r="N2" s="349"/>
    </row>
    <row r="3" spans="1:14" s="5" customFormat="1" ht="25" customHeight="1">
      <c r="A3" s="349"/>
      <c r="B3" s="349"/>
      <c r="C3" s="349"/>
      <c r="D3" s="349"/>
      <c r="E3" s="349"/>
      <c r="F3" s="349"/>
      <c r="G3" s="349"/>
      <c r="H3" s="349"/>
      <c r="I3" s="349"/>
      <c r="J3" s="349"/>
      <c r="K3" s="349"/>
      <c r="L3" s="349"/>
      <c r="M3" s="349"/>
      <c r="N3" s="349"/>
    </row>
    <row r="4" spans="1:14" s="5" customFormat="1" ht="22.5" customHeight="1" thickBot="1">
      <c r="A4" s="34"/>
      <c r="B4" s="34"/>
      <c r="C4" s="34"/>
      <c r="D4" s="34"/>
      <c r="E4" s="34"/>
      <c r="F4" s="34"/>
      <c r="G4" s="34"/>
      <c r="H4" s="34"/>
      <c r="I4" s="34"/>
      <c r="J4" s="34"/>
      <c r="K4" s="34"/>
      <c r="L4" s="34"/>
      <c r="M4" s="351" t="s">
        <v>26</v>
      </c>
      <c r="N4" s="351"/>
    </row>
    <row r="5" spans="1:14" s="5" customFormat="1" ht="22.5" customHeight="1" thickBot="1">
      <c r="A5" s="129"/>
      <c r="B5" s="83" t="s">
        <v>29</v>
      </c>
      <c r="C5" s="83" t="s">
        <v>70</v>
      </c>
      <c r="D5" s="83" t="s">
        <v>116</v>
      </c>
      <c r="E5" s="83" t="s">
        <v>115</v>
      </c>
      <c r="F5" s="83" t="s">
        <v>114</v>
      </c>
      <c r="G5" s="83" t="s">
        <v>113</v>
      </c>
      <c r="H5" s="83" t="s">
        <v>112</v>
      </c>
      <c r="I5" s="83" t="s">
        <v>111</v>
      </c>
      <c r="J5" s="83" t="s">
        <v>110</v>
      </c>
      <c r="K5" s="83" t="s">
        <v>109</v>
      </c>
      <c r="L5" s="83" t="s">
        <v>108</v>
      </c>
      <c r="M5" s="83" t="s">
        <v>107</v>
      </c>
      <c r="N5" s="128" t="s">
        <v>106</v>
      </c>
    </row>
    <row r="6" spans="1:14" s="5" customFormat="1" ht="22.5" customHeight="1">
      <c r="A6" s="59" t="s">
        <v>29</v>
      </c>
      <c r="B6" s="127">
        <f t="shared" ref="B6:B13" si="0">SUM(C6:N6)</f>
        <v>138</v>
      </c>
      <c r="C6" s="127">
        <f t="shared" ref="C6:N6" si="1">SUM(C7:C13)</f>
        <v>17</v>
      </c>
      <c r="D6" s="127">
        <f t="shared" si="1"/>
        <v>7</v>
      </c>
      <c r="E6" s="127">
        <f t="shared" si="1"/>
        <v>12</v>
      </c>
      <c r="F6" s="127">
        <f t="shared" si="1"/>
        <v>16</v>
      </c>
      <c r="G6" s="127">
        <f t="shared" si="1"/>
        <v>10</v>
      </c>
      <c r="H6" s="127">
        <f t="shared" si="1"/>
        <v>6</v>
      </c>
      <c r="I6" s="127">
        <f t="shared" si="1"/>
        <v>16</v>
      </c>
      <c r="J6" s="127">
        <f t="shared" si="1"/>
        <v>5</v>
      </c>
      <c r="K6" s="127">
        <f t="shared" si="1"/>
        <v>12</v>
      </c>
      <c r="L6" s="127">
        <f t="shared" si="1"/>
        <v>21</v>
      </c>
      <c r="M6" s="127">
        <f t="shared" si="1"/>
        <v>7</v>
      </c>
      <c r="N6" s="126">
        <f t="shared" si="1"/>
        <v>9</v>
      </c>
    </row>
    <row r="7" spans="1:14" s="5" customFormat="1" ht="22.5" customHeight="1">
      <c r="A7" s="54" t="s">
        <v>105</v>
      </c>
      <c r="B7" s="124">
        <f t="shared" si="0"/>
        <v>4</v>
      </c>
      <c r="C7" s="124">
        <v>0</v>
      </c>
      <c r="D7" s="124">
        <v>0</v>
      </c>
      <c r="E7" s="123">
        <v>1</v>
      </c>
      <c r="F7" s="124">
        <v>1</v>
      </c>
      <c r="G7" s="124">
        <v>0</v>
      </c>
      <c r="H7" s="124">
        <v>1</v>
      </c>
      <c r="I7" s="124">
        <v>0</v>
      </c>
      <c r="J7" s="124">
        <v>0</v>
      </c>
      <c r="K7" s="124">
        <v>0</v>
      </c>
      <c r="L7" s="124">
        <v>1</v>
      </c>
      <c r="M7" s="124">
        <v>0</v>
      </c>
      <c r="N7" s="123">
        <v>0</v>
      </c>
    </row>
    <row r="8" spans="1:14" s="5" customFormat="1" ht="22.5" customHeight="1">
      <c r="A8" s="54" t="s">
        <v>104</v>
      </c>
      <c r="B8" s="124">
        <f t="shared" si="0"/>
        <v>14</v>
      </c>
      <c r="C8" s="124">
        <v>2</v>
      </c>
      <c r="D8" s="124">
        <v>1</v>
      </c>
      <c r="E8" s="123">
        <v>1</v>
      </c>
      <c r="F8" s="124">
        <v>4</v>
      </c>
      <c r="G8" s="124">
        <v>1</v>
      </c>
      <c r="H8" s="124">
        <v>0</v>
      </c>
      <c r="I8" s="124">
        <v>0</v>
      </c>
      <c r="J8" s="124">
        <v>0</v>
      </c>
      <c r="K8" s="124">
        <v>1</v>
      </c>
      <c r="L8" s="124">
        <v>2</v>
      </c>
      <c r="M8" s="124">
        <v>1</v>
      </c>
      <c r="N8" s="123">
        <v>1</v>
      </c>
    </row>
    <row r="9" spans="1:14" s="5" customFormat="1" ht="22.5" customHeight="1">
      <c r="A9" s="54" t="s">
        <v>103</v>
      </c>
      <c r="B9" s="124">
        <f t="shared" si="0"/>
        <v>26</v>
      </c>
      <c r="C9" s="124">
        <v>3</v>
      </c>
      <c r="D9" s="124">
        <v>2</v>
      </c>
      <c r="E9" s="123">
        <v>2</v>
      </c>
      <c r="F9" s="124">
        <v>1</v>
      </c>
      <c r="G9" s="124">
        <v>2</v>
      </c>
      <c r="H9" s="124">
        <v>0</v>
      </c>
      <c r="I9" s="124">
        <v>5</v>
      </c>
      <c r="J9" s="124">
        <v>3</v>
      </c>
      <c r="K9" s="124">
        <v>1</v>
      </c>
      <c r="L9" s="124">
        <v>3</v>
      </c>
      <c r="M9" s="124">
        <v>1</v>
      </c>
      <c r="N9" s="123">
        <v>3</v>
      </c>
    </row>
    <row r="10" spans="1:14" s="5" customFormat="1" ht="22.5" customHeight="1">
      <c r="A10" s="54" t="s">
        <v>102</v>
      </c>
      <c r="B10" s="124">
        <f t="shared" si="0"/>
        <v>7</v>
      </c>
      <c r="C10" s="124">
        <v>2</v>
      </c>
      <c r="D10" s="124">
        <v>0</v>
      </c>
      <c r="E10" s="124">
        <v>0</v>
      </c>
      <c r="F10" s="124">
        <v>1</v>
      </c>
      <c r="G10" s="124">
        <v>0</v>
      </c>
      <c r="H10" s="124">
        <v>2</v>
      </c>
      <c r="I10" s="124">
        <v>0</v>
      </c>
      <c r="J10" s="124">
        <v>0</v>
      </c>
      <c r="K10" s="124">
        <v>1</v>
      </c>
      <c r="L10" s="124">
        <v>0</v>
      </c>
      <c r="M10" s="124">
        <v>0</v>
      </c>
      <c r="N10" s="123">
        <v>1</v>
      </c>
    </row>
    <row r="11" spans="1:14" s="5" customFormat="1" ht="22.5" customHeight="1">
      <c r="A11" s="54" t="s">
        <v>101</v>
      </c>
      <c r="B11" s="124">
        <f t="shared" si="0"/>
        <v>33</v>
      </c>
      <c r="C11" s="124">
        <v>7</v>
      </c>
      <c r="D11" s="124">
        <v>1</v>
      </c>
      <c r="E11" s="124">
        <v>4</v>
      </c>
      <c r="F11" s="124">
        <v>2</v>
      </c>
      <c r="G11" s="124">
        <v>2</v>
      </c>
      <c r="H11" s="124">
        <v>0</v>
      </c>
      <c r="I11" s="124">
        <v>5</v>
      </c>
      <c r="J11" s="124">
        <v>2</v>
      </c>
      <c r="K11" s="124">
        <v>6</v>
      </c>
      <c r="L11" s="124">
        <v>3</v>
      </c>
      <c r="M11" s="124">
        <v>0</v>
      </c>
      <c r="N11" s="123">
        <v>1</v>
      </c>
    </row>
    <row r="12" spans="1:14" s="5" customFormat="1" ht="22.5" customHeight="1">
      <c r="A12" s="125" t="s">
        <v>100</v>
      </c>
      <c r="B12" s="124">
        <f t="shared" si="0"/>
        <v>33</v>
      </c>
      <c r="C12" s="124">
        <v>2</v>
      </c>
      <c r="D12" s="124">
        <v>1</v>
      </c>
      <c r="E12" s="124">
        <v>2</v>
      </c>
      <c r="F12" s="124">
        <v>4</v>
      </c>
      <c r="G12" s="124">
        <v>3</v>
      </c>
      <c r="H12" s="124">
        <v>2</v>
      </c>
      <c r="I12" s="124">
        <v>4</v>
      </c>
      <c r="J12" s="124">
        <v>0</v>
      </c>
      <c r="K12" s="124">
        <v>2</v>
      </c>
      <c r="L12" s="124">
        <v>7</v>
      </c>
      <c r="M12" s="124">
        <v>4</v>
      </c>
      <c r="N12" s="123">
        <v>2</v>
      </c>
    </row>
    <row r="13" spans="1:14" s="5" customFormat="1" ht="11.5" thickBot="1">
      <c r="A13" s="122" t="s">
        <v>99</v>
      </c>
      <c r="B13" s="121">
        <f t="shared" si="0"/>
        <v>21</v>
      </c>
      <c r="C13" s="121">
        <v>1</v>
      </c>
      <c r="D13" s="121">
        <v>2</v>
      </c>
      <c r="E13" s="121">
        <v>2</v>
      </c>
      <c r="F13" s="121">
        <v>3</v>
      </c>
      <c r="G13" s="121">
        <v>2</v>
      </c>
      <c r="H13" s="121">
        <v>1</v>
      </c>
      <c r="I13" s="121">
        <v>2</v>
      </c>
      <c r="J13" s="121">
        <v>0</v>
      </c>
      <c r="K13" s="121">
        <v>1</v>
      </c>
      <c r="L13" s="121">
        <v>5</v>
      </c>
      <c r="M13" s="121">
        <v>1</v>
      </c>
      <c r="N13" s="120">
        <v>1</v>
      </c>
    </row>
    <row r="14" spans="1:14" s="5" customFormat="1" ht="11">
      <c r="A14" s="43" t="s">
        <v>98</v>
      </c>
      <c r="B14" s="42"/>
      <c r="C14" s="42"/>
      <c r="D14" s="42"/>
      <c r="E14" s="42"/>
      <c r="F14" s="41"/>
      <c r="G14" s="41"/>
      <c r="H14" s="41"/>
      <c r="I14" s="41"/>
      <c r="J14" s="41"/>
      <c r="K14" s="41"/>
      <c r="L14" s="41"/>
      <c r="M14" s="41"/>
      <c r="N14" s="41"/>
    </row>
    <row r="15" spans="1:14">
      <c r="A15" s="10" t="s">
        <v>24</v>
      </c>
      <c r="B15" s="5"/>
      <c r="C15" s="5"/>
      <c r="D15" s="5"/>
      <c r="E15" s="41"/>
      <c r="F15" s="5"/>
      <c r="G15" s="5"/>
      <c r="H15" s="5"/>
      <c r="I15" s="5"/>
      <c r="J15" s="5"/>
      <c r="K15" s="5"/>
      <c r="L15" s="5"/>
      <c r="M15" s="5"/>
      <c r="N15" s="41"/>
    </row>
  </sheetData>
  <mergeCells count="2">
    <mergeCell ref="A2:N3"/>
    <mergeCell ref="M4:N4"/>
  </mergeCells>
  <phoneticPr fontId="1"/>
  <printOptions horizontalCentered="1"/>
  <pageMargins left="0.47244094488188981" right="0.47244094488188981" top="0.70866141732283472" bottom="0" header="0" footer="0"/>
  <pageSetup paperSize="9" orientation="portrait"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2"/>
  <sheetViews>
    <sheetView showGridLines="0" zoomScaleSheetLayoutView="100" workbookViewId="0"/>
  </sheetViews>
  <sheetFormatPr defaultColWidth="8.81640625" defaultRowHeight="13"/>
  <cols>
    <col min="1" max="1" width="8.36328125" style="23" customWidth="1"/>
    <col min="2" max="2" width="4.6328125" style="23" customWidth="1"/>
    <col min="3" max="5" width="18.6328125" style="23" customWidth="1"/>
    <col min="6" max="6" width="18.6328125" style="35" customWidth="1"/>
    <col min="7" max="7" width="15.6328125" style="35" customWidth="1"/>
    <col min="8" max="8" width="8.81640625" style="23"/>
    <col min="9" max="9" width="6.6328125" style="23" customWidth="1"/>
    <col min="10" max="16384" width="8.81640625" style="23"/>
  </cols>
  <sheetData>
    <row r="1" spans="1:7" s="63" customFormat="1" ht="19.5" customHeight="1">
      <c r="A1" s="150" t="s">
        <v>132</v>
      </c>
      <c r="F1" s="149"/>
      <c r="G1" s="149"/>
    </row>
    <row r="2" spans="1:7" s="133" customFormat="1" ht="14" customHeight="1">
      <c r="A2" s="398" t="s">
        <v>131</v>
      </c>
      <c r="B2" s="398"/>
      <c r="C2" s="398"/>
      <c r="D2" s="398"/>
      <c r="E2" s="398"/>
      <c r="F2" s="398"/>
      <c r="G2" s="145"/>
    </row>
    <row r="3" spans="1:7" s="133" customFormat="1" ht="14" customHeight="1">
      <c r="A3" s="398"/>
      <c r="B3" s="398"/>
      <c r="C3" s="398"/>
      <c r="D3" s="398"/>
      <c r="E3" s="398"/>
      <c r="F3" s="398"/>
      <c r="G3" s="145"/>
    </row>
    <row r="4" spans="1:7" s="133" customFormat="1" ht="13.5" customHeight="1">
      <c r="A4" s="148"/>
      <c r="F4" s="145"/>
      <c r="G4" s="145"/>
    </row>
    <row r="5" spans="1:7" s="133" customFormat="1" ht="13.5" customHeight="1">
      <c r="F5" s="145"/>
      <c r="G5" s="145"/>
    </row>
    <row r="6" spans="1:7" s="133" customFormat="1" ht="13.5" customHeight="1">
      <c r="A6" s="133" t="s">
        <v>130</v>
      </c>
      <c r="B6" s="133" t="s">
        <v>129</v>
      </c>
      <c r="D6" s="147" t="s">
        <v>128</v>
      </c>
      <c r="F6" s="145"/>
      <c r="G6" s="145"/>
    </row>
    <row r="7" spans="1:7" s="133" customFormat="1" ht="13.5" customHeight="1">
      <c r="B7" s="133" t="s">
        <v>127</v>
      </c>
      <c r="D7" s="147" t="s">
        <v>126</v>
      </c>
      <c r="F7" s="145"/>
      <c r="G7" s="145"/>
    </row>
    <row r="8" spans="1:7" s="133" customFormat="1" ht="13.5" customHeight="1" thickBot="1">
      <c r="B8" s="133" t="s">
        <v>125</v>
      </c>
      <c r="D8" s="147" t="s">
        <v>124</v>
      </c>
      <c r="F8" s="146" t="s">
        <v>26</v>
      </c>
      <c r="G8" s="145"/>
    </row>
    <row r="9" spans="1:7" s="25" customFormat="1" ht="31.5" customHeight="1" thickBot="1">
      <c r="A9" s="399"/>
      <c r="B9" s="400"/>
      <c r="C9" s="144" t="s">
        <v>29</v>
      </c>
      <c r="D9" s="143" t="s">
        <v>123</v>
      </c>
      <c r="E9" s="143" t="s">
        <v>122</v>
      </c>
      <c r="F9" s="142" t="s">
        <v>121</v>
      </c>
      <c r="G9" s="132"/>
    </row>
    <row r="10" spans="1:7" s="25" customFormat="1" ht="15" customHeight="1">
      <c r="A10" s="403" t="s">
        <v>29</v>
      </c>
      <c r="B10" s="404"/>
      <c r="C10" s="141">
        <f t="shared" ref="C10:C18" si="0">SUM(D10:F10)</f>
        <v>451</v>
      </c>
      <c r="D10" s="141">
        <f>SUM(D11:D18)</f>
        <v>119</v>
      </c>
      <c r="E10" s="141">
        <f>SUM(E11:E18)</f>
        <v>186</v>
      </c>
      <c r="F10" s="140">
        <f>SUM(F11:F18)</f>
        <v>146</v>
      </c>
      <c r="G10" s="132"/>
    </row>
    <row r="11" spans="1:7" s="25" customFormat="1" ht="15" customHeight="1">
      <c r="A11" s="396" t="s">
        <v>36</v>
      </c>
      <c r="B11" s="397"/>
      <c r="C11" s="139">
        <f t="shared" si="0"/>
        <v>72</v>
      </c>
      <c r="D11" s="139">
        <v>71</v>
      </c>
      <c r="E11" s="139">
        <v>0</v>
      </c>
      <c r="F11" s="137">
        <v>1</v>
      </c>
      <c r="G11" s="134"/>
    </row>
    <row r="12" spans="1:7" s="25" customFormat="1" ht="15" customHeight="1">
      <c r="A12" s="396" t="s">
        <v>10</v>
      </c>
      <c r="B12" s="397"/>
      <c r="C12" s="139">
        <f t="shared" si="0"/>
        <v>48</v>
      </c>
      <c r="D12" s="139">
        <v>29</v>
      </c>
      <c r="E12" s="139">
        <v>18</v>
      </c>
      <c r="F12" s="137">
        <v>1</v>
      </c>
      <c r="G12" s="134"/>
    </row>
    <row r="13" spans="1:7" s="25" customFormat="1" ht="15" customHeight="1">
      <c r="A13" s="396" t="s">
        <v>35</v>
      </c>
      <c r="B13" s="397"/>
      <c r="C13" s="139">
        <f t="shared" si="0"/>
        <v>65</v>
      </c>
      <c r="D13" s="139">
        <v>0</v>
      </c>
      <c r="E13" s="139">
        <v>65</v>
      </c>
      <c r="F13" s="137">
        <v>0</v>
      </c>
      <c r="G13" s="134"/>
    </row>
    <row r="14" spans="1:7" s="25" customFormat="1" ht="15" customHeight="1">
      <c r="A14" s="396" t="s">
        <v>34</v>
      </c>
      <c r="B14" s="397"/>
      <c r="C14" s="139">
        <f t="shared" si="0"/>
        <v>55</v>
      </c>
      <c r="D14" s="139">
        <v>0</v>
      </c>
      <c r="E14" s="139">
        <v>55</v>
      </c>
      <c r="F14" s="137">
        <v>0</v>
      </c>
      <c r="G14" s="134"/>
    </row>
    <row r="15" spans="1:7" s="25" customFormat="1" ht="15" customHeight="1">
      <c r="A15" s="396" t="s">
        <v>33</v>
      </c>
      <c r="B15" s="397"/>
      <c r="C15" s="139">
        <f t="shared" si="0"/>
        <v>38</v>
      </c>
      <c r="D15" s="139">
        <v>0</v>
      </c>
      <c r="E15" s="139">
        <v>24</v>
      </c>
      <c r="F15" s="137">
        <v>14</v>
      </c>
      <c r="G15" s="134"/>
    </row>
    <row r="16" spans="1:7" s="25" customFormat="1" ht="15" customHeight="1">
      <c r="A16" s="396" t="s">
        <v>120</v>
      </c>
      <c r="B16" s="397"/>
      <c r="C16" s="139">
        <f t="shared" si="0"/>
        <v>47</v>
      </c>
      <c r="D16" s="139">
        <v>2</v>
      </c>
      <c r="E16" s="139">
        <v>7</v>
      </c>
      <c r="F16" s="137">
        <v>38</v>
      </c>
      <c r="G16" s="134"/>
    </row>
    <row r="17" spans="1:7" s="25" customFormat="1" ht="15" customHeight="1">
      <c r="A17" s="396" t="s">
        <v>31</v>
      </c>
      <c r="B17" s="397"/>
      <c r="C17" s="139">
        <f t="shared" si="0"/>
        <v>66</v>
      </c>
      <c r="D17" s="139">
        <v>0</v>
      </c>
      <c r="E17" s="138">
        <v>1</v>
      </c>
      <c r="F17" s="137">
        <v>65</v>
      </c>
      <c r="G17" s="134"/>
    </row>
    <row r="18" spans="1:7" s="25" customFormat="1" ht="15" customHeight="1" thickBot="1">
      <c r="A18" s="401" t="s">
        <v>119</v>
      </c>
      <c r="B18" s="402"/>
      <c r="C18" s="136">
        <f t="shared" si="0"/>
        <v>60</v>
      </c>
      <c r="D18" s="136">
        <v>17</v>
      </c>
      <c r="E18" s="136">
        <v>16</v>
      </c>
      <c r="F18" s="135">
        <v>27</v>
      </c>
      <c r="G18" s="134"/>
    </row>
    <row r="19" spans="1:7" s="25" customFormat="1" ht="11">
      <c r="A19" s="133" t="s">
        <v>24</v>
      </c>
      <c r="D19" s="28"/>
      <c r="F19" s="132"/>
      <c r="G19" s="132"/>
    </row>
    <row r="22" spans="1:7">
      <c r="C22" s="131"/>
    </row>
  </sheetData>
  <mergeCells count="11">
    <mergeCell ref="A16:B16"/>
    <mergeCell ref="A18:B18"/>
    <mergeCell ref="A17:B17"/>
    <mergeCell ref="A10:B10"/>
    <mergeCell ref="A11:B11"/>
    <mergeCell ref="A12:B12"/>
    <mergeCell ref="A13:B13"/>
    <mergeCell ref="A2:F3"/>
    <mergeCell ref="A9:B9"/>
    <mergeCell ref="A14:B14"/>
    <mergeCell ref="A15:B15"/>
  </mergeCells>
  <phoneticPr fontId="1"/>
  <printOptions horizontalCentered="1"/>
  <pageMargins left="0.47244094488188981" right="0.47244094488188981" top="0" bottom="0" header="0" footer="0"/>
  <pageSetup paperSize="9" orientation="portrait"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1"/>
  <sheetViews>
    <sheetView showGridLines="0" zoomScaleNormal="100" zoomScaleSheetLayoutView="90" workbookViewId="0"/>
  </sheetViews>
  <sheetFormatPr defaultColWidth="8.81640625" defaultRowHeight="13"/>
  <cols>
    <col min="1" max="1" width="5.81640625" style="23" customWidth="1"/>
    <col min="2" max="2" width="2.6328125" style="23" customWidth="1"/>
    <col min="3" max="3" width="2.453125" style="151" customWidth="1"/>
    <col min="4" max="4" width="2.453125" style="23" customWidth="1"/>
    <col min="5" max="5" width="2.453125" style="151" customWidth="1"/>
    <col min="6" max="6" width="2.6328125" style="23" customWidth="1"/>
    <col min="7" max="7" width="6.81640625" style="23" customWidth="1"/>
    <col min="8" max="8" width="4.81640625" style="23" customWidth="1"/>
    <col min="9" max="9" width="6.36328125" style="23" customWidth="1"/>
    <col min="10" max="10" width="5" style="35" customWidth="1"/>
    <col min="11" max="16" width="5" style="23" customWidth="1"/>
    <col min="17" max="17" width="6.1796875" style="23" customWidth="1"/>
    <col min="18" max="18" width="4.81640625" style="23" customWidth="1"/>
    <col min="19" max="19" width="5" style="35" customWidth="1"/>
    <col min="20" max="16384" width="8.81640625" style="23"/>
  </cols>
  <sheetData>
    <row r="1" spans="1:20" ht="17" thickBot="1">
      <c r="A1" s="150" t="s">
        <v>155</v>
      </c>
      <c r="B1" s="187"/>
      <c r="C1" s="188"/>
      <c r="D1" s="187"/>
      <c r="E1" s="188"/>
      <c r="F1" s="187"/>
      <c r="R1" s="414" t="s">
        <v>26</v>
      </c>
      <c r="S1" s="414"/>
    </row>
    <row r="2" spans="1:20" s="133" customFormat="1" ht="18" customHeight="1">
      <c r="A2" s="431"/>
      <c r="B2" s="431"/>
      <c r="C2" s="431"/>
      <c r="D2" s="431"/>
      <c r="E2" s="431"/>
      <c r="F2" s="432"/>
      <c r="G2" s="405" t="s">
        <v>154</v>
      </c>
      <c r="H2" s="407" t="s">
        <v>153</v>
      </c>
      <c r="I2" s="408"/>
      <c r="J2" s="409"/>
      <c r="K2" s="410" t="s">
        <v>152</v>
      </c>
      <c r="L2" s="411"/>
      <c r="M2" s="411"/>
      <c r="N2" s="411"/>
      <c r="O2" s="411"/>
      <c r="P2" s="412"/>
      <c r="Q2" s="413" t="s">
        <v>151</v>
      </c>
      <c r="R2" s="413" t="s">
        <v>150</v>
      </c>
      <c r="S2" s="421" t="s">
        <v>37</v>
      </c>
    </row>
    <row r="3" spans="1:20" s="133" customFormat="1" ht="30" customHeight="1" thickBot="1">
      <c r="A3" s="433"/>
      <c r="B3" s="433"/>
      <c r="C3" s="433"/>
      <c r="D3" s="433"/>
      <c r="E3" s="433"/>
      <c r="F3" s="434"/>
      <c r="G3" s="406"/>
      <c r="H3" s="186" t="s">
        <v>29</v>
      </c>
      <c r="I3" s="184" t="s">
        <v>149</v>
      </c>
      <c r="J3" s="184" t="s">
        <v>148</v>
      </c>
      <c r="K3" s="184" t="s">
        <v>29</v>
      </c>
      <c r="L3" s="184" t="s">
        <v>147</v>
      </c>
      <c r="M3" s="185" t="s">
        <v>146</v>
      </c>
      <c r="N3" s="185" t="s">
        <v>145</v>
      </c>
      <c r="O3" s="185" t="s">
        <v>144</v>
      </c>
      <c r="P3" s="184" t="s">
        <v>37</v>
      </c>
      <c r="Q3" s="406"/>
      <c r="R3" s="406"/>
      <c r="S3" s="422"/>
    </row>
    <row r="4" spans="1:20" s="180" customFormat="1" ht="22" customHeight="1">
      <c r="A4" s="423" t="s">
        <v>29</v>
      </c>
      <c r="B4" s="423"/>
      <c r="C4" s="423"/>
      <c r="D4" s="423"/>
      <c r="E4" s="423"/>
      <c r="F4" s="424"/>
      <c r="G4" s="183">
        <v>451</v>
      </c>
      <c r="H4" s="183">
        <v>214</v>
      </c>
      <c r="I4" s="183">
        <v>146</v>
      </c>
      <c r="J4" s="183">
        <v>68</v>
      </c>
      <c r="K4" s="183">
        <v>230</v>
      </c>
      <c r="L4" s="183">
        <v>1</v>
      </c>
      <c r="M4" s="183">
        <v>93</v>
      </c>
      <c r="N4" s="183">
        <v>113</v>
      </c>
      <c r="O4" s="183">
        <v>11</v>
      </c>
      <c r="P4" s="183">
        <v>12</v>
      </c>
      <c r="Q4" s="183">
        <v>3</v>
      </c>
      <c r="R4" s="183">
        <v>16</v>
      </c>
      <c r="S4" s="182">
        <v>119</v>
      </c>
      <c r="T4" s="181"/>
    </row>
    <row r="5" spans="1:20" s="133" customFormat="1" ht="22" customHeight="1">
      <c r="A5" s="425" t="s">
        <v>143</v>
      </c>
      <c r="B5" s="167"/>
      <c r="C5" s="428" t="s">
        <v>29</v>
      </c>
      <c r="D5" s="429"/>
      <c r="E5" s="429"/>
      <c r="F5" s="430"/>
      <c r="G5" s="170">
        <v>119</v>
      </c>
      <c r="H5" s="170">
        <v>32</v>
      </c>
      <c r="I5" s="170">
        <v>21</v>
      </c>
      <c r="J5" s="170">
        <v>11</v>
      </c>
      <c r="K5" s="170">
        <v>74</v>
      </c>
      <c r="L5" s="170">
        <v>0</v>
      </c>
      <c r="M5" s="170">
        <v>33</v>
      </c>
      <c r="N5" s="170">
        <v>33</v>
      </c>
      <c r="O5" s="170">
        <v>3</v>
      </c>
      <c r="P5" s="170">
        <v>5</v>
      </c>
      <c r="Q5" s="170">
        <v>1</v>
      </c>
      <c r="R5" s="170">
        <v>1</v>
      </c>
      <c r="S5" s="169">
        <v>20</v>
      </c>
      <c r="T5" s="179"/>
    </row>
    <row r="6" spans="1:20" s="133" customFormat="1" ht="22" customHeight="1">
      <c r="A6" s="426"/>
      <c r="B6" s="167"/>
      <c r="C6" s="165" t="s">
        <v>142</v>
      </c>
      <c r="D6" s="166" t="s">
        <v>134</v>
      </c>
      <c r="E6" s="165" t="s">
        <v>141</v>
      </c>
      <c r="F6" s="164" t="s">
        <v>140</v>
      </c>
      <c r="G6" s="163">
        <v>3</v>
      </c>
      <c r="H6" s="163">
        <v>1</v>
      </c>
      <c r="I6" s="162">
        <v>1</v>
      </c>
      <c r="J6" s="162">
        <v>0</v>
      </c>
      <c r="K6" s="163">
        <v>0</v>
      </c>
      <c r="L6" s="162">
        <v>0</v>
      </c>
      <c r="M6" s="162">
        <v>0</v>
      </c>
      <c r="N6" s="162">
        <v>0</v>
      </c>
      <c r="O6" s="162">
        <v>0</v>
      </c>
      <c r="P6" s="162">
        <v>0</v>
      </c>
      <c r="Q6" s="162">
        <v>0</v>
      </c>
      <c r="R6" s="162">
        <v>1</v>
      </c>
      <c r="S6" s="161">
        <v>1</v>
      </c>
    </row>
    <row r="7" spans="1:20" s="133" customFormat="1" ht="22" customHeight="1">
      <c r="A7" s="426"/>
      <c r="B7" s="167"/>
      <c r="C7" s="165" t="s">
        <v>139</v>
      </c>
      <c r="D7" s="166" t="s">
        <v>134</v>
      </c>
      <c r="E7" s="165" t="s">
        <v>138</v>
      </c>
      <c r="F7" s="164"/>
      <c r="G7" s="163">
        <v>2</v>
      </c>
      <c r="H7" s="163">
        <v>0</v>
      </c>
      <c r="I7" s="162">
        <v>0</v>
      </c>
      <c r="J7" s="161">
        <v>0</v>
      </c>
      <c r="K7" s="163">
        <v>2</v>
      </c>
      <c r="L7" s="162">
        <v>0</v>
      </c>
      <c r="M7" s="162">
        <v>0</v>
      </c>
      <c r="N7" s="162">
        <v>2</v>
      </c>
      <c r="O7" s="162">
        <v>0</v>
      </c>
      <c r="P7" s="162">
        <v>0</v>
      </c>
      <c r="Q7" s="162">
        <v>0</v>
      </c>
      <c r="R7" s="162">
        <v>0</v>
      </c>
      <c r="S7" s="161">
        <v>0</v>
      </c>
    </row>
    <row r="8" spans="1:20" s="133" customFormat="1" ht="22" customHeight="1">
      <c r="A8" s="426"/>
      <c r="B8" s="167"/>
      <c r="C8" s="165" t="s">
        <v>137</v>
      </c>
      <c r="D8" s="166" t="s">
        <v>134</v>
      </c>
      <c r="E8" s="165" t="s">
        <v>136</v>
      </c>
      <c r="F8" s="164"/>
      <c r="G8" s="163">
        <v>6</v>
      </c>
      <c r="H8" s="163">
        <v>4</v>
      </c>
      <c r="I8" s="162">
        <v>2</v>
      </c>
      <c r="J8" s="161">
        <v>2</v>
      </c>
      <c r="K8" s="163">
        <v>2</v>
      </c>
      <c r="L8" s="162">
        <v>0</v>
      </c>
      <c r="M8" s="162">
        <v>1</v>
      </c>
      <c r="N8" s="162">
        <v>1</v>
      </c>
      <c r="O8" s="162">
        <v>0</v>
      </c>
      <c r="P8" s="162">
        <v>0</v>
      </c>
      <c r="Q8" s="162">
        <v>0</v>
      </c>
      <c r="R8" s="162">
        <v>0</v>
      </c>
      <c r="S8" s="161">
        <v>0</v>
      </c>
    </row>
    <row r="9" spans="1:20" s="133" customFormat="1" ht="22" customHeight="1">
      <c r="A9" s="427"/>
      <c r="B9" s="178"/>
      <c r="C9" s="176" t="s">
        <v>135</v>
      </c>
      <c r="D9" s="177" t="s">
        <v>134</v>
      </c>
      <c r="E9" s="176"/>
      <c r="F9" s="175"/>
      <c r="G9" s="174">
        <v>108</v>
      </c>
      <c r="H9" s="163">
        <v>27</v>
      </c>
      <c r="I9" s="173">
        <v>18</v>
      </c>
      <c r="J9" s="172">
        <v>9</v>
      </c>
      <c r="K9" s="174">
        <v>70</v>
      </c>
      <c r="L9" s="173">
        <v>0</v>
      </c>
      <c r="M9" s="173">
        <v>32</v>
      </c>
      <c r="N9" s="173">
        <v>30</v>
      </c>
      <c r="O9" s="173">
        <v>3</v>
      </c>
      <c r="P9" s="173">
        <v>5</v>
      </c>
      <c r="Q9" s="173">
        <v>1</v>
      </c>
      <c r="R9" s="173">
        <v>0</v>
      </c>
      <c r="S9" s="172">
        <v>19</v>
      </c>
    </row>
    <row r="10" spans="1:20" s="133" customFormat="1" ht="22" customHeight="1">
      <c r="A10" s="415" t="s">
        <v>122</v>
      </c>
      <c r="B10" s="171"/>
      <c r="C10" s="418" t="s">
        <v>29</v>
      </c>
      <c r="D10" s="419"/>
      <c r="E10" s="419"/>
      <c r="F10" s="420"/>
      <c r="G10" s="170">
        <v>186</v>
      </c>
      <c r="H10" s="170">
        <v>126</v>
      </c>
      <c r="I10" s="170">
        <v>80</v>
      </c>
      <c r="J10" s="170">
        <v>46</v>
      </c>
      <c r="K10" s="170">
        <v>86</v>
      </c>
      <c r="L10" s="170">
        <v>1</v>
      </c>
      <c r="M10" s="170">
        <v>25</v>
      </c>
      <c r="N10" s="170">
        <v>51</v>
      </c>
      <c r="O10" s="170">
        <v>6</v>
      </c>
      <c r="P10" s="170">
        <v>3</v>
      </c>
      <c r="Q10" s="170">
        <v>1</v>
      </c>
      <c r="R10" s="170">
        <v>7</v>
      </c>
      <c r="S10" s="169">
        <v>50</v>
      </c>
    </row>
    <row r="11" spans="1:20" s="133" customFormat="1" ht="22" customHeight="1">
      <c r="A11" s="426"/>
      <c r="B11" s="167"/>
      <c r="C11" s="165" t="s">
        <v>142</v>
      </c>
      <c r="D11" s="166" t="s">
        <v>134</v>
      </c>
      <c r="E11" s="165" t="s">
        <v>141</v>
      </c>
      <c r="F11" s="164" t="s">
        <v>140</v>
      </c>
      <c r="G11" s="163">
        <v>3</v>
      </c>
      <c r="H11" s="163">
        <v>2</v>
      </c>
      <c r="I11" s="162">
        <v>1</v>
      </c>
      <c r="J11" s="162">
        <v>1</v>
      </c>
      <c r="K11" s="163">
        <v>0</v>
      </c>
      <c r="L11" s="162">
        <v>0</v>
      </c>
      <c r="M11" s="162">
        <v>0</v>
      </c>
      <c r="N11" s="162">
        <v>0</v>
      </c>
      <c r="O11" s="162">
        <v>0</v>
      </c>
      <c r="P11" s="162">
        <v>0</v>
      </c>
      <c r="Q11" s="162">
        <v>0</v>
      </c>
      <c r="R11" s="162">
        <v>2</v>
      </c>
      <c r="S11" s="161">
        <v>1</v>
      </c>
    </row>
    <row r="12" spans="1:20" s="133" customFormat="1" ht="22" customHeight="1">
      <c r="A12" s="426"/>
      <c r="B12" s="167"/>
      <c r="C12" s="165" t="s">
        <v>139</v>
      </c>
      <c r="D12" s="166" t="s">
        <v>134</v>
      </c>
      <c r="E12" s="165" t="s">
        <v>138</v>
      </c>
      <c r="F12" s="164"/>
      <c r="G12" s="163">
        <v>2</v>
      </c>
      <c r="H12" s="163">
        <v>1</v>
      </c>
      <c r="I12" s="162">
        <v>0</v>
      </c>
      <c r="J12" s="161">
        <v>1</v>
      </c>
      <c r="K12" s="163">
        <v>0</v>
      </c>
      <c r="L12" s="162">
        <v>0</v>
      </c>
      <c r="M12" s="162">
        <v>0</v>
      </c>
      <c r="N12" s="162">
        <v>0</v>
      </c>
      <c r="O12" s="162">
        <v>0</v>
      </c>
      <c r="P12" s="162">
        <v>0</v>
      </c>
      <c r="Q12" s="162">
        <v>0</v>
      </c>
      <c r="R12" s="162">
        <v>1</v>
      </c>
      <c r="S12" s="161">
        <v>0</v>
      </c>
    </row>
    <row r="13" spans="1:20" s="133" customFormat="1" ht="22" customHeight="1">
      <c r="A13" s="426"/>
      <c r="B13" s="167"/>
      <c r="C13" s="165" t="s">
        <v>137</v>
      </c>
      <c r="D13" s="166" t="s">
        <v>134</v>
      </c>
      <c r="E13" s="165" t="s">
        <v>136</v>
      </c>
      <c r="F13" s="164"/>
      <c r="G13" s="163">
        <v>11</v>
      </c>
      <c r="H13" s="163">
        <v>12</v>
      </c>
      <c r="I13" s="162">
        <v>8</v>
      </c>
      <c r="J13" s="161">
        <v>4</v>
      </c>
      <c r="K13" s="163">
        <v>5</v>
      </c>
      <c r="L13" s="162">
        <v>1</v>
      </c>
      <c r="M13" s="162">
        <v>0</v>
      </c>
      <c r="N13" s="162">
        <v>3</v>
      </c>
      <c r="O13" s="162">
        <v>1</v>
      </c>
      <c r="P13" s="162">
        <v>0</v>
      </c>
      <c r="Q13" s="162">
        <v>0</v>
      </c>
      <c r="R13" s="162">
        <v>1</v>
      </c>
      <c r="S13" s="161">
        <v>3</v>
      </c>
    </row>
    <row r="14" spans="1:20" s="133" customFormat="1" ht="22" customHeight="1">
      <c r="A14" s="427"/>
      <c r="B14" s="178"/>
      <c r="C14" s="176" t="s">
        <v>135</v>
      </c>
      <c r="D14" s="177" t="s">
        <v>134</v>
      </c>
      <c r="E14" s="176"/>
      <c r="F14" s="175"/>
      <c r="G14" s="174">
        <v>170</v>
      </c>
      <c r="H14" s="163">
        <v>111</v>
      </c>
      <c r="I14" s="173">
        <v>71</v>
      </c>
      <c r="J14" s="172">
        <v>40</v>
      </c>
      <c r="K14" s="174">
        <v>81</v>
      </c>
      <c r="L14" s="173">
        <v>0</v>
      </c>
      <c r="M14" s="173">
        <v>25</v>
      </c>
      <c r="N14" s="173">
        <v>48</v>
      </c>
      <c r="O14" s="173">
        <v>5</v>
      </c>
      <c r="P14" s="173">
        <v>3</v>
      </c>
      <c r="Q14" s="173">
        <v>1</v>
      </c>
      <c r="R14" s="173">
        <v>3</v>
      </c>
      <c r="S14" s="172">
        <v>46</v>
      </c>
    </row>
    <row r="15" spans="1:20" s="133" customFormat="1" ht="22" customHeight="1">
      <c r="A15" s="415" t="s">
        <v>121</v>
      </c>
      <c r="B15" s="171"/>
      <c r="C15" s="418" t="s">
        <v>29</v>
      </c>
      <c r="D15" s="419"/>
      <c r="E15" s="419"/>
      <c r="F15" s="420"/>
      <c r="G15" s="170">
        <v>146</v>
      </c>
      <c r="H15" s="170">
        <v>56</v>
      </c>
      <c r="I15" s="170">
        <v>45</v>
      </c>
      <c r="J15" s="170">
        <v>11</v>
      </c>
      <c r="K15" s="170">
        <v>70</v>
      </c>
      <c r="L15" s="170">
        <v>0</v>
      </c>
      <c r="M15" s="170">
        <v>35</v>
      </c>
      <c r="N15" s="170">
        <v>29</v>
      </c>
      <c r="O15" s="170">
        <v>2</v>
      </c>
      <c r="P15" s="170">
        <v>4</v>
      </c>
      <c r="Q15" s="170">
        <v>1</v>
      </c>
      <c r="R15" s="170">
        <v>8</v>
      </c>
      <c r="S15" s="169">
        <v>49</v>
      </c>
    </row>
    <row r="16" spans="1:20" s="133" customFormat="1" ht="22" customHeight="1">
      <c r="A16" s="416"/>
      <c r="B16" s="167"/>
      <c r="C16" s="165" t="s">
        <v>142</v>
      </c>
      <c r="D16" s="166" t="s">
        <v>134</v>
      </c>
      <c r="E16" s="165" t="s">
        <v>141</v>
      </c>
      <c r="F16" s="164" t="s">
        <v>140</v>
      </c>
      <c r="G16" s="163">
        <v>3</v>
      </c>
      <c r="H16" s="163">
        <v>0</v>
      </c>
      <c r="I16" s="162">
        <v>0</v>
      </c>
      <c r="J16" s="162">
        <v>0</v>
      </c>
      <c r="K16" s="163">
        <v>0</v>
      </c>
      <c r="L16" s="162">
        <v>0</v>
      </c>
      <c r="M16" s="162">
        <v>0</v>
      </c>
      <c r="N16" s="162">
        <v>0</v>
      </c>
      <c r="O16" s="162">
        <v>0</v>
      </c>
      <c r="P16" s="162">
        <v>0</v>
      </c>
      <c r="Q16" s="162">
        <v>0</v>
      </c>
      <c r="R16" s="162">
        <v>2</v>
      </c>
      <c r="S16" s="161">
        <v>1</v>
      </c>
      <c r="T16" s="145"/>
    </row>
    <row r="17" spans="1:21" s="133" customFormat="1" ht="22" customHeight="1">
      <c r="A17" s="416"/>
      <c r="B17" s="167"/>
      <c r="C17" s="165" t="s">
        <v>139</v>
      </c>
      <c r="D17" s="166" t="s">
        <v>134</v>
      </c>
      <c r="E17" s="165" t="s">
        <v>138</v>
      </c>
      <c r="F17" s="164"/>
      <c r="G17" s="163">
        <v>4</v>
      </c>
      <c r="H17" s="163">
        <v>0</v>
      </c>
      <c r="I17" s="162">
        <v>0</v>
      </c>
      <c r="J17" s="162">
        <v>0</v>
      </c>
      <c r="K17" s="163">
        <v>0</v>
      </c>
      <c r="L17" s="162">
        <v>0</v>
      </c>
      <c r="M17" s="162">
        <v>0</v>
      </c>
      <c r="N17" s="162">
        <v>0</v>
      </c>
      <c r="O17" s="162">
        <v>0</v>
      </c>
      <c r="P17" s="162">
        <v>0</v>
      </c>
      <c r="Q17" s="162">
        <v>0</v>
      </c>
      <c r="R17" s="162">
        <v>1</v>
      </c>
      <c r="S17" s="161">
        <v>3</v>
      </c>
      <c r="T17" s="168"/>
      <c r="U17" s="145"/>
    </row>
    <row r="18" spans="1:21" s="133" customFormat="1" ht="22" customHeight="1">
      <c r="A18" s="416"/>
      <c r="B18" s="167"/>
      <c r="C18" s="165" t="s">
        <v>137</v>
      </c>
      <c r="D18" s="166" t="s">
        <v>134</v>
      </c>
      <c r="E18" s="165" t="s">
        <v>136</v>
      </c>
      <c r="F18" s="164"/>
      <c r="G18" s="163">
        <v>1</v>
      </c>
      <c r="H18" s="163">
        <v>1</v>
      </c>
      <c r="I18" s="162">
        <v>0</v>
      </c>
      <c r="J18" s="162">
        <v>1</v>
      </c>
      <c r="K18" s="163">
        <v>0</v>
      </c>
      <c r="L18" s="162">
        <v>0</v>
      </c>
      <c r="M18" s="162">
        <v>0</v>
      </c>
      <c r="N18" s="162">
        <v>0</v>
      </c>
      <c r="O18" s="162">
        <v>0</v>
      </c>
      <c r="P18" s="162">
        <v>0</v>
      </c>
      <c r="Q18" s="162">
        <v>0</v>
      </c>
      <c r="R18" s="162">
        <v>0</v>
      </c>
      <c r="S18" s="161">
        <v>0</v>
      </c>
    </row>
    <row r="19" spans="1:21" s="133" customFormat="1" ht="22" customHeight="1" thickBot="1">
      <c r="A19" s="417"/>
      <c r="B19" s="160"/>
      <c r="C19" s="158" t="s">
        <v>135</v>
      </c>
      <c r="D19" s="159" t="s">
        <v>134</v>
      </c>
      <c r="E19" s="158"/>
      <c r="F19" s="157"/>
      <c r="G19" s="156">
        <v>138</v>
      </c>
      <c r="H19" s="156">
        <v>55</v>
      </c>
      <c r="I19" s="155">
        <v>45</v>
      </c>
      <c r="J19" s="155">
        <v>10</v>
      </c>
      <c r="K19" s="156">
        <v>70</v>
      </c>
      <c r="L19" s="155">
        <v>0</v>
      </c>
      <c r="M19" s="155">
        <v>35</v>
      </c>
      <c r="N19" s="155">
        <v>29</v>
      </c>
      <c r="O19" s="155">
        <v>2</v>
      </c>
      <c r="P19" s="155">
        <v>4</v>
      </c>
      <c r="Q19" s="155">
        <v>1</v>
      </c>
      <c r="R19" s="155">
        <v>5</v>
      </c>
      <c r="S19" s="154">
        <v>45</v>
      </c>
    </row>
    <row r="20" spans="1:21" s="133" customFormat="1" ht="11">
      <c r="A20" s="153" t="s">
        <v>133</v>
      </c>
      <c r="B20" s="153"/>
      <c r="C20" s="153"/>
      <c r="D20" s="153"/>
      <c r="E20" s="153"/>
      <c r="F20" s="153"/>
      <c r="G20" s="153"/>
      <c r="H20" s="153"/>
      <c r="S20" s="145"/>
    </row>
    <row r="21" spans="1:21" s="133" customFormat="1" ht="11">
      <c r="A21" s="133" t="s">
        <v>56</v>
      </c>
      <c r="C21" s="152"/>
      <c r="E21" s="152"/>
      <c r="J21" s="145"/>
      <c r="S21" s="145"/>
    </row>
  </sheetData>
  <mergeCells count="15">
    <mergeCell ref="R1:S1"/>
    <mergeCell ref="A15:A19"/>
    <mergeCell ref="C15:F15"/>
    <mergeCell ref="S2:S3"/>
    <mergeCell ref="A4:F4"/>
    <mergeCell ref="A5:A9"/>
    <mergeCell ref="C5:F5"/>
    <mergeCell ref="A10:A14"/>
    <mergeCell ref="C10:F10"/>
    <mergeCell ref="A2:F3"/>
    <mergeCell ref="G2:G3"/>
    <mergeCell ref="H2:J2"/>
    <mergeCell ref="K2:P2"/>
    <mergeCell ref="Q2:Q3"/>
    <mergeCell ref="R2:R3"/>
  </mergeCells>
  <phoneticPr fontId="1"/>
  <printOptions horizontalCentered="1"/>
  <pageMargins left="0.47244094488188981" right="0.47244094488188981" top="0.70866141732283472" bottom="0" header="0" footer="0"/>
  <pageSetup paperSize="9" orientation="portrait" horizontalDpi="300" verticalDpi="300"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1"/>
  <sheetViews>
    <sheetView showGridLines="0" zoomScaleNormal="100" zoomScaleSheetLayoutView="100" workbookViewId="0"/>
  </sheetViews>
  <sheetFormatPr defaultColWidth="8.81640625" defaultRowHeight="13"/>
  <cols>
    <col min="1" max="1" width="1.6328125" customWidth="1"/>
    <col min="2" max="2" width="2.36328125" customWidth="1"/>
    <col min="3" max="3" width="21.81640625" customWidth="1"/>
    <col min="4" max="4" width="8.453125" customWidth="1"/>
    <col min="5" max="5" width="7" customWidth="1"/>
    <col min="6" max="11" width="6.6328125" customWidth="1"/>
    <col min="12" max="12" width="6.6328125" style="66" customWidth="1"/>
  </cols>
  <sheetData>
    <row r="1" spans="1:13" s="202" customFormat="1" ht="16.5">
      <c r="A1" s="65" t="s">
        <v>193</v>
      </c>
      <c r="B1" s="204"/>
      <c r="C1" s="204"/>
      <c r="D1" s="204"/>
      <c r="L1" s="203"/>
    </row>
    <row r="2" spans="1:13" s="5" customFormat="1" ht="16" customHeight="1">
      <c r="A2" s="349" t="s">
        <v>192</v>
      </c>
      <c r="B2" s="349"/>
      <c r="C2" s="349"/>
      <c r="D2" s="349"/>
      <c r="E2" s="349"/>
      <c r="F2" s="349"/>
      <c r="G2" s="349"/>
      <c r="H2" s="349"/>
      <c r="I2" s="349"/>
      <c r="J2" s="349"/>
      <c r="K2" s="349"/>
      <c r="L2" s="349"/>
    </row>
    <row r="3" spans="1:13" s="5" customFormat="1" ht="16" customHeight="1">
      <c r="A3" s="349"/>
      <c r="B3" s="349"/>
      <c r="C3" s="349"/>
      <c r="D3" s="349"/>
      <c r="E3" s="349"/>
      <c r="F3" s="349"/>
      <c r="G3" s="349"/>
      <c r="H3" s="349"/>
      <c r="I3" s="349"/>
      <c r="J3" s="349"/>
      <c r="K3" s="349"/>
      <c r="L3" s="349"/>
    </row>
    <row r="4" spans="1:13" s="5" customFormat="1" ht="15" customHeight="1" thickBot="1">
      <c r="A4" s="33"/>
      <c r="B4" s="33"/>
      <c r="C4" s="33"/>
      <c r="D4" s="33"/>
      <c r="E4" s="33"/>
      <c r="F4" s="33"/>
      <c r="G4" s="33"/>
      <c r="H4" s="33"/>
      <c r="I4" s="33"/>
      <c r="J4" s="33"/>
      <c r="K4" s="351" t="s">
        <v>26</v>
      </c>
      <c r="L4" s="351"/>
    </row>
    <row r="5" spans="1:13" s="5" customFormat="1" ht="15" customHeight="1">
      <c r="A5" s="439"/>
      <c r="B5" s="439"/>
      <c r="C5" s="439"/>
      <c r="D5" s="440"/>
      <c r="E5" s="443" t="s">
        <v>191</v>
      </c>
      <c r="F5" s="444"/>
      <c r="G5" s="443" t="s">
        <v>190</v>
      </c>
      <c r="H5" s="444"/>
      <c r="I5" s="443" t="s">
        <v>189</v>
      </c>
      <c r="J5" s="444"/>
      <c r="K5" s="443" t="s">
        <v>188</v>
      </c>
      <c r="L5" s="445"/>
    </row>
    <row r="6" spans="1:13" s="5" customFormat="1" ht="15" customHeight="1" thickBot="1">
      <c r="A6" s="441"/>
      <c r="B6" s="441"/>
      <c r="C6" s="441"/>
      <c r="D6" s="442"/>
      <c r="E6" s="7" t="s">
        <v>29</v>
      </c>
      <c r="F6" s="7" t="s">
        <v>187</v>
      </c>
      <c r="G6" s="7" t="s">
        <v>29</v>
      </c>
      <c r="H6" s="7" t="s">
        <v>187</v>
      </c>
      <c r="I6" s="7" t="s">
        <v>29</v>
      </c>
      <c r="J6" s="7" t="s">
        <v>187</v>
      </c>
      <c r="K6" s="7" t="s">
        <v>29</v>
      </c>
      <c r="L6" s="6" t="s">
        <v>187</v>
      </c>
      <c r="M6" s="41"/>
    </row>
    <row r="7" spans="1:13" s="5" customFormat="1" ht="15" customHeight="1">
      <c r="A7" s="446" t="s">
        <v>29</v>
      </c>
      <c r="B7" s="447"/>
      <c r="C7" s="447"/>
      <c r="D7" s="448"/>
      <c r="E7" s="201">
        <f t="shared" ref="E7:L7" si="0">E8+E27</f>
        <v>12273</v>
      </c>
      <c r="F7" s="201">
        <f t="shared" si="0"/>
        <v>9535</v>
      </c>
      <c r="G7" s="201">
        <f t="shared" si="0"/>
        <v>1187</v>
      </c>
      <c r="H7" s="201">
        <f t="shared" si="0"/>
        <v>991</v>
      </c>
      <c r="I7" s="201">
        <f t="shared" si="0"/>
        <v>2737</v>
      </c>
      <c r="J7" s="201">
        <f t="shared" si="0"/>
        <v>2092</v>
      </c>
      <c r="K7" s="201">
        <f t="shared" si="0"/>
        <v>8349</v>
      </c>
      <c r="L7" s="126">
        <f t="shared" si="0"/>
        <v>6452</v>
      </c>
    </row>
    <row r="8" spans="1:13" s="5" customFormat="1" ht="15" customHeight="1">
      <c r="A8" s="200"/>
      <c r="B8" s="196" t="s">
        <v>186</v>
      </c>
      <c r="C8" s="195"/>
      <c r="D8" s="195"/>
      <c r="E8" s="123">
        <f t="shared" ref="E8:L8" si="1">SUM(E9:E26)</f>
        <v>10935</v>
      </c>
      <c r="F8" s="123">
        <f t="shared" si="1"/>
        <v>8413</v>
      </c>
      <c r="G8" s="123">
        <f t="shared" si="1"/>
        <v>935</v>
      </c>
      <c r="H8" s="123">
        <f t="shared" si="1"/>
        <v>775</v>
      </c>
      <c r="I8" s="123">
        <f t="shared" si="1"/>
        <v>2539</v>
      </c>
      <c r="J8" s="123">
        <f t="shared" si="1"/>
        <v>1948</v>
      </c>
      <c r="K8" s="123">
        <f t="shared" si="1"/>
        <v>7461</v>
      </c>
      <c r="L8" s="123">
        <f t="shared" si="1"/>
        <v>5690</v>
      </c>
    </row>
    <row r="9" spans="1:13" s="5" customFormat="1" ht="15" customHeight="1">
      <c r="A9" s="193"/>
      <c r="B9" s="74"/>
      <c r="C9" s="435" t="s">
        <v>185</v>
      </c>
      <c r="D9" s="436"/>
      <c r="E9" s="124">
        <f t="shared" ref="E9:E26" si="2">G9+I9+K9</f>
        <v>1154</v>
      </c>
      <c r="F9" s="124">
        <f t="shared" ref="F9:F26" si="3">H9+J9+L9</f>
        <v>905</v>
      </c>
      <c r="G9" s="194">
        <v>161</v>
      </c>
      <c r="H9" s="194">
        <v>139</v>
      </c>
      <c r="I9" s="124">
        <v>166</v>
      </c>
      <c r="J9" s="124">
        <v>133</v>
      </c>
      <c r="K9" s="124">
        <v>827</v>
      </c>
      <c r="L9" s="123">
        <v>633</v>
      </c>
    </row>
    <row r="10" spans="1:13" s="5" customFormat="1" ht="15" customHeight="1">
      <c r="A10" s="193"/>
      <c r="B10" s="74"/>
      <c r="C10" s="435" t="s">
        <v>184</v>
      </c>
      <c r="D10" s="436"/>
      <c r="E10" s="124">
        <f t="shared" si="2"/>
        <v>223</v>
      </c>
      <c r="F10" s="124">
        <f t="shared" si="3"/>
        <v>161</v>
      </c>
      <c r="G10" s="124">
        <v>8</v>
      </c>
      <c r="H10" s="124">
        <v>3</v>
      </c>
      <c r="I10" s="124">
        <v>161</v>
      </c>
      <c r="J10" s="124">
        <v>115</v>
      </c>
      <c r="K10" s="124">
        <v>54</v>
      </c>
      <c r="L10" s="123">
        <v>43</v>
      </c>
    </row>
    <row r="11" spans="1:13" s="5" customFormat="1" ht="15" customHeight="1">
      <c r="A11" s="193"/>
      <c r="B11" s="74"/>
      <c r="C11" s="435" t="s">
        <v>183</v>
      </c>
      <c r="D11" s="436"/>
      <c r="E11" s="124">
        <f t="shared" si="2"/>
        <v>239</v>
      </c>
      <c r="F11" s="124">
        <f t="shared" si="3"/>
        <v>202</v>
      </c>
      <c r="G11" s="124">
        <v>50</v>
      </c>
      <c r="H11" s="124">
        <v>45</v>
      </c>
      <c r="I11" s="124">
        <v>97</v>
      </c>
      <c r="J11" s="124">
        <v>78</v>
      </c>
      <c r="K11" s="124">
        <v>92</v>
      </c>
      <c r="L11" s="123">
        <v>79</v>
      </c>
    </row>
    <row r="12" spans="1:13" s="5" customFormat="1" ht="15" customHeight="1">
      <c r="A12" s="193"/>
      <c r="B12" s="74"/>
      <c r="C12" s="435" t="s">
        <v>182</v>
      </c>
      <c r="D12" s="436"/>
      <c r="E12" s="124">
        <f t="shared" si="2"/>
        <v>101</v>
      </c>
      <c r="F12" s="124">
        <f t="shared" si="3"/>
        <v>77</v>
      </c>
      <c r="G12" s="124">
        <v>28</v>
      </c>
      <c r="H12" s="194">
        <v>22</v>
      </c>
      <c r="I12" s="124">
        <v>56</v>
      </c>
      <c r="J12" s="124">
        <v>40</v>
      </c>
      <c r="K12" s="124">
        <v>17</v>
      </c>
      <c r="L12" s="123">
        <v>15</v>
      </c>
    </row>
    <row r="13" spans="1:13" s="5" customFormat="1" ht="15" customHeight="1">
      <c r="A13" s="193"/>
      <c r="B13" s="74"/>
      <c r="C13" s="435" t="s">
        <v>181</v>
      </c>
      <c r="D13" s="436"/>
      <c r="E13" s="124">
        <f t="shared" si="2"/>
        <v>34</v>
      </c>
      <c r="F13" s="124">
        <f t="shared" si="3"/>
        <v>27</v>
      </c>
      <c r="G13" s="124">
        <v>0</v>
      </c>
      <c r="H13" s="124">
        <v>0</v>
      </c>
      <c r="I13" s="124">
        <v>6</v>
      </c>
      <c r="J13" s="124">
        <v>6</v>
      </c>
      <c r="K13" s="124">
        <v>28</v>
      </c>
      <c r="L13" s="123">
        <v>21</v>
      </c>
    </row>
    <row r="14" spans="1:13" s="5" customFormat="1" ht="15" customHeight="1">
      <c r="A14" s="193"/>
      <c r="B14" s="74"/>
      <c r="C14" s="435" t="s">
        <v>180</v>
      </c>
      <c r="D14" s="436"/>
      <c r="E14" s="124">
        <f t="shared" si="2"/>
        <v>1108</v>
      </c>
      <c r="F14" s="124">
        <f t="shared" si="3"/>
        <v>901</v>
      </c>
      <c r="G14" s="124">
        <v>47</v>
      </c>
      <c r="H14" s="124">
        <v>43</v>
      </c>
      <c r="I14" s="124">
        <v>228</v>
      </c>
      <c r="J14" s="124">
        <v>165</v>
      </c>
      <c r="K14" s="124">
        <v>833</v>
      </c>
      <c r="L14" s="123">
        <v>693</v>
      </c>
    </row>
    <row r="15" spans="1:13" s="5" customFormat="1" ht="15" customHeight="1">
      <c r="A15" s="193"/>
      <c r="B15" s="74"/>
      <c r="C15" s="74" t="s">
        <v>179</v>
      </c>
      <c r="D15" s="54" t="s">
        <v>178</v>
      </c>
      <c r="E15" s="124">
        <f t="shared" si="2"/>
        <v>418</v>
      </c>
      <c r="F15" s="124">
        <f t="shared" si="3"/>
        <v>352</v>
      </c>
      <c r="G15" s="124">
        <v>257</v>
      </c>
      <c r="H15" s="124">
        <v>220</v>
      </c>
      <c r="I15" s="124">
        <v>116</v>
      </c>
      <c r="J15" s="124">
        <v>93</v>
      </c>
      <c r="K15" s="124">
        <v>45</v>
      </c>
      <c r="L15" s="123">
        <v>39</v>
      </c>
    </row>
    <row r="16" spans="1:13" s="5" customFormat="1" ht="15" customHeight="1">
      <c r="A16" s="193"/>
      <c r="B16" s="74"/>
      <c r="C16" s="199" t="s">
        <v>176</v>
      </c>
      <c r="D16" s="54" t="s">
        <v>177</v>
      </c>
      <c r="E16" s="124">
        <f t="shared" si="2"/>
        <v>1280</v>
      </c>
      <c r="F16" s="124">
        <f t="shared" si="3"/>
        <v>1082</v>
      </c>
      <c r="G16" s="124">
        <v>174</v>
      </c>
      <c r="H16" s="124">
        <v>149</v>
      </c>
      <c r="I16" s="124">
        <v>423</v>
      </c>
      <c r="J16" s="124">
        <v>325</v>
      </c>
      <c r="K16" s="124">
        <v>683</v>
      </c>
      <c r="L16" s="123">
        <v>608</v>
      </c>
    </row>
    <row r="17" spans="1:13" s="5" customFormat="1" ht="15" customHeight="1">
      <c r="A17" s="193"/>
      <c r="B17" s="74"/>
      <c r="C17" s="199" t="s">
        <v>176</v>
      </c>
      <c r="D17" s="54" t="s">
        <v>175</v>
      </c>
      <c r="E17" s="124">
        <f t="shared" si="2"/>
        <v>116</v>
      </c>
      <c r="F17" s="124">
        <f t="shared" si="3"/>
        <v>88</v>
      </c>
      <c r="G17" s="124">
        <v>12</v>
      </c>
      <c r="H17" s="124">
        <v>11</v>
      </c>
      <c r="I17" s="124">
        <v>54</v>
      </c>
      <c r="J17" s="124">
        <v>38</v>
      </c>
      <c r="K17" s="124">
        <v>50</v>
      </c>
      <c r="L17" s="123">
        <v>39</v>
      </c>
    </row>
    <row r="18" spans="1:13" s="5" customFormat="1" ht="15" customHeight="1">
      <c r="A18" s="193"/>
      <c r="B18" s="74"/>
      <c r="C18" s="435" t="s">
        <v>174</v>
      </c>
      <c r="D18" s="436"/>
      <c r="E18" s="124">
        <f t="shared" si="2"/>
        <v>4373</v>
      </c>
      <c r="F18" s="124">
        <f t="shared" si="3"/>
        <v>3155</v>
      </c>
      <c r="G18" s="124">
        <v>81</v>
      </c>
      <c r="H18" s="124">
        <v>58</v>
      </c>
      <c r="I18" s="124">
        <v>486</v>
      </c>
      <c r="J18" s="124">
        <v>373</v>
      </c>
      <c r="K18" s="124">
        <v>3806</v>
      </c>
      <c r="L18" s="123">
        <v>2724</v>
      </c>
    </row>
    <row r="19" spans="1:13" s="5" customFormat="1" ht="15" customHeight="1">
      <c r="A19" s="193"/>
      <c r="B19" s="74"/>
      <c r="C19" s="435" t="s">
        <v>173</v>
      </c>
      <c r="D19" s="436"/>
      <c r="E19" s="124">
        <f t="shared" si="2"/>
        <v>941</v>
      </c>
      <c r="F19" s="124">
        <f t="shared" si="3"/>
        <v>742</v>
      </c>
      <c r="G19" s="124">
        <v>64</v>
      </c>
      <c r="H19" s="124">
        <v>45</v>
      </c>
      <c r="I19" s="124">
        <v>424</v>
      </c>
      <c r="J19" s="124">
        <v>323</v>
      </c>
      <c r="K19" s="124">
        <v>453</v>
      </c>
      <c r="L19" s="123">
        <v>374</v>
      </c>
    </row>
    <row r="20" spans="1:13" s="5" customFormat="1" ht="15" customHeight="1">
      <c r="A20" s="193"/>
      <c r="B20" s="74"/>
      <c r="C20" s="435" t="s">
        <v>172</v>
      </c>
      <c r="D20" s="436"/>
      <c r="E20" s="124">
        <f t="shared" si="2"/>
        <v>398</v>
      </c>
      <c r="F20" s="124">
        <f t="shared" si="3"/>
        <v>314</v>
      </c>
      <c r="G20" s="124">
        <v>31</v>
      </c>
      <c r="H20" s="124">
        <v>21</v>
      </c>
      <c r="I20" s="124">
        <v>160</v>
      </c>
      <c r="J20" s="124">
        <v>128</v>
      </c>
      <c r="K20" s="124">
        <v>207</v>
      </c>
      <c r="L20" s="123">
        <v>165</v>
      </c>
    </row>
    <row r="21" spans="1:13" s="5" customFormat="1" ht="15" customHeight="1">
      <c r="A21" s="193"/>
      <c r="B21" s="74"/>
      <c r="C21" s="435" t="s">
        <v>171</v>
      </c>
      <c r="D21" s="436"/>
      <c r="E21" s="124">
        <f t="shared" si="2"/>
        <v>180</v>
      </c>
      <c r="F21" s="124">
        <f t="shared" si="3"/>
        <v>120</v>
      </c>
      <c r="G21" s="124">
        <v>0</v>
      </c>
      <c r="H21" s="124">
        <v>0</v>
      </c>
      <c r="I21" s="124">
        <v>20</v>
      </c>
      <c r="J21" s="124">
        <v>14</v>
      </c>
      <c r="K21" s="124">
        <v>160</v>
      </c>
      <c r="L21" s="123">
        <v>106</v>
      </c>
    </row>
    <row r="22" spans="1:13" s="5" customFormat="1" ht="15" customHeight="1">
      <c r="A22" s="193"/>
      <c r="B22" s="74"/>
      <c r="C22" s="435" t="s">
        <v>170</v>
      </c>
      <c r="D22" s="436"/>
      <c r="E22" s="124">
        <f t="shared" si="2"/>
        <v>152</v>
      </c>
      <c r="F22" s="124">
        <f t="shared" si="3"/>
        <v>110</v>
      </c>
      <c r="G22" s="124">
        <v>13</v>
      </c>
      <c r="H22" s="124">
        <v>11</v>
      </c>
      <c r="I22" s="124">
        <v>31</v>
      </c>
      <c r="J22" s="124">
        <v>25</v>
      </c>
      <c r="K22" s="124">
        <v>108</v>
      </c>
      <c r="L22" s="123">
        <v>74</v>
      </c>
    </row>
    <row r="23" spans="1:13" s="5" customFormat="1" ht="15" customHeight="1">
      <c r="A23" s="193"/>
      <c r="B23" s="74"/>
      <c r="C23" s="435" t="s">
        <v>169</v>
      </c>
      <c r="D23" s="436"/>
      <c r="E23" s="124">
        <f t="shared" si="2"/>
        <v>135</v>
      </c>
      <c r="F23" s="124">
        <f t="shared" si="3"/>
        <v>106</v>
      </c>
      <c r="G23" s="124">
        <v>8</v>
      </c>
      <c r="H23" s="124">
        <v>7</v>
      </c>
      <c r="I23" s="124">
        <v>31</v>
      </c>
      <c r="J23" s="124">
        <v>22</v>
      </c>
      <c r="K23" s="124">
        <v>96</v>
      </c>
      <c r="L23" s="123">
        <v>77</v>
      </c>
    </row>
    <row r="24" spans="1:13" s="5" customFormat="1" ht="15" customHeight="1">
      <c r="A24" s="193"/>
      <c r="B24" s="74"/>
      <c r="C24" s="435" t="s">
        <v>168</v>
      </c>
      <c r="D24" s="436"/>
      <c r="E24" s="124">
        <f t="shared" si="2"/>
        <v>1</v>
      </c>
      <c r="F24" s="124">
        <f t="shared" si="3"/>
        <v>1</v>
      </c>
      <c r="G24" s="124">
        <v>0</v>
      </c>
      <c r="H24" s="124">
        <v>0</v>
      </c>
      <c r="I24" s="124">
        <v>1</v>
      </c>
      <c r="J24" s="124">
        <v>1</v>
      </c>
      <c r="K24" s="124">
        <v>0</v>
      </c>
      <c r="L24" s="198">
        <v>0</v>
      </c>
    </row>
    <row r="25" spans="1:13" s="5" customFormat="1" ht="15" customHeight="1">
      <c r="A25" s="193"/>
      <c r="B25" s="74"/>
      <c r="C25" s="435" t="s">
        <v>167</v>
      </c>
      <c r="D25" s="436"/>
      <c r="E25" s="124">
        <f t="shared" si="2"/>
        <v>82</v>
      </c>
      <c r="F25" s="124">
        <f t="shared" si="3"/>
        <v>70</v>
      </c>
      <c r="G25" s="124">
        <v>1</v>
      </c>
      <c r="H25" s="124">
        <v>1</v>
      </c>
      <c r="I25" s="124">
        <v>79</v>
      </c>
      <c r="J25" s="124">
        <v>69</v>
      </c>
      <c r="K25" s="124">
        <v>2</v>
      </c>
      <c r="L25" s="123">
        <v>0</v>
      </c>
    </row>
    <row r="26" spans="1:13" s="5" customFormat="1" ht="15" customHeight="1">
      <c r="A26" s="193"/>
      <c r="B26" s="74"/>
      <c r="C26" s="435" t="s">
        <v>166</v>
      </c>
      <c r="D26" s="436"/>
      <c r="E26" s="124">
        <f t="shared" si="2"/>
        <v>0</v>
      </c>
      <c r="F26" s="124">
        <f t="shared" si="3"/>
        <v>0</v>
      </c>
      <c r="G26" s="124">
        <v>0</v>
      </c>
      <c r="H26" s="124">
        <v>0</v>
      </c>
      <c r="I26" s="194">
        <v>0</v>
      </c>
      <c r="J26" s="194">
        <v>0</v>
      </c>
      <c r="K26" s="124">
        <v>0</v>
      </c>
      <c r="L26" s="198">
        <v>0</v>
      </c>
      <c r="M26" s="41"/>
    </row>
    <row r="27" spans="1:13" s="5" customFormat="1" ht="15" customHeight="1">
      <c r="A27" s="197"/>
      <c r="B27" s="196" t="s">
        <v>165</v>
      </c>
      <c r="C27" s="195"/>
      <c r="D27" s="195"/>
      <c r="E27" s="124">
        <f t="shared" ref="E27:L27" si="4">SUM(E28:E36)</f>
        <v>1338</v>
      </c>
      <c r="F27" s="124">
        <f t="shared" si="4"/>
        <v>1122</v>
      </c>
      <c r="G27" s="124">
        <f t="shared" si="4"/>
        <v>252</v>
      </c>
      <c r="H27" s="124">
        <f t="shared" si="4"/>
        <v>216</v>
      </c>
      <c r="I27" s="124">
        <f t="shared" si="4"/>
        <v>198</v>
      </c>
      <c r="J27" s="124">
        <f t="shared" si="4"/>
        <v>144</v>
      </c>
      <c r="K27" s="124">
        <f t="shared" si="4"/>
        <v>888</v>
      </c>
      <c r="L27" s="190">
        <f t="shared" si="4"/>
        <v>762</v>
      </c>
    </row>
    <row r="28" spans="1:13" s="5" customFormat="1" ht="15" customHeight="1">
      <c r="A28" s="193"/>
      <c r="B28" s="74"/>
      <c r="C28" s="435" t="s">
        <v>164</v>
      </c>
      <c r="D28" s="436"/>
      <c r="E28" s="124">
        <f t="shared" ref="E28:E36" si="5">G28+I28+K28</f>
        <v>29</v>
      </c>
      <c r="F28" s="124">
        <f t="shared" ref="F28:F36" si="6">H28+J28+L28</f>
        <v>21</v>
      </c>
      <c r="G28" s="124">
        <v>4</v>
      </c>
      <c r="H28" s="124">
        <v>3</v>
      </c>
      <c r="I28" s="124">
        <v>2</v>
      </c>
      <c r="J28" s="124">
        <v>2</v>
      </c>
      <c r="K28" s="124">
        <v>23</v>
      </c>
      <c r="L28" s="123">
        <v>16</v>
      </c>
    </row>
    <row r="29" spans="1:13" s="5" customFormat="1" ht="15" customHeight="1">
      <c r="A29" s="193"/>
      <c r="B29" s="74"/>
      <c r="C29" s="435" t="s">
        <v>163</v>
      </c>
      <c r="D29" s="436"/>
      <c r="E29" s="124">
        <f t="shared" si="5"/>
        <v>167</v>
      </c>
      <c r="F29" s="124">
        <f t="shared" si="6"/>
        <v>139</v>
      </c>
      <c r="G29" s="124">
        <v>17</v>
      </c>
      <c r="H29" s="124">
        <v>16</v>
      </c>
      <c r="I29" s="124">
        <v>89</v>
      </c>
      <c r="J29" s="124">
        <v>69</v>
      </c>
      <c r="K29" s="124">
        <v>61</v>
      </c>
      <c r="L29" s="123">
        <v>54</v>
      </c>
    </row>
    <row r="30" spans="1:13" s="5" customFormat="1" ht="15" customHeight="1">
      <c r="A30" s="193"/>
      <c r="B30" s="74"/>
      <c r="C30" s="435" t="s">
        <v>162</v>
      </c>
      <c r="D30" s="436"/>
      <c r="E30" s="124">
        <f t="shared" si="5"/>
        <v>49</v>
      </c>
      <c r="F30" s="124">
        <f t="shared" si="6"/>
        <v>41</v>
      </c>
      <c r="G30" s="124">
        <v>22</v>
      </c>
      <c r="H30" s="124">
        <v>19</v>
      </c>
      <c r="I30" s="124">
        <v>22</v>
      </c>
      <c r="J30" s="124">
        <v>17</v>
      </c>
      <c r="K30" s="124">
        <v>5</v>
      </c>
      <c r="L30" s="123">
        <v>5</v>
      </c>
    </row>
    <row r="31" spans="1:13" s="5" customFormat="1" ht="15" customHeight="1">
      <c r="A31" s="193"/>
      <c r="B31" s="74"/>
      <c r="C31" s="435" t="s">
        <v>161</v>
      </c>
      <c r="D31" s="436"/>
      <c r="E31" s="124">
        <f t="shared" si="5"/>
        <v>579</v>
      </c>
      <c r="F31" s="124">
        <f t="shared" si="6"/>
        <v>487</v>
      </c>
      <c r="G31" s="124">
        <v>33</v>
      </c>
      <c r="H31" s="124">
        <v>28</v>
      </c>
      <c r="I31" s="124">
        <v>24</v>
      </c>
      <c r="J31" s="124">
        <v>16</v>
      </c>
      <c r="K31" s="124">
        <v>522</v>
      </c>
      <c r="L31" s="123">
        <v>443</v>
      </c>
    </row>
    <row r="32" spans="1:13" s="5" customFormat="1" ht="15" customHeight="1">
      <c r="A32" s="193"/>
      <c r="B32" s="74"/>
      <c r="C32" s="435" t="s">
        <v>160</v>
      </c>
      <c r="D32" s="436"/>
      <c r="E32" s="124">
        <f t="shared" si="5"/>
        <v>39</v>
      </c>
      <c r="F32" s="124">
        <f t="shared" si="6"/>
        <v>27</v>
      </c>
      <c r="G32" s="194">
        <v>13</v>
      </c>
      <c r="H32" s="124">
        <v>11</v>
      </c>
      <c r="I32" s="124">
        <v>4</v>
      </c>
      <c r="J32" s="124">
        <v>0</v>
      </c>
      <c r="K32" s="124">
        <v>22</v>
      </c>
      <c r="L32" s="123">
        <v>16</v>
      </c>
    </row>
    <row r="33" spans="1:13" s="5" customFormat="1" ht="15" customHeight="1">
      <c r="A33" s="193"/>
      <c r="B33" s="74"/>
      <c r="C33" s="435" t="s">
        <v>159</v>
      </c>
      <c r="D33" s="436"/>
      <c r="E33" s="124">
        <f t="shared" si="5"/>
        <v>153</v>
      </c>
      <c r="F33" s="124">
        <f t="shared" si="6"/>
        <v>138</v>
      </c>
      <c r="G33" s="124">
        <v>76</v>
      </c>
      <c r="H33" s="124">
        <v>67</v>
      </c>
      <c r="I33" s="124">
        <v>3</v>
      </c>
      <c r="J33" s="124">
        <v>2</v>
      </c>
      <c r="K33" s="124">
        <v>74</v>
      </c>
      <c r="L33" s="123">
        <v>69</v>
      </c>
    </row>
    <row r="34" spans="1:13" s="5" customFormat="1" ht="15" customHeight="1">
      <c r="A34" s="193"/>
      <c r="B34" s="74"/>
      <c r="C34" s="435" t="s">
        <v>158</v>
      </c>
      <c r="D34" s="436"/>
      <c r="E34" s="124">
        <f t="shared" si="5"/>
        <v>14</v>
      </c>
      <c r="F34" s="124">
        <f t="shared" si="6"/>
        <v>13</v>
      </c>
      <c r="G34" s="124">
        <v>2</v>
      </c>
      <c r="H34" s="124">
        <v>2</v>
      </c>
      <c r="I34" s="124">
        <v>1</v>
      </c>
      <c r="J34" s="124">
        <v>1</v>
      </c>
      <c r="K34" s="124">
        <v>11</v>
      </c>
      <c r="L34" s="123">
        <v>10</v>
      </c>
    </row>
    <row r="35" spans="1:13" s="5" customFormat="1" ht="15" customHeight="1">
      <c r="A35" s="193"/>
      <c r="B35" s="74"/>
      <c r="C35" s="435" t="s">
        <v>157</v>
      </c>
      <c r="D35" s="436"/>
      <c r="E35" s="124">
        <f t="shared" si="5"/>
        <v>54</v>
      </c>
      <c r="F35" s="124">
        <f t="shared" si="6"/>
        <v>50</v>
      </c>
      <c r="G35" s="124">
        <v>30</v>
      </c>
      <c r="H35" s="124">
        <v>27</v>
      </c>
      <c r="I35" s="124">
        <v>2</v>
      </c>
      <c r="J35" s="124">
        <v>2</v>
      </c>
      <c r="K35" s="124">
        <v>22</v>
      </c>
      <c r="L35" s="123">
        <v>21</v>
      </c>
    </row>
    <row r="36" spans="1:13" s="5" customFormat="1" ht="14" customHeight="1" thickBot="1">
      <c r="A36" s="192"/>
      <c r="B36" s="191"/>
      <c r="C36" s="437" t="s">
        <v>37</v>
      </c>
      <c r="D36" s="438"/>
      <c r="E36" s="121">
        <f t="shared" si="5"/>
        <v>254</v>
      </c>
      <c r="F36" s="121">
        <f t="shared" si="6"/>
        <v>206</v>
      </c>
      <c r="G36" s="120">
        <f t="shared" ref="G36:L36" si="7">G40</f>
        <v>55</v>
      </c>
      <c r="H36" s="120">
        <f t="shared" si="7"/>
        <v>43</v>
      </c>
      <c r="I36" s="120">
        <f t="shared" si="7"/>
        <v>51</v>
      </c>
      <c r="J36" s="120">
        <f t="shared" si="7"/>
        <v>35</v>
      </c>
      <c r="K36" s="120">
        <f t="shared" si="7"/>
        <v>148</v>
      </c>
      <c r="L36" s="120">
        <f t="shared" si="7"/>
        <v>128</v>
      </c>
    </row>
    <row r="37" spans="1:13" s="2" customFormat="1">
      <c r="A37" s="10" t="s">
        <v>24</v>
      </c>
      <c r="B37" s="10"/>
      <c r="C37" s="10"/>
      <c r="D37" s="10"/>
      <c r="E37" s="91"/>
      <c r="F37" s="91"/>
      <c r="G37" s="91"/>
      <c r="H37" s="91"/>
      <c r="I37" s="91"/>
      <c r="J37" s="91"/>
      <c r="K37" s="91"/>
      <c r="L37" s="91"/>
      <c r="M37" s="29"/>
    </row>
    <row r="38" spans="1:13">
      <c r="A38" s="2"/>
      <c r="B38" s="2"/>
      <c r="C38" s="29"/>
      <c r="D38" s="29" t="s">
        <v>156</v>
      </c>
      <c r="E38" s="189">
        <f t="shared" ref="E38:L38" si="8">SUM(E28:E35)</f>
        <v>1084</v>
      </c>
      <c r="F38" s="189">
        <f t="shared" si="8"/>
        <v>916</v>
      </c>
      <c r="G38" s="189">
        <f t="shared" si="8"/>
        <v>197</v>
      </c>
      <c r="H38" s="189">
        <f t="shared" si="8"/>
        <v>173</v>
      </c>
      <c r="I38" s="189">
        <f t="shared" si="8"/>
        <v>147</v>
      </c>
      <c r="J38" s="189">
        <f t="shared" si="8"/>
        <v>109</v>
      </c>
      <c r="K38" s="189">
        <f t="shared" si="8"/>
        <v>740</v>
      </c>
      <c r="L38" s="189">
        <f t="shared" si="8"/>
        <v>634</v>
      </c>
      <c r="M38" s="29"/>
    </row>
    <row r="39" spans="1:13">
      <c r="C39" s="29"/>
      <c r="D39" s="29" t="s">
        <v>29</v>
      </c>
      <c r="E39" s="190">
        <v>1550</v>
      </c>
      <c r="F39" s="190">
        <v>1296</v>
      </c>
      <c r="G39" s="190">
        <v>252</v>
      </c>
      <c r="H39" s="190">
        <v>216</v>
      </c>
      <c r="I39" s="190">
        <v>198</v>
      </c>
      <c r="J39" s="190">
        <v>144</v>
      </c>
      <c r="K39" s="190">
        <v>888</v>
      </c>
      <c r="L39" s="190">
        <v>762</v>
      </c>
      <c r="M39" s="29"/>
    </row>
    <row r="40" spans="1:13">
      <c r="C40" s="29"/>
      <c r="D40" s="29" t="s">
        <v>37</v>
      </c>
      <c r="E40" s="189">
        <f t="shared" ref="E40:L40" si="9">E39-E38</f>
        <v>466</v>
      </c>
      <c r="F40" s="189">
        <f t="shared" si="9"/>
        <v>380</v>
      </c>
      <c r="G40" s="189">
        <f t="shared" si="9"/>
        <v>55</v>
      </c>
      <c r="H40" s="189">
        <f t="shared" si="9"/>
        <v>43</v>
      </c>
      <c r="I40" s="189">
        <f t="shared" si="9"/>
        <v>51</v>
      </c>
      <c r="J40" s="189">
        <f t="shared" si="9"/>
        <v>35</v>
      </c>
      <c r="K40" s="189">
        <f t="shared" si="9"/>
        <v>148</v>
      </c>
      <c r="L40" s="189">
        <f t="shared" si="9"/>
        <v>128</v>
      </c>
      <c r="M40" s="29"/>
    </row>
    <row r="41" spans="1:13">
      <c r="C41" s="29"/>
      <c r="D41" s="29"/>
      <c r="E41" s="29"/>
      <c r="F41" s="29"/>
      <c r="G41" s="29"/>
      <c r="H41" s="29"/>
      <c r="I41" s="29"/>
      <c r="J41" s="29"/>
      <c r="K41" s="29"/>
      <c r="L41" s="85"/>
      <c r="M41" s="29"/>
    </row>
  </sheetData>
  <mergeCells count="32">
    <mergeCell ref="C10:D10"/>
    <mergeCell ref="C24:D24"/>
    <mergeCell ref="C12:D12"/>
    <mergeCell ref="C13:D13"/>
    <mergeCell ref="C18:D18"/>
    <mergeCell ref="C19:D19"/>
    <mergeCell ref="C20:D20"/>
    <mergeCell ref="C21:D21"/>
    <mergeCell ref="C11:D11"/>
    <mergeCell ref="C14:D14"/>
    <mergeCell ref="C9:D9"/>
    <mergeCell ref="A2:L3"/>
    <mergeCell ref="K4:L4"/>
    <mergeCell ref="A5:D6"/>
    <mergeCell ref="E5:F5"/>
    <mergeCell ref="G5:H5"/>
    <mergeCell ref="I5:J5"/>
    <mergeCell ref="K5:L5"/>
    <mergeCell ref="A7:D7"/>
    <mergeCell ref="C35:D35"/>
    <mergeCell ref="C22:D22"/>
    <mergeCell ref="C34:D34"/>
    <mergeCell ref="C32:D32"/>
    <mergeCell ref="C36:D36"/>
    <mergeCell ref="C33:D33"/>
    <mergeCell ref="C28:D28"/>
    <mergeCell ref="C30:D30"/>
    <mergeCell ref="C31:D31"/>
    <mergeCell ref="C23:D23"/>
    <mergeCell ref="C26:D26"/>
    <mergeCell ref="C29:D29"/>
    <mergeCell ref="C25:D25"/>
  </mergeCells>
  <phoneticPr fontId="1"/>
  <printOptions horizontalCentered="1"/>
  <pageMargins left="0.47000000000000003" right="0.47000000000000003" top="0.71" bottom="0" header="0" footer="0"/>
  <pageSetup paperSize="9" orientation="portrait"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8"/>
  <sheetViews>
    <sheetView showGridLines="0" zoomScaleNormal="100" zoomScaleSheetLayoutView="100" workbookViewId="0"/>
  </sheetViews>
  <sheetFormatPr defaultColWidth="8.81640625" defaultRowHeight="13"/>
  <cols>
    <col min="1" max="2" width="2.6328125" customWidth="1"/>
    <col min="3" max="3" width="9.6328125" customWidth="1"/>
    <col min="4" max="6" width="10.6328125" customWidth="1"/>
    <col min="7" max="7" width="10.6328125" style="66" customWidth="1"/>
  </cols>
  <sheetData>
    <row r="1" spans="1:8" s="2" customFormat="1" ht="17" thickBot="1">
      <c r="A1" s="65" t="s">
        <v>210</v>
      </c>
      <c r="B1" s="86"/>
      <c r="C1" s="86"/>
      <c r="G1" s="217" t="s">
        <v>26</v>
      </c>
    </row>
    <row r="2" spans="1:8" s="5" customFormat="1" ht="22.5" thickBot="1">
      <c r="A2" s="449"/>
      <c r="B2" s="449"/>
      <c r="C2" s="449"/>
      <c r="D2" s="216" t="s">
        <v>29</v>
      </c>
      <c r="E2" s="215" t="s">
        <v>209</v>
      </c>
      <c r="F2" s="215" t="s">
        <v>208</v>
      </c>
      <c r="G2" s="214" t="s">
        <v>60</v>
      </c>
    </row>
    <row r="3" spans="1:8" s="5" customFormat="1" ht="15" customHeight="1">
      <c r="A3" s="450" t="s">
        <v>29</v>
      </c>
      <c r="B3" s="451"/>
      <c r="C3" s="451"/>
      <c r="D3" s="213">
        <f>D5+D13</f>
        <v>12273</v>
      </c>
      <c r="E3" s="213">
        <f>E5+E13</f>
        <v>1187</v>
      </c>
      <c r="F3" s="213">
        <f>F5+F13</f>
        <v>2737</v>
      </c>
      <c r="G3" s="212">
        <f>G5+G13</f>
        <v>8349</v>
      </c>
      <c r="H3" s="11"/>
    </row>
    <row r="4" spans="1:8" s="5" customFormat="1" ht="15" customHeight="1">
      <c r="A4" s="453" t="s">
        <v>207</v>
      </c>
      <c r="B4" s="453"/>
      <c r="C4" s="454"/>
      <c r="D4" s="211">
        <f>ROUND(D3/365,2)</f>
        <v>33.619999999999997</v>
      </c>
      <c r="E4" s="210">
        <f>E3/365</f>
        <v>3.2520547945205478</v>
      </c>
      <c r="F4" s="210">
        <f>F3/365</f>
        <v>7.4986301369863018</v>
      </c>
      <c r="G4" s="209">
        <f>G3/365</f>
        <v>22.873972602739727</v>
      </c>
    </row>
    <row r="5" spans="1:8" s="5" customFormat="1" ht="15" customHeight="1">
      <c r="A5" s="452" t="s">
        <v>206</v>
      </c>
      <c r="B5" s="453"/>
      <c r="C5" s="454"/>
      <c r="D5" s="208">
        <f>SUM(D6:D12)</f>
        <v>9535</v>
      </c>
      <c r="E5" s="208">
        <f>SUM(E6:E12)</f>
        <v>991</v>
      </c>
      <c r="F5" s="208">
        <f>SUM(F6:F12)</f>
        <v>2092</v>
      </c>
      <c r="G5" s="207">
        <f>SUM(G6:G12)</f>
        <v>6452</v>
      </c>
    </row>
    <row r="6" spans="1:8" s="5" customFormat="1" ht="15" customHeight="1">
      <c r="A6" s="193"/>
      <c r="B6" s="435" t="s">
        <v>205</v>
      </c>
      <c r="C6" s="436"/>
      <c r="D6" s="124">
        <f t="shared" ref="D6:D17" si="0">SUM(E6:G6)</f>
        <v>48</v>
      </c>
      <c r="E6" s="124">
        <v>7</v>
      </c>
      <c r="F6" s="124">
        <v>18</v>
      </c>
      <c r="G6" s="123">
        <v>23</v>
      </c>
    </row>
    <row r="7" spans="1:8" s="5" customFormat="1" ht="15" customHeight="1">
      <c r="A7" s="193"/>
      <c r="B7" s="435" t="s">
        <v>204</v>
      </c>
      <c r="C7" s="436"/>
      <c r="D7" s="124">
        <f t="shared" si="0"/>
        <v>94</v>
      </c>
      <c r="E7" s="124">
        <v>14</v>
      </c>
      <c r="F7" s="124">
        <v>35</v>
      </c>
      <c r="G7" s="123">
        <v>45</v>
      </c>
    </row>
    <row r="8" spans="1:8" s="5" customFormat="1" ht="15" customHeight="1">
      <c r="A8" s="193"/>
      <c r="B8" s="435" t="s">
        <v>203</v>
      </c>
      <c r="C8" s="436"/>
      <c r="D8" s="124">
        <f t="shared" si="0"/>
        <v>304</v>
      </c>
      <c r="E8" s="124">
        <v>43</v>
      </c>
      <c r="F8" s="124">
        <v>100</v>
      </c>
      <c r="G8" s="123">
        <v>161</v>
      </c>
    </row>
    <row r="9" spans="1:8" s="5" customFormat="1" ht="15" customHeight="1">
      <c r="A9" s="193"/>
      <c r="B9" s="435" t="s">
        <v>202</v>
      </c>
      <c r="C9" s="436"/>
      <c r="D9" s="124">
        <f t="shared" si="0"/>
        <v>936</v>
      </c>
      <c r="E9" s="124">
        <v>108</v>
      </c>
      <c r="F9" s="124">
        <v>237</v>
      </c>
      <c r="G9" s="123">
        <v>591</v>
      </c>
    </row>
    <row r="10" spans="1:8" s="5" customFormat="1" ht="15" customHeight="1">
      <c r="A10" s="193"/>
      <c r="B10" s="435" t="s">
        <v>201</v>
      </c>
      <c r="C10" s="436"/>
      <c r="D10" s="124">
        <f t="shared" si="0"/>
        <v>3084</v>
      </c>
      <c r="E10" s="124">
        <v>266</v>
      </c>
      <c r="F10" s="124">
        <v>605</v>
      </c>
      <c r="G10" s="123">
        <v>2213</v>
      </c>
    </row>
    <row r="11" spans="1:8" s="5" customFormat="1" ht="15" customHeight="1">
      <c r="A11" s="193"/>
      <c r="B11" s="435" t="s">
        <v>200</v>
      </c>
      <c r="C11" s="436"/>
      <c r="D11" s="124">
        <f t="shared" si="0"/>
        <v>3010</v>
      </c>
      <c r="E11" s="124">
        <v>316</v>
      </c>
      <c r="F11" s="124">
        <v>642</v>
      </c>
      <c r="G11" s="123">
        <v>2052</v>
      </c>
    </row>
    <row r="12" spans="1:8" s="5" customFormat="1" ht="15" customHeight="1">
      <c r="A12" s="193"/>
      <c r="B12" s="435" t="s">
        <v>199</v>
      </c>
      <c r="C12" s="436"/>
      <c r="D12" s="124">
        <f t="shared" si="0"/>
        <v>2059</v>
      </c>
      <c r="E12" s="124">
        <v>237</v>
      </c>
      <c r="F12" s="124">
        <v>455</v>
      </c>
      <c r="G12" s="123">
        <v>1367</v>
      </c>
    </row>
    <row r="13" spans="1:8" s="5" customFormat="1" ht="15" customHeight="1">
      <c r="A13" s="452" t="s">
        <v>198</v>
      </c>
      <c r="B13" s="453"/>
      <c r="C13" s="454"/>
      <c r="D13" s="208">
        <f t="shared" si="0"/>
        <v>2738</v>
      </c>
      <c r="E13" s="208">
        <f>SUM(E14:E17)</f>
        <v>196</v>
      </c>
      <c r="F13" s="208">
        <f>SUM(F14:F17)</f>
        <v>645</v>
      </c>
      <c r="G13" s="207">
        <f>SUM(G14:G17)</f>
        <v>1897</v>
      </c>
    </row>
    <row r="14" spans="1:8" s="5" customFormat="1" ht="15" customHeight="1">
      <c r="A14" s="193"/>
      <c r="B14" s="435" t="s">
        <v>197</v>
      </c>
      <c r="C14" s="436"/>
      <c r="D14" s="124">
        <f t="shared" si="0"/>
        <v>1324</v>
      </c>
      <c r="E14" s="124">
        <v>75</v>
      </c>
      <c r="F14" s="124">
        <v>354</v>
      </c>
      <c r="G14" s="123">
        <v>895</v>
      </c>
    </row>
    <row r="15" spans="1:8" s="5" customFormat="1" ht="15" customHeight="1">
      <c r="A15" s="193"/>
      <c r="B15" s="435" t="s">
        <v>196</v>
      </c>
      <c r="C15" s="436"/>
      <c r="D15" s="124">
        <f t="shared" si="0"/>
        <v>248</v>
      </c>
      <c r="E15" s="124">
        <v>13</v>
      </c>
      <c r="F15" s="124">
        <v>53</v>
      </c>
      <c r="G15" s="123">
        <v>182</v>
      </c>
    </row>
    <row r="16" spans="1:8" s="5" customFormat="1" ht="15" customHeight="1">
      <c r="A16" s="193"/>
      <c r="B16" s="435" t="s">
        <v>195</v>
      </c>
      <c r="C16" s="436"/>
      <c r="D16" s="124">
        <f t="shared" si="0"/>
        <v>1118</v>
      </c>
      <c r="E16" s="124">
        <v>105</v>
      </c>
      <c r="F16" s="124">
        <v>231</v>
      </c>
      <c r="G16" s="123">
        <v>782</v>
      </c>
    </row>
    <row r="17" spans="1:7" s="5" customFormat="1" ht="15" customHeight="1" thickBot="1">
      <c r="A17" s="192"/>
      <c r="B17" s="437" t="s">
        <v>194</v>
      </c>
      <c r="C17" s="456"/>
      <c r="D17" s="121">
        <f t="shared" si="0"/>
        <v>48</v>
      </c>
      <c r="E17" s="121">
        <v>3</v>
      </c>
      <c r="F17" s="121">
        <v>7</v>
      </c>
      <c r="G17" s="120">
        <v>38</v>
      </c>
    </row>
    <row r="18" spans="1:7" s="5" customFormat="1" ht="11">
      <c r="A18" s="206" t="s">
        <v>24</v>
      </c>
      <c r="B18" s="206"/>
      <c r="C18" s="206"/>
      <c r="D18" s="205"/>
      <c r="E18" s="455"/>
      <c r="F18" s="455"/>
      <c r="G18" s="455"/>
    </row>
  </sheetData>
  <mergeCells count="17">
    <mergeCell ref="E18:G18"/>
    <mergeCell ref="B17:C17"/>
    <mergeCell ref="B11:C11"/>
    <mergeCell ref="B12:C12"/>
    <mergeCell ref="A13:C13"/>
    <mergeCell ref="B14:C14"/>
    <mergeCell ref="B16:C16"/>
    <mergeCell ref="A2:C2"/>
    <mergeCell ref="A3:C3"/>
    <mergeCell ref="B15:C15"/>
    <mergeCell ref="A5:C5"/>
    <mergeCell ref="B6:C6"/>
    <mergeCell ref="B7:C7"/>
    <mergeCell ref="B8:C8"/>
    <mergeCell ref="B9:C9"/>
    <mergeCell ref="B10:C10"/>
    <mergeCell ref="A4:C4"/>
  </mergeCells>
  <phoneticPr fontId="1"/>
  <pageMargins left="0.47000000000000003" right="0.47000000000000003" top="0.71" bottom="0" header="0" footer="0"/>
  <pageSetup paperSize="9"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19</vt:i4>
      </vt:variant>
      <vt:variant>
        <vt:lpstr>名前付き一覧</vt:lpstr>
      </vt:variant>
      <vt:variant>
        <vt:i4>12</vt:i4>
      </vt:variant>
    </vt:vector>
  </HeadingPairs>
  <TitlesOfParts>
    <vt:vector size="31" baseType="lpstr">
      <vt:lpstr>§１表１</vt:lpstr>
      <vt:lpstr>§１表２</vt:lpstr>
      <vt:lpstr>§１表３</vt:lpstr>
      <vt:lpstr>§１表４</vt:lpstr>
      <vt:lpstr>§１表５</vt:lpstr>
      <vt:lpstr>§１表６</vt:lpstr>
      <vt:lpstr>§１表７</vt:lpstr>
      <vt:lpstr>§１表８</vt:lpstr>
      <vt:lpstr>§１表９</vt:lpstr>
      <vt:lpstr>§１表10</vt:lpstr>
      <vt:lpstr>§１表11</vt:lpstr>
      <vt:lpstr>§１表12</vt:lpstr>
      <vt:lpstr>§１表13</vt:lpstr>
      <vt:lpstr>§１表14</vt:lpstr>
      <vt:lpstr>§１表15</vt:lpstr>
      <vt:lpstr>§１表16</vt:lpstr>
      <vt:lpstr>§１表17</vt:lpstr>
      <vt:lpstr>§１表18</vt:lpstr>
      <vt:lpstr>§１表19</vt:lpstr>
      <vt:lpstr>§１表１!Print_Area</vt:lpstr>
      <vt:lpstr>§１表11!Print_Area</vt:lpstr>
      <vt:lpstr>§１表12!Print_Area</vt:lpstr>
      <vt:lpstr>§１表15!Print_Area</vt:lpstr>
      <vt:lpstr>§１表19!Print_Area</vt:lpstr>
      <vt:lpstr>§１表２!Print_Area</vt:lpstr>
      <vt:lpstr>§１表３!Print_Area</vt:lpstr>
      <vt:lpstr>§１表５!Print_Area</vt:lpstr>
      <vt:lpstr>§１表６!Print_Area</vt:lpstr>
      <vt:lpstr>§１表７!Print_Area</vt:lpstr>
      <vt:lpstr>§１表８!Print_Area</vt:lpstr>
      <vt:lpstr>§１表９!Print_Area</vt:lpstr>
    </vt:vector>
  </TitlesOfParts>
  <Company>川崎市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福祉</dc:creator>
  <cp:lastModifiedBy>川崎市</cp:lastModifiedBy>
  <cp:lastPrinted>2024-03-04T07:27:59Z</cp:lastPrinted>
  <dcterms:created xsi:type="dcterms:W3CDTF">2002-07-25T04:22:31Z</dcterms:created>
  <dcterms:modified xsi:type="dcterms:W3CDTF">2024-04-04T06:55:49Z</dcterms:modified>
</cp:coreProperties>
</file>