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15_その他の施設/"/>
    </mc:Choice>
  </mc:AlternateContent>
  <xr:revisionPtr revIDLastSave="0" documentId="13_ncr:1_{458BD815-A2A7-6040-BDB1-0DBEEB45EC44}" xr6:coauthVersionLast="36" xr6:coauthVersionMax="36" xr10:uidLastSave="{00000000-0000-0000-0000-000000000000}"/>
  <bookViews>
    <workbookView xWindow="11280" yWindow="13500" windowWidth="23940" windowHeight="10620" xr2:uid="{00000000-000D-0000-FFFF-FFFF00000000}"/>
  </bookViews>
  <sheets>
    <sheet name="§３表１" sheetId="3" r:id="rId1"/>
    <sheet name="§３表２" sheetId="4" r:id="rId2"/>
    <sheet name="§３表３" sheetId="5" r:id="rId3"/>
    <sheet name="§３表４" sheetId="6" r:id="rId4"/>
  </sheets>
  <definedNames>
    <definedName name="_xlnm.Print_Area" localSheetId="2">§３表３!$A$1:$N$15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5" l="1"/>
  <c r="K5" i="5"/>
  <c r="B5" i="5" s="1"/>
  <c r="G6" i="5"/>
  <c r="B6" i="5" s="1"/>
  <c r="H6" i="5"/>
  <c r="D6" i="5" s="1"/>
  <c r="D7" i="5" s="1"/>
  <c r="I6" i="5"/>
  <c r="J6" i="5"/>
  <c r="E7" i="5"/>
  <c r="F7" i="5"/>
  <c r="H7" i="5"/>
  <c r="I7" i="5"/>
  <c r="J7" i="5"/>
  <c r="L7" i="5"/>
  <c r="B12" i="5"/>
  <c r="B14" i="5" s="1"/>
  <c r="B13" i="5"/>
  <c r="C14" i="5"/>
  <c r="D14" i="5"/>
  <c r="B7" i="5" l="1"/>
  <c r="C6" i="5"/>
  <c r="C5" i="5"/>
  <c r="C7" i="5" s="1"/>
  <c r="K7" i="5"/>
  <c r="G7" i="5"/>
  <c r="C3" i="4"/>
  <c r="D3" i="4"/>
  <c r="B3" i="4" s="1"/>
  <c r="B5" i="4" s="1"/>
  <c r="B4" i="4"/>
  <c r="C5" i="4"/>
  <c r="D5" i="4"/>
  <c r="C7" i="3" l="1"/>
  <c r="D7" i="3"/>
  <c r="E7" i="3"/>
  <c r="B6" i="3"/>
  <c r="B5" i="3"/>
  <c r="B7" i="3" s="1"/>
</calcChain>
</file>

<file path=xl/sharedStrings.xml><?xml version="1.0" encoding="utf-8"?>
<sst xmlns="http://schemas.openxmlformats.org/spreadsheetml/2006/main" count="58" uniqueCount="36">
  <si>
    <t>火葬総数</t>
    <rPh sb="0" eb="2">
      <t>カソウ</t>
    </rPh>
    <rPh sb="2" eb="4">
      <t>ソウスウ</t>
    </rPh>
    <phoneticPr fontId="1"/>
  </si>
  <si>
    <t>１２歳以上</t>
    <rPh sb="2" eb="5">
      <t>サイイジョウ</t>
    </rPh>
    <phoneticPr fontId="1"/>
  </si>
  <si>
    <t>１２歳未満</t>
    <rPh sb="2" eb="3">
      <t>サイ</t>
    </rPh>
    <rPh sb="3" eb="5">
      <t>ミマン</t>
    </rPh>
    <phoneticPr fontId="1"/>
  </si>
  <si>
    <t>死産胎児</t>
    <rPh sb="0" eb="2">
      <t>シザン</t>
    </rPh>
    <rPh sb="2" eb="4">
      <t>タイジ</t>
    </rPh>
    <phoneticPr fontId="1"/>
  </si>
  <si>
    <t>合計</t>
    <rPh sb="0" eb="2">
      <t>ゴウケイ</t>
    </rPh>
    <phoneticPr fontId="1"/>
  </si>
  <si>
    <t>かわさき北部斎苑</t>
    <rPh sb="4" eb="6">
      <t>ホクブ</t>
    </rPh>
    <rPh sb="6" eb="8">
      <t>サイエン</t>
    </rPh>
    <phoneticPr fontId="1"/>
  </si>
  <si>
    <t>かわさき南部斎苑</t>
    <rPh sb="4" eb="5">
      <t>ミナミ</t>
    </rPh>
    <rPh sb="5" eb="6">
      <t>ホクブ</t>
    </rPh>
    <rPh sb="6" eb="8">
      <t>サイエン</t>
    </rPh>
    <phoneticPr fontId="1"/>
  </si>
  <si>
    <t>資料：保健医療政策部生活衛生担当</t>
    <rPh sb="3" eb="10">
      <t>ホケンイリョウセイサクブ</t>
    </rPh>
    <rPh sb="10" eb="12">
      <t>セイカツ</t>
    </rPh>
    <rPh sb="12" eb="14">
      <t>エイセイ</t>
    </rPh>
    <rPh sb="14" eb="16">
      <t>タントウ</t>
    </rPh>
    <phoneticPr fontId="1"/>
  </si>
  <si>
    <t>表 １  火葬取扱件数</t>
    <phoneticPr fontId="1"/>
  </si>
  <si>
    <t>§３　市立葬祭場</t>
    <rPh sb="3" eb="5">
      <t>シリツ</t>
    </rPh>
    <rPh sb="5" eb="7">
      <t>ソウサイ</t>
    </rPh>
    <rPh sb="7" eb="8">
      <t>ジョウ</t>
    </rPh>
    <phoneticPr fontId="1"/>
  </si>
  <si>
    <t>令和4年度</t>
    <rPh sb="0" eb="2">
      <t>レイワ</t>
    </rPh>
    <rPh sb="3" eb="5">
      <t>ネンド</t>
    </rPh>
    <phoneticPr fontId="1"/>
  </si>
  <si>
    <t>市　　外</t>
    <rPh sb="0" eb="1">
      <t>シ</t>
    </rPh>
    <rPh sb="3" eb="4">
      <t>ガイ</t>
    </rPh>
    <phoneticPr fontId="1"/>
  </si>
  <si>
    <t>市　　内</t>
    <rPh sb="0" eb="1">
      <t>シ</t>
    </rPh>
    <rPh sb="3" eb="4">
      <t>ナイ</t>
    </rPh>
    <phoneticPr fontId="1"/>
  </si>
  <si>
    <t>総　　数</t>
    <rPh sb="0" eb="1">
      <t>フサ</t>
    </rPh>
    <rPh sb="3" eb="4">
      <t>カズ</t>
    </rPh>
    <phoneticPr fontId="1"/>
  </si>
  <si>
    <t>表 ２　休憩室使用件数</t>
    <phoneticPr fontId="1"/>
  </si>
  <si>
    <t>市外</t>
    <rPh sb="0" eb="1">
      <t>シ</t>
    </rPh>
    <rPh sb="1" eb="2">
      <t>ソト</t>
    </rPh>
    <phoneticPr fontId="1"/>
  </si>
  <si>
    <t>市内</t>
    <rPh sb="0" eb="1">
      <t>シ</t>
    </rPh>
    <rPh sb="1" eb="2">
      <t>ウチ</t>
    </rPh>
    <phoneticPr fontId="1"/>
  </si>
  <si>
    <t>総数</t>
    <rPh sb="0" eb="1">
      <t>フサ</t>
    </rPh>
    <rPh sb="1" eb="2">
      <t>カズ</t>
    </rPh>
    <phoneticPr fontId="1"/>
  </si>
  <si>
    <t>遺　　体　　保　　管</t>
    <rPh sb="0" eb="1">
      <t>イ</t>
    </rPh>
    <rPh sb="3" eb="4">
      <t>カラダ</t>
    </rPh>
    <rPh sb="6" eb="7">
      <t>タモツ</t>
    </rPh>
    <rPh sb="9" eb="10">
      <t>カン</t>
    </rPh>
    <phoneticPr fontId="1"/>
  </si>
  <si>
    <t>市外</t>
    <phoneticPr fontId="1"/>
  </si>
  <si>
    <t>市内</t>
    <phoneticPr fontId="1"/>
  </si>
  <si>
    <t>市外</t>
    <rPh sb="0" eb="2">
      <t>シガイ</t>
    </rPh>
    <phoneticPr fontId="1"/>
  </si>
  <si>
    <t>市内</t>
    <rPh sb="0" eb="2">
      <t>シナイ</t>
    </rPh>
    <phoneticPr fontId="1"/>
  </si>
  <si>
    <t>25人用</t>
    <rPh sb="2" eb="3">
      <t>ニン</t>
    </rPh>
    <rPh sb="3" eb="4">
      <t>ヨウ</t>
    </rPh>
    <phoneticPr fontId="1"/>
  </si>
  <si>
    <t>50人用</t>
    <rPh sb="2" eb="3">
      <t>ニン</t>
    </rPh>
    <rPh sb="3" eb="4">
      <t>ヨウ</t>
    </rPh>
    <phoneticPr fontId="1"/>
  </si>
  <si>
    <t>100人用</t>
    <rPh sb="3" eb="4">
      <t>ニン</t>
    </rPh>
    <rPh sb="4" eb="5">
      <t>ヨウ</t>
    </rPh>
    <phoneticPr fontId="1"/>
  </si>
  <si>
    <t>200人用</t>
    <rPh sb="3" eb="4">
      <t>ニン</t>
    </rPh>
    <rPh sb="4" eb="5">
      <t>ヨウ</t>
    </rPh>
    <phoneticPr fontId="1"/>
  </si>
  <si>
    <t>小計</t>
    <rPh sb="0" eb="2">
      <t>ショウケイ</t>
    </rPh>
    <phoneticPr fontId="1"/>
  </si>
  <si>
    <t>式　　　場　　　利　　　用</t>
    <rPh sb="0" eb="1">
      <t>シキ</t>
    </rPh>
    <rPh sb="4" eb="5">
      <t>バ</t>
    </rPh>
    <rPh sb="8" eb="9">
      <t>リ</t>
    </rPh>
    <rPh sb="12" eb="13">
      <t>ヨウ</t>
    </rPh>
    <phoneticPr fontId="1"/>
  </si>
  <si>
    <t>表 ３　式場利用（通夜・告別式）件数及び遺体保管件数</t>
    <rPh sb="4" eb="6">
      <t>シキジョウ</t>
    </rPh>
    <rPh sb="6" eb="8">
      <t>リヨウ</t>
    </rPh>
    <phoneticPr fontId="1"/>
  </si>
  <si>
    <t>規格A：一般葬　495,000円　　　規格Ｂ：火葬式　209,000円</t>
    <rPh sb="4" eb="6">
      <t>イッパン</t>
    </rPh>
    <rPh sb="6" eb="7">
      <t>ソウ</t>
    </rPh>
    <rPh sb="15" eb="16">
      <t>エン</t>
    </rPh>
    <rPh sb="19" eb="21">
      <t>キカク</t>
    </rPh>
    <rPh sb="23" eb="25">
      <t>カソウ</t>
    </rPh>
    <rPh sb="25" eb="26">
      <t>シキ</t>
    </rPh>
    <rPh sb="34" eb="35">
      <t>エン</t>
    </rPh>
    <phoneticPr fontId="1"/>
  </si>
  <si>
    <t>注）</t>
    <rPh sb="0" eb="1">
      <t>チュウ</t>
    </rPh>
    <phoneticPr fontId="1"/>
  </si>
  <si>
    <t>規格B（火葬式）</t>
    <rPh sb="0" eb="2">
      <t>キカク</t>
    </rPh>
    <rPh sb="4" eb="6">
      <t>カソウ</t>
    </rPh>
    <rPh sb="6" eb="7">
      <t>シキ</t>
    </rPh>
    <phoneticPr fontId="1"/>
  </si>
  <si>
    <t>規格A（一般葬）</t>
    <rPh sb="0" eb="2">
      <t>キカク</t>
    </rPh>
    <rPh sb="4" eb="6">
      <t>イッパン</t>
    </rPh>
    <rPh sb="6" eb="7">
      <t>ソウ</t>
    </rPh>
    <phoneticPr fontId="1"/>
  </si>
  <si>
    <t>総　　　　数</t>
    <rPh sb="0" eb="6">
      <t>ソウスウ</t>
    </rPh>
    <phoneticPr fontId="1"/>
  </si>
  <si>
    <t>表 ４　市民葬儀取扱件数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</si>
</sst>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E+00"/>
    <numFmt numFmtId="177" formatCode="#,##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vertical="top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1" fontId="6" fillId="0" borderId="5" xfId="0" applyNumberFormat="1" applyFont="1" applyBorder="1" applyAlignment="1">
      <alignment horizontal="center" vertical="center" wrapText="1"/>
    </xf>
    <xf numFmtId="41" fontId="6" fillId="0" borderId="5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center" vertical="center" wrapText="1"/>
    </xf>
    <xf numFmtId="41" fontId="6" fillId="0" borderId="9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vertical="center"/>
    </xf>
    <xf numFmtId="41" fontId="8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1" fontId="7" fillId="0" borderId="0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6" fillId="0" borderId="12" xfId="0" applyNumberFormat="1" applyFont="1" applyBorder="1" applyAlignment="1">
      <alignment horizontal="center" vertical="center"/>
    </xf>
    <xf numFmtId="41" fontId="6" fillId="0" borderId="13" xfId="0" applyNumberFormat="1" applyFont="1" applyBorder="1" applyAlignment="1">
      <alignment horizontal="center" vertical="center"/>
    </xf>
    <xf numFmtId="41" fontId="6" fillId="0" borderId="14" xfId="0" applyNumberFormat="1" applyFont="1" applyBorder="1" applyAlignment="1">
      <alignment horizontal="center" vertical="center"/>
    </xf>
    <xf numFmtId="41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38" fontId="10" fillId="0" borderId="0" xfId="1" applyFont="1" applyFill="1"/>
    <xf numFmtId="38" fontId="10" fillId="0" borderId="0" xfId="1" applyFont="1" applyFill="1" applyBorder="1"/>
    <xf numFmtId="38" fontId="11" fillId="0" borderId="0" xfId="1" applyFont="1" applyFill="1" applyAlignment="1">
      <alignment vertical="center"/>
    </xf>
    <xf numFmtId="41" fontId="12" fillId="0" borderId="11" xfId="1" applyNumberFormat="1" applyFont="1" applyFill="1" applyBorder="1" applyAlignment="1">
      <alignment horizontal="right" vertical="center"/>
    </xf>
    <xf numFmtId="41" fontId="12" fillId="0" borderId="4" xfId="1" applyNumberFormat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horizontal="center" vertical="center"/>
    </xf>
    <xf numFmtId="41" fontId="14" fillId="0" borderId="8" xfId="1" applyNumberFormat="1" applyFont="1" applyFill="1" applyBorder="1" applyAlignment="1">
      <alignment horizontal="right" vertical="center"/>
    </xf>
    <xf numFmtId="41" fontId="14" fillId="0" borderId="7" xfId="1" applyNumberFormat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41" fontId="14" fillId="0" borderId="18" xfId="1" applyNumberFormat="1" applyFont="1" applyFill="1" applyBorder="1" applyAlignment="1">
      <alignment horizontal="center" vertical="center"/>
    </xf>
    <xf numFmtId="41" fontId="14" fillId="0" borderId="19" xfId="1" applyNumberFormat="1" applyFont="1" applyFill="1" applyBorder="1" applyAlignment="1">
      <alignment horizontal="center" vertical="center"/>
    </xf>
    <xf numFmtId="38" fontId="11" fillId="0" borderId="20" xfId="1" applyFont="1" applyFill="1" applyBorder="1" applyAlignment="1"/>
    <xf numFmtId="41" fontId="14" fillId="0" borderId="21" xfId="1" applyNumberFormat="1" applyFont="1" applyFill="1" applyBorder="1" applyAlignment="1">
      <alignment horizontal="center" vertical="center"/>
    </xf>
    <xf numFmtId="41" fontId="14" fillId="0" borderId="22" xfId="1" applyNumberFormat="1" applyFont="1" applyFill="1" applyBorder="1" applyAlignment="1">
      <alignment horizontal="center" vertical="center"/>
    </xf>
    <xf numFmtId="38" fontId="11" fillId="0" borderId="23" xfId="1" applyFont="1" applyFill="1" applyBorder="1" applyAlignment="1"/>
    <xf numFmtId="41" fontId="14" fillId="0" borderId="24" xfId="1" applyNumberFormat="1" applyFont="1" applyFill="1" applyBorder="1" applyAlignment="1">
      <alignment horizontal="center" vertical="center"/>
    </xf>
    <xf numFmtId="41" fontId="14" fillId="0" borderId="12" xfId="1" applyNumberFormat="1" applyFont="1" applyFill="1" applyBorder="1" applyAlignment="1">
      <alignment horizontal="center" vertical="center"/>
    </xf>
    <xf numFmtId="38" fontId="11" fillId="0" borderId="17" xfId="1" applyFont="1" applyFill="1" applyBorder="1" applyAlignment="1"/>
    <xf numFmtId="38" fontId="11" fillId="0" borderId="0" xfId="1" applyFont="1" applyFill="1"/>
    <xf numFmtId="38" fontId="11" fillId="0" borderId="0" xfId="1" applyFont="1" applyFill="1" applyBorder="1"/>
    <xf numFmtId="41" fontId="14" fillId="0" borderId="0" xfId="1" applyNumberFormat="1" applyFont="1" applyFill="1" applyBorder="1"/>
    <xf numFmtId="41" fontId="14" fillId="0" borderId="0" xfId="1" applyNumberFormat="1" applyFont="1" applyFill="1"/>
    <xf numFmtId="41" fontId="12" fillId="0" borderId="25" xfId="1" applyNumberFormat="1" applyFont="1" applyFill="1" applyBorder="1" applyAlignment="1">
      <alignment horizontal="right" vertical="center"/>
    </xf>
    <xf numFmtId="41" fontId="12" fillId="0" borderId="26" xfId="1" applyNumberFormat="1" applyFont="1" applyFill="1" applyBorder="1" applyAlignment="1">
      <alignment horizontal="right" vertical="center"/>
    </xf>
    <xf numFmtId="41" fontId="14" fillId="0" borderId="27" xfId="1" applyNumberFormat="1" applyFont="1" applyFill="1" applyBorder="1" applyAlignment="1">
      <alignment horizontal="right" vertical="center"/>
    </xf>
    <xf numFmtId="41" fontId="14" fillId="0" borderId="28" xfId="1" applyNumberFormat="1" applyFont="1" applyFill="1" applyBorder="1" applyAlignment="1">
      <alignment horizontal="right" vertical="center"/>
    </xf>
    <xf numFmtId="41" fontId="14" fillId="0" borderId="9" xfId="1" applyNumberFormat="1" applyFont="1" applyFill="1" applyBorder="1" applyAlignment="1">
      <alignment horizontal="right" vertical="center"/>
    </xf>
    <xf numFmtId="41" fontId="14" fillId="0" borderId="5" xfId="1" applyNumberFormat="1" applyFont="1" applyFill="1" applyBorder="1" applyAlignment="1">
      <alignment horizontal="right" vertical="center"/>
    </xf>
    <xf numFmtId="41" fontId="14" fillId="0" borderId="12" xfId="1" applyNumberFormat="1" applyFont="1" applyFill="1" applyBorder="1" applyAlignment="1">
      <alignment horizontal="right" vertical="center"/>
    </xf>
    <xf numFmtId="41" fontId="14" fillId="0" borderId="13" xfId="1" applyNumberFormat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38" fontId="11" fillId="0" borderId="24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5" fillId="0" borderId="0" xfId="1" applyFont="1" applyFill="1" applyBorder="1"/>
    <xf numFmtId="38" fontId="15" fillId="0" borderId="0" xfId="1" applyFont="1" applyFill="1"/>
    <xf numFmtId="38" fontId="10" fillId="0" borderId="0" xfId="1" applyFont="1" applyFill="1" applyAlignment="1"/>
    <xf numFmtId="38" fontId="10" fillId="0" borderId="30" xfId="1" applyFont="1" applyFill="1" applyBorder="1" applyAlignment="1"/>
    <xf numFmtId="38" fontId="16" fillId="0" borderId="30" xfId="1" applyFont="1" applyFill="1" applyBorder="1" applyAlignment="1">
      <alignment vertical="top"/>
    </xf>
    <xf numFmtId="0" fontId="10" fillId="0" borderId="0" xfId="0" applyFont="1" applyFill="1"/>
    <xf numFmtId="0" fontId="17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vertical="center"/>
    </xf>
    <xf numFmtId="41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2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 applyAlignment="1">
      <alignment vertical="top"/>
    </xf>
  </cellXfs>
  <cellStyles count="2">
    <cellStyle name="桁区切り 2" xfId="1" xr:uid="{F52708BF-9204-1641-BE96-CBE66EF2038D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showGridLines="0" tabSelected="1" zoomScaleSheetLayoutView="100" workbookViewId="0"/>
  </sheetViews>
  <sheetFormatPr baseColWidth="10" defaultColWidth="8.83203125" defaultRowHeight="14"/>
  <cols>
    <col min="1" max="1" width="18.6640625" customWidth="1"/>
    <col min="2" max="4" width="10.6640625" customWidth="1"/>
    <col min="5" max="5" width="10.6640625" style="4" customWidth="1"/>
  </cols>
  <sheetData>
    <row r="1" spans="1:5" s="1" customFormat="1" ht="19">
      <c r="A1" s="2" t="s">
        <v>9</v>
      </c>
      <c r="E1" s="3"/>
    </row>
    <row r="2" spans="1:5" s="5" customFormat="1" ht="13.5" customHeight="1">
      <c r="E2" s="6"/>
    </row>
    <row r="3" spans="1:5" s="7" customFormat="1" ht="18" customHeight="1" thickBot="1">
      <c r="A3" s="7" t="s">
        <v>8</v>
      </c>
      <c r="E3" s="24" t="s">
        <v>10</v>
      </c>
    </row>
    <row r="4" spans="1:5" s="11" customFormat="1" ht="16" customHeight="1" thickBot="1">
      <c r="A4" s="8"/>
      <c r="B4" s="8" t="s">
        <v>0</v>
      </c>
      <c r="C4" s="9" t="s">
        <v>1</v>
      </c>
      <c r="D4" s="9" t="s">
        <v>2</v>
      </c>
      <c r="E4" s="10" t="s">
        <v>3</v>
      </c>
    </row>
    <row r="5" spans="1:5" s="11" customFormat="1" ht="16" customHeight="1">
      <c r="A5" s="12" t="s">
        <v>5</v>
      </c>
      <c r="B5" s="13">
        <f>SUM(C5:E5)</f>
        <v>6897</v>
      </c>
      <c r="C5" s="14">
        <v>6724</v>
      </c>
      <c r="D5" s="14">
        <v>13</v>
      </c>
      <c r="E5" s="15">
        <v>160</v>
      </c>
    </row>
    <row r="6" spans="1:5" s="11" customFormat="1" ht="16" customHeight="1">
      <c r="A6" s="16" t="s">
        <v>6</v>
      </c>
      <c r="B6" s="13">
        <f>SUM(C6:E6)</f>
        <v>6144</v>
      </c>
      <c r="C6" s="17">
        <v>6097</v>
      </c>
      <c r="D6" s="17">
        <v>10</v>
      </c>
      <c r="E6" s="18">
        <v>37</v>
      </c>
    </row>
    <row r="7" spans="1:5" s="11" customFormat="1" ht="16" customHeight="1" thickBot="1">
      <c r="A7" s="19" t="s">
        <v>4</v>
      </c>
      <c r="B7" s="19">
        <f>SUM(B5:B6)</f>
        <v>13041</v>
      </c>
      <c r="C7" s="19">
        <f t="shared" ref="C7:E7" si="0">SUM(C5:C6)</f>
        <v>12821</v>
      </c>
      <c r="D7" s="19">
        <f t="shared" si="0"/>
        <v>23</v>
      </c>
      <c r="E7" s="23">
        <f t="shared" si="0"/>
        <v>197</v>
      </c>
    </row>
    <row r="8" spans="1:5" s="20" customFormat="1" ht="16" customHeight="1">
      <c r="A8" s="22" t="s">
        <v>7</v>
      </c>
      <c r="E8" s="21"/>
    </row>
    <row r="9" spans="1:5">
      <c r="A9" s="5"/>
    </row>
  </sheetData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3A94-282B-D644-8301-08D4592EE644}">
  <dimension ref="A1:E6"/>
  <sheetViews>
    <sheetView showGridLines="0" zoomScaleNormal="100" zoomScaleSheetLayoutView="100" workbookViewId="0"/>
  </sheetViews>
  <sheetFormatPr baseColWidth="10" defaultColWidth="8.83203125" defaultRowHeight="14"/>
  <cols>
    <col min="1" max="1" width="18.6640625" customWidth="1"/>
    <col min="2" max="4" width="10.6640625" customWidth="1"/>
    <col min="5" max="5" width="10.6640625" style="4" customWidth="1"/>
  </cols>
  <sheetData>
    <row r="1" spans="1:5" s="5" customFormat="1" ht="18" thickBot="1">
      <c r="A1" s="7" t="s">
        <v>14</v>
      </c>
      <c r="B1" s="2"/>
      <c r="C1" s="2"/>
      <c r="D1" s="24" t="s">
        <v>10</v>
      </c>
      <c r="E1" s="6"/>
    </row>
    <row r="2" spans="1:5" s="20" customFormat="1" ht="16" customHeight="1" thickBot="1">
      <c r="A2" s="34"/>
      <c r="B2" s="34" t="s">
        <v>13</v>
      </c>
      <c r="C2" s="33" t="s">
        <v>12</v>
      </c>
      <c r="D2" s="32" t="s">
        <v>11</v>
      </c>
      <c r="E2" s="27"/>
    </row>
    <row r="3" spans="1:5" s="20" customFormat="1" ht="16" customHeight="1">
      <c r="A3" s="31" t="s">
        <v>5</v>
      </c>
      <c r="B3" s="30">
        <f>SUM(C3:D3)</f>
        <v>5316</v>
      </c>
      <c r="C3" s="29">
        <f>2889+2408</f>
        <v>5297</v>
      </c>
      <c r="D3" s="28">
        <f>14+5</f>
        <v>19</v>
      </c>
      <c r="E3" s="27"/>
    </row>
    <row r="4" spans="1:5" s="20" customFormat="1" ht="16" customHeight="1">
      <c r="A4" s="16" t="s">
        <v>6</v>
      </c>
      <c r="B4" s="13">
        <f>SUM(C4:D4)</f>
        <v>4097</v>
      </c>
      <c r="C4" s="14">
        <v>3897</v>
      </c>
      <c r="D4" s="15">
        <v>200</v>
      </c>
      <c r="E4" s="27"/>
    </row>
    <row r="5" spans="1:5" s="20" customFormat="1" ht="16" customHeight="1" thickBot="1">
      <c r="A5" s="26" t="s">
        <v>4</v>
      </c>
      <c r="B5" s="19">
        <f>SUM(B3:B4)</f>
        <v>9413</v>
      </c>
      <c r="C5" s="19">
        <f>SUM(C3:C4)</f>
        <v>9194</v>
      </c>
      <c r="D5" s="23">
        <f>SUM(D3:D4)</f>
        <v>219</v>
      </c>
      <c r="E5" s="25"/>
    </row>
    <row r="6" spans="1:5" s="20" customFormat="1" ht="16" customHeight="1">
      <c r="A6" s="22" t="s">
        <v>7</v>
      </c>
      <c r="E6" s="21"/>
    </row>
  </sheetData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B579-65BD-5447-AA02-9E924856CE6D}">
  <dimension ref="A1:AC15"/>
  <sheetViews>
    <sheetView showGridLines="0" zoomScaleNormal="100" zoomScaleSheetLayoutView="100" workbookViewId="0"/>
  </sheetViews>
  <sheetFormatPr baseColWidth="10" defaultColWidth="8.83203125" defaultRowHeight="14"/>
  <cols>
    <col min="1" max="1" width="13" style="35" customWidth="1"/>
    <col min="2" max="7" width="5.6640625" style="35" customWidth="1"/>
    <col min="8" max="12" width="5.6640625" style="36" customWidth="1"/>
    <col min="13" max="13" width="4" style="36" customWidth="1"/>
    <col min="14" max="14" width="4.6640625" style="36" customWidth="1"/>
    <col min="15" max="17" width="4" style="36" customWidth="1"/>
    <col min="18" max="19" width="10.6640625" style="35" customWidth="1"/>
    <col min="20" max="20" width="10.6640625" style="36" customWidth="1"/>
    <col min="21" max="16384" width="8.83203125" style="35"/>
  </cols>
  <sheetData>
    <row r="1" spans="1:29" ht="18" thickBot="1">
      <c r="A1" s="80" t="s">
        <v>29</v>
      </c>
      <c r="B1" s="79"/>
      <c r="C1" s="79"/>
      <c r="D1" s="79"/>
      <c r="E1" s="79"/>
      <c r="F1" s="79"/>
      <c r="G1" s="79"/>
      <c r="H1" s="79"/>
      <c r="I1" s="78"/>
      <c r="J1" s="78"/>
      <c r="K1" s="78"/>
      <c r="L1" s="24" t="s">
        <v>10</v>
      </c>
      <c r="R1" s="77"/>
      <c r="S1" s="77"/>
      <c r="T1" s="76"/>
    </row>
    <row r="2" spans="1:29" s="54" customFormat="1" ht="16" customHeight="1">
      <c r="A2" s="53"/>
      <c r="B2" s="75" t="s">
        <v>28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56"/>
      <c r="N2" s="56"/>
      <c r="O2" s="56"/>
      <c r="P2" s="56"/>
      <c r="Q2" s="56"/>
      <c r="R2" s="57"/>
      <c r="S2" s="57"/>
      <c r="T2" s="57"/>
      <c r="U2" s="57"/>
      <c r="V2" s="56"/>
      <c r="W2" s="56"/>
      <c r="X2" s="56"/>
      <c r="Y2" s="56"/>
      <c r="Z2" s="56"/>
      <c r="AC2" s="55"/>
    </row>
    <row r="3" spans="1:29" s="54" customFormat="1" ht="16" customHeight="1">
      <c r="A3" s="50"/>
      <c r="B3" s="73" t="s">
        <v>17</v>
      </c>
      <c r="C3" s="71" t="s">
        <v>27</v>
      </c>
      <c r="D3" s="72"/>
      <c r="E3" s="71" t="s">
        <v>26</v>
      </c>
      <c r="F3" s="72"/>
      <c r="G3" s="71" t="s">
        <v>25</v>
      </c>
      <c r="H3" s="72"/>
      <c r="I3" s="71" t="s">
        <v>24</v>
      </c>
      <c r="J3" s="72"/>
      <c r="K3" s="71" t="s">
        <v>23</v>
      </c>
      <c r="L3" s="70"/>
      <c r="M3" s="56"/>
      <c r="N3" s="56"/>
      <c r="O3" s="56"/>
      <c r="P3" s="56"/>
      <c r="Q3" s="56"/>
      <c r="R3" s="57"/>
      <c r="S3" s="57"/>
      <c r="T3" s="57"/>
      <c r="U3" s="57"/>
      <c r="V3" s="56"/>
      <c r="W3" s="56"/>
      <c r="X3" s="56"/>
      <c r="Y3" s="56"/>
      <c r="Z3" s="56"/>
      <c r="AC3" s="55"/>
    </row>
    <row r="4" spans="1:29" s="54" customFormat="1" ht="16" customHeight="1" thickBot="1">
      <c r="A4" s="47"/>
      <c r="B4" s="69"/>
      <c r="C4" s="68" t="s">
        <v>22</v>
      </c>
      <c r="D4" s="68" t="s">
        <v>21</v>
      </c>
      <c r="E4" s="67" t="s">
        <v>20</v>
      </c>
      <c r="F4" s="67" t="s">
        <v>19</v>
      </c>
      <c r="G4" s="67" t="s">
        <v>20</v>
      </c>
      <c r="H4" s="66" t="s">
        <v>19</v>
      </c>
      <c r="I4" s="67" t="s">
        <v>20</v>
      </c>
      <c r="J4" s="66" t="s">
        <v>19</v>
      </c>
      <c r="K4" s="67" t="s">
        <v>20</v>
      </c>
      <c r="L4" s="66" t="s">
        <v>19</v>
      </c>
      <c r="M4" s="56"/>
      <c r="N4" s="56"/>
      <c r="O4" s="56"/>
      <c r="P4" s="56"/>
      <c r="Q4" s="56"/>
      <c r="R4" s="57"/>
      <c r="S4" s="57"/>
      <c r="T4" s="57"/>
      <c r="U4" s="57"/>
      <c r="V4" s="56"/>
      <c r="W4" s="56"/>
      <c r="X4" s="56"/>
      <c r="Y4" s="56"/>
      <c r="Z4" s="56"/>
      <c r="AC4" s="55"/>
    </row>
    <row r="5" spans="1:29" s="54" customFormat="1" ht="16" customHeight="1">
      <c r="A5" s="44" t="s">
        <v>5</v>
      </c>
      <c r="B5" s="42">
        <f>SUM(E5:L5)</f>
        <v>1062</v>
      </c>
      <c r="C5" s="63">
        <f>E5+G5+I5+K5</f>
        <v>1058</v>
      </c>
      <c r="D5" s="63">
        <f>F5+H5+J5+L5</f>
        <v>4</v>
      </c>
      <c r="E5" s="42">
        <v>291</v>
      </c>
      <c r="F5" s="42">
        <v>2</v>
      </c>
      <c r="G5" s="42">
        <v>308</v>
      </c>
      <c r="H5" s="41">
        <v>0</v>
      </c>
      <c r="I5" s="65">
        <v>90</v>
      </c>
      <c r="J5" s="64">
        <v>1</v>
      </c>
      <c r="K5" s="65">
        <f>188+181</f>
        <v>369</v>
      </c>
      <c r="L5" s="64">
        <v>1</v>
      </c>
      <c r="M5" s="56"/>
      <c r="N5" s="56"/>
      <c r="O5" s="56"/>
      <c r="P5" s="56"/>
      <c r="Q5" s="56"/>
      <c r="R5" s="57"/>
      <c r="S5" s="57"/>
      <c r="T5" s="57"/>
      <c r="U5" s="57"/>
      <c r="V5" s="56"/>
      <c r="W5" s="56"/>
      <c r="X5" s="56"/>
      <c r="Y5" s="56"/>
      <c r="Z5" s="56"/>
      <c r="AC5" s="55"/>
    </row>
    <row r="6" spans="1:29" s="54" customFormat="1" ht="16" customHeight="1">
      <c r="A6" s="43" t="s">
        <v>6</v>
      </c>
      <c r="B6" s="42">
        <f>SUM(E6:L6)</f>
        <v>1511</v>
      </c>
      <c r="C6" s="63">
        <f>E6+G6+I6+K6</f>
        <v>1462</v>
      </c>
      <c r="D6" s="63">
        <f>F6+H6+J6+L6</f>
        <v>49</v>
      </c>
      <c r="E6" s="62">
        <v>4</v>
      </c>
      <c r="F6" s="62">
        <v>0</v>
      </c>
      <c r="G6" s="62">
        <f>179+200+12</f>
        <v>391</v>
      </c>
      <c r="H6" s="62">
        <f>0+16+17</f>
        <v>33</v>
      </c>
      <c r="I6" s="63">
        <f>260+248+278+281</f>
        <v>1067</v>
      </c>
      <c r="J6" s="62">
        <f>4+6+5+1</f>
        <v>16</v>
      </c>
      <c r="K6" s="61"/>
      <c r="L6" s="60"/>
      <c r="M6" s="56"/>
      <c r="N6" s="56"/>
      <c r="O6" s="56"/>
      <c r="P6" s="56"/>
      <c r="Q6" s="56"/>
      <c r="R6" s="57"/>
      <c r="S6" s="57"/>
      <c r="T6" s="57"/>
      <c r="U6" s="57"/>
      <c r="V6" s="56"/>
      <c r="W6" s="56"/>
      <c r="X6" s="56"/>
      <c r="Y6" s="56"/>
      <c r="Z6" s="56"/>
      <c r="AC6" s="55"/>
    </row>
    <row r="7" spans="1:29" s="54" customFormat="1" ht="16" customHeight="1" thickBot="1">
      <c r="A7" s="40" t="s">
        <v>4</v>
      </c>
      <c r="B7" s="59">
        <f>SUM(B5:B6)</f>
        <v>2573</v>
      </c>
      <c r="C7" s="59">
        <f>SUM(C5:C6)</f>
        <v>2520</v>
      </c>
      <c r="D7" s="59">
        <f>SUM(D5:D6)</f>
        <v>53</v>
      </c>
      <c r="E7" s="39">
        <f>SUM(E5:E6)</f>
        <v>295</v>
      </c>
      <c r="F7" s="39">
        <f>SUM(F5:F6)</f>
        <v>2</v>
      </c>
      <c r="G7" s="39">
        <f>SUM(G5:G6)</f>
        <v>699</v>
      </c>
      <c r="H7" s="39">
        <f>SUM(H5:H6)</f>
        <v>33</v>
      </c>
      <c r="I7" s="39">
        <f>SUM(I5:I6)</f>
        <v>1157</v>
      </c>
      <c r="J7" s="39">
        <f>SUM(J5:J6)</f>
        <v>17</v>
      </c>
      <c r="K7" s="39">
        <f>SUM(K5:K6)</f>
        <v>369</v>
      </c>
      <c r="L7" s="58">
        <f>SUM(L5:L6)</f>
        <v>1</v>
      </c>
      <c r="M7" s="56"/>
      <c r="N7" s="56"/>
      <c r="O7" s="56"/>
      <c r="P7" s="56"/>
      <c r="Q7" s="56"/>
      <c r="R7" s="57"/>
      <c r="S7" s="57"/>
      <c r="T7" s="57"/>
      <c r="U7" s="57"/>
      <c r="V7" s="56"/>
      <c r="W7" s="56"/>
      <c r="X7" s="56"/>
      <c r="Y7" s="56"/>
      <c r="Z7" s="56"/>
      <c r="AC7" s="55"/>
    </row>
    <row r="8" spans="1:29" s="54" customFormat="1" ht="16" customHeight="1" thickBot="1">
      <c r="A8" s="37"/>
      <c r="H8" s="55"/>
      <c r="I8" s="55"/>
      <c r="J8" s="55"/>
      <c r="K8" s="55"/>
      <c r="L8" s="55"/>
      <c r="M8" s="55"/>
      <c r="N8" s="55"/>
      <c r="O8" s="55"/>
      <c r="P8" s="55"/>
      <c r="Q8" s="55"/>
      <c r="T8" s="55"/>
    </row>
    <row r="9" spans="1:29">
      <c r="A9" s="53"/>
      <c r="B9" s="52" t="s">
        <v>18</v>
      </c>
      <c r="C9" s="51"/>
      <c r="D9" s="51"/>
    </row>
    <row r="10" spans="1:29">
      <c r="A10" s="50"/>
      <c r="B10" s="49" t="s">
        <v>17</v>
      </c>
      <c r="C10" s="49" t="s">
        <v>16</v>
      </c>
      <c r="D10" s="48" t="s">
        <v>15</v>
      </c>
    </row>
    <row r="11" spans="1:29" ht="15" thickBot="1">
      <c r="A11" s="47"/>
      <c r="B11" s="46"/>
      <c r="C11" s="46"/>
      <c r="D11" s="45"/>
    </row>
    <row r="12" spans="1:29">
      <c r="A12" s="44" t="s">
        <v>5</v>
      </c>
      <c r="B12" s="42">
        <f>SUM(C12:D12)</f>
        <v>314</v>
      </c>
      <c r="C12" s="42">
        <v>313</v>
      </c>
      <c r="D12" s="41">
        <v>1</v>
      </c>
    </row>
    <row r="13" spans="1:29">
      <c r="A13" s="43" t="s">
        <v>6</v>
      </c>
      <c r="B13" s="42">
        <f>SUM(C13:D13)</f>
        <v>192</v>
      </c>
      <c r="C13" s="42">
        <v>191</v>
      </c>
      <c r="D13" s="41">
        <v>1</v>
      </c>
    </row>
    <row r="14" spans="1:29" ht="15" thickBot="1">
      <c r="A14" s="40" t="s">
        <v>4</v>
      </c>
      <c r="B14" s="39">
        <f>SUM(B12:B13)</f>
        <v>506</v>
      </c>
      <c r="C14" s="39">
        <f>SUM(C12:C13)</f>
        <v>504</v>
      </c>
      <c r="D14" s="38">
        <f>SUM(D12:D13)</f>
        <v>2</v>
      </c>
    </row>
    <row r="15" spans="1:29">
      <c r="A15" s="37" t="s">
        <v>7</v>
      </c>
    </row>
  </sheetData>
  <mergeCells count="13">
    <mergeCell ref="B10:B11"/>
    <mergeCell ref="C10:C11"/>
    <mergeCell ref="D10:D11"/>
    <mergeCell ref="A9:A11"/>
    <mergeCell ref="C3:D3"/>
    <mergeCell ref="A2:A4"/>
    <mergeCell ref="K3:L3"/>
    <mergeCell ref="B3:B4"/>
    <mergeCell ref="B2:L2"/>
    <mergeCell ref="G3:H3"/>
    <mergeCell ref="E3:F3"/>
    <mergeCell ref="I3:J3"/>
    <mergeCell ref="B9:D9"/>
  </mergeCells>
  <phoneticPr fontId="1"/>
  <pageMargins left="0.47244094488188981" right="0.47244094488188981" top="0" bottom="0" header="0" footer="0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0C2-B039-CB4A-BD07-92DE51DC158D}">
  <dimension ref="A1:F5"/>
  <sheetViews>
    <sheetView showGridLines="0" zoomScaleSheetLayoutView="100" workbookViewId="0"/>
  </sheetViews>
  <sheetFormatPr baseColWidth="10" defaultColWidth="8.83203125" defaultRowHeight="14"/>
  <cols>
    <col min="1" max="1" width="4" style="81" customWidth="1"/>
    <col min="2" max="2" width="3" style="81" customWidth="1"/>
    <col min="3" max="3" width="14.6640625" style="81" customWidth="1"/>
    <col min="4" max="5" width="22" style="81" customWidth="1"/>
    <col min="6" max="16384" width="8.83203125" style="81"/>
  </cols>
  <sheetData>
    <row r="1" spans="1:6" ht="18" thickBot="1">
      <c r="A1" s="96" t="s">
        <v>35</v>
      </c>
      <c r="B1" s="95"/>
      <c r="C1" s="95"/>
      <c r="D1" s="95"/>
      <c r="E1" s="24" t="s">
        <v>10</v>
      </c>
    </row>
    <row r="2" spans="1:6" s="82" customFormat="1" ht="16" customHeight="1" thickBot="1">
      <c r="A2" s="94" t="s">
        <v>34</v>
      </c>
      <c r="B2" s="94"/>
      <c r="C2" s="93"/>
      <c r="D2" s="92" t="s">
        <v>33</v>
      </c>
      <c r="E2" s="92" t="s">
        <v>32</v>
      </c>
      <c r="F2" s="83"/>
    </row>
    <row r="3" spans="1:6" s="82" customFormat="1" ht="16" customHeight="1" thickBot="1">
      <c r="A3" s="91">
        <v>69</v>
      </c>
      <c r="B3" s="91"/>
      <c r="C3" s="90"/>
      <c r="D3" s="89">
        <v>39</v>
      </c>
      <c r="E3" s="89">
        <v>30</v>
      </c>
      <c r="F3" s="88"/>
    </row>
    <row r="4" spans="1:6" s="82" customFormat="1" ht="16" customHeight="1">
      <c r="A4" s="87" t="s">
        <v>31</v>
      </c>
      <c r="B4" s="86"/>
      <c r="C4" s="85" t="s">
        <v>30</v>
      </c>
      <c r="D4" s="85"/>
      <c r="E4" s="85"/>
      <c r="F4" s="85"/>
    </row>
    <row r="5" spans="1:6" s="82" customFormat="1" ht="16" customHeight="1">
      <c r="A5" s="84" t="s">
        <v>7</v>
      </c>
      <c r="B5" s="83"/>
      <c r="C5" s="83"/>
      <c r="D5" s="83"/>
      <c r="E5" s="83"/>
      <c r="F5" s="83"/>
    </row>
  </sheetData>
  <mergeCells count="2">
    <mergeCell ref="A2:C2"/>
    <mergeCell ref="A3:C3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§３表１</vt:lpstr>
      <vt:lpstr>§３表２</vt:lpstr>
      <vt:lpstr>§３表３</vt:lpstr>
      <vt:lpstr>§３表４</vt:lpstr>
      <vt:lpstr>§３表３!Print_Area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2023-11-22T11:16:02Z</cp:lastPrinted>
  <dcterms:created xsi:type="dcterms:W3CDTF">2002-07-25T04:22:31Z</dcterms:created>
  <dcterms:modified xsi:type="dcterms:W3CDTF">2024-04-03T01:23:22Z</dcterms:modified>
</cp:coreProperties>
</file>