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なかまの家/健康福祉局年報_R04/CD-R/15_その他の施設/"/>
    </mc:Choice>
  </mc:AlternateContent>
  <xr:revisionPtr revIDLastSave="0" documentId="13_ncr:1_{C59F170F-A417-BD45-A1AF-DDDBC3D6210C}" xr6:coauthVersionLast="36" xr6:coauthVersionMax="36" xr10:uidLastSave="{00000000-0000-0000-0000-000000000000}"/>
  <bookViews>
    <workbookView xWindow="12420" yWindow="15100" windowWidth="19640" windowHeight="11620" xr2:uid="{00000000-000D-0000-FFFF-FFFF00000000}"/>
  </bookViews>
  <sheets>
    <sheet name="§４表１" sheetId="3" r:id="rId1"/>
    <sheet name="§４表２" sheetId="4" r:id="rId2"/>
    <sheet name="§４表３" sheetId="5" r:id="rId3"/>
    <sheet name="§４表４" sheetId="6" r:id="rId4"/>
    <sheet name="§４表５" sheetId="7" r:id="rId5"/>
    <sheet name="§４表６" sheetId="8" r:id="rId6"/>
  </sheets>
  <definedNames>
    <definedName name="_xlnm.Print_Area" localSheetId="0">§４表１!$A$1:$L$14</definedName>
    <definedName name="_xlnm.Print_Area" localSheetId="5">§４表６!$A$1:$O$23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8" l="1"/>
  <c r="E17" i="8"/>
  <c r="H17" i="8"/>
  <c r="K17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1" i="8"/>
  <c r="N11" i="8"/>
  <c r="K12" i="8"/>
  <c r="N12" i="8"/>
  <c r="K13" i="8"/>
  <c r="N13" i="8"/>
  <c r="K14" i="8"/>
  <c r="N14" i="8"/>
  <c r="K15" i="8"/>
  <c r="N15" i="8"/>
  <c r="K16" i="8"/>
  <c r="N16" i="8"/>
  <c r="N17" i="8"/>
  <c r="E21" i="8"/>
  <c r="H21" i="8"/>
  <c r="K21" i="8"/>
  <c r="E22" i="8"/>
  <c r="H22" i="8"/>
  <c r="K22" i="8"/>
  <c r="X5" i="4"/>
</calcChain>
</file>

<file path=xl/sharedStrings.xml><?xml version="1.0" encoding="utf-8"?>
<sst xmlns="http://schemas.openxmlformats.org/spreadsheetml/2006/main" count="150" uniqueCount="103">
  <si>
    <t>定員</t>
    <rPh sb="0" eb="2">
      <t>テイイン</t>
    </rPh>
    <phoneticPr fontId="1"/>
  </si>
  <si>
    <t>志　願　者　数</t>
    <rPh sb="0" eb="1">
      <t>ココロザシ</t>
    </rPh>
    <rPh sb="2" eb="3">
      <t>ネガイ</t>
    </rPh>
    <rPh sb="4" eb="5">
      <t>モノ</t>
    </rPh>
    <rPh sb="6" eb="7">
      <t>スウ</t>
    </rPh>
    <phoneticPr fontId="1"/>
  </si>
  <si>
    <t>受験者数</t>
    <rPh sb="0" eb="3">
      <t>ジュケンシャ</t>
    </rPh>
    <rPh sb="3" eb="4">
      <t>スウ</t>
    </rPh>
    <phoneticPr fontId="1"/>
  </si>
  <si>
    <t>合格者数</t>
    <rPh sb="0" eb="3">
      <t>ゴウカクシャ</t>
    </rPh>
    <rPh sb="3" eb="4">
      <t>スウ</t>
    </rPh>
    <phoneticPr fontId="1"/>
  </si>
  <si>
    <t>入学者数</t>
    <rPh sb="0" eb="2">
      <t>ニュウガク</t>
    </rPh>
    <rPh sb="2" eb="3">
      <t>シャ</t>
    </rPh>
    <rPh sb="3" eb="4">
      <t>スウ</t>
    </rPh>
    <phoneticPr fontId="1"/>
  </si>
  <si>
    <t>倍率</t>
    <rPh sb="0" eb="2">
      <t>バイリツ</t>
    </rPh>
    <phoneticPr fontId="1"/>
  </si>
  <si>
    <t>受験者</t>
    <rPh sb="0" eb="2">
      <t>ジュケン</t>
    </rPh>
    <rPh sb="2" eb="3">
      <t>シャ</t>
    </rPh>
    <phoneticPr fontId="1"/>
  </si>
  <si>
    <t>注）　（　　　）内は男子再掲。　　　倍率は</t>
    <rPh sb="8" eb="9">
      <t>ナイ</t>
    </rPh>
    <rPh sb="10" eb="12">
      <t>ダンシ</t>
    </rPh>
    <rPh sb="12" eb="14">
      <t>サイケイ</t>
    </rPh>
    <rPh sb="18" eb="20">
      <t>バイリツ</t>
    </rPh>
    <phoneticPr fontId="1"/>
  </si>
  <si>
    <t>合格者</t>
    <rPh sb="0" eb="3">
      <t>ゴウカクシャ</t>
    </rPh>
    <phoneticPr fontId="1"/>
  </si>
  <si>
    <t>(0)</t>
    <phoneticPr fontId="1"/>
  </si>
  <si>
    <t>資料：市立看護大学</t>
    <rPh sb="3" eb="5">
      <t>イチリツ</t>
    </rPh>
    <rPh sb="5" eb="7">
      <t>カンゴ</t>
    </rPh>
    <rPh sb="7" eb="9">
      <t>ダイガク</t>
    </rPh>
    <rPh sb="8" eb="9">
      <t>タンダイ</t>
    </rPh>
    <phoneticPr fontId="1"/>
  </si>
  <si>
    <t>表 １  志願者及び入学者　</t>
    <phoneticPr fontId="1"/>
  </si>
  <si>
    <t>令和4年度</t>
    <rPh sb="0" eb="1">
      <t>レイ</t>
    </rPh>
    <rPh sb="1" eb="2">
      <t>カズ</t>
    </rPh>
    <rPh sb="3" eb="5">
      <t>ネンド</t>
    </rPh>
    <phoneticPr fontId="1"/>
  </si>
  <si>
    <t>一般選抜（前期）</t>
    <rPh sb="0" eb="2">
      <t>イッパン</t>
    </rPh>
    <rPh sb="2" eb="4">
      <t>センバツ</t>
    </rPh>
    <rPh sb="5" eb="7">
      <t>ゼンキ</t>
    </rPh>
    <phoneticPr fontId="1"/>
  </si>
  <si>
    <t>一般選抜（後期）</t>
    <rPh sb="0" eb="2">
      <t>イッパン</t>
    </rPh>
    <rPh sb="2" eb="4">
      <t>センバツ</t>
    </rPh>
    <rPh sb="5" eb="7">
      <t>コウキ</t>
    </rPh>
    <phoneticPr fontId="1"/>
  </si>
  <si>
    <t>学校推薦型選抜</t>
    <rPh sb="0" eb="2">
      <t>ガッコウ</t>
    </rPh>
    <rPh sb="2" eb="4">
      <t>スイセン</t>
    </rPh>
    <rPh sb="4" eb="5">
      <t>ガタ</t>
    </rPh>
    <rPh sb="5" eb="7">
      <t>センバツ</t>
    </rPh>
    <phoneticPr fontId="1"/>
  </si>
  <si>
    <t>社会人選抜</t>
    <rPh sb="0" eb="3">
      <t>シャカイジン</t>
    </rPh>
    <rPh sb="3" eb="5">
      <t>センバツ</t>
    </rPh>
    <phoneticPr fontId="1"/>
  </si>
  <si>
    <t>0</t>
    <phoneticPr fontId="1"/>
  </si>
  <si>
    <t>-</t>
    <phoneticPr fontId="1"/>
  </si>
  <si>
    <t>　医療の進歩に伴う高度化・専門家に的確に対応し、地域包括ケアシステムの担い手としての質の高い看護師・保健師を養成するため、市立看護短期大学を４年制大学へと移行することとし、令和4（2022）年度に市立看護大学を開学しました。</t>
    <rPh sb="1" eb="3">
      <t>イリョウ</t>
    </rPh>
    <rPh sb="4" eb="6">
      <t>シンポ</t>
    </rPh>
    <rPh sb="7" eb="8">
      <t>トモナ</t>
    </rPh>
    <rPh sb="9" eb="12">
      <t>コウドカ</t>
    </rPh>
    <rPh sb="13" eb="16">
      <t>センモンカ</t>
    </rPh>
    <rPh sb="17" eb="19">
      <t>テキカク</t>
    </rPh>
    <rPh sb="20" eb="22">
      <t>タイオウ</t>
    </rPh>
    <rPh sb="24" eb="26">
      <t>チイキ</t>
    </rPh>
    <rPh sb="26" eb="28">
      <t>ホウカツ</t>
    </rPh>
    <rPh sb="35" eb="36">
      <t>ニナ</t>
    </rPh>
    <rPh sb="37" eb="38">
      <t>テ</t>
    </rPh>
    <rPh sb="42" eb="43">
      <t>シツ</t>
    </rPh>
    <rPh sb="44" eb="45">
      <t>タカ</t>
    </rPh>
    <rPh sb="46" eb="49">
      <t>カンゴシ</t>
    </rPh>
    <rPh sb="50" eb="53">
      <t>ホケンシ</t>
    </rPh>
    <rPh sb="54" eb="56">
      <t>ヨウセイ</t>
    </rPh>
    <rPh sb="61" eb="63">
      <t>シリツ</t>
    </rPh>
    <rPh sb="63" eb="65">
      <t>カンゴ</t>
    </rPh>
    <rPh sb="65" eb="67">
      <t>タンキ</t>
    </rPh>
    <rPh sb="67" eb="69">
      <t>ダイガク</t>
    </rPh>
    <rPh sb="71" eb="72">
      <t>ネン</t>
    </rPh>
    <rPh sb="72" eb="73">
      <t>セイ</t>
    </rPh>
    <rPh sb="73" eb="75">
      <t>ダイガク</t>
    </rPh>
    <rPh sb="77" eb="79">
      <t>イコウ</t>
    </rPh>
    <rPh sb="86" eb="88">
      <t>レイワ</t>
    </rPh>
    <rPh sb="95" eb="96">
      <t>ネン</t>
    </rPh>
    <rPh sb="96" eb="97">
      <t>ド</t>
    </rPh>
    <rPh sb="105" eb="107">
      <t>カイガク</t>
    </rPh>
    <phoneticPr fontId="1"/>
  </si>
  <si>
    <t>§４ 看護大学・看護短期大学</t>
    <rPh sb="3" eb="5">
      <t>カンゴ</t>
    </rPh>
    <rPh sb="5" eb="7">
      <t>ダイガク</t>
    </rPh>
    <rPh sb="8" eb="10">
      <t>カンゴ</t>
    </rPh>
    <rPh sb="10" eb="12">
      <t>タンキ</t>
    </rPh>
    <rPh sb="12" eb="14">
      <t>ダイガク</t>
    </rPh>
    <phoneticPr fontId="1"/>
  </si>
  <si>
    <t>合計</t>
    <rPh sb="0" eb="2">
      <t>ゴウケイ</t>
    </rPh>
    <phoneticPr fontId="1"/>
  </si>
  <si>
    <t>長崎</t>
    <rPh sb="0" eb="2">
      <t>ナガサキ</t>
    </rPh>
    <phoneticPr fontId="1"/>
  </si>
  <si>
    <t>広島</t>
    <rPh sb="0" eb="2">
      <t>ヒロシマ</t>
    </rPh>
    <phoneticPr fontId="1"/>
  </si>
  <si>
    <t>岡山</t>
    <rPh sb="0" eb="2">
      <t>オカヤマ</t>
    </rPh>
    <phoneticPr fontId="1"/>
  </si>
  <si>
    <t>鳥取</t>
    <rPh sb="0" eb="2">
      <t>トットリ</t>
    </rPh>
    <phoneticPr fontId="1"/>
  </si>
  <si>
    <t>兵庫</t>
    <rPh sb="0" eb="2">
      <t>ヒョウゴ</t>
    </rPh>
    <phoneticPr fontId="1"/>
  </si>
  <si>
    <t>大阪</t>
    <rPh sb="0" eb="2">
      <t>オオサカ</t>
    </rPh>
    <phoneticPr fontId="1"/>
  </si>
  <si>
    <t>京都</t>
    <rPh sb="0" eb="2">
      <t>キョウト</t>
    </rPh>
    <phoneticPr fontId="1"/>
  </si>
  <si>
    <t>三重</t>
    <rPh sb="0" eb="2">
      <t>ミエ</t>
    </rPh>
    <phoneticPr fontId="1"/>
  </si>
  <si>
    <t>愛知</t>
    <rPh sb="0" eb="2">
      <t>アイチ</t>
    </rPh>
    <phoneticPr fontId="1"/>
  </si>
  <si>
    <t>静岡</t>
    <rPh sb="0" eb="2">
      <t>シズオカ</t>
    </rPh>
    <phoneticPr fontId="1"/>
  </si>
  <si>
    <t>岐阜</t>
    <rPh sb="0" eb="2">
      <t>ギフ</t>
    </rPh>
    <phoneticPr fontId="1"/>
  </si>
  <si>
    <t>長野</t>
    <rPh sb="0" eb="2">
      <t>ナガノ</t>
    </rPh>
    <phoneticPr fontId="1"/>
  </si>
  <si>
    <t>石川</t>
    <rPh sb="0" eb="2">
      <t>イシカワ</t>
    </rPh>
    <phoneticPr fontId="1"/>
  </si>
  <si>
    <t>新潟</t>
    <rPh sb="0" eb="2">
      <t>ニイガタ</t>
    </rPh>
    <phoneticPr fontId="1"/>
  </si>
  <si>
    <t>千葉</t>
    <rPh sb="0" eb="2">
      <t>チバ</t>
    </rPh>
    <phoneticPr fontId="1"/>
  </si>
  <si>
    <t>埼玉</t>
    <rPh sb="0" eb="2">
      <t>サイタマ</t>
    </rPh>
    <phoneticPr fontId="1"/>
  </si>
  <si>
    <t>栃木</t>
    <rPh sb="0" eb="2">
      <t>トチギ</t>
    </rPh>
    <phoneticPr fontId="1"/>
  </si>
  <si>
    <t>茨城</t>
    <rPh sb="0" eb="2">
      <t>イバラキ</t>
    </rPh>
    <phoneticPr fontId="1"/>
  </si>
  <si>
    <t>福島</t>
    <rPh sb="0" eb="2">
      <t>フクシマ</t>
    </rPh>
    <phoneticPr fontId="1"/>
  </si>
  <si>
    <t>秋田</t>
    <rPh sb="0" eb="2">
      <t>アキタ</t>
    </rPh>
    <phoneticPr fontId="1"/>
  </si>
  <si>
    <t>青森</t>
    <rPh sb="0" eb="2">
      <t>アオモリ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</si>
  <si>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</si>
  <si>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</si>
  <si>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表 ２  入学生出身地</t>
    <phoneticPr fontId="1"/>
  </si>
  <si>
    <t>注)　在籍者数は令和4年４月１日現在</t>
    <rPh sb="0" eb="1">
      <t>チュウ</t>
    </rPh>
    <rPh sb="3" eb="6">
      <t>ザイセキシャ</t>
    </rPh>
    <rPh sb="6" eb="7">
      <t>スウ</t>
    </rPh>
    <rPh sb="8" eb="10">
      <t>レイワ</t>
    </rPh>
    <rPh sb="11" eb="12">
      <t>ネン</t>
    </rPh>
    <rPh sb="13" eb="14">
      <t>ガツ</t>
    </rPh>
    <rPh sb="15" eb="18">
      <t>ニチゲンザイ</t>
    </rPh>
    <phoneticPr fontId="1"/>
  </si>
  <si>
    <t>４年次</t>
    <rPh sb="1" eb="3">
      <t>ネンジ</t>
    </rPh>
    <phoneticPr fontId="1"/>
  </si>
  <si>
    <t>３年次</t>
    <rPh sb="1" eb="3">
      <t>ネンジ</t>
    </rPh>
    <phoneticPr fontId="1"/>
  </si>
  <si>
    <t>２年次</t>
    <rPh sb="1" eb="3">
      <t>ネンジ</t>
    </rPh>
    <phoneticPr fontId="1"/>
  </si>
  <si>
    <t>１年次</t>
    <rPh sb="1" eb="3">
      <t>ネンジ</t>
    </rPh>
    <phoneticPr fontId="1"/>
  </si>
  <si>
    <t>卒業者</t>
    <rPh sb="0" eb="3">
      <t>ソツギョウシャ</t>
    </rPh>
    <phoneticPr fontId="1"/>
  </si>
  <si>
    <t>在　　籍　　者　　数</t>
    <rPh sb="0" eb="1">
      <t>ザイ</t>
    </rPh>
    <rPh sb="3" eb="4">
      <t>セキ</t>
    </rPh>
    <rPh sb="6" eb="7">
      <t>モノ</t>
    </rPh>
    <rPh sb="9" eb="10">
      <t>スウ</t>
    </rPh>
    <phoneticPr fontId="1"/>
  </si>
  <si>
    <t>看護大学</t>
    <rPh sb="0" eb="2">
      <t>カンゴ</t>
    </rPh>
    <rPh sb="2" eb="4">
      <t>ダイガク</t>
    </rPh>
    <phoneticPr fontId="1"/>
  </si>
  <si>
    <t>その他</t>
    <rPh sb="2" eb="3">
      <t>タ</t>
    </rPh>
    <phoneticPr fontId="1"/>
  </si>
  <si>
    <t>進学</t>
    <rPh sb="0" eb="2">
      <t>シンガク</t>
    </rPh>
    <phoneticPr fontId="1"/>
  </si>
  <si>
    <t>市外就職</t>
    <rPh sb="0" eb="2">
      <t>シガイ</t>
    </rPh>
    <rPh sb="2" eb="4">
      <t>シュウショク</t>
    </rPh>
    <phoneticPr fontId="1"/>
  </si>
  <si>
    <t>市内就職</t>
    <rPh sb="0" eb="2">
      <t>シナイ</t>
    </rPh>
    <rPh sb="2" eb="4">
      <t>シュウショク</t>
    </rPh>
    <phoneticPr fontId="1"/>
  </si>
  <si>
    <t>人数</t>
    <rPh sb="0" eb="2">
      <t>ニンズウ</t>
    </rPh>
    <phoneticPr fontId="1"/>
  </si>
  <si>
    <t>卒　　　　業　　　　者</t>
    <rPh sb="0" eb="1">
      <t>ソツ</t>
    </rPh>
    <rPh sb="5" eb="6">
      <t>ギョウ</t>
    </rPh>
    <rPh sb="10" eb="11">
      <t>モノ</t>
    </rPh>
    <phoneticPr fontId="1"/>
  </si>
  <si>
    <t>看護短期大学</t>
    <rPh sb="0" eb="2">
      <t>カンゴ</t>
    </rPh>
    <rPh sb="2" eb="4">
      <t>タンキ</t>
    </rPh>
    <rPh sb="4" eb="6">
      <t>ダイガク</t>
    </rPh>
    <phoneticPr fontId="1"/>
  </si>
  <si>
    <t xml:space="preserve">表 ３  在籍者及び卒業者 </t>
    <phoneticPr fontId="1"/>
  </si>
  <si>
    <t>注）　看護大学（入学時成績優秀者）は給付型。</t>
    <rPh sb="0" eb="1">
      <t>チュウ</t>
    </rPh>
    <rPh sb="3" eb="7">
      <t>カンゴダイガク</t>
    </rPh>
    <rPh sb="8" eb="11">
      <t>ニュウガクジ</t>
    </rPh>
    <rPh sb="11" eb="13">
      <t>セイセキ</t>
    </rPh>
    <rPh sb="13" eb="16">
      <t>ユウシュウシャ</t>
    </rPh>
    <rPh sb="18" eb="21">
      <t>キュウフガタ</t>
    </rPh>
    <phoneticPr fontId="1"/>
  </si>
  <si>
    <t>看護大学（地域就職促進）</t>
    <rPh sb="0" eb="2">
      <t>カンゴ</t>
    </rPh>
    <rPh sb="2" eb="4">
      <t>ダイガク</t>
    </rPh>
    <rPh sb="5" eb="7">
      <t>チイキ</t>
    </rPh>
    <rPh sb="7" eb="9">
      <t>シュウショク</t>
    </rPh>
    <rPh sb="9" eb="11">
      <t>ソクシン</t>
    </rPh>
    <phoneticPr fontId="1"/>
  </si>
  <si>
    <t>看護大学（地域定着促進）</t>
    <rPh sb="0" eb="2">
      <t>カンゴ</t>
    </rPh>
    <rPh sb="2" eb="4">
      <t>ダイガク</t>
    </rPh>
    <rPh sb="5" eb="7">
      <t>チイキ</t>
    </rPh>
    <rPh sb="7" eb="9">
      <t>テイチャク</t>
    </rPh>
    <rPh sb="9" eb="11">
      <t>ソクシン</t>
    </rPh>
    <phoneticPr fontId="1"/>
  </si>
  <si>
    <t>看護大学（入学時成績優秀者）</t>
    <rPh sb="0" eb="2">
      <t>カンゴ</t>
    </rPh>
    <rPh sb="2" eb="4">
      <t>ダイガク</t>
    </rPh>
    <rPh sb="5" eb="8">
      <t>ニュウガクジ</t>
    </rPh>
    <rPh sb="8" eb="10">
      <t>セイセキ</t>
    </rPh>
    <rPh sb="10" eb="12">
      <t>ユウシュウ</t>
    </rPh>
    <rPh sb="12" eb="13">
      <t>シャ</t>
    </rPh>
    <phoneticPr fontId="1"/>
  </si>
  <si>
    <t>看護短期大学</t>
    <rPh sb="0" eb="6">
      <t>カンゴタンキダイガク</t>
    </rPh>
    <phoneticPr fontId="1"/>
  </si>
  <si>
    <t>表 ４  看護大学・看護短期大学奨学金貸与者</t>
    <rPh sb="5" eb="9">
      <t>カンゴダイガク</t>
    </rPh>
    <phoneticPr fontId="1"/>
  </si>
  <si>
    <t>合格率（％）</t>
    <rPh sb="0" eb="2">
      <t>ゴウカク</t>
    </rPh>
    <rPh sb="2" eb="3">
      <t>リツ</t>
    </rPh>
    <phoneticPr fontId="1"/>
  </si>
  <si>
    <t>合格者数</t>
    <rPh sb="0" eb="3">
      <t>ゴウカクシャ</t>
    </rPh>
    <rPh sb="3" eb="4">
      <t>カズ</t>
    </rPh>
    <phoneticPr fontId="1"/>
  </si>
  <si>
    <t>受験者数</t>
    <rPh sb="0" eb="3">
      <t>ジュケンシャ</t>
    </rPh>
    <rPh sb="3" eb="4">
      <t>カズ</t>
    </rPh>
    <phoneticPr fontId="1"/>
  </si>
  <si>
    <t>（第112回）</t>
    <phoneticPr fontId="1"/>
  </si>
  <si>
    <t>表 ５  看護師国家試験合格者</t>
    <phoneticPr fontId="1"/>
  </si>
  <si>
    <t>資料：市立看護大学</t>
    <rPh sb="3" eb="5">
      <t>イチリツ</t>
    </rPh>
    <phoneticPr fontId="1"/>
  </si>
  <si>
    <t>図書・視聴覚資料合計</t>
    <rPh sb="0" eb="2">
      <t>トショ</t>
    </rPh>
    <rPh sb="3" eb="6">
      <t>シチョウカク</t>
    </rPh>
    <rPh sb="6" eb="8">
      <t>シリョウ</t>
    </rPh>
    <rPh sb="8" eb="10">
      <t>ゴウケイ</t>
    </rPh>
    <phoneticPr fontId="1"/>
  </si>
  <si>
    <t>視聴覚資料合計</t>
  </si>
  <si>
    <t>ＤＶＤ</t>
  </si>
  <si>
    <t>ＣＤ-ＲＯＭ</t>
  </si>
  <si>
    <t>ビデオ</t>
  </si>
  <si>
    <t>図書合計</t>
  </si>
  <si>
    <t>（文　学）</t>
    <phoneticPr fontId="1"/>
  </si>
  <si>
    <t>（言　語）</t>
    <phoneticPr fontId="1"/>
  </si>
  <si>
    <t>（芸　術）</t>
    <phoneticPr fontId="1"/>
  </si>
  <si>
    <t>（産　業）</t>
    <phoneticPr fontId="1"/>
  </si>
  <si>
    <t>（技　術）</t>
    <phoneticPr fontId="1"/>
  </si>
  <si>
    <t>）</t>
    <phoneticPr fontId="1"/>
  </si>
  <si>
    <t>(</t>
    <phoneticPr fontId="1"/>
  </si>
  <si>
    <t>)</t>
    <phoneticPr fontId="1"/>
  </si>
  <si>
    <t>　　492.9
　（看護学）</t>
    <phoneticPr fontId="1"/>
  </si>
  <si>
    <t>　　492.9を除く49
　（医　学）</t>
    <phoneticPr fontId="1"/>
  </si>
  <si>
    <t>　　400～489
　（医学・看護学以外）</t>
    <phoneticPr fontId="1"/>
  </si>
  <si>
    <t>（自然科学）</t>
  </si>
  <si>
    <t>（社会科学）</t>
  </si>
  <si>
    <t>（歴　史）</t>
    <phoneticPr fontId="1"/>
  </si>
  <si>
    <t>（哲　学）</t>
    <phoneticPr fontId="1"/>
  </si>
  <si>
    <t>（総　記）</t>
    <phoneticPr fontId="1"/>
  </si>
  <si>
    <t>　　蔵書比率（％）</t>
    <phoneticPr fontId="1"/>
  </si>
  <si>
    <t>合　　計</t>
    <phoneticPr fontId="1"/>
  </si>
  <si>
    <t>洋　　書</t>
    <phoneticPr fontId="1"/>
  </si>
  <si>
    <t>和　　書</t>
    <phoneticPr fontId="1"/>
  </si>
  <si>
    <r>
      <t xml:space="preserve">　　　　　　　　　  </t>
    </r>
    <r>
      <rPr>
        <sz val="9"/>
        <color theme="1"/>
        <rFont val="ＭＳ Ｐ明朝"/>
        <family val="1"/>
        <charset val="128"/>
      </rPr>
      <t>図書種別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日本十進分類</t>
    </r>
    <rPh sb="16" eb="18">
      <t>ニホン</t>
    </rPh>
    <rPh sb="18" eb="20">
      <t>ジュッシン</t>
    </rPh>
    <rPh sb="20" eb="22">
      <t>ブンルイ</t>
    </rPh>
    <phoneticPr fontId="1"/>
  </si>
  <si>
    <t>令和５年３月31日現在</t>
    <rPh sb="0" eb="2">
      <t>レイワ</t>
    </rPh>
    <rPh sb="3" eb="4">
      <t>ネン</t>
    </rPh>
    <phoneticPr fontId="1"/>
  </si>
  <si>
    <t>表 ６  図書館蔵書状況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</si>
</sst>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E+00"/>
    <numFmt numFmtId="177" formatCode="\(#\)"/>
    <numFmt numFmtId="178" formatCode="_ &quot;¥&quot;* #,##0.0_ ;_ &quot;¥&quot;* \-#,##0.0_ ;_ &quot;¥&quot;* &quot;-&quot;?_ ;_ @_ "/>
    <numFmt numFmtId="179" formatCode="#,##0.0_ "/>
    <numFmt numFmtId="180" formatCode="_ * #,##0.0_ ;_ * \-#,##0.0_ ;_ * &quot;-&quot;?_ ;_ @_ "/>
    <numFmt numFmtId="181" formatCode="0.0%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 diagonalDown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Down="1">
      <left/>
      <right/>
      <top style="medium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168">
    <xf numFmtId="0" fontId="0" fillId="0" borderId="0" xfId="0"/>
    <xf numFmtId="41" fontId="2" fillId="0" borderId="7" xfId="0" applyNumberFormat="1" applyFont="1" applyBorder="1" applyAlignment="1"/>
    <xf numFmtId="177" fontId="2" fillId="0" borderId="8" xfId="0" applyNumberFormat="1" applyFont="1" applyBorder="1" applyAlignment="1">
      <alignment horizontal="left"/>
    </xf>
    <xf numFmtId="41" fontId="2" fillId="0" borderId="0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left"/>
    </xf>
    <xf numFmtId="41" fontId="2" fillId="0" borderId="11" xfId="0" applyNumberFormat="1" applyFont="1" applyFill="1" applyBorder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vertical="top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6" xfId="0" applyNumberFormat="1" applyFont="1" applyBorder="1" applyAlignment="1">
      <alignment horizontal="distributed" vertical="center"/>
    </xf>
    <xf numFmtId="41" fontId="2" fillId="0" borderId="6" xfId="0" applyNumberFormat="1" applyFont="1" applyBorder="1" applyAlignment="1"/>
    <xf numFmtId="179" fontId="2" fillId="0" borderId="6" xfId="0" applyNumberFormat="1" applyFont="1" applyBorder="1" applyAlignment="1">
      <alignment horizontal="distributed" vertical="center"/>
    </xf>
    <xf numFmtId="0" fontId="2" fillId="0" borderId="1" xfId="0" applyNumberFormat="1" applyFont="1" applyBorder="1" applyAlignment="1">
      <alignment horizontal="distributed" vertical="center"/>
    </xf>
    <xf numFmtId="41" fontId="2" fillId="0" borderId="1" xfId="0" applyNumberFormat="1" applyFont="1" applyBorder="1" applyAlignment="1"/>
    <xf numFmtId="177" fontId="2" fillId="0" borderId="2" xfId="0" applyNumberFormat="1" applyFont="1" applyBorder="1" applyAlignment="1">
      <alignment horizontal="left"/>
    </xf>
    <xf numFmtId="22" fontId="2" fillId="0" borderId="2" xfId="0" quotePrefix="1" applyNumberFormat="1" applyFont="1" applyBorder="1" applyAlignment="1">
      <alignment horizontal="left"/>
    </xf>
    <xf numFmtId="179" fontId="2" fillId="0" borderId="1" xfId="0" applyNumberFormat="1" applyFont="1" applyBorder="1" applyAlignment="1">
      <alignment horizontal="distributed" vertical="center"/>
    </xf>
    <xf numFmtId="0" fontId="2" fillId="0" borderId="9" xfId="0" applyNumberFormat="1" applyFont="1" applyBorder="1" applyAlignment="1">
      <alignment horizontal="distributed" vertical="center"/>
    </xf>
    <xf numFmtId="177" fontId="2" fillId="0" borderId="10" xfId="0" quotePrefix="1" applyNumberFormat="1" applyFont="1" applyBorder="1" applyAlignment="1">
      <alignment horizontal="left"/>
    </xf>
    <xf numFmtId="41" fontId="2" fillId="0" borderId="9" xfId="0" applyNumberFormat="1" applyFont="1" applyBorder="1" applyAlignment="1"/>
    <xf numFmtId="41" fontId="2" fillId="0" borderId="9" xfId="0" quotePrefix="1" applyNumberFormat="1" applyFont="1" applyBorder="1" applyAlignment="1">
      <alignment horizontal="right"/>
    </xf>
    <xf numFmtId="41" fontId="2" fillId="0" borderId="9" xfId="0" quotePrefix="1" applyNumberFormat="1" applyFont="1" applyBorder="1" applyAlignment="1">
      <alignment horizontal="center" vertical="center"/>
    </xf>
    <xf numFmtId="41" fontId="2" fillId="0" borderId="0" xfId="0" applyNumberFormat="1" applyFont="1" applyBorder="1" applyAlignment="1"/>
    <xf numFmtId="177" fontId="2" fillId="0" borderId="0" xfId="0" applyNumberFormat="1" applyFont="1" applyBorder="1" applyAlignment="1"/>
    <xf numFmtId="178" fontId="2" fillId="0" borderId="0" xfId="0" applyNumberFormat="1" applyFont="1" applyBorder="1" applyAlignment="1">
      <alignment horizontal="distributed" vertical="center"/>
    </xf>
    <xf numFmtId="0" fontId="2" fillId="0" borderId="0" xfId="0" applyFont="1" applyFill="1"/>
    <xf numFmtId="0" fontId="2" fillId="0" borderId="0" xfId="0" applyFont="1" applyBorder="1"/>
    <xf numFmtId="0" fontId="0" fillId="0" borderId="0" xfId="0" applyFont="1"/>
    <xf numFmtId="0" fontId="0" fillId="0" borderId="0" xfId="0" applyFont="1" applyFill="1"/>
    <xf numFmtId="0" fontId="0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1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Border="1"/>
    <xf numFmtId="41" fontId="10" fillId="2" borderId="5" xfId="0" applyNumberFormat="1" applyFont="1" applyFill="1" applyBorder="1" applyAlignment="1">
      <alignment vertical="center"/>
    </xf>
    <xf numFmtId="41" fontId="9" fillId="2" borderId="4" xfId="0" applyNumberFormat="1" applyFont="1" applyFill="1" applyBorder="1" applyAlignment="1">
      <alignment vertical="center"/>
    </xf>
    <xf numFmtId="41" fontId="9" fillId="2" borderId="4" xfId="0" applyNumberFormat="1" applyFont="1" applyFill="1" applyBorder="1" applyAlignment="1">
      <alignment horizontal="right" vertical="center"/>
    </xf>
    <xf numFmtId="41" fontId="9" fillId="2" borderId="3" xfId="0" applyNumberFormat="1" applyFont="1" applyFill="1" applyBorder="1" applyAlignment="1">
      <alignment vertical="center"/>
    </xf>
    <xf numFmtId="49" fontId="10" fillId="0" borderId="9" xfId="0" applyNumberFormat="1" applyFont="1" applyBorder="1" applyAlignment="1">
      <alignment horizontal="center" vertical="distributed" textRotation="255" wrapText="1"/>
    </xf>
    <xf numFmtId="49" fontId="9" fillId="0" borderId="16" xfId="0" applyNumberFormat="1" applyFont="1" applyFill="1" applyBorder="1" applyAlignment="1">
      <alignment horizontal="center" vertical="distributed" textRotation="255"/>
    </xf>
    <xf numFmtId="49" fontId="9" fillId="0" borderId="10" xfId="0" applyNumberFormat="1" applyFont="1" applyFill="1" applyBorder="1" applyAlignment="1">
      <alignment horizontal="center" vertical="distributed" textRotation="255"/>
    </xf>
    <xf numFmtId="49" fontId="10" fillId="0" borderId="6" xfId="0" applyNumberFormat="1" applyFont="1" applyBorder="1" applyAlignment="1">
      <alignment horizontal="center" vertical="distributed" textRotation="255" wrapText="1"/>
    </xf>
    <xf numFmtId="49" fontId="9" fillId="0" borderId="14" xfId="0" applyNumberFormat="1" applyFont="1" applyFill="1" applyBorder="1" applyAlignment="1">
      <alignment horizontal="center" vertical="distributed" textRotation="255"/>
    </xf>
    <xf numFmtId="49" fontId="9" fillId="0" borderId="8" xfId="0" applyNumberFormat="1" applyFont="1" applyFill="1" applyBorder="1" applyAlignment="1">
      <alignment horizontal="center" vertical="distributed" textRotation="255"/>
    </xf>
    <xf numFmtId="0" fontId="11" fillId="0" borderId="0" xfId="0" applyFont="1" applyBorder="1"/>
    <xf numFmtId="0" fontId="11" fillId="0" borderId="0" xfId="0" applyFont="1"/>
    <xf numFmtId="0" fontId="12" fillId="0" borderId="0" xfId="0" applyFont="1" applyAlignment="1">
      <alignment vertical="top"/>
    </xf>
    <xf numFmtId="4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Font="1" applyFill="1" applyBorder="1"/>
    <xf numFmtId="0" fontId="3" fillId="0" borderId="0" xfId="0" applyFont="1"/>
    <xf numFmtId="0" fontId="2" fillId="0" borderId="0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180" fontId="2" fillId="0" borderId="0" xfId="0" applyNumberFormat="1" applyFont="1" applyBorder="1" applyAlignment="1"/>
    <xf numFmtId="0" fontId="2" fillId="0" borderId="0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14" fillId="0" borderId="0" xfId="0" applyFont="1" applyBorder="1"/>
    <xf numFmtId="0" fontId="14" fillId="0" borderId="0" xfId="0" applyFont="1"/>
    <xf numFmtId="0" fontId="9" fillId="0" borderId="0" xfId="0" applyFont="1" applyAlignment="1">
      <alignment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15" fillId="0" borderId="0" xfId="0" applyFont="1"/>
    <xf numFmtId="0" fontId="9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41" fontId="9" fillId="0" borderId="0" xfId="0" applyNumberFormat="1" applyFont="1"/>
    <xf numFmtId="0" fontId="9" fillId="0" borderId="17" xfId="0" applyFont="1" applyBorder="1" applyAlignment="1">
      <alignment vertical="center"/>
    </xf>
    <xf numFmtId="41" fontId="9" fillId="0" borderId="17" xfId="0" applyNumberFormat="1" applyFont="1" applyBorder="1" applyAlignment="1">
      <alignment vertical="center"/>
    </xf>
    <xf numFmtId="38" fontId="9" fillId="0" borderId="5" xfId="0" applyNumberFormat="1" applyFont="1" applyBorder="1" applyAlignment="1">
      <alignment vertical="center"/>
    </xf>
    <xf numFmtId="38" fontId="9" fillId="0" borderId="17" xfId="0" applyNumberFormat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41" fontId="9" fillId="0" borderId="17" xfId="1" applyNumberFormat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181" fontId="9" fillId="0" borderId="0" xfId="1" applyNumberFormat="1" applyFont="1" applyBorder="1" applyAlignment="1">
      <alignment vertical="center"/>
    </xf>
    <xf numFmtId="41" fontId="9" fillId="0" borderId="11" xfId="1" applyNumberFormat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0" xfId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41" fontId="9" fillId="0" borderId="0" xfId="1" applyNumberFormat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7" xfId="1" applyNumberFormat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7" xfId="1" applyFont="1" applyBorder="1" applyAlignment="1">
      <alignment vertical="center"/>
    </xf>
    <xf numFmtId="38" fontId="9" fillId="0" borderId="8" xfId="1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81" fontId="9" fillId="0" borderId="17" xfId="1" applyNumberFormat="1" applyFont="1" applyBorder="1" applyAlignment="1">
      <alignment vertical="center"/>
    </xf>
    <xf numFmtId="181" fontId="9" fillId="0" borderId="17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181" fontId="9" fillId="0" borderId="0" xfId="0" applyNumberFormat="1" applyFont="1" applyBorder="1" applyAlignment="1">
      <alignment vertical="center"/>
    </xf>
    <xf numFmtId="181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center" indent="1"/>
    </xf>
    <xf numFmtId="0" fontId="9" fillId="0" borderId="17" xfId="0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left" vertical="center" wrapText="1" shrinkToFit="1"/>
    </xf>
    <xf numFmtId="0" fontId="9" fillId="0" borderId="1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top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</cellXfs>
  <cellStyles count="2">
    <cellStyle name="桁区切り 2" xfId="1" xr:uid="{4D48852C-C60C-3C47-A879-BE74D5395DB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showGridLines="0" tabSelected="1" zoomScaleSheetLayoutView="100" workbookViewId="0"/>
  </sheetViews>
  <sheetFormatPr baseColWidth="10" defaultColWidth="8.83203125" defaultRowHeight="14"/>
  <cols>
    <col min="1" max="1" width="10.6640625" style="34" customWidth="1"/>
    <col min="2" max="2" width="8.6640625" style="34" customWidth="1"/>
    <col min="3" max="3" width="15.1640625" style="34" bestFit="1" customWidth="1"/>
    <col min="4" max="11" width="5.6640625" style="34" customWidth="1"/>
    <col min="12" max="12" width="7.6640625" style="36" customWidth="1"/>
    <col min="13" max="16384" width="8.83203125" style="34"/>
  </cols>
  <sheetData>
    <row r="1" spans="1:12" s="7" customFormat="1" ht="19">
      <c r="A1" s="6" t="s">
        <v>20</v>
      </c>
      <c r="L1" s="8"/>
    </row>
    <row r="2" spans="1:12" s="7" customFormat="1" ht="9" customHeight="1">
      <c r="L2" s="8"/>
    </row>
    <row r="3" spans="1:12" s="9" customFormat="1" ht="11" customHeight="1">
      <c r="A3" s="39" t="s">
        <v>19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9" customFormat="1" ht="11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s="9" customFormat="1" ht="11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s="9" customFormat="1" ht="18" customHeight="1" thickBot="1">
      <c r="A6" s="11" t="s">
        <v>11</v>
      </c>
      <c r="L6" s="10"/>
    </row>
    <row r="7" spans="1:12" s="15" customFormat="1" ht="18" customHeight="1" thickBot="1">
      <c r="A7" s="12"/>
      <c r="B7" s="13" t="s">
        <v>0</v>
      </c>
      <c r="C7" s="47" t="s">
        <v>1</v>
      </c>
      <c r="D7" s="55"/>
      <c r="E7" s="48"/>
      <c r="F7" s="47" t="s">
        <v>2</v>
      </c>
      <c r="G7" s="48"/>
      <c r="H7" s="47" t="s">
        <v>3</v>
      </c>
      <c r="I7" s="48"/>
      <c r="J7" s="47" t="s">
        <v>4</v>
      </c>
      <c r="K7" s="48"/>
      <c r="L7" s="14" t="s">
        <v>5</v>
      </c>
    </row>
    <row r="8" spans="1:12" s="15" customFormat="1" ht="14" customHeight="1">
      <c r="A8" s="49" t="s">
        <v>12</v>
      </c>
      <c r="B8" s="52">
        <v>100</v>
      </c>
      <c r="C8" s="16" t="s">
        <v>13</v>
      </c>
      <c r="D8" s="1">
        <v>560</v>
      </c>
      <c r="E8" s="2">
        <v>53</v>
      </c>
      <c r="F8" s="17">
        <v>473</v>
      </c>
      <c r="G8" s="2">
        <v>44</v>
      </c>
      <c r="H8" s="17">
        <v>78</v>
      </c>
      <c r="I8" s="2">
        <v>4</v>
      </c>
      <c r="J8" s="17">
        <v>71</v>
      </c>
      <c r="K8" s="2">
        <v>6</v>
      </c>
      <c r="L8" s="18">
        <v>6.1</v>
      </c>
    </row>
    <row r="9" spans="1:12" s="15" customFormat="1" ht="14" customHeight="1">
      <c r="A9" s="50"/>
      <c r="B9" s="53"/>
      <c r="C9" s="19" t="s">
        <v>14</v>
      </c>
      <c r="D9" s="3">
        <v>135</v>
      </c>
      <c r="E9" s="4">
        <v>13</v>
      </c>
      <c r="F9" s="20">
        <v>63</v>
      </c>
      <c r="G9" s="21">
        <v>11</v>
      </c>
      <c r="H9" s="20">
        <v>5</v>
      </c>
      <c r="I9" s="22" t="s">
        <v>9</v>
      </c>
      <c r="J9" s="20">
        <v>5</v>
      </c>
      <c r="K9" s="22" t="s">
        <v>9</v>
      </c>
      <c r="L9" s="23">
        <v>12.6</v>
      </c>
    </row>
    <row r="10" spans="1:12" s="15" customFormat="1" ht="14" customHeight="1">
      <c r="A10" s="50"/>
      <c r="B10" s="53"/>
      <c r="C10" s="19" t="s">
        <v>15</v>
      </c>
      <c r="D10" s="3">
        <v>67</v>
      </c>
      <c r="E10" s="4">
        <v>23</v>
      </c>
      <c r="F10" s="20">
        <v>67</v>
      </c>
      <c r="G10" s="21">
        <v>23</v>
      </c>
      <c r="H10" s="20">
        <v>25</v>
      </c>
      <c r="I10" s="21">
        <v>4</v>
      </c>
      <c r="J10" s="20">
        <v>25</v>
      </c>
      <c r="K10" s="21">
        <v>4</v>
      </c>
      <c r="L10" s="23">
        <v>2.7</v>
      </c>
    </row>
    <row r="11" spans="1:12" s="15" customFormat="1" ht="14" customHeight="1" thickBot="1">
      <c r="A11" s="51"/>
      <c r="B11" s="54"/>
      <c r="C11" s="24" t="s">
        <v>16</v>
      </c>
      <c r="D11" s="5">
        <v>8</v>
      </c>
      <c r="E11" s="25">
        <v>3</v>
      </c>
      <c r="F11" s="26">
        <v>8</v>
      </c>
      <c r="G11" s="25">
        <v>3</v>
      </c>
      <c r="H11" s="27" t="s">
        <v>17</v>
      </c>
      <c r="I11" s="25" t="s">
        <v>9</v>
      </c>
      <c r="J11" s="27" t="s">
        <v>17</v>
      </c>
      <c r="K11" s="25" t="s">
        <v>9</v>
      </c>
      <c r="L11" s="28" t="s">
        <v>18</v>
      </c>
    </row>
    <row r="12" spans="1:12" s="15" customFormat="1" ht="14" customHeight="1">
      <c r="A12" s="40" t="s">
        <v>7</v>
      </c>
      <c r="B12" s="41"/>
      <c r="C12" s="41"/>
      <c r="D12" s="45" t="s">
        <v>6</v>
      </c>
      <c r="E12" s="46"/>
      <c r="F12" s="29"/>
      <c r="G12" s="30"/>
      <c r="H12" s="29"/>
      <c r="I12" s="30"/>
      <c r="J12" s="29"/>
      <c r="K12" s="30"/>
      <c r="L12" s="31"/>
    </row>
    <row r="13" spans="1:12" s="15" customFormat="1" ht="14" customHeight="1">
      <c r="A13" s="42"/>
      <c r="B13" s="42"/>
      <c r="C13" s="42"/>
      <c r="D13" s="43" t="s">
        <v>8</v>
      </c>
      <c r="E13" s="44"/>
      <c r="F13" s="29"/>
      <c r="G13" s="30"/>
      <c r="H13" s="29"/>
      <c r="I13" s="30"/>
      <c r="J13" s="29"/>
      <c r="K13" s="30"/>
      <c r="L13" s="31"/>
    </row>
    <row r="14" spans="1:12" s="15" customFormat="1" ht="13">
      <c r="A14" s="15" t="s">
        <v>10</v>
      </c>
      <c r="D14" s="32"/>
      <c r="E14" s="32"/>
      <c r="L14" s="33"/>
    </row>
    <row r="15" spans="1:12">
      <c r="D15" s="35"/>
      <c r="E15" s="35"/>
    </row>
  </sheetData>
  <mergeCells count="10">
    <mergeCell ref="A3:L5"/>
    <mergeCell ref="A12:C13"/>
    <mergeCell ref="D13:E13"/>
    <mergeCell ref="D12:E12"/>
    <mergeCell ref="H7:I7"/>
    <mergeCell ref="A8:A11"/>
    <mergeCell ref="J7:K7"/>
    <mergeCell ref="B8:B11"/>
    <mergeCell ref="C7:E7"/>
    <mergeCell ref="F7:G7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ignoredErrors>
    <ignoredError sqref="K11 I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2408-82A8-E74D-835D-46B018C86966}">
  <dimension ref="A1:X6"/>
  <sheetViews>
    <sheetView showGridLines="0" zoomScaleNormal="100" zoomScaleSheetLayoutView="115" workbookViewId="0"/>
  </sheetViews>
  <sheetFormatPr baseColWidth="10" defaultColWidth="8.83203125" defaultRowHeight="14"/>
  <cols>
    <col min="1" max="1" width="4.83203125" style="56" customWidth="1"/>
    <col min="2" max="2" width="3.5" style="56" customWidth="1"/>
    <col min="3" max="3" width="3.5" style="57" customWidth="1"/>
    <col min="4" max="23" width="3.5" style="56" customWidth="1"/>
    <col min="24" max="24" width="5.83203125" style="56" customWidth="1"/>
    <col min="25" max="25" width="5.6640625" style="56" customWidth="1"/>
    <col min="26" max="16384" width="8.83203125" style="56"/>
  </cols>
  <sheetData>
    <row r="1" spans="1:24" ht="18" customHeight="1">
      <c r="A1" s="72" t="s">
        <v>45</v>
      </c>
      <c r="B1" s="71"/>
      <c r="C1" s="70"/>
    </row>
    <row r="2" spans="1:24" ht="15" customHeight="1" thickBot="1">
      <c r="A2" s="71"/>
      <c r="B2" s="71"/>
      <c r="C2" s="70"/>
    </row>
    <row r="3" spans="1:24" s="58" customFormat="1" ht="54" customHeight="1">
      <c r="A3" s="69" t="s">
        <v>44</v>
      </c>
      <c r="B3" s="68" t="s">
        <v>43</v>
      </c>
      <c r="C3" s="68" t="s">
        <v>42</v>
      </c>
      <c r="D3" s="68" t="s">
        <v>41</v>
      </c>
      <c r="E3" s="68" t="s">
        <v>40</v>
      </c>
      <c r="F3" s="68" t="s">
        <v>39</v>
      </c>
      <c r="G3" s="68" t="s">
        <v>38</v>
      </c>
      <c r="H3" s="68" t="s">
        <v>37</v>
      </c>
      <c r="I3" s="68" t="s">
        <v>36</v>
      </c>
      <c r="J3" s="68" t="s">
        <v>35</v>
      </c>
      <c r="K3" s="68" t="s">
        <v>34</v>
      </c>
      <c r="L3" s="68" t="s">
        <v>33</v>
      </c>
      <c r="M3" s="68" t="s">
        <v>32</v>
      </c>
      <c r="N3" s="68" t="s">
        <v>31</v>
      </c>
      <c r="O3" s="68" t="s">
        <v>30</v>
      </c>
      <c r="P3" s="68" t="s">
        <v>29</v>
      </c>
      <c r="Q3" s="68" t="s">
        <v>28</v>
      </c>
      <c r="R3" s="68" t="s">
        <v>27</v>
      </c>
      <c r="S3" s="68" t="s">
        <v>26</v>
      </c>
      <c r="T3" s="68" t="s">
        <v>25</v>
      </c>
      <c r="U3" s="68" t="s">
        <v>24</v>
      </c>
      <c r="V3" s="68" t="s">
        <v>23</v>
      </c>
      <c r="W3" s="68" t="s">
        <v>22</v>
      </c>
      <c r="X3" s="67" t="s">
        <v>21</v>
      </c>
    </row>
    <row r="4" spans="1:24" s="59" customFormat="1" ht="2" customHeight="1" thickBot="1">
      <c r="A4" s="66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4"/>
    </row>
    <row r="5" spans="1:24" s="58" customFormat="1" ht="17.25" customHeight="1" thickBot="1">
      <c r="A5" s="63">
        <v>35</v>
      </c>
      <c r="B5" s="61">
        <v>23</v>
      </c>
      <c r="C5" s="61">
        <v>1</v>
      </c>
      <c r="D5" s="61">
        <v>1</v>
      </c>
      <c r="E5" s="61">
        <v>3</v>
      </c>
      <c r="F5" s="61">
        <v>5</v>
      </c>
      <c r="G5" s="61">
        <v>2</v>
      </c>
      <c r="H5" s="61">
        <v>5</v>
      </c>
      <c r="I5" s="61">
        <v>5</v>
      </c>
      <c r="J5" s="61">
        <v>2</v>
      </c>
      <c r="K5" s="61">
        <v>1</v>
      </c>
      <c r="L5" s="62">
        <v>4</v>
      </c>
      <c r="M5" s="61">
        <v>2</v>
      </c>
      <c r="N5" s="61">
        <v>3</v>
      </c>
      <c r="O5" s="61">
        <v>1</v>
      </c>
      <c r="P5" s="61">
        <v>1</v>
      </c>
      <c r="Q5" s="61">
        <v>1</v>
      </c>
      <c r="R5" s="61">
        <v>1</v>
      </c>
      <c r="S5" s="61">
        <v>1</v>
      </c>
      <c r="T5" s="61">
        <v>1</v>
      </c>
      <c r="U5" s="61">
        <v>1</v>
      </c>
      <c r="V5" s="61">
        <v>1</v>
      </c>
      <c r="W5" s="61">
        <v>1</v>
      </c>
      <c r="X5" s="60">
        <f>SUM(A5:W5)</f>
        <v>101</v>
      </c>
    </row>
    <row r="6" spans="1:24" s="58" customFormat="1" ht="13">
      <c r="A6" s="58" t="s">
        <v>10</v>
      </c>
      <c r="C6" s="59"/>
    </row>
  </sheetData>
  <phoneticPr fontId="1"/>
  <pageMargins left="0.47244094488188981" right="0.47244094488188981" top="0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9BE6-0FAC-494A-9F5E-A98A2B657AA4}">
  <dimension ref="A1:H16"/>
  <sheetViews>
    <sheetView showGridLines="0" zoomScaleSheetLayoutView="130" workbookViewId="0"/>
  </sheetViews>
  <sheetFormatPr baseColWidth="10" defaultColWidth="8.83203125" defaultRowHeight="14"/>
  <cols>
    <col min="1" max="6" width="10.6640625" style="34" customWidth="1"/>
    <col min="7" max="7" width="10.6640625" style="36" customWidth="1"/>
    <col min="8" max="8" width="13" style="36" customWidth="1"/>
    <col min="9" max="22" width="8.6640625" style="34" customWidth="1"/>
    <col min="23" max="16384" width="8.83203125" style="34"/>
  </cols>
  <sheetData>
    <row r="1" spans="1:8" ht="18" customHeight="1">
      <c r="A1" s="11" t="s">
        <v>61</v>
      </c>
      <c r="B1" s="96"/>
      <c r="C1" s="96"/>
      <c r="D1" s="96"/>
      <c r="H1" s="95"/>
    </row>
    <row r="2" spans="1:8" ht="9" customHeight="1">
      <c r="A2" s="11"/>
      <c r="B2" s="96"/>
      <c r="C2" s="96"/>
      <c r="D2" s="96"/>
      <c r="H2" s="95"/>
    </row>
    <row r="3" spans="1:8" s="9" customFormat="1" ht="12.75" customHeight="1" thickBot="1">
      <c r="A3" s="15" t="s">
        <v>60</v>
      </c>
      <c r="G3" s="10"/>
      <c r="H3" s="94"/>
    </row>
    <row r="4" spans="1:8" s="38" customFormat="1" ht="15" customHeight="1">
      <c r="A4" s="93" t="s">
        <v>52</v>
      </c>
      <c r="B4" s="90"/>
      <c r="C4" s="92"/>
      <c r="D4" s="91" t="s">
        <v>59</v>
      </c>
      <c r="E4" s="90"/>
      <c r="F4" s="90"/>
      <c r="G4" s="90"/>
      <c r="H4" s="90"/>
    </row>
    <row r="5" spans="1:8" s="38" customFormat="1" ht="15" customHeight="1" thickBot="1">
      <c r="A5" s="83" t="s">
        <v>50</v>
      </c>
      <c r="B5" s="82" t="s">
        <v>49</v>
      </c>
      <c r="C5" s="82" t="s">
        <v>48</v>
      </c>
      <c r="D5" s="81" t="s">
        <v>58</v>
      </c>
      <c r="E5" s="81" t="s">
        <v>57</v>
      </c>
      <c r="F5" s="81" t="s">
        <v>56</v>
      </c>
      <c r="G5" s="89" t="s">
        <v>55</v>
      </c>
      <c r="H5" s="89" t="s">
        <v>54</v>
      </c>
    </row>
    <row r="6" spans="1:8" s="38" customFormat="1" ht="15" customHeight="1" thickBot="1">
      <c r="A6" s="78">
        <v>0</v>
      </c>
      <c r="B6" s="77">
        <v>72</v>
      </c>
      <c r="C6" s="77">
        <v>70</v>
      </c>
      <c r="D6" s="77">
        <v>70</v>
      </c>
      <c r="E6" s="77">
        <v>42</v>
      </c>
      <c r="F6" s="77">
        <v>20</v>
      </c>
      <c r="G6" s="88">
        <v>4</v>
      </c>
      <c r="H6" s="88">
        <v>4</v>
      </c>
    </row>
    <row r="7" spans="1:8" s="38" customFormat="1" ht="15" customHeight="1">
      <c r="A7" s="74" t="s">
        <v>46</v>
      </c>
      <c r="B7" s="73"/>
      <c r="C7" s="73"/>
      <c r="D7" s="73"/>
      <c r="E7" s="73"/>
      <c r="F7" s="73"/>
      <c r="G7" s="73"/>
      <c r="H7" s="73"/>
    </row>
    <row r="8" spans="1:8" s="38" customFormat="1" ht="9" customHeight="1">
      <c r="A8" s="74"/>
      <c r="B8" s="73"/>
      <c r="C8" s="73"/>
      <c r="D8" s="73"/>
      <c r="E8" s="73"/>
      <c r="F8" s="73"/>
      <c r="G8" s="73"/>
      <c r="H8" s="73"/>
    </row>
    <row r="9" spans="1:8" ht="15" thickBot="1">
      <c r="A9" s="15" t="s">
        <v>53</v>
      </c>
    </row>
    <row r="10" spans="1:8">
      <c r="A10" s="87" t="s">
        <v>52</v>
      </c>
      <c r="B10" s="86"/>
      <c r="C10" s="86"/>
      <c r="D10" s="85"/>
      <c r="E10" s="84" t="s">
        <v>51</v>
      </c>
      <c r="F10" s="79"/>
      <c r="G10" s="79"/>
      <c r="H10" s="79"/>
    </row>
    <row r="11" spans="1:8" ht="15" thickBot="1">
      <c r="A11" s="83" t="s">
        <v>50</v>
      </c>
      <c r="B11" s="82" t="s">
        <v>49</v>
      </c>
      <c r="C11" s="82" t="s">
        <v>48</v>
      </c>
      <c r="D11" s="81" t="s">
        <v>47</v>
      </c>
      <c r="E11" s="80"/>
      <c r="F11" s="79"/>
      <c r="G11" s="79"/>
      <c r="H11" s="79"/>
    </row>
    <row r="12" spans="1:8" ht="15" thickBot="1">
      <c r="A12" s="78">
        <v>101</v>
      </c>
      <c r="B12" s="77">
        <v>0</v>
      </c>
      <c r="C12" s="77">
        <v>0</v>
      </c>
      <c r="D12" s="77">
        <v>0</v>
      </c>
      <c r="E12" s="76" t="s">
        <v>18</v>
      </c>
      <c r="F12" s="75"/>
      <c r="G12" s="75"/>
      <c r="H12" s="75"/>
    </row>
    <row r="13" spans="1:8">
      <c r="A13" s="74" t="s">
        <v>46</v>
      </c>
      <c r="B13" s="73"/>
      <c r="C13" s="73"/>
      <c r="D13" s="73"/>
      <c r="E13" s="73"/>
      <c r="F13" s="73"/>
      <c r="G13" s="73"/>
      <c r="H13" s="73"/>
    </row>
    <row r="14" spans="1:8" ht="6" customHeight="1">
      <c r="A14" s="74"/>
      <c r="B14" s="73"/>
      <c r="C14" s="73"/>
      <c r="D14" s="73"/>
      <c r="E14" s="73"/>
      <c r="F14" s="73"/>
      <c r="G14" s="73"/>
      <c r="H14" s="73"/>
    </row>
    <row r="15" spans="1:8" ht="6" customHeight="1">
      <c r="A15" s="74"/>
      <c r="B15" s="73"/>
      <c r="C15" s="73"/>
      <c r="D15" s="73"/>
      <c r="E15" s="73"/>
      <c r="F15" s="73"/>
      <c r="G15" s="73"/>
      <c r="H15" s="73"/>
    </row>
    <row r="16" spans="1:8">
      <c r="A16" s="38" t="s">
        <v>10</v>
      </c>
      <c r="B16" s="38"/>
      <c r="C16" s="38"/>
      <c r="D16" s="38"/>
      <c r="E16" s="38"/>
      <c r="F16" s="38"/>
      <c r="G16" s="37"/>
      <c r="H16" s="37"/>
    </row>
  </sheetData>
  <mergeCells count="4">
    <mergeCell ref="D4:H4"/>
    <mergeCell ref="A4:C4"/>
    <mergeCell ref="A10:D10"/>
    <mergeCell ref="E10:E11"/>
  </mergeCells>
  <phoneticPr fontId="1"/>
  <printOptions horizontalCentered="1"/>
  <pageMargins left="0.47244094488188981" right="0.47244094488188981" top="0" bottom="0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B03D-38AB-9240-8582-0088C04DF3D1}">
  <dimension ref="A1:D18"/>
  <sheetViews>
    <sheetView showGridLines="0" zoomScaleNormal="100" zoomScaleSheetLayoutView="115" workbookViewId="0"/>
  </sheetViews>
  <sheetFormatPr baseColWidth="10" defaultColWidth="8.83203125" defaultRowHeight="14"/>
  <cols>
    <col min="1" max="2" width="20.6640625" style="34" customWidth="1"/>
    <col min="3" max="3" width="20.6640625" style="36" customWidth="1"/>
    <col min="4" max="4" width="20.6640625" style="34" customWidth="1"/>
    <col min="5" max="17" width="8.6640625" style="34" customWidth="1"/>
    <col min="18" max="16384" width="8.83203125" style="34"/>
  </cols>
  <sheetData>
    <row r="1" spans="1:4" ht="17">
      <c r="A1" s="11" t="s">
        <v>67</v>
      </c>
      <c r="B1" s="96"/>
      <c r="C1" s="100" t="s">
        <v>12</v>
      </c>
    </row>
    <row r="2" spans="1:4" ht="17">
      <c r="A2" s="11"/>
      <c r="B2" s="96"/>
      <c r="C2" s="100"/>
    </row>
    <row r="3" spans="1:4" ht="18" thickBot="1">
      <c r="A3" s="101" t="s">
        <v>66</v>
      </c>
      <c r="B3" s="96"/>
      <c r="C3" s="100"/>
    </row>
    <row r="4" spans="1:4" s="38" customFormat="1" ht="15" customHeight="1" thickBot="1">
      <c r="A4" s="78" t="s">
        <v>50</v>
      </c>
      <c r="B4" s="77" t="s">
        <v>49</v>
      </c>
      <c r="C4" s="88" t="s">
        <v>48</v>
      </c>
    </row>
    <row r="5" spans="1:4" s="38" customFormat="1" ht="15" customHeight="1" thickBot="1">
      <c r="A5" s="78">
        <v>0</v>
      </c>
      <c r="B5" s="77">
        <v>0</v>
      </c>
      <c r="C5" s="88">
        <v>1</v>
      </c>
    </row>
    <row r="6" spans="1:4" s="38" customFormat="1" ht="15" customHeight="1">
      <c r="A6" s="75"/>
      <c r="B6" s="75"/>
      <c r="C6" s="75"/>
    </row>
    <row r="7" spans="1:4" s="15" customFormat="1" ht="15" customHeight="1" thickBot="1">
      <c r="A7" s="15" t="s">
        <v>65</v>
      </c>
      <c r="B7" s="29"/>
      <c r="C7" s="99"/>
    </row>
    <row r="8" spans="1:4" ht="15" thickBot="1">
      <c r="A8" s="78" t="s">
        <v>50</v>
      </c>
      <c r="B8" s="77" t="s">
        <v>49</v>
      </c>
      <c r="C8" s="88" t="s">
        <v>48</v>
      </c>
      <c r="D8" s="88" t="s">
        <v>47</v>
      </c>
    </row>
    <row r="9" spans="1:4" ht="15" thickBot="1">
      <c r="A9" s="78">
        <v>5</v>
      </c>
      <c r="B9" s="77">
        <v>0</v>
      </c>
      <c r="C9" s="88">
        <v>0</v>
      </c>
      <c r="D9" s="88">
        <v>0</v>
      </c>
    </row>
    <row r="10" spans="1:4" ht="15" thickBot="1">
      <c r="A10" s="15" t="s">
        <v>64</v>
      </c>
    </row>
    <row r="11" spans="1:4" ht="15" thickBot="1">
      <c r="A11" s="78" t="s">
        <v>50</v>
      </c>
      <c r="B11" s="77" t="s">
        <v>49</v>
      </c>
      <c r="C11" s="88" t="s">
        <v>48</v>
      </c>
      <c r="D11" s="88" t="s">
        <v>47</v>
      </c>
    </row>
    <row r="12" spans="1:4" ht="15" thickBot="1">
      <c r="A12" s="78" t="s">
        <v>18</v>
      </c>
      <c r="B12" s="77" t="s">
        <v>18</v>
      </c>
      <c r="C12" s="88">
        <v>0</v>
      </c>
      <c r="D12" s="88">
        <v>0</v>
      </c>
    </row>
    <row r="13" spans="1:4" ht="15" thickBot="1">
      <c r="A13" s="15" t="s">
        <v>63</v>
      </c>
    </row>
    <row r="14" spans="1:4" ht="15" thickBot="1">
      <c r="A14" s="78" t="s">
        <v>50</v>
      </c>
      <c r="B14" s="77" t="s">
        <v>49</v>
      </c>
      <c r="C14" s="88" t="s">
        <v>48</v>
      </c>
      <c r="D14" s="88" t="s">
        <v>47</v>
      </c>
    </row>
    <row r="15" spans="1:4" ht="15" thickBot="1">
      <c r="A15" s="78">
        <v>1</v>
      </c>
      <c r="B15" s="77">
        <v>0</v>
      </c>
      <c r="C15" s="88">
        <v>0</v>
      </c>
      <c r="D15" s="88">
        <v>0</v>
      </c>
    </row>
    <row r="16" spans="1:4">
      <c r="A16" s="98" t="s">
        <v>62</v>
      </c>
      <c r="B16" s="98"/>
      <c r="C16" s="75"/>
      <c r="D16" s="75"/>
    </row>
    <row r="17" spans="1:4">
      <c r="A17" s="97"/>
      <c r="B17" s="97"/>
      <c r="C17" s="75"/>
      <c r="D17" s="75"/>
    </row>
    <row r="18" spans="1:4">
      <c r="A18" s="15" t="s">
        <v>10</v>
      </c>
    </row>
  </sheetData>
  <mergeCells count="1">
    <mergeCell ref="A16:B17"/>
  </mergeCells>
  <phoneticPr fontI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2855-AB0C-3545-8400-C90444C4FCAA}">
  <dimension ref="A1:C6"/>
  <sheetViews>
    <sheetView showGridLines="0" zoomScaleNormal="100" zoomScaleSheetLayoutView="115" workbookViewId="0"/>
  </sheetViews>
  <sheetFormatPr baseColWidth="10" defaultColWidth="8.83203125" defaultRowHeight="14"/>
  <cols>
    <col min="1" max="2" width="20.6640625" style="56" customWidth="1"/>
    <col min="3" max="3" width="20.6640625" style="57" customWidth="1"/>
    <col min="4" max="17" width="8.6640625" style="56" customWidth="1"/>
    <col min="18" max="16384" width="8.83203125" style="56"/>
  </cols>
  <sheetData>
    <row r="1" spans="1:3" ht="17">
      <c r="A1" s="72" t="s">
        <v>72</v>
      </c>
      <c r="B1" s="71"/>
      <c r="C1" s="113"/>
    </row>
    <row r="2" spans="1:3" s="111" customFormat="1" ht="16" customHeight="1" thickBot="1">
      <c r="C2" s="112" t="s">
        <v>71</v>
      </c>
    </row>
    <row r="3" spans="1:3" s="104" customFormat="1" ht="16" customHeight="1" thickBot="1">
      <c r="A3" s="110" t="s">
        <v>70</v>
      </c>
      <c r="B3" s="109" t="s">
        <v>69</v>
      </c>
      <c r="C3" s="108" t="s">
        <v>68</v>
      </c>
    </row>
    <row r="4" spans="1:3" s="104" customFormat="1" ht="16" customHeight="1" thickBot="1">
      <c r="A4" s="107">
        <v>70</v>
      </c>
      <c r="B4" s="106">
        <v>68</v>
      </c>
      <c r="C4" s="105">
        <v>97.1</v>
      </c>
    </row>
    <row r="5" spans="1:3" s="58" customFormat="1" ht="16" customHeight="1">
      <c r="A5" s="58" t="s">
        <v>10</v>
      </c>
      <c r="C5" s="59"/>
    </row>
    <row r="6" spans="1:3">
      <c r="A6" s="103"/>
      <c r="B6" s="103"/>
      <c r="C6" s="102"/>
    </row>
  </sheetData>
  <phoneticPr fontId="1"/>
  <pageMargins left="0.47244094488188981" right="0.47244094488188981" top="0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766C-72DA-3B4D-BD56-B846F05B0795}">
  <dimension ref="A1:O23"/>
  <sheetViews>
    <sheetView showGridLines="0" zoomScaleSheetLayoutView="100" workbookViewId="0"/>
  </sheetViews>
  <sheetFormatPr baseColWidth="10" defaultColWidth="8.83203125" defaultRowHeight="25" customHeight="1"/>
  <cols>
    <col min="1" max="1" width="4" style="56" customWidth="1"/>
    <col min="2" max="2" width="13.6640625" style="56" customWidth="1"/>
    <col min="3" max="3" width="12.5" style="56" customWidth="1"/>
    <col min="4" max="4" width="2.5" style="56" bestFit="1" customWidth="1"/>
    <col min="5" max="5" width="9.1640625" style="56" customWidth="1"/>
    <col min="6" max="7" width="2.5" style="56" bestFit="1" customWidth="1"/>
    <col min="8" max="8" width="9.1640625" style="56" customWidth="1"/>
    <col min="9" max="10" width="2.5" style="56" bestFit="1" customWidth="1"/>
    <col min="11" max="11" width="9.1640625" style="56" customWidth="1"/>
    <col min="12" max="13" width="2.5" style="56" bestFit="1" customWidth="1"/>
    <col min="14" max="14" width="9.1640625" style="56" customWidth="1"/>
    <col min="15" max="15" width="3.33203125" style="56" bestFit="1" customWidth="1"/>
    <col min="16" max="16384" width="8.83203125" style="56"/>
  </cols>
  <sheetData>
    <row r="1" spans="1:15" s="72" customFormat="1" ht="18" customHeight="1">
      <c r="A1" s="167" t="s">
        <v>102</v>
      </c>
    </row>
    <row r="2" spans="1:15" s="111" customFormat="1" ht="14" thickBot="1">
      <c r="A2" s="165"/>
      <c r="B2" s="166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4"/>
      <c r="O2" s="163" t="s">
        <v>101</v>
      </c>
    </row>
    <row r="3" spans="1:15" s="111" customFormat="1" ht="30" customHeight="1" thickBot="1">
      <c r="A3" s="162" t="s">
        <v>100</v>
      </c>
      <c r="B3" s="162"/>
      <c r="C3" s="161"/>
      <c r="D3" s="160"/>
      <c r="E3" s="148" t="s">
        <v>99</v>
      </c>
      <c r="F3" s="148"/>
      <c r="G3" s="108"/>
      <c r="H3" s="148" t="s">
        <v>98</v>
      </c>
      <c r="I3" s="159"/>
      <c r="J3" s="148"/>
      <c r="K3" s="148" t="s">
        <v>97</v>
      </c>
      <c r="L3" s="158"/>
      <c r="M3" s="157" t="s">
        <v>96</v>
      </c>
      <c r="N3" s="156"/>
      <c r="O3" s="156"/>
    </row>
    <row r="4" spans="1:15" s="111" customFormat="1" ht="30" customHeight="1">
      <c r="A4" s="144">
        <v>0</v>
      </c>
      <c r="B4" s="155" t="s">
        <v>95</v>
      </c>
      <c r="C4" s="144"/>
      <c r="D4" s="143"/>
      <c r="E4" s="139">
        <v>1211</v>
      </c>
      <c r="F4" s="141"/>
      <c r="G4" s="140"/>
      <c r="H4" s="139">
        <v>63</v>
      </c>
      <c r="I4" s="142"/>
      <c r="J4" s="141"/>
      <c r="K4" s="139">
        <f>E4+H4</f>
        <v>1274</v>
      </c>
      <c r="L4" s="141"/>
      <c r="M4" s="140"/>
      <c r="N4" s="149">
        <f>K4/$K$17</f>
        <v>2.6501362511180911E-2</v>
      </c>
      <c r="O4" s="149"/>
    </row>
    <row r="5" spans="1:15" s="111" customFormat="1" ht="30" customHeight="1">
      <c r="A5" s="137">
        <v>1</v>
      </c>
      <c r="B5" s="152" t="s">
        <v>94</v>
      </c>
      <c r="C5" s="137"/>
      <c r="D5" s="136"/>
      <c r="E5" s="132">
        <v>2735</v>
      </c>
      <c r="F5" s="134"/>
      <c r="G5" s="133"/>
      <c r="H5" s="132">
        <v>69</v>
      </c>
      <c r="I5" s="135"/>
      <c r="J5" s="134"/>
      <c r="K5" s="132">
        <f>E5+H5</f>
        <v>2804</v>
      </c>
      <c r="L5" s="134"/>
      <c r="M5" s="133"/>
      <c r="N5" s="149">
        <f>K5/$K$17</f>
        <v>5.832795956150022E-2</v>
      </c>
      <c r="O5" s="149"/>
    </row>
    <row r="6" spans="1:15" s="111" customFormat="1" ht="30" customHeight="1">
      <c r="A6" s="137">
        <v>2</v>
      </c>
      <c r="B6" s="152" t="s">
        <v>93</v>
      </c>
      <c r="C6" s="137"/>
      <c r="D6" s="136"/>
      <c r="E6" s="132">
        <v>1612</v>
      </c>
      <c r="F6" s="134"/>
      <c r="G6" s="133"/>
      <c r="H6" s="132">
        <v>35</v>
      </c>
      <c r="I6" s="135"/>
      <c r="J6" s="134"/>
      <c r="K6" s="132">
        <f>E6+H6</f>
        <v>1647</v>
      </c>
      <c r="L6" s="134"/>
      <c r="M6" s="133"/>
      <c r="N6" s="149">
        <f>K6/$K$17</f>
        <v>3.4260395648284897E-2</v>
      </c>
      <c r="O6" s="149"/>
    </row>
    <row r="7" spans="1:15" s="111" customFormat="1" ht="30" customHeight="1">
      <c r="A7" s="137">
        <v>3</v>
      </c>
      <c r="B7" s="152" t="s">
        <v>92</v>
      </c>
      <c r="C7" s="137"/>
      <c r="D7" s="136"/>
      <c r="E7" s="132">
        <v>7771</v>
      </c>
      <c r="F7" s="134"/>
      <c r="G7" s="133"/>
      <c r="H7" s="132">
        <v>273</v>
      </c>
      <c r="I7" s="135"/>
      <c r="J7" s="134"/>
      <c r="K7" s="132">
        <f>E7+H7</f>
        <v>8044</v>
      </c>
      <c r="L7" s="134"/>
      <c r="M7" s="133"/>
      <c r="N7" s="149">
        <f>K7/$K$17</f>
        <v>0.16732885403448922</v>
      </c>
      <c r="O7" s="149"/>
    </row>
    <row r="8" spans="1:15" s="111" customFormat="1" ht="30" customHeight="1">
      <c r="A8" s="137">
        <v>4</v>
      </c>
      <c r="B8" s="152" t="s">
        <v>91</v>
      </c>
      <c r="C8" s="137"/>
      <c r="D8" s="136"/>
      <c r="E8" s="132">
        <v>22901</v>
      </c>
      <c r="F8" s="134"/>
      <c r="G8" s="133"/>
      <c r="H8" s="132">
        <v>1393</v>
      </c>
      <c r="I8" s="135"/>
      <c r="J8" s="134"/>
      <c r="K8" s="132">
        <f>E8+H8</f>
        <v>24294</v>
      </c>
      <c r="L8" s="134"/>
      <c r="M8" s="133"/>
      <c r="N8" s="149">
        <f>K8/$K$17</f>
        <v>0.50535643708526612</v>
      </c>
      <c r="O8" s="124"/>
    </row>
    <row r="9" spans="1:15" s="111" customFormat="1" ht="30" customHeight="1">
      <c r="A9" s="59"/>
      <c r="B9" s="154" t="s">
        <v>90</v>
      </c>
      <c r="C9" s="153"/>
      <c r="D9" s="136" t="s">
        <v>86</v>
      </c>
      <c r="E9" s="132">
        <v>1988</v>
      </c>
      <c r="F9" s="134"/>
      <c r="G9" s="133"/>
      <c r="H9" s="132">
        <v>54</v>
      </c>
      <c r="I9" s="135" t="s">
        <v>87</v>
      </c>
      <c r="J9" s="134" t="s">
        <v>86</v>
      </c>
      <c r="K9" s="132">
        <f>E9+H9</f>
        <v>2042</v>
      </c>
      <c r="L9" s="134" t="s">
        <v>87</v>
      </c>
      <c r="M9" s="133" t="s">
        <v>86</v>
      </c>
      <c r="N9" s="149">
        <f>K9/$K$17</f>
        <v>4.2477066128596093E-2</v>
      </c>
      <c r="O9" s="149" t="s">
        <v>85</v>
      </c>
    </row>
    <row r="10" spans="1:15" s="111" customFormat="1" ht="30" customHeight="1">
      <c r="A10" s="59"/>
      <c r="B10" s="154" t="s">
        <v>89</v>
      </c>
      <c r="C10" s="153"/>
      <c r="D10" s="136" t="s">
        <v>86</v>
      </c>
      <c r="E10" s="132">
        <v>11970</v>
      </c>
      <c r="F10" s="134"/>
      <c r="G10" s="133"/>
      <c r="H10" s="132">
        <v>659</v>
      </c>
      <c r="I10" s="135" t="s">
        <v>87</v>
      </c>
      <c r="J10" s="134" t="s">
        <v>86</v>
      </c>
      <c r="K10" s="132">
        <f>E10+H10</f>
        <v>12629</v>
      </c>
      <c r="L10" s="134" t="s">
        <v>87</v>
      </c>
      <c r="M10" s="133" t="s">
        <v>86</v>
      </c>
      <c r="N10" s="149">
        <f>K10/$K$17</f>
        <v>0.26270463669835459</v>
      </c>
      <c r="O10" s="149" t="s">
        <v>85</v>
      </c>
    </row>
    <row r="11" spans="1:15" s="111" customFormat="1" ht="30" customHeight="1">
      <c r="A11" s="59"/>
      <c r="B11" s="154" t="s">
        <v>88</v>
      </c>
      <c r="C11" s="153"/>
      <c r="D11" s="136" t="s">
        <v>86</v>
      </c>
      <c r="E11" s="132">
        <v>8943</v>
      </c>
      <c r="F11" s="134"/>
      <c r="G11" s="133"/>
      <c r="H11" s="132">
        <v>680</v>
      </c>
      <c r="I11" s="135" t="s">
        <v>87</v>
      </c>
      <c r="J11" s="134" t="s">
        <v>86</v>
      </c>
      <c r="K11" s="132">
        <f>E11+H11</f>
        <v>9623</v>
      </c>
      <c r="L11" s="134" t="s">
        <v>87</v>
      </c>
      <c r="M11" s="133" t="s">
        <v>86</v>
      </c>
      <c r="N11" s="149">
        <f>K11/$K$17</f>
        <v>0.20017473425831547</v>
      </c>
      <c r="O11" s="149" t="s">
        <v>85</v>
      </c>
    </row>
    <row r="12" spans="1:15" s="111" customFormat="1" ht="30" customHeight="1">
      <c r="A12" s="137">
        <v>5</v>
      </c>
      <c r="B12" s="152" t="s">
        <v>84</v>
      </c>
      <c r="C12" s="137"/>
      <c r="D12" s="136"/>
      <c r="E12" s="132">
        <v>1171</v>
      </c>
      <c r="F12" s="134"/>
      <c r="G12" s="133"/>
      <c r="H12" s="132">
        <v>30</v>
      </c>
      <c r="I12" s="135"/>
      <c r="J12" s="134"/>
      <c r="K12" s="132">
        <f>E12+H12</f>
        <v>1201</v>
      </c>
      <c r="L12" s="134"/>
      <c r="M12" s="133"/>
      <c r="N12" s="149">
        <f>K12/$K$17</f>
        <v>2.4982838599629728E-2</v>
      </c>
      <c r="O12" s="149"/>
    </row>
    <row r="13" spans="1:15" s="111" customFormat="1" ht="30" customHeight="1">
      <c r="A13" s="137">
        <v>6</v>
      </c>
      <c r="B13" s="152" t="s">
        <v>83</v>
      </c>
      <c r="C13" s="137"/>
      <c r="D13" s="136"/>
      <c r="E13" s="132">
        <v>271</v>
      </c>
      <c r="F13" s="134"/>
      <c r="G13" s="133"/>
      <c r="H13" s="132">
        <v>3</v>
      </c>
      <c r="I13" s="135"/>
      <c r="J13" s="134"/>
      <c r="K13" s="132">
        <f>E13+H13</f>
        <v>274</v>
      </c>
      <c r="L13" s="134"/>
      <c r="M13" s="133"/>
      <c r="N13" s="149">
        <f>K13/$K$17</f>
        <v>5.6996650926715619E-3</v>
      </c>
      <c r="O13" s="149"/>
    </row>
    <row r="14" spans="1:15" s="111" customFormat="1" ht="30" customHeight="1">
      <c r="A14" s="137">
        <v>7</v>
      </c>
      <c r="B14" s="152" t="s">
        <v>82</v>
      </c>
      <c r="C14" s="137"/>
      <c r="D14" s="136"/>
      <c r="E14" s="132">
        <v>1678</v>
      </c>
      <c r="F14" s="134"/>
      <c r="G14" s="133"/>
      <c r="H14" s="132">
        <v>50</v>
      </c>
      <c r="I14" s="135"/>
      <c r="J14" s="134"/>
      <c r="K14" s="132">
        <f>E14+H14</f>
        <v>1728</v>
      </c>
      <c r="L14" s="134"/>
      <c r="M14" s="133"/>
      <c r="N14" s="149">
        <f>K14/$K$17</f>
        <v>3.594533313918416E-2</v>
      </c>
      <c r="O14" s="149"/>
    </row>
    <row r="15" spans="1:15" s="111" customFormat="1" ht="30" customHeight="1">
      <c r="A15" s="137">
        <v>8</v>
      </c>
      <c r="B15" s="152" t="s">
        <v>81</v>
      </c>
      <c r="C15" s="137"/>
      <c r="D15" s="136"/>
      <c r="E15" s="132">
        <v>1072</v>
      </c>
      <c r="F15" s="134"/>
      <c r="G15" s="133"/>
      <c r="H15" s="132">
        <v>49</v>
      </c>
      <c r="I15" s="135"/>
      <c r="J15" s="134"/>
      <c r="K15" s="132">
        <f>E15+H15</f>
        <v>1121</v>
      </c>
      <c r="L15" s="134"/>
      <c r="M15" s="133"/>
      <c r="N15" s="149">
        <f>K15/$K$17</f>
        <v>2.3318702806148981E-2</v>
      </c>
      <c r="O15" s="149"/>
    </row>
    <row r="16" spans="1:15" s="111" customFormat="1" ht="30" customHeight="1" thickBot="1">
      <c r="A16" s="130">
        <v>9</v>
      </c>
      <c r="B16" s="151" t="s">
        <v>80</v>
      </c>
      <c r="C16" s="130"/>
      <c r="D16" s="129"/>
      <c r="E16" s="125">
        <v>5674</v>
      </c>
      <c r="F16" s="127"/>
      <c r="G16" s="126"/>
      <c r="H16" s="125">
        <v>12</v>
      </c>
      <c r="I16" s="128"/>
      <c r="J16" s="127"/>
      <c r="K16" s="132">
        <f>E16+H16</f>
        <v>5686</v>
      </c>
      <c r="L16" s="127"/>
      <c r="M16" s="126"/>
      <c r="N16" s="150">
        <f>K16/$K$17</f>
        <v>0.11827845152164417</v>
      </c>
      <c r="O16" s="149"/>
    </row>
    <row r="17" spans="1:15" s="111" customFormat="1" ht="30" customHeight="1" thickBot="1">
      <c r="A17" s="115"/>
      <c r="B17" s="148" t="s">
        <v>79</v>
      </c>
      <c r="C17" s="115"/>
      <c r="D17" s="122"/>
      <c r="E17" s="120">
        <f>SUM(E4:E8,E12:E16)</f>
        <v>46096</v>
      </c>
      <c r="F17" s="123"/>
      <c r="G17" s="121"/>
      <c r="H17" s="120">
        <f>SUM(H4:H8,H12:H16)</f>
        <v>1977</v>
      </c>
      <c r="I17" s="119"/>
      <c r="J17" s="123"/>
      <c r="K17" s="120">
        <f>E17+H17</f>
        <v>48073</v>
      </c>
      <c r="L17" s="123"/>
      <c r="M17" s="121"/>
      <c r="N17" s="147">
        <f>K17/$K$17</f>
        <v>1</v>
      </c>
      <c r="O17" s="146"/>
    </row>
    <row r="18" spans="1:15" s="111" customFormat="1" ht="30" customHeight="1">
      <c r="A18" s="144"/>
      <c r="B18" s="145" t="s">
        <v>78</v>
      </c>
      <c r="C18" s="144"/>
      <c r="D18" s="143"/>
      <c r="E18" s="139">
        <v>0</v>
      </c>
      <c r="F18" s="141"/>
      <c r="G18" s="140"/>
      <c r="H18" s="139">
        <v>0</v>
      </c>
      <c r="I18" s="142"/>
      <c r="J18" s="141"/>
      <c r="K18" s="139">
        <v>127</v>
      </c>
      <c r="L18" s="141"/>
      <c r="M18" s="140"/>
      <c r="N18" s="139">
        <v>0</v>
      </c>
      <c r="O18" s="124"/>
    </row>
    <row r="19" spans="1:15" s="111" customFormat="1" ht="30" customHeight="1">
      <c r="A19" s="137"/>
      <c r="B19" s="138" t="s">
        <v>77</v>
      </c>
      <c r="C19" s="137"/>
      <c r="D19" s="136"/>
      <c r="E19" s="132">
        <v>0</v>
      </c>
      <c r="F19" s="134"/>
      <c r="G19" s="133"/>
      <c r="H19" s="132">
        <v>0</v>
      </c>
      <c r="I19" s="135"/>
      <c r="J19" s="134"/>
      <c r="K19" s="132">
        <v>87</v>
      </c>
      <c r="L19" s="134"/>
      <c r="M19" s="133"/>
      <c r="N19" s="132">
        <v>0</v>
      </c>
      <c r="O19" s="124"/>
    </row>
    <row r="20" spans="1:15" s="111" customFormat="1" ht="30" customHeight="1" thickBot="1">
      <c r="A20" s="130"/>
      <c r="B20" s="131" t="s">
        <v>76</v>
      </c>
      <c r="C20" s="130"/>
      <c r="D20" s="129"/>
      <c r="E20" s="125">
        <v>0</v>
      </c>
      <c r="F20" s="127"/>
      <c r="G20" s="126"/>
      <c r="H20" s="125">
        <v>0</v>
      </c>
      <c r="I20" s="128"/>
      <c r="J20" s="127"/>
      <c r="K20" s="125">
        <v>841</v>
      </c>
      <c r="L20" s="127"/>
      <c r="M20" s="126"/>
      <c r="N20" s="125">
        <v>0</v>
      </c>
      <c r="O20" s="124"/>
    </row>
    <row r="21" spans="1:15" s="111" customFormat="1" ht="30" customHeight="1" thickBot="1">
      <c r="A21" s="115"/>
      <c r="B21" s="115" t="s">
        <v>75</v>
      </c>
      <c r="C21" s="115"/>
      <c r="D21" s="122"/>
      <c r="E21" s="120">
        <f>SUM(E18:E20)</f>
        <v>0</v>
      </c>
      <c r="F21" s="123"/>
      <c r="G21" s="121"/>
      <c r="H21" s="120">
        <f>SUM(H18:H20)</f>
        <v>0</v>
      </c>
      <c r="I21" s="119"/>
      <c r="J21" s="123"/>
      <c r="K21" s="120">
        <f>SUM(K18:K20)</f>
        <v>1055</v>
      </c>
      <c r="L21" s="123"/>
      <c r="M21" s="121"/>
      <c r="N21" s="116">
        <v>0</v>
      </c>
      <c r="O21" s="115"/>
    </row>
    <row r="22" spans="1:15" s="111" customFormat="1" ht="30" customHeight="1" thickBot="1">
      <c r="A22" s="115"/>
      <c r="B22" s="115" t="s">
        <v>74</v>
      </c>
      <c r="C22" s="115"/>
      <c r="D22" s="122"/>
      <c r="E22" s="116">
        <f>SUM(E17,E21)</f>
        <v>46096</v>
      </c>
      <c r="F22" s="115"/>
      <c r="G22" s="121"/>
      <c r="H22" s="120">
        <f>SUM(H17,H21)</f>
        <v>1977</v>
      </c>
      <c r="I22" s="119"/>
      <c r="J22" s="115"/>
      <c r="K22" s="116">
        <f>SUM(K17,K21)</f>
        <v>49128</v>
      </c>
      <c r="L22" s="118"/>
      <c r="M22" s="117"/>
      <c r="N22" s="116">
        <v>0</v>
      </c>
      <c r="O22" s="115"/>
    </row>
    <row r="23" spans="1:15" s="111" customFormat="1" ht="25" customHeight="1">
      <c r="A23" s="104" t="s">
        <v>73</v>
      </c>
      <c r="B23" s="58"/>
      <c r="C23" s="58"/>
      <c r="E23" s="58"/>
      <c r="F23" s="58"/>
      <c r="G23" s="58"/>
      <c r="H23" s="58"/>
      <c r="I23" s="58"/>
      <c r="J23" s="58"/>
      <c r="K23" s="114"/>
      <c r="L23" s="58"/>
      <c r="M23" s="58"/>
      <c r="N23" s="58"/>
      <c r="O23" s="58"/>
    </row>
  </sheetData>
  <mergeCells count="5">
    <mergeCell ref="B11:C11"/>
    <mergeCell ref="M3:O3"/>
    <mergeCell ref="B9:C9"/>
    <mergeCell ref="A3:C3"/>
    <mergeCell ref="B10:C10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§４表１</vt:lpstr>
      <vt:lpstr>§４表２</vt:lpstr>
      <vt:lpstr>§４表３</vt:lpstr>
      <vt:lpstr>§４表４</vt:lpstr>
      <vt:lpstr>§４表５</vt:lpstr>
      <vt:lpstr>§４表６</vt:lpstr>
      <vt:lpstr>§４表１!Print_Area</vt:lpstr>
      <vt:lpstr>§４表６!Print_Area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今拓郎</cp:lastModifiedBy>
  <cp:lastPrinted>2023-11-22T11:28:40Z</cp:lastPrinted>
  <dcterms:created xsi:type="dcterms:W3CDTF">2002-07-25T04:22:31Z</dcterms:created>
  <dcterms:modified xsi:type="dcterms:W3CDTF">2024-04-03T01:24:32Z</dcterms:modified>
</cp:coreProperties>
</file>