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K:\40（健）総務部庶務課\調査係\●統計調査関係\10_健康福祉年報\2022（令和４）年度\20240404_HP公開用\Excel_セクションごと\02_第２編　社会福祉統計\04_地域の福祉施策\"/>
    </mc:Choice>
  </mc:AlternateContent>
  <bookViews>
    <workbookView xWindow="8180" yWindow="10500" windowWidth="24700" windowHeight="17000"/>
  </bookViews>
  <sheets>
    <sheet name="§１表１" sheetId="3" r:id="rId1"/>
    <sheet name="§１表２" sheetId="4" r:id="rId2"/>
    <sheet name="§１表３" sheetId="5" r:id="rId3"/>
    <sheet name="§１表４" sheetId="6" r:id="rId4"/>
    <sheet name="§１表５" sheetId="7" r:id="rId5"/>
    <sheet name="§１表６" sheetId="8" r:id="rId6"/>
    <sheet name="§１表７" sheetId="9" r:id="rId7"/>
    <sheet name="§１表８" sheetId="10" r:id="rId8"/>
    <sheet name="§１表９" sheetId="11" r:id="rId9"/>
    <sheet name="§１表１０" sheetId="12" r:id="rId10"/>
  </sheets>
  <definedNames>
    <definedName name="_xlnm._FilterDatabase" localSheetId="0" hidden="1">§１表１!$A$8:$N$31</definedName>
    <definedName name="_xlnm._FilterDatabase" localSheetId="2" hidden="1">§１表３!$A$3:$Y$32</definedName>
    <definedName name="_xlnm.Print_Area" localSheetId="0">§１表１!$A$1:$N$31</definedName>
    <definedName name="_xlnm.Print_Area" localSheetId="9">§１表１０!$A$1:$AB$19</definedName>
    <definedName name="_xlnm.Print_Area" localSheetId="3">§１表４!$A$1:$O$14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1" l="1"/>
  <c r="C5" i="11"/>
  <c r="E5" i="11"/>
  <c r="F5" i="11"/>
  <c r="G5" i="11"/>
  <c r="H5" i="11"/>
  <c r="H6" i="11" s="1"/>
  <c r="I5" i="11"/>
  <c r="K5" i="11"/>
  <c r="L5" i="11"/>
  <c r="L6" i="11" s="1"/>
  <c r="M5" i="11"/>
  <c r="M6" i="11" s="1"/>
  <c r="N5" i="11"/>
  <c r="O5" i="11"/>
  <c r="B6" i="11"/>
  <c r="C6" i="11"/>
  <c r="F6" i="11"/>
  <c r="G6" i="11"/>
  <c r="K6" i="11"/>
  <c r="N6" i="11"/>
  <c r="O6" i="11"/>
  <c r="D8" i="11"/>
  <c r="D5" i="11" s="1"/>
  <c r="J8" i="11"/>
  <c r="J5" i="11" s="1"/>
  <c r="D9" i="11"/>
  <c r="J9" i="11"/>
  <c r="D10" i="11"/>
  <c r="J10" i="11"/>
  <c r="D11" i="11"/>
  <c r="J11" i="11"/>
  <c r="D12" i="11"/>
  <c r="J12" i="11"/>
  <c r="D13" i="11"/>
  <c r="J13" i="11"/>
  <c r="D14" i="11"/>
  <c r="J14" i="11"/>
  <c r="D15" i="11"/>
  <c r="J15" i="11"/>
  <c r="D16" i="11"/>
  <c r="J16" i="11"/>
  <c r="D6" i="11" l="1"/>
  <c r="G7" i="11"/>
  <c r="H7" i="11"/>
  <c r="F7" i="11"/>
  <c r="I7" i="11"/>
  <c r="E7" i="11"/>
  <c r="N7" i="11"/>
  <c r="K7" i="11"/>
  <c r="O7" i="11"/>
  <c r="J6" i="11"/>
  <c r="L7" i="11"/>
  <c r="M7" i="11"/>
  <c r="I6" i="11"/>
  <c r="E6" i="11"/>
  <c r="C6" i="9"/>
  <c r="D6" i="9"/>
  <c r="E6" i="9"/>
  <c r="F6" i="9"/>
  <c r="H6" i="9"/>
  <c r="I6" i="9"/>
  <c r="J6" i="9"/>
  <c r="K6" i="9"/>
  <c r="L6" i="9"/>
  <c r="M6" i="9"/>
  <c r="O6" i="9"/>
  <c r="G7" i="9"/>
  <c r="B7" i="9" s="1"/>
  <c r="N7" i="9"/>
  <c r="G8" i="9"/>
  <c r="G6" i="9" s="1"/>
  <c r="N8" i="9"/>
  <c r="N6" i="9" s="1"/>
  <c r="G9" i="9"/>
  <c r="N9" i="9"/>
  <c r="B9" i="9" s="1"/>
  <c r="B10" i="9"/>
  <c r="G10" i="9"/>
  <c r="N10" i="9"/>
  <c r="G11" i="9"/>
  <c r="B11" i="9" s="1"/>
  <c r="N11" i="9"/>
  <c r="G12" i="9"/>
  <c r="B12" i="9" s="1"/>
  <c r="N12" i="9"/>
  <c r="G13" i="9"/>
  <c r="N13" i="9"/>
  <c r="B13" i="9" s="1"/>
  <c r="B14" i="9"/>
  <c r="G14" i="9"/>
  <c r="N14" i="9"/>
  <c r="G15" i="9"/>
  <c r="B15" i="9" s="1"/>
  <c r="N15" i="9"/>
  <c r="G16" i="9"/>
  <c r="B16" i="9" s="1"/>
  <c r="N16" i="9"/>
  <c r="B8" i="9" l="1"/>
  <c r="B6" i="9" s="1"/>
  <c r="C8" i="8"/>
  <c r="D8" i="8"/>
  <c r="E8" i="8"/>
  <c r="F8" i="8"/>
  <c r="G8" i="8"/>
  <c r="I8" i="8"/>
  <c r="H10" i="8"/>
  <c r="B10" i="8" s="1"/>
  <c r="B11" i="8"/>
  <c r="H11" i="8"/>
  <c r="H12" i="8"/>
  <c r="B12" i="8" s="1"/>
  <c r="B13" i="8"/>
  <c r="H13" i="8"/>
  <c r="H14" i="8"/>
  <c r="B14" i="8" s="1"/>
  <c r="B15" i="8"/>
  <c r="H15" i="8"/>
  <c r="H16" i="8"/>
  <c r="B16" i="8" s="1"/>
  <c r="B17" i="8"/>
  <c r="H17" i="8"/>
  <c r="H18" i="8"/>
  <c r="B18" i="8" s="1"/>
  <c r="B8" i="8" l="1"/>
  <c r="E9" i="8"/>
  <c r="D9" i="8"/>
  <c r="H8" i="8"/>
  <c r="E8" i="7"/>
  <c r="F8" i="7"/>
  <c r="H8" i="7"/>
  <c r="I8" i="7"/>
  <c r="N8" i="7"/>
  <c r="O8" i="7"/>
  <c r="Q8" i="7"/>
  <c r="R8" i="7"/>
  <c r="B10" i="7"/>
  <c r="B8" i="7" s="1"/>
  <c r="C10" i="7"/>
  <c r="C8" i="7" s="1"/>
  <c r="G10" i="7"/>
  <c r="G8" i="7" s="1"/>
  <c r="J10" i="7"/>
  <c r="J8" i="7" s="1"/>
  <c r="K10" i="7"/>
  <c r="K8" i="7" s="1"/>
  <c r="L10" i="7"/>
  <c r="P10" i="7"/>
  <c r="M10" i="7" s="1"/>
  <c r="S10" i="7"/>
  <c r="S8" i="7" s="1"/>
  <c r="B11" i="7"/>
  <c r="C11" i="7"/>
  <c r="D11" i="7"/>
  <c r="G11" i="7"/>
  <c r="J11" i="7"/>
  <c r="K11" i="7"/>
  <c r="L11" i="7"/>
  <c r="L8" i="7" s="1"/>
  <c r="P11" i="7"/>
  <c r="M11" i="7" s="1"/>
  <c r="T11" i="7" s="1"/>
  <c r="S11" i="7"/>
  <c r="B12" i="7"/>
  <c r="C12" i="7"/>
  <c r="D12" i="7"/>
  <c r="G12" i="7"/>
  <c r="J12" i="7"/>
  <c r="K12" i="7"/>
  <c r="L12" i="7"/>
  <c r="M12" i="7"/>
  <c r="T12" i="7" s="1"/>
  <c r="P12" i="7"/>
  <c r="S12" i="7"/>
  <c r="B13" i="7"/>
  <c r="D13" i="7" s="1"/>
  <c r="T13" i="7" s="1"/>
  <c r="C13" i="7"/>
  <c r="G13" i="7"/>
  <c r="J13" i="7"/>
  <c r="K13" i="7"/>
  <c r="L13" i="7"/>
  <c r="P13" i="7"/>
  <c r="M13" i="7" s="1"/>
  <c r="S13" i="7"/>
  <c r="B14" i="7"/>
  <c r="D14" i="7" s="1"/>
  <c r="T14" i="7" s="1"/>
  <c r="C14" i="7"/>
  <c r="G14" i="7"/>
  <c r="J14" i="7"/>
  <c r="K14" i="7"/>
  <c r="L14" i="7"/>
  <c r="P14" i="7"/>
  <c r="M14" i="7" s="1"/>
  <c r="S14" i="7"/>
  <c r="B15" i="7"/>
  <c r="C15" i="7"/>
  <c r="D15" i="7"/>
  <c r="G15" i="7"/>
  <c r="J15" i="7"/>
  <c r="K15" i="7"/>
  <c r="L15" i="7"/>
  <c r="P15" i="7"/>
  <c r="M15" i="7" s="1"/>
  <c r="T15" i="7" s="1"/>
  <c r="S15" i="7"/>
  <c r="B16" i="7"/>
  <c r="C16" i="7"/>
  <c r="D16" i="7"/>
  <c r="G16" i="7"/>
  <c r="J16" i="7"/>
  <c r="K16" i="7"/>
  <c r="L16" i="7"/>
  <c r="M16" i="7"/>
  <c r="T16" i="7" s="1"/>
  <c r="P16" i="7"/>
  <c r="S16" i="7"/>
  <c r="B17" i="7"/>
  <c r="D17" i="7" s="1"/>
  <c r="T17" i="7" s="1"/>
  <c r="C17" i="7"/>
  <c r="G17" i="7"/>
  <c r="J17" i="7"/>
  <c r="K17" i="7"/>
  <c r="L17" i="7"/>
  <c r="P17" i="7"/>
  <c r="M17" i="7" s="1"/>
  <c r="S17" i="7"/>
  <c r="B18" i="7"/>
  <c r="D18" i="7" s="1"/>
  <c r="T18" i="7" s="1"/>
  <c r="C18" i="7"/>
  <c r="G18" i="7"/>
  <c r="J18" i="7"/>
  <c r="K18" i="7"/>
  <c r="L18" i="7"/>
  <c r="P18" i="7"/>
  <c r="M18" i="7" s="1"/>
  <c r="S18" i="7"/>
  <c r="C9" i="8" l="1"/>
  <c r="G9" i="8"/>
  <c r="F9" i="8"/>
  <c r="M8" i="7"/>
  <c r="P8" i="7"/>
  <c r="D10" i="7"/>
  <c r="N4" i="6"/>
  <c r="C5" i="6"/>
  <c r="D5" i="6"/>
  <c r="E5" i="6"/>
  <c r="F5" i="6"/>
  <c r="G5" i="6"/>
  <c r="H5" i="6"/>
  <c r="I5" i="6"/>
  <c r="J5" i="6"/>
  <c r="K5" i="6"/>
  <c r="L5" i="6"/>
  <c r="M5" i="6"/>
  <c r="N5" i="6"/>
  <c r="N7" i="6"/>
  <c r="D9" i="6" s="1"/>
  <c r="O7" i="6"/>
  <c r="C8" i="6"/>
  <c r="D8" i="6"/>
  <c r="E8" i="6"/>
  <c r="F8" i="6"/>
  <c r="G8" i="6"/>
  <c r="H8" i="6"/>
  <c r="I8" i="6"/>
  <c r="J8" i="6"/>
  <c r="K8" i="6"/>
  <c r="L8" i="6"/>
  <c r="M8" i="6"/>
  <c r="N8" i="6"/>
  <c r="C9" i="6"/>
  <c r="N9" i="6" s="1"/>
  <c r="E9" i="6"/>
  <c r="F9" i="6"/>
  <c r="G9" i="6"/>
  <c r="H9" i="6"/>
  <c r="I9" i="6"/>
  <c r="J9" i="6"/>
  <c r="K9" i="6"/>
  <c r="L9" i="6"/>
  <c r="M9" i="6"/>
  <c r="N10" i="6"/>
  <c r="O10" i="6" s="1"/>
  <c r="C11" i="6"/>
  <c r="D11" i="6"/>
  <c r="E11" i="6"/>
  <c r="F11" i="6"/>
  <c r="G11" i="6"/>
  <c r="H11" i="6"/>
  <c r="I11" i="6"/>
  <c r="J11" i="6"/>
  <c r="K11" i="6"/>
  <c r="L11" i="6"/>
  <c r="M11" i="6"/>
  <c r="E12" i="6"/>
  <c r="I12" i="6"/>
  <c r="M12" i="6"/>
  <c r="T10" i="7" l="1"/>
  <c r="T8" i="7" s="1"/>
  <c r="D8" i="7"/>
  <c r="D9" i="7" s="1"/>
  <c r="P9" i="7"/>
  <c r="M9" i="7"/>
  <c r="L12" i="6"/>
  <c r="H12" i="6"/>
  <c r="D12" i="6"/>
  <c r="G12" i="6"/>
  <c r="C12" i="6"/>
  <c r="K12" i="6"/>
  <c r="J12" i="6"/>
  <c r="F12" i="6"/>
  <c r="N11" i="6"/>
  <c r="L10" i="3"/>
  <c r="K10" i="3"/>
  <c r="J10" i="3"/>
  <c r="T9" i="7" l="1"/>
  <c r="F9" i="7"/>
  <c r="N9" i="7"/>
  <c r="R9" i="7"/>
  <c r="O9" i="7"/>
  <c r="L9" i="7"/>
  <c r="H9" i="7"/>
  <c r="E9" i="7"/>
  <c r="B9" i="7"/>
  <c r="S9" i="7"/>
  <c r="C9" i="7"/>
  <c r="I9" i="7"/>
  <c r="J9" i="7"/>
  <c r="G9" i="7"/>
  <c r="K9" i="7"/>
  <c r="Q9" i="7"/>
  <c r="N12" i="6"/>
</calcChain>
</file>

<file path=xl/sharedStrings.xml><?xml version="1.0" encoding="utf-8"?>
<sst xmlns="http://schemas.openxmlformats.org/spreadsheetml/2006/main" count="444" uniqueCount="170">
  <si>
    <t>川崎</t>
    <rPh sb="0" eb="2">
      <t>カワサキ</t>
    </rPh>
    <phoneticPr fontId="2"/>
  </si>
  <si>
    <t>大師</t>
    <rPh sb="0" eb="2">
      <t>ダイシ</t>
    </rPh>
    <phoneticPr fontId="2"/>
  </si>
  <si>
    <t>田島</t>
    <rPh sb="0" eb="2">
      <t>タジマ</t>
    </rPh>
    <phoneticPr fontId="2"/>
  </si>
  <si>
    <t>§１ 　生活保護</t>
    <rPh sb="4" eb="6">
      <t>セイカツ</t>
    </rPh>
    <rPh sb="6" eb="8">
      <t>ホゴ</t>
    </rPh>
    <phoneticPr fontId="2"/>
  </si>
  <si>
    <t>総数</t>
    <rPh sb="0" eb="2">
      <t>ソウスウ</t>
    </rPh>
    <phoneticPr fontId="2"/>
  </si>
  <si>
    <t>幸</t>
    <rPh sb="0" eb="1">
      <t>サイワイ</t>
    </rPh>
    <phoneticPr fontId="2"/>
  </si>
  <si>
    <t>中原</t>
    <rPh sb="0" eb="2">
      <t>チュウゲン</t>
    </rPh>
    <phoneticPr fontId="2"/>
  </si>
  <si>
    <t>高津</t>
    <rPh sb="0" eb="2">
      <t>タカヅ</t>
    </rPh>
    <phoneticPr fontId="2"/>
  </si>
  <si>
    <t>宮前</t>
    <rPh sb="0" eb="2">
      <t>ミヤマエ</t>
    </rPh>
    <phoneticPr fontId="2"/>
  </si>
  <si>
    <t>多摩</t>
    <rPh sb="0" eb="2">
      <t>タマ</t>
    </rPh>
    <phoneticPr fontId="2"/>
  </si>
  <si>
    <t>麻生</t>
    <rPh sb="0" eb="2">
      <t>アサオ</t>
    </rPh>
    <phoneticPr fontId="2"/>
  </si>
  <si>
    <t>世帯数</t>
    <rPh sb="0" eb="3">
      <t>セタイスウ</t>
    </rPh>
    <phoneticPr fontId="2"/>
  </si>
  <si>
    <t>人員</t>
    <rPh sb="0" eb="2">
      <t>ジンイン</t>
    </rPh>
    <phoneticPr fontId="2"/>
  </si>
  <si>
    <t>被保護者世帯数・人員</t>
    <rPh sb="0" eb="1">
      <t>ヒ</t>
    </rPh>
    <rPh sb="1" eb="4">
      <t>ホゴシャ</t>
    </rPh>
    <rPh sb="4" eb="7">
      <t>セタイスウ</t>
    </rPh>
    <rPh sb="8" eb="10">
      <t>ジンイン</t>
    </rPh>
    <phoneticPr fontId="2"/>
  </si>
  <si>
    <t>保護率
（‰）</t>
    <rPh sb="0" eb="2">
      <t>ホゴ</t>
    </rPh>
    <rPh sb="2" eb="3">
      <t>リツ</t>
    </rPh>
    <phoneticPr fontId="2"/>
  </si>
  <si>
    <t>一時扶助（年間総数）</t>
    <rPh sb="0" eb="2">
      <t>イチジ</t>
    </rPh>
    <rPh sb="2" eb="4">
      <t>フジョ</t>
    </rPh>
    <rPh sb="5" eb="7">
      <t>ネンカン</t>
    </rPh>
    <rPh sb="7" eb="9">
      <t>ソウスウ</t>
    </rPh>
    <phoneticPr fontId="2"/>
  </si>
  <si>
    <t>医療扶助
率（％）</t>
    <rPh sb="0" eb="2">
      <t>イリョウ</t>
    </rPh>
    <rPh sb="2" eb="4">
      <t>フジョ</t>
    </rPh>
    <rPh sb="5" eb="6">
      <t>リツ</t>
    </rPh>
    <phoneticPr fontId="2"/>
  </si>
  <si>
    <t>生活
扶助</t>
    <rPh sb="0" eb="2">
      <t>セイカツ</t>
    </rPh>
    <rPh sb="3" eb="5">
      <t>フジョ</t>
    </rPh>
    <phoneticPr fontId="2"/>
  </si>
  <si>
    <t>住宅
扶助</t>
    <rPh sb="0" eb="2">
      <t>ジュウタク</t>
    </rPh>
    <rPh sb="3" eb="5">
      <t>フジョ</t>
    </rPh>
    <phoneticPr fontId="2"/>
  </si>
  <si>
    <t>教育
扶助</t>
    <rPh sb="0" eb="2">
      <t>キョウイク</t>
    </rPh>
    <rPh sb="3" eb="5">
      <t>フジョ</t>
    </rPh>
    <phoneticPr fontId="2"/>
  </si>
  <si>
    <t>介護
扶助</t>
    <rPh sb="0" eb="2">
      <t>カイゴ</t>
    </rPh>
    <rPh sb="3" eb="5">
      <t>フジョ</t>
    </rPh>
    <phoneticPr fontId="2"/>
  </si>
  <si>
    <t>医療
扶助</t>
    <rPh sb="0" eb="2">
      <t>イリョウ</t>
    </rPh>
    <rPh sb="3" eb="5">
      <t>フジョ</t>
    </rPh>
    <phoneticPr fontId="2"/>
  </si>
  <si>
    <t>出産
扶助</t>
    <rPh sb="0" eb="2">
      <t>シュッサン</t>
    </rPh>
    <rPh sb="3" eb="5">
      <t>フジョ</t>
    </rPh>
    <phoneticPr fontId="2"/>
  </si>
  <si>
    <t>生業
扶助</t>
    <rPh sb="0" eb="2">
      <t>ナリワイ</t>
    </rPh>
    <rPh sb="3" eb="5">
      <t>フジョ</t>
    </rPh>
    <phoneticPr fontId="2"/>
  </si>
  <si>
    <t>葬祭
扶助</t>
    <rPh sb="0" eb="2">
      <t>ソウサイ</t>
    </rPh>
    <rPh sb="3" eb="5">
      <t>フジョ</t>
    </rPh>
    <phoneticPr fontId="2"/>
  </si>
  <si>
    <t>保護
受給中</t>
    <rPh sb="0" eb="2">
      <t>ホゴ</t>
    </rPh>
    <rPh sb="3" eb="5">
      <t>ジュキュウ</t>
    </rPh>
    <rPh sb="5" eb="6">
      <t>ナカ</t>
    </rPh>
    <phoneticPr fontId="2"/>
  </si>
  <si>
    <t>保護
停止</t>
    <rPh sb="0" eb="2">
      <t>ホゴ</t>
    </rPh>
    <rPh sb="3" eb="5">
      <t>テイシ</t>
    </rPh>
    <phoneticPr fontId="2"/>
  </si>
  <si>
    <t>　疾病や障害、高齢等により収入が得られず、自立生活ができない者を対象に、生活保護法を適用している状況を福祉事務所別・扶助の種類別に集計したものである。</t>
    <rPh sb="1" eb="3">
      <t>シッペイ</t>
    </rPh>
    <rPh sb="4" eb="6">
      <t>ショウガイ</t>
    </rPh>
    <rPh sb="7" eb="9">
      <t>コウレイ</t>
    </rPh>
    <rPh sb="9" eb="10">
      <t>トウ</t>
    </rPh>
    <rPh sb="13" eb="15">
      <t>シュウニュウ</t>
    </rPh>
    <rPh sb="16" eb="17">
      <t>エ</t>
    </rPh>
    <rPh sb="21" eb="23">
      <t>ジリツ</t>
    </rPh>
    <rPh sb="23" eb="25">
      <t>セイカツ</t>
    </rPh>
    <rPh sb="30" eb="31">
      <t>モノ</t>
    </rPh>
    <rPh sb="32" eb="34">
      <t>タイショウ</t>
    </rPh>
    <rPh sb="36" eb="38">
      <t>セイカツ</t>
    </rPh>
    <rPh sb="38" eb="40">
      <t>ホゴ</t>
    </rPh>
    <rPh sb="40" eb="41">
      <t>ホウ</t>
    </rPh>
    <rPh sb="42" eb="44">
      <t>テキヨウ</t>
    </rPh>
    <rPh sb="48" eb="50">
      <t>ジョウキョウ</t>
    </rPh>
    <rPh sb="51" eb="53">
      <t>フクシ</t>
    </rPh>
    <rPh sb="53" eb="55">
      <t>ジム</t>
    </rPh>
    <rPh sb="55" eb="56">
      <t>ショ</t>
    </rPh>
    <rPh sb="56" eb="57">
      <t>ベツ</t>
    </rPh>
    <rPh sb="58" eb="60">
      <t>フジョ</t>
    </rPh>
    <rPh sb="61" eb="63">
      <t>シュルイ</t>
    </rPh>
    <rPh sb="63" eb="64">
      <t>ベツ</t>
    </rPh>
    <rPh sb="65" eb="67">
      <t>シュウケイ</t>
    </rPh>
    <phoneticPr fontId="2"/>
  </si>
  <si>
    <t>資料：生活保護・自立支援室</t>
    <rPh sb="3" eb="5">
      <t>セイカツ</t>
    </rPh>
    <rPh sb="5" eb="7">
      <t>ホゴ</t>
    </rPh>
    <rPh sb="8" eb="13">
      <t>ジリツシエンシツ</t>
    </rPh>
    <phoneticPr fontId="2"/>
  </si>
  <si>
    <t>※月平均の数値は、各項目ごとに小数点以下を四捨五入しているので、合計値と突合しない場合があります。</t>
    <rPh sb="0" eb="49">
      <t>チュウイガキ</t>
    </rPh>
    <phoneticPr fontId="2"/>
  </si>
  <si>
    <t>世帯数</t>
    <rPh sb="0" eb="3">
      <t>セタイスウ</t>
    </rPh>
    <phoneticPr fontId="2"/>
  </si>
  <si>
    <t>Ⅳ　地域の福祉施策</t>
    <rPh sb="2" eb="4">
      <t>チイキ</t>
    </rPh>
    <rPh sb="5" eb="7">
      <t>フクシ</t>
    </rPh>
    <rPh sb="7" eb="8">
      <t>セ</t>
    </rPh>
    <rPh sb="8" eb="9">
      <t>サク</t>
    </rPh>
    <phoneticPr fontId="2"/>
  </si>
  <si>
    <t>表 １  保護の対象</t>
    <phoneticPr fontId="2"/>
  </si>
  <si>
    <t>令和４年度月平均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</si>
  <si>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</si>
  <si>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</si>
  <si>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〃</t>
    <phoneticPr fontId="2"/>
  </si>
  <si>
    <t>元</t>
    <rPh sb="0" eb="1">
      <t>モト</t>
    </rPh>
    <phoneticPr fontId="2"/>
  </si>
  <si>
    <t>令和</t>
    <rPh sb="0" eb="2">
      <t>レイワ</t>
    </rPh>
    <phoneticPr fontId="2"/>
  </si>
  <si>
    <t>年度月平均</t>
  </si>
  <si>
    <t>平成</t>
    <rPh sb="0" eb="2">
      <t>ヘイセイ</t>
    </rPh>
    <phoneticPr fontId="2"/>
  </si>
  <si>
    <t>世帯</t>
    <rPh sb="0" eb="2">
      <t>セタイ</t>
    </rPh>
    <phoneticPr fontId="2"/>
  </si>
  <si>
    <t>葬祭
扶助
(人員)</t>
    <rPh sb="0" eb="2">
      <t>ソウサイ</t>
    </rPh>
    <rPh sb="3" eb="5">
      <t>フジョ</t>
    </rPh>
    <rPh sb="8" eb="9">
      <t>イン</t>
    </rPh>
    <phoneticPr fontId="2"/>
  </si>
  <si>
    <t>生業
扶助
(人員)</t>
    <rPh sb="0" eb="2">
      <t>セイギョウ</t>
    </rPh>
    <rPh sb="3" eb="5">
      <t>フジョ</t>
    </rPh>
    <rPh sb="8" eb="9">
      <t>イン</t>
    </rPh>
    <phoneticPr fontId="2"/>
  </si>
  <si>
    <t>出産
扶助
(人員)</t>
    <rPh sb="0" eb="2">
      <t>シュッサン</t>
    </rPh>
    <rPh sb="3" eb="5">
      <t>フジョ</t>
    </rPh>
    <rPh sb="7" eb="8">
      <t>ヒト</t>
    </rPh>
    <rPh sb="8" eb="9">
      <t>イン</t>
    </rPh>
    <phoneticPr fontId="2"/>
  </si>
  <si>
    <t>医療扶助</t>
    <rPh sb="0" eb="2">
      <t>イリョウ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</si>
  <si>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</si>
  <si>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</si>
  <si>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</si>
  <si>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生活扶助</t>
    <rPh sb="0" eb="2">
      <t>セイカツ</t>
    </rPh>
    <rPh sb="2" eb="4">
      <t>フジョ</t>
    </rPh>
    <phoneticPr fontId="2"/>
  </si>
  <si>
    <t>現に保護を
受けている者</t>
    <rPh sb="0" eb="1">
      <t>ゲン</t>
    </rPh>
    <rPh sb="2" eb="4">
      <t>ホゴ</t>
    </rPh>
    <rPh sb="6" eb="7">
      <t>ウ</t>
    </rPh>
    <rPh sb="11" eb="12">
      <t>モノ</t>
    </rPh>
    <phoneticPr fontId="2"/>
  </si>
  <si>
    <t>表 ２  被保護世帯数・人員・保護率の推移（全市）</t>
    <phoneticPr fontId="2"/>
  </si>
  <si>
    <t>月</t>
    <rPh sb="0" eb="1">
      <t>ガツ</t>
    </rPh>
    <phoneticPr fontId="2"/>
  </si>
  <si>
    <t>高津</t>
    <rPh sb="0" eb="2">
      <t>タカツ</t>
    </rPh>
    <phoneticPr fontId="2"/>
  </si>
  <si>
    <t>中原</t>
    <rPh sb="0" eb="2">
      <t>ナカハラ</t>
    </rPh>
    <phoneticPr fontId="2"/>
  </si>
  <si>
    <t>全市</t>
    <rPh sb="0" eb="1">
      <t>ゼン</t>
    </rPh>
    <rPh sb="1" eb="2">
      <t>シ</t>
    </rPh>
    <phoneticPr fontId="2"/>
  </si>
  <si>
    <t>表 ３  福祉事務所別被保護世帯数・人員の推移（停止を含む）</t>
    <phoneticPr fontId="2"/>
  </si>
  <si>
    <t>構成比
(%)</t>
    <rPh sb="0" eb="3">
      <t>コウセイヒ</t>
    </rPh>
    <phoneticPr fontId="2"/>
  </si>
  <si>
    <t>１か月
平均</t>
    <rPh sb="2" eb="3">
      <t>ゲツ</t>
    </rPh>
    <rPh sb="3" eb="5">
      <t>ヘイキン</t>
    </rPh>
    <phoneticPr fontId="2"/>
  </si>
  <si>
    <t>年間</t>
    <rPh sb="0" eb="2">
      <t>ネンカン</t>
    </rPh>
    <phoneticPr fontId="2"/>
  </si>
  <si>
    <t>令和４年度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</si>
  <si>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</si>
  <si>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令和２年度</t>
    <rPh sb="0" eb="2">
      <t>レイワ</t>
    </rPh>
    <rPh sb="3" eb="5">
      <t>ネンド</t>
    </rPh>
    <phoneticPr fontId="2"/>
  </si>
  <si>
    <t>前年
比
(%)</t>
    <rPh sb="0" eb="2">
      <t>ゼンネン</t>
    </rPh>
    <rPh sb="2" eb="3">
      <t>ヒ</t>
    </rPh>
    <phoneticPr fontId="2"/>
  </si>
  <si>
    <t>総額
(円)</t>
    <rPh sb="0" eb="2">
      <t>ソウガク</t>
    </rPh>
    <phoneticPr fontId="2"/>
  </si>
  <si>
    <t>進学準備給付金（円）</t>
    <rPh sb="0" eb="2">
      <t>シンガク</t>
    </rPh>
    <rPh sb="2" eb="4">
      <t>ジュンビ</t>
    </rPh>
    <rPh sb="4" eb="7">
      <t>キュウフキン</t>
    </rPh>
    <rPh sb="8" eb="9">
      <t>エン</t>
    </rPh>
    <phoneticPr fontId="2"/>
  </si>
  <si>
    <t>就労自立
支援金（円）</t>
    <rPh sb="0" eb="2">
      <t>シュウロウ</t>
    </rPh>
    <rPh sb="2" eb="4">
      <t>ジリツ</t>
    </rPh>
    <rPh sb="5" eb="7">
      <t>シエン</t>
    </rPh>
    <rPh sb="7" eb="8">
      <t>キン</t>
    </rPh>
    <rPh sb="9" eb="10">
      <t>エン</t>
    </rPh>
    <phoneticPr fontId="2"/>
  </si>
  <si>
    <t>施設事務費
(円)</t>
    <rPh sb="0" eb="2">
      <t>シセツ</t>
    </rPh>
    <rPh sb="2" eb="5">
      <t>ジムヒ</t>
    </rPh>
    <phoneticPr fontId="2"/>
  </si>
  <si>
    <t>葬祭扶助
(円)</t>
    <rPh sb="0" eb="2">
      <t>ソウサイ</t>
    </rPh>
    <rPh sb="2" eb="4">
      <t>フジョ</t>
    </rPh>
    <phoneticPr fontId="2"/>
  </si>
  <si>
    <t>生業扶助
(円)</t>
    <rPh sb="0" eb="2">
      <t>セイギョウ</t>
    </rPh>
    <rPh sb="2" eb="4">
      <t>フジョ</t>
    </rPh>
    <phoneticPr fontId="2"/>
  </si>
  <si>
    <t>出産扶助
(円)</t>
    <rPh sb="0" eb="2">
      <t>シュッサン</t>
    </rPh>
    <rPh sb="2" eb="4">
      <t>フジョ</t>
    </rPh>
    <phoneticPr fontId="2"/>
  </si>
  <si>
    <t>医療扶助
(円)</t>
    <rPh sb="0" eb="2">
      <t>イリョウ</t>
    </rPh>
    <rPh sb="2" eb="4">
      <t>フジョ</t>
    </rPh>
    <phoneticPr fontId="2"/>
  </si>
  <si>
    <t>介護扶助
(円)</t>
    <rPh sb="0" eb="2">
      <t>カイゴ</t>
    </rPh>
    <rPh sb="2" eb="4">
      <t>フジョ</t>
    </rPh>
    <phoneticPr fontId="2"/>
  </si>
  <si>
    <t>教育扶助
(円)</t>
    <rPh sb="0" eb="2">
      <t>キョウイク</t>
    </rPh>
    <rPh sb="2" eb="4">
      <t>フジョ</t>
    </rPh>
    <phoneticPr fontId="2"/>
  </si>
  <si>
    <t>住宅扶助
(円)</t>
    <rPh sb="0" eb="2">
      <t>ジュウタク</t>
    </rPh>
    <rPh sb="2" eb="4">
      <t>フジョ</t>
    </rPh>
    <phoneticPr fontId="2"/>
  </si>
  <si>
    <t>生活扶助
(円)</t>
    <rPh sb="0" eb="2">
      <t>セイカツ</t>
    </rPh>
    <rPh sb="2" eb="4">
      <t>フジョ</t>
    </rPh>
    <rPh sb="6" eb="7">
      <t>エン</t>
    </rPh>
    <phoneticPr fontId="2"/>
  </si>
  <si>
    <t>　一年間の生活保護費を扶助別に集計したものである。</t>
    <rPh sb="1" eb="4">
      <t>イチネンカン</t>
    </rPh>
    <rPh sb="5" eb="7">
      <t>セイカツ</t>
    </rPh>
    <rPh sb="7" eb="9">
      <t>ホゴ</t>
    </rPh>
    <rPh sb="9" eb="10">
      <t>ヒ</t>
    </rPh>
    <rPh sb="11" eb="13">
      <t>フジョ</t>
    </rPh>
    <rPh sb="13" eb="14">
      <t>ベツ</t>
    </rPh>
    <rPh sb="15" eb="17">
      <t>シュウケイ</t>
    </rPh>
    <phoneticPr fontId="2"/>
  </si>
  <si>
    <t>表 ４  扶助別保護費</t>
    <phoneticPr fontId="2"/>
  </si>
  <si>
    <t>構成比</t>
    <rPh sb="0" eb="3">
      <t>コウセイヒ</t>
    </rPh>
    <phoneticPr fontId="2"/>
  </si>
  <si>
    <t>小計</t>
    <rPh sb="0" eb="2">
      <t>ショウケイ</t>
    </rPh>
    <phoneticPr fontId="2"/>
  </si>
  <si>
    <t>その他</t>
    <rPh sb="2" eb="3">
      <t>タ</t>
    </rPh>
    <phoneticPr fontId="2"/>
  </si>
  <si>
    <t>精神疾患</t>
    <rPh sb="0" eb="2">
      <t>セイシン</t>
    </rPh>
    <rPh sb="2" eb="4">
      <t>シッカン</t>
    </rPh>
    <phoneticPr fontId="2"/>
  </si>
  <si>
    <t>医療扶助併給</t>
    <rPh sb="0" eb="2">
      <t>イリョウ</t>
    </rPh>
    <rPh sb="2" eb="4">
      <t>フジョ</t>
    </rPh>
    <rPh sb="4" eb="6">
      <t>ヘイキュウ</t>
    </rPh>
    <phoneticPr fontId="2"/>
  </si>
  <si>
    <t>医療扶助単給</t>
    <rPh sb="0" eb="2">
      <t>イリョウ</t>
    </rPh>
    <rPh sb="2" eb="4">
      <t>フジョ</t>
    </rPh>
    <rPh sb="4" eb="5">
      <t>タン</t>
    </rPh>
    <rPh sb="5" eb="6">
      <t>キュウ</t>
    </rPh>
    <phoneticPr fontId="2"/>
  </si>
  <si>
    <t>入院外計</t>
    <rPh sb="0" eb="2">
      <t>ニュウイン</t>
    </rPh>
    <rPh sb="2" eb="3">
      <t>ガイ</t>
    </rPh>
    <rPh sb="3" eb="4">
      <t>ケイ</t>
    </rPh>
    <phoneticPr fontId="2"/>
  </si>
  <si>
    <t>入院計</t>
    <rPh sb="0" eb="2">
      <t>ニュウイン</t>
    </rPh>
    <rPh sb="2" eb="3">
      <t>ケイ</t>
    </rPh>
    <phoneticPr fontId="2"/>
  </si>
  <si>
    <t>入院外</t>
    <rPh sb="0" eb="2">
      <t>ニュウイン</t>
    </rPh>
    <rPh sb="2" eb="3">
      <t>ガイ</t>
    </rPh>
    <phoneticPr fontId="2"/>
  </si>
  <si>
    <t>入院</t>
    <rPh sb="0" eb="2">
      <t>ニュウイン</t>
    </rPh>
    <phoneticPr fontId="2"/>
  </si>
  <si>
    <t>令和４年度月平均</t>
    <rPh sb="0" eb="2">
      <t>レイワ</t>
    </rPh>
    <rPh sb="3" eb="5">
      <t>ネンド</t>
    </rPh>
    <rPh sb="5" eb="6">
      <t>ツキ</t>
    </rPh>
    <rPh sb="6" eb="8">
      <t>ヘイキン</t>
    </rPh>
    <phoneticPr fontId="2"/>
  </si>
  <si>
    <t>　生活保護法の各種扶助のうち、医療扶助（入院・外来の医療費用）のみを必要とする人員と、他の扶助と医療扶助を必要とする人員とを集計したものである。</t>
    <rPh sb="1" eb="3">
      <t>セイカツ</t>
    </rPh>
    <rPh sb="3" eb="5">
      <t>ホゴ</t>
    </rPh>
    <rPh sb="5" eb="6">
      <t>ホウ</t>
    </rPh>
    <rPh sb="7" eb="9">
      <t>カクシュ</t>
    </rPh>
    <rPh sb="9" eb="11">
      <t>フジョ</t>
    </rPh>
    <rPh sb="15" eb="17">
      <t>イリョウ</t>
    </rPh>
    <rPh sb="17" eb="19">
      <t>フジョ</t>
    </rPh>
    <rPh sb="20" eb="22">
      <t>ニュウイン</t>
    </rPh>
    <rPh sb="23" eb="25">
      <t>ガイライ</t>
    </rPh>
    <rPh sb="26" eb="28">
      <t>イリョウ</t>
    </rPh>
    <rPh sb="28" eb="30">
      <t>ヒヨウ</t>
    </rPh>
    <rPh sb="34" eb="36">
      <t>ヒツヨウ</t>
    </rPh>
    <rPh sb="39" eb="41">
      <t>ジンイン</t>
    </rPh>
    <rPh sb="43" eb="44">
      <t>タ</t>
    </rPh>
    <rPh sb="45" eb="47">
      <t>フジョ</t>
    </rPh>
    <rPh sb="48" eb="50">
      <t>イリョウ</t>
    </rPh>
    <rPh sb="50" eb="52">
      <t>フジョ</t>
    </rPh>
    <rPh sb="53" eb="55">
      <t>ヒツヨウ</t>
    </rPh>
    <rPh sb="58" eb="60">
      <t>ジンイン</t>
    </rPh>
    <rPh sb="62" eb="64">
      <t>シュウケイ</t>
    </rPh>
    <phoneticPr fontId="2"/>
  </si>
  <si>
    <t>表 ５  医療扶助人員</t>
    <phoneticPr fontId="2"/>
  </si>
  <si>
    <t>その他の
就業者</t>
    <rPh sb="2" eb="3">
      <t>タ</t>
    </rPh>
    <rPh sb="5" eb="7">
      <t>シュウギョウ</t>
    </rPh>
    <rPh sb="7" eb="8">
      <t>シャ</t>
    </rPh>
    <phoneticPr fontId="2"/>
  </si>
  <si>
    <t>内職者</t>
    <rPh sb="0" eb="2">
      <t>ナイショク</t>
    </rPh>
    <rPh sb="2" eb="3">
      <t>シャ</t>
    </rPh>
    <phoneticPr fontId="2"/>
  </si>
  <si>
    <t>日雇労働者</t>
    <rPh sb="0" eb="2">
      <t>ヒヤト</t>
    </rPh>
    <rPh sb="2" eb="5">
      <t>ロウドウシャ</t>
    </rPh>
    <phoneticPr fontId="2"/>
  </si>
  <si>
    <t>常用労働者</t>
    <rPh sb="0" eb="2">
      <t>ジョウヨウ</t>
    </rPh>
    <rPh sb="2" eb="5">
      <t>ロウドウシャ</t>
    </rPh>
    <phoneticPr fontId="2"/>
  </si>
  <si>
    <t>世帯員が
働いて
いる世帯</t>
    <rPh sb="0" eb="3">
      <t>セタイイン</t>
    </rPh>
    <rPh sb="5" eb="6">
      <t>ハタラ</t>
    </rPh>
    <rPh sb="11" eb="13">
      <t>セタイ</t>
    </rPh>
    <phoneticPr fontId="2"/>
  </si>
  <si>
    <t>世帯主が働いている世帯</t>
    <rPh sb="0" eb="3">
      <t>セタイヌシ</t>
    </rPh>
    <rPh sb="4" eb="5">
      <t>ハタラ</t>
    </rPh>
    <rPh sb="9" eb="11">
      <t>セタイ</t>
    </rPh>
    <phoneticPr fontId="2"/>
  </si>
  <si>
    <t>働いている
者のいない
世帯</t>
    <rPh sb="0" eb="1">
      <t>ハタラ</t>
    </rPh>
    <rPh sb="6" eb="7">
      <t>モノ</t>
    </rPh>
    <rPh sb="12" eb="14">
      <t>セタイ</t>
    </rPh>
    <phoneticPr fontId="2"/>
  </si>
  <si>
    <t>働いている者のいる世帯（稼働世帯）</t>
    <rPh sb="0" eb="1">
      <t>ハタラ</t>
    </rPh>
    <rPh sb="5" eb="6">
      <t>モノ</t>
    </rPh>
    <rPh sb="9" eb="11">
      <t>セタイ</t>
    </rPh>
    <rPh sb="12" eb="14">
      <t>カドウ</t>
    </rPh>
    <rPh sb="14" eb="16">
      <t>セタイ</t>
    </rPh>
    <phoneticPr fontId="2"/>
  </si>
  <si>
    <t>　生活保護は、世帯の人員や年齢等の構成によって最低生活費を算出し、収入が最低生活費を下回る場合に不足額を支給するものである。働いている者のいる世帯を就労の形態別に集計したものである。</t>
    <rPh sb="1" eb="3">
      <t>セイカツ</t>
    </rPh>
    <rPh sb="3" eb="5">
      <t>ホゴ</t>
    </rPh>
    <rPh sb="7" eb="9">
      <t>セタイ</t>
    </rPh>
    <rPh sb="10" eb="12">
      <t>ジンイン</t>
    </rPh>
    <rPh sb="13" eb="16">
      <t>ネンレイトウ</t>
    </rPh>
    <rPh sb="17" eb="19">
      <t>コウセイ</t>
    </rPh>
    <rPh sb="23" eb="25">
      <t>サイテイ</t>
    </rPh>
    <rPh sb="25" eb="28">
      <t>セイカツヒ</t>
    </rPh>
    <rPh sb="29" eb="31">
      <t>サンシュツ</t>
    </rPh>
    <rPh sb="33" eb="35">
      <t>シュウニュウ</t>
    </rPh>
    <rPh sb="36" eb="38">
      <t>サイテイ</t>
    </rPh>
    <rPh sb="38" eb="41">
      <t>セイカツヒ</t>
    </rPh>
    <rPh sb="42" eb="44">
      <t>シタマワ</t>
    </rPh>
    <rPh sb="45" eb="47">
      <t>バアイ</t>
    </rPh>
    <rPh sb="48" eb="50">
      <t>フソク</t>
    </rPh>
    <rPh sb="50" eb="51">
      <t>ガク</t>
    </rPh>
    <rPh sb="52" eb="54">
      <t>シキュウ</t>
    </rPh>
    <rPh sb="62" eb="63">
      <t>ハタラ</t>
    </rPh>
    <rPh sb="67" eb="68">
      <t>モノ</t>
    </rPh>
    <rPh sb="71" eb="73">
      <t>セタイ</t>
    </rPh>
    <rPh sb="74" eb="76">
      <t>シュウロウ</t>
    </rPh>
    <rPh sb="77" eb="80">
      <t>ケイタイベツ</t>
    </rPh>
    <rPh sb="81" eb="83">
      <t>シュウケイ</t>
    </rPh>
    <phoneticPr fontId="2"/>
  </si>
  <si>
    <t>表 ６  労働力類型別被保護世帯数</t>
    <phoneticPr fontId="2"/>
  </si>
  <si>
    <t>医療単給
（再掲）</t>
    <rPh sb="0" eb="2">
      <t>イリョウ</t>
    </rPh>
    <rPh sb="2" eb="3">
      <t>タン</t>
    </rPh>
    <rPh sb="3" eb="4">
      <t>キュウ</t>
    </rPh>
    <rPh sb="6" eb="8">
      <t>サイケイ</t>
    </rPh>
    <phoneticPr fontId="2"/>
  </si>
  <si>
    <t>傷病者</t>
    <rPh sb="0" eb="3">
      <t>ショウビョウシャ</t>
    </rPh>
    <phoneticPr fontId="2"/>
  </si>
  <si>
    <t>障害者</t>
    <rPh sb="0" eb="3">
      <t>ショウガイシャ</t>
    </rPh>
    <phoneticPr fontId="2"/>
  </si>
  <si>
    <t>母子</t>
    <rPh sb="0" eb="2">
      <t>ボシ</t>
    </rPh>
    <phoneticPr fontId="2"/>
  </si>
  <si>
    <t>高齢者</t>
    <rPh sb="0" eb="3">
      <t>コウレイシャ</t>
    </rPh>
    <phoneticPr fontId="2"/>
  </si>
  <si>
    <t>２　　人　　以　　上　　の　　世　　帯</t>
    <rPh sb="3" eb="4">
      <t>ヒト</t>
    </rPh>
    <rPh sb="6" eb="7">
      <t>イ</t>
    </rPh>
    <rPh sb="9" eb="10">
      <t>ウエ</t>
    </rPh>
    <rPh sb="15" eb="16">
      <t>ヨ</t>
    </rPh>
    <rPh sb="18" eb="19">
      <t>オビ</t>
    </rPh>
    <phoneticPr fontId="2"/>
  </si>
  <si>
    <t>単　　身　　者　　世　　帯</t>
    <rPh sb="0" eb="1">
      <t>タン</t>
    </rPh>
    <rPh sb="3" eb="4">
      <t>ミ</t>
    </rPh>
    <rPh sb="6" eb="7">
      <t>モノ</t>
    </rPh>
    <rPh sb="9" eb="10">
      <t>ヨ</t>
    </rPh>
    <rPh sb="12" eb="13">
      <t>オビ</t>
    </rPh>
    <phoneticPr fontId="2"/>
  </si>
  <si>
    <t>令和４年度月平均</t>
    <rPh sb="0" eb="2">
      <t>レイワ</t>
    </rPh>
    <rPh sb="3" eb="5">
      <t>ネンド</t>
    </rPh>
    <rPh sb="4" eb="5">
      <t>ド</t>
    </rPh>
    <rPh sb="5" eb="6">
      <t>ツキ</t>
    </rPh>
    <rPh sb="6" eb="8">
      <t>ヘイキン</t>
    </rPh>
    <phoneticPr fontId="2"/>
  </si>
  <si>
    <t>　生活保護を受けている世帯を、世帯主の状況や、世帯構成別に集計したものである。</t>
    <rPh sb="1" eb="3">
      <t>セイカツ</t>
    </rPh>
    <rPh sb="3" eb="5">
      <t>ホゴ</t>
    </rPh>
    <rPh sb="6" eb="7">
      <t>ウ</t>
    </rPh>
    <rPh sb="11" eb="13">
      <t>セタイ</t>
    </rPh>
    <rPh sb="15" eb="18">
      <t>セタイヌシ</t>
    </rPh>
    <rPh sb="19" eb="21">
      <t>ジョウキョウ</t>
    </rPh>
    <rPh sb="23" eb="25">
      <t>セタイ</t>
    </rPh>
    <rPh sb="25" eb="27">
      <t>コウセイ</t>
    </rPh>
    <rPh sb="27" eb="28">
      <t>ベツ</t>
    </rPh>
    <rPh sb="29" eb="31">
      <t>シュウケイ</t>
    </rPh>
    <phoneticPr fontId="2"/>
  </si>
  <si>
    <t>表 ７  世帯類型別被保護世帯数</t>
    <phoneticPr fontId="2"/>
  </si>
  <si>
    <t xml:space="preserve">  </t>
    <phoneticPr fontId="2"/>
  </si>
  <si>
    <t>-</t>
    <phoneticPr fontId="2"/>
  </si>
  <si>
    <t>私立</t>
    <rPh sb="0" eb="2">
      <t>シリツ</t>
    </rPh>
    <phoneticPr fontId="2"/>
  </si>
  <si>
    <t>公立</t>
    <rPh sb="0" eb="2">
      <t>コウリツ</t>
    </rPh>
    <phoneticPr fontId="2"/>
  </si>
  <si>
    <t>更生施設</t>
    <rPh sb="0" eb="2">
      <t>コウセイ</t>
    </rPh>
    <rPh sb="2" eb="4">
      <t>シセツ</t>
    </rPh>
    <phoneticPr fontId="2"/>
  </si>
  <si>
    <t>救護施設</t>
    <rPh sb="0" eb="2">
      <t>キュウゴ</t>
    </rPh>
    <rPh sb="2" eb="4">
      <t>シセツ</t>
    </rPh>
    <phoneticPr fontId="2"/>
  </si>
  <si>
    <t>退所
（年度中）</t>
    <rPh sb="0" eb="2">
      <t>タイショ</t>
    </rPh>
    <rPh sb="4" eb="7">
      <t>ネンドチュウ</t>
    </rPh>
    <phoneticPr fontId="2"/>
  </si>
  <si>
    <t>入所
（年度中）</t>
    <rPh sb="0" eb="2">
      <t>ニュウショ</t>
    </rPh>
    <rPh sb="4" eb="7">
      <t>ネンドチュウ</t>
    </rPh>
    <phoneticPr fontId="2"/>
  </si>
  <si>
    <t>年度末現在
措置人員</t>
    <rPh sb="0" eb="3">
      <t>ネンドマツ</t>
    </rPh>
    <rPh sb="3" eb="5">
      <t>ゲンザイ</t>
    </rPh>
    <rPh sb="6" eb="8">
      <t>ソチ</t>
    </rPh>
    <rPh sb="8" eb="10">
      <t>ジンイン</t>
    </rPh>
    <phoneticPr fontId="2"/>
  </si>
  <si>
    <t>施設数
（市外）</t>
    <rPh sb="0" eb="3">
      <t>シセツスウ</t>
    </rPh>
    <rPh sb="5" eb="7">
      <t>シガイ</t>
    </rPh>
    <phoneticPr fontId="2"/>
  </si>
  <si>
    <t>施設数
（市内）</t>
    <rPh sb="0" eb="2">
      <t>シセツ</t>
    </rPh>
    <rPh sb="2" eb="3">
      <t>スウ</t>
    </rPh>
    <rPh sb="5" eb="7">
      <t>シナイ</t>
    </rPh>
    <phoneticPr fontId="2"/>
  </si>
  <si>
    <t>表 ８  保護施設及び措置の状況</t>
    <phoneticPr fontId="2"/>
  </si>
  <si>
    <t>※申請件数には職権申請を含まず、開始決定件数には職権申請による開始決定を含む。</t>
    <rPh sb="1" eb="3">
      <t>シンセイ</t>
    </rPh>
    <rPh sb="3" eb="5">
      <t>ケンスウ</t>
    </rPh>
    <rPh sb="7" eb="9">
      <t>ショッケン</t>
    </rPh>
    <rPh sb="9" eb="11">
      <t>シンセイ</t>
    </rPh>
    <rPh sb="12" eb="13">
      <t>フク</t>
    </rPh>
    <rPh sb="16" eb="18">
      <t>カイシ</t>
    </rPh>
    <rPh sb="18" eb="20">
      <t>ケッテイ</t>
    </rPh>
    <rPh sb="20" eb="22">
      <t>ケンスウ</t>
    </rPh>
    <rPh sb="24" eb="26">
      <t>ショッケン</t>
    </rPh>
    <rPh sb="26" eb="28">
      <t>シンセイ</t>
    </rPh>
    <rPh sb="31" eb="33">
      <t>カイシ</t>
    </rPh>
    <rPh sb="33" eb="35">
      <t>ケッテイ</t>
    </rPh>
    <rPh sb="36" eb="37">
      <t>フク</t>
    </rPh>
    <phoneticPr fontId="2"/>
  </si>
  <si>
    <t>１か月平均</t>
    <rPh sb="2" eb="3">
      <t>ツキ</t>
    </rPh>
    <rPh sb="3" eb="5">
      <t>ヘイキン</t>
    </rPh>
    <phoneticPr fontId="2"/>
  </si>
  <si>
    <t>転出</t>
    <rPh sb="0" eb="2">
      <t>テンシュツ</t>
    </rPh>
    <phoneticPr fontId="2"/>
  </si>
  <si>
    <t>収入
増加</t>
    <rPh sb="0" eb="2">
      <t>シュウニュウ</t>
    </rPh>
    <rPh sb="3" eb="5">
      <t>ゾウカ</t>
    </rPh>
    <phoneticPr fontId="2"/>
  </si>
  <si>
    <t>死亡
失踪</t>
    <rPh sb="0" eb="2">
      <t>シボウ</t>
    </rPh>
    <rPh sb="3" eb="5">
      <t>シッソウ</t>
    </rPh>
    <phoneticPr fontId="2"/>
  </si>
  <si>
    <t>傷病
治癒</t>
    <rPh sb="0" eb="2">
      <t>ショウビョウ</t>
    </rPh>
    <rPh sb="3" eb="5">
      <t>チユ</t>
    </rPh>
    <phoneticPr fontId="2"/>
  </si>
  <si>
    <t>転入
継続</t>
    <rPh sb="0" eb="2">
      <t>テンニュウ</t>
    </rPh>
    <rPh sb="3" eb="5">
      <t>ケイゾク</t>
    </rPh>
    <phoneticPr fontId="2"/>
  </si>
  <si>
    <t>死別
離別
不在</t>
    <rPh sb="0" eb="2">
      <t>シベツ</t>
    </rPh>
    <rPh sb="3" eb="5">
      <t>リベツ</t>
    </rPh>
    <rPh sb="6" eb="8">
      <t>フザイ</t>
    </rPh>
    <phoneticPr fontId="2"/>
  </si>
  <si>
    <t>収入
の
減少</t>
    <rPh sb="0" eb="2">
      <t>シュウニュウ</t>
    </rPh>
    <rPh sb="5" eb="7">
      <t>ゲンショウ</t>
    </rPh>
    <phoneticPr fontId="2"/>
  </si>
  <si>
    <t>傷病</t>
    <rPh sb="0" eb="2">
      <t>ショウビョウ</t>
    </rPh>
    <phoneticPr fontId="2"/>
  </si>
  <si>
    <t xml:space="preserve"> 廃　　止　　原　　因　　世　　帯　　数 </t>
    <rPh sb="1" eb="2">
      <t>ハイ</t>
    </rPh>
    <rPh sb="4" eb="5">
      <t>ドメ</t>
    </rPh>
    <rPh sb="7" eb="8">
      <t>ハラ</t>
    </rPh>
    <rPh sb="10" eb="11">
      <t>イン</t>
    </rPh>
    <rPh sb="13" eb="14">
      <t>ヨ</t>
    </rPh>
    <rPh sb="16" eb="17">
      <t>オビ</t>
    </rPh>
    <rPh sb="19" eb="20">
      <t>カズ</t>
    </rPh>
    <phoneticPr fontId="2"/>
  </si>
  <si>
    <t>廃止
決定
件数</t>
    <rPh sb="0" eb="2">
      <t>ハイシ</t>
    </rPh>
    <rPh sb="3" eb="5">
      <t>ケッテイ</t>
    </rPh>
    <rPh sb="6" eb="8">
      <t>ケンスウ</t>
    </rPh>
    <phoneticPr fontId="2"/>
  </si>
  <si>
    <t xml:space="preserve"> 開　　始　　原　　因　　別　　世　　帯　　数 </t>
    <rPh sb="1" eb="2">
      <t>カイ</t>
    </rPh>
    <rPh sb="4" eb="5">
      <t>ハジメ</t>
    </rPh>
    <rPh sb="7" eb="8">
      <t>ハラ</t>
    </rPh>
    <rPh sb="10" eb="11">
      <t>イン</t>
    </rPh>
    <rPh sb="13" eb="14">
      <t>ベツ</t>
    </rPh>
    <rPh sb="16" eb="17">
      <t>ヨ</t>
    </rPh>
    <rPh sb="19" eb="20">
      <t>オビ</t>
    </rPh>
    <rPh sb="22" eb="23">
      <t>カズ</t>
    </rPh>
    <phoneticPr fontId="2"/>
  </si>
  <si>
    <t>開始
決定
件数</t>
    <rPh sb="0" eb="2">
      <t>カイシ</t>
    </rPh>
    <rPh sb="3" eb="5">
      <t>ケッテイ</t>
    </rPh>
    <rPh sb="6" eb="8">
      <t>ケンスウ</t>
    </rPh>
    <phoneticPr fontId="2"/>
  </si>
  <si>
    <t>却下
件数</t>
    <rPh sb="0" eb="2">
      <t>キャッカ</t>
    </rPh>
    <rPh sb="3" eb="5">
      <t>ケンスウ</t>
    </rPh>
    <phoneticPr fontId="2"/>
  </si>
  <si>
    <t>申請
件数</t>
    <rPh sb="0" eb="2">
      <t>シンセイ</t>
    </rPh>
    <rPh sb="3" eb="5">
      <t>ケンスウ</t>
    </rPh>
    <phoneticPr fontId="2"/>
  </si>
  <si>
    <t>表 ９  保護の申請・開始・廃止</t>
    <phoneticPr fontId="2"/>
  </si>
  <si>
    <t>金額</t>
    <rPh sb="0" eb="2">
      <t>キンガク</t>
    </rPh>
    <phoneticPr fontId="2"/>
  </si>
  <si>
    <t>以下</t>
    <rPh sb="0" eb="2">
      <t>イカ</t>
    </rPh>
    <phoneticPr fontId="2"/>
  </si>
  <si>
    <t>円</t>
    <rPh sb="0" eb="1">
      <t>エン</t>
    </rPh>
    <phoneticPr fontId="2"/>
  </si>
  <si>
    <t>５０，０００</t>
    <phoneticPr fontId="2"/>
  </si>
  <si>
    <t>件数</t>
    <rPh sb="0" eb="2">
      <t>ケンスウ</t>
    </rPh>
    <phoneticPr fontId="2"/>
  </si>
  <si>
    <t>療養</t>
    <rPh sb="0" eb="2">
      <t>リョウヨウ</t>
    </rPh>
    <phoneticPr fontId="2"/>
  </si>
  <si>
    <t>以上</t>
    <rPh sb="0" eb="2">
      <t>イジョウ</t>
    </rPh>
    <phoneticPr fontId="2"/>
  </si>
  <si>
    <t>４０，００１</t>
    <phoneticPr fontId="2"/>
  </si>
  <si>
    <t>４０，０００</t>
    <phoneticPr fontId="2"/>
  </si>
  <si>
    <t>修学</t>
    <rPh sb="0" eb="2">
      <t>シュウガク</t>
    </rPh>
    <phoneticPr fontId="2"/>
  </si>
  <si>
    <t>３０，００１</t>
    <phoneticPr fontId="2"/>
  </si>
  <si>
    <t>３０，０００</t>
    <phoneticPr fontId="2"/>
  </si>
  <si>
    <t>住宅</t>
    <rPh sb="0" eb="2">
      <t>ジュウタク</t>
    </rPh>
    <phoneticPr fontId="2"/>
  </si>
  <si>
    <t>２０，００１</t>
    <phoneticPr fontId="2"/>
  </si>
  <si>
    <t>２０，０００</t>
    <phoneticPr fontId="2"/>
  </si>
  <si>
    <t>生活
維持</t>
    <rPh sb="0" eb="2">
      <t>セイカツ</t>
    </rPh>
    <rPh sb="3" eb="5">
      <t>イジ</t>
    </rPh>
    <phoneticPr fontId="2"/>
  </si>
  <si>
    <t>１０，００１</t>
    <phoneticPr fontId="2"/>
  </si>
  <si>
    <t>生業</t>
    <rPh sb="0" eb="2">
      <t>セイギョウ</t>
    </rPh>
    <phoneticPr fontId="2"/>
  </si>
  <si>
    <t>１０，０００</t>
    <phoneticPr fontId="2"/>
  </si>
  <si>
    <t>総　　　数</t>
    <rPh sb="0" eb="1">
      <t>フサ</t>
    </rPh>
    <rPh sb="4" eb="5">
      <t>カズ</t>
    </rPh>
    <phoneticPr fontId="2"/>
  </si>
  <si>
    <t>計</t>
    <rPh sb="0" eb="1">
      <t>ケイ</t>
    </rPh>
    <phoneticPr fontId="2"/>
  </si>
  <si>
    <t>令和3年度</t>
    <rPh sb="0" eb="2">
      <t>レイワ</t>
    </rPh>
    <rPh sb="3" eb="5">
      <t>ネンド</t>
    </rPh>
    <phoneticPr fontId="2"/>
  </si>
  <si>
    <t>貸付金額</t>
    <rPh sb="0" eb="2">
      <t>カシツケ</t>
    </rPh>
    <rPh sb="2" eb="4">
      <t>キンガク</t>
    </rPh>
    <phoneticPr fontId="2"/>
  </si>
  <si>
    <t>貸　　　　付　　　　件　　　　数</t>
    <rPh sb="0" eb="1">
      <t>カシ</t>
    </rPh>
    <rPh sb="5" eb="6">
      <t>ヅケ</t>
    </rPh>
    <rPh sb="10" eb="11">
      <t>ケン</t>
    </rPh>
    <rPh sb="15" eb="16">
      <t>カズ</t>
    </rPh>
    <phoneticPr fontId="2"/>
  </si>
  <si>
    <t>貸付額</t>
    <rPh sb="0" eb="2">
      <t>カシツケ</t>
    </rPh>
    <rPh sb="2" eb="3">
      <t>ガク</t>
    </rPh>
    <phoneticPr fontId="2"/>
  </si>
  <si>
    <t>令和４年度</t>
    <rPh sb="0" eb="2">
      <t>レイワ</t>
    </rPh>
    <rPh sb="3" eb="4">
      <t>ネン</t>
    </rPh>
    <rPh sb="4" eb="5">
      <t>ド</t>
    </rPh>
    <phoneticPr fontId="2"/>
  </si>
  <si>
    <t>（２）単価利用別状況</t>
    <rPh sb="3" eb="5">
      <t>タンカ</t>
    </rPh>
    <rPh sb="5" eb="7">
      <t>リヨウ</t>
    </rPh>
    <rPh sb="7" eb="8">
      <t>ベツ</t>
    </rPh>
    <rPh sb="8" eb="10">
      <t>ジョウキョウ</t>
    </rPh>
    <phoneticPr fontId="2"/>
  </si>
  <si>
    <t>（１）理由別利用状況</t>
    <rPh sb="3" eb="5">
      <t>リユウ</t>
    </rPh>
    <rPh sb="5" eb="6">
      <t>ベツ</t>
    </rPh>
    <rPh sb="6" eb="8">
      <t>リヨウ</t>
    </rPh>
    <rPh sb="8" eb="10">
      <t>ジョウキョウ</t>
    </rPh>
    <phoneticPr fontId="2"/>
  </si>
  <si>
    <t>　低所得者が病気、失業など緊急不測の事態に陥ったとき、無利子で貸付を行うものである。</t>
    <rPh sb="1" eb="5">
      <t>テイショトクシャ</t>
    </rPh>
    <rPh sb="6" eb="8">
      <t>ビョウキ</t>
    </rPh>
    <rPh sb="9" eb="11">
      <t>シツギョウ</t>
    </rPh>
    <rPh sb="13" eb="15">
      <t>キンキュウ</t>
    </rPh>
    <rPh sb="15" eb="17">
      <t>フソク</t>
    </rPh>
    <rPh sb="18" eb="20">
      <t>ジタイ</t>
    </rPh>
    <rPh sb="21" eb="22">
      <t>オチイ</t>
    </rPh>
    <rPh sb="27" eb="28">
      <t>ム</t>
    </rPh>
    <rPh sb="28" eb="30">
      <t>リシ</t>
    </rPh>
    <rPh sb="31" eb="33">
      <t>カシツケ</t>
    </rPh>
    <rPh sb="34" eb="35">
      <t>オコナ</t>
    </rPh>
    <phoneticPr fontId="2"/>
  </si>
  <si>
    <t>表 １０ 生活資金貸付状況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</si>
</sst>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#,##0.00_ "/>
    <numFmt numFmtId="178" formatCode="#,##0_);[Red]\(#,##0\)"/>
    <numFmt numFmtId="179" formatCode="#,##0_ ;[Red]\-#,##0\ "/>
    <numFmt numFmtId="180" formatCode="0.00_ "/>
    <numFmt numFmtId="181" formatCode="#,##0_ "/>
    <numFmt numFmtId="182" formatCode="0.00000_ "/>
    <numFmt numFmtId="183" formatCode="0.0000_ "/>
    <numFmt numFmtId="184" formatCode="0.0%"/>
    <numFmt numFmtId="185" formatCode="0.0_ "/>
    <numFmt numFmtId="186" formatCode="_ * #,##0.0_ ;_ * \-#,##0.0_ ;_ * &quot;-&quot;?_ ;_ @_ "/>
    <numFmt numFmtId="187" formatCode="_ * #,##0.0_ ;_ * \-#,##0.0_ ;_ * &quot;-&quot;_ ;_ @_ "/>
    <numFmt numFmtId="188" formatCode="0_);[Red]\(0\)"/>
    <numFmt numFmtId="189" formatCode="#,##0.0_);[Red]\(#,##0.0\)"/>
    <numFmt numFmtId="190" formatCode="#,##0.0;[Red]\-#,##0.0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sz val="9"/>
      <color theme="1"/>
      <name val="FUJ明朝体"/>
      <family val="1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b/>
      <sz val="7"/>
      <color theme="1"/>
      <name val="ＭＳ Ｐゴシック"/>
      <family val="3"/>
      <charset val="128"/>
    </font>
    <font>
      <b/>
      <sz val="8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FUJ明朝体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</borders>
  <cellStyleXfs count="16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45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0" fontId="4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 applyBorder="1"/>
    <xf numFmtId="0" fontId="10" fillId="0" borderId="0" xfId="0" applyFont="1" applyFill="1"/>
    <xf numFmtId="0" fontId="10" fillId="0" borderId="0" xfId="0" applyFont="1" applyFill="1" applyBorder="1"/>
    <xf numFmtId="0" fontId="9" fillId="0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11" fillId="0" borderId="0" xfId="0" applyFont="1" applyFill="1"/>
    <xf numFmtId="0" fontId="11" fillId="0" borderId="0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0" xfId="0" applyFont="1" applyFill="1" applyBorder="1"/>
    <xf numFmtId="38" fontId="13" fillId="0" borderId="3" xfId="1" applyNumberFormat="1" applyFont="1" applyFill="1" applyBorder="1" applyAlignment="1">
      <alignment horizontal="right" vertical="center"/>
    </xf>
    <xf numFmtId="178" fontId="14" fillId="0" borderId="4" xfId="0" applyNumberFormat="1" applyFont="1" applyFill="1" applyBorder="1" applyAlignment="1">
      <alignment horizontal="right" vertical="center" shrinkToFit="1"/>
    </xf>
    <xf numFmtId="178" fontId="14" fillId="0" borderId="4" xfId="1" applyNumberFormat="1" applyFont="1" applyFill="1" applyBorder="1" applyAlignment="1">
      <alignment horizontal="right" vertical="center" shrinkToFit="1"/>
    </xf>
    <xf numFmtId="178" fontId="14" fillId="0" borderId="1" xfId="0" applyNumberFormat="1" applyFont="1" applyFill="1" applyBorder="1" applyAlignment="1">
      <alignment horizontal="right" vertical="center" shrinkToFit="1"/>
    </xf>
    <xf numFmtId="38" fontId="13" fillId="0" borderId="3" xfId="1" applyNumberFormat="1" applyFont="1" applyFill="1" applyBorder="1" applyAlignment="1">
      <alignment vertical="center"/>
    </xf>
    <xf numFmtId="178" fontId="14" fillId="0" borderId="1" xfId="1" applyNumberFormat="1" applyFont="1" applyFill="1" applyBorder="1" applyAlignment="1">
      <alignment horizontal="right"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40" fontId="10" fillId="0" borderId="0" xfId="0" applyNumberFormat="1" applyFont="1" applyFill="1" applyAlignment="1">
      <alignment shrinkToFit="1"/>
    </xf>
    <xf numFmtId="38" fontId="10" fillId="0" borderId="0" xfId="0" applyNumberFormat="1" applyFont="1" applyFill="1"/>
    <xf numFmtId="0" fontId="16" fillId="0" borderId="0" xfId="0" applyFont="1" applyFill="1"/>
    <xf numFmtId="43" fontId="16" fillId="0" borderId="0" xfId="0" applyNumberFormat="1" applyFont="1" applyFill="1" applyBorder="1" applyAlignment="1">
      <alignment shrinkToFit="1"/>
    </xf>
    <xf numFmtId="38" fontId="16" fillId="0" borderId="0" xfId="0" applyNumberFormat="1" applyFont="1" applyFill="1"/>
    <xf numFmtId="0" fontId="17" fillId="0" borderId="0" xfId="0" applyFont="1" applyFill="1" applyBorder="1"/>
    <xf numFmtId="43" fontId="18" fillId="0" borderId="13" xfId="0" applyNumberFormat="1" applyFont="1" applyFill="1" applyBorder="1" applyAlignment="1">
      <alignment horizontal="right"/>
    </xf>
    <xf numFmtId="179" fontId="18" fillId="0" borderId="1" xfId="14" applyNumberFormat="1" applyFont="1" applyFill="1" applyBorder="1" applyAlignment="1">
      <alignment horizontal="right" vertical="center" shrinkToFit="1"/>
    </xf>
    <xf numFmtId="49" fontId="17" fillId="0" borderId="18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right" vertical="center"/>
    </xf>
    <xf numFmtId="0" fontId="17" fillId="0" borderId="18" xfId="0" applyFont="1" applyFill="1" applyBorder="1" applyAlignment="1">
      <alignment horizontal="center" vertical="center"/>
    </xf>
    <xf numFmtId="43" fontId="18" fillId="0" borderId="17" xfId="0" applyNumberFormat="1" applyFont="1" applyFill="1" applyBorder="1" applyAlignment="1">
      <alignment horizontal="right"/>
    </xf>
    <xf numFmtId="179" fontId="18" fillId="0" borderId="4" xfId="14" applyNumberFormat="1" applyFont="1" applyFill="1" applyBorder="1" applyAlignment="1">
      <alignment horizontal="right" vertical="center" shrinkToFit="1"/>
    </xf>
    <xf numFmtId="49" fontId="17" fillId="0" borderId="19" xfId="0" applyNumberFormat="1" applyFont="1" applyFill="1" applyBorder="1" applyAlignment="1">
      <alignment horizontal="center" vertical="center"/>
    </xf>
    <xf numFmtId="0" fontId="17" fillId="0" borderId="19" xfId="0" applyNumberFormat="1" applyFont="1" applyFill="1" applyBorder="1" applyAlignment="1">
      <alignment horizontal="right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vertical="center"/>
    </xf>
    <xf numFmtId="0" fontId="17" fillId="0" borderId="19" xfId="0" applyNumberFormat="1" applyFont="1" applyFill="1" applyBorder="1" applyAlignment="1">
      <alignment horizontal="center" vertical="center"/>
    </xf>
    <xf numFmtId="0" fontId="17" fillId="0" borderId="19" xfId="0" applyNumberFormat="1" applyFont="1" applyFill="1" applyBorder="1" applyAlignment="1">
      <alignment vertical="center"/>
    </xf>
    <xf numFmtId="180" fontId="18" fillId="0" borderId="17" xfId="6" applyNumberFormat="1" applyFont="1" applyFill="1" applyBorder="1" applyAlignment="1">
      <alignment horizontal="right" vertical="center"/>
    </xf>
    <xf numFmtId="0" fontId="17" fillId="0" borderId="19" xfId="0" applyFont="1" applyFill="1" applyBorder="1" applyAlignment="1">
      <alignment horizontal="distributed" vertical="center"/>
    </xf>
    <xf numFmtId="49" fontId="17" fillId="0" borderId="19" xfId="0" applyNumberFormat="1" applyFont="1" applyFill="1" applyBorder="1" applyAlignment="1">
      <alignment horizontal="distributed" vertical="center"/>
    </xf>
    <xf numFmtId="49" fontId="17" fillId="0" borderId="19" xfId="0" applyNumberFormat="1" applyFont="1" applyFill="1" applyBorder="1" applyAlignment="1">
      <alignment horizontal="left" vertical="center"/>
    </xf>
    <xf numFmtId="0" fontId="17" fillId="0" borderId="19" xfId="0" applyFont="1" applyFill="1" applyBorder="1" applyAlignment="1">
      <alignment horizontal="left" vertical="center"/>
    </xf>
    <xf numFmtId="49" fontId="17" fillId="0" borderId="19" xfId="0" applyNumberFormat="1" applyFont="1" applyFill="1" applyBorder="1" applyAlignment="1">
      <alignment vertical="center"/>
    </xf>
    <xf numFmtId="0" fontId="19" fillId="0" borderId="0" xfId="0" applyFont="1" applyFill="1"/>
    <xf numFmtId="2" fontId="20" fillId="0" borderId="0" xfId="0" applyNumberFormat="1" applyFont="1" applyFill="1"/>
    <xf numFmtId="38" fontId="20" fillId="0" borderId="4" xfId="1" applyFont="1" applyFill="1" applyBorder="1"/>
    <xf numFmtId="0" fontId="19" fillId="0" borderId="15" xfId="0" applyFont="1" applyFill="1" applyBorder="1"/>
    <xf numFmtId="0" fontId="19" fillId="0" borderId="19" xfId="0" applyFont="1" applyFill="1" applyBorder="1" applyAlignment="1">
      <alignment horizontal="center" vertical="center"/>
    </xf>
    <xf numFmtId="0" fontId="19" fillId="0" borderId="19" xfId="0" applyFont="1" applyFill="1" applyBorder="1"/>
    <xf numFmtId="0" fontId="19" fillId="0" borderId="19" xfId="0" applyFont="1" applyFill="1" applyBorder="1" applyAlignment="1">
      <alignment horizontal="center"/>
    </xf>
    <xf numFmtId="0" fontId="19" fillId="0" borderId="17" xfId="0" applyFont="1" applyFill="1" applyBorder="1"/>
    <xf numFmtId="178" fontId="18" fillId="0" borderId="4" xfId="0" applyNumberFormat="1" applyFont="1" applyFill="1" applyBorder="1" applyAlignment="1">
      <alignment horizontal="right" vertical="center" shrinkToFit="1"/>
    </xf>
    <xf numFmtId="0" fontId="17" fillId="0" borderId="19" xfId="0" applyFont="1" applyFill="1" applyBorder="1" applyAlignment="1"/>
    <xf numFmtId="0" fontId="17" fillId="0" borderId="19" xfId="0" applyFont="1" applyFill="1" applyBorder="1" applyAlignment="1">
      <alignment horizontal="center"/>
    </xf>
    <xf numFmtId="0" fontId="17" fillId="0" borderId="19" xfId="0" applyNumberFormat="1" applyFont="1" applyFill="1" applyBorder="1" applyAlignment="1">
      <alignment horizontal="center"/>
    </xf>
    <xf numFmtId="178" fontId="18" fillId="0" borderId="4" xfId="0" applyNumberFormat="1" applyFont="1" applyBorder="1" applyAlignment="1">
      <alignment horizontal="right" vertical="center" shrinkToFit="1"/>
    </xf>
    <xf numFmtId="0" fontId="17" fillId="0" borderId="0" xfId="0" applyFont="1" applyFill="1"/>
    <xf numFmtId="0" fontId="17" fillId="0" borderId="19" xfId="0" applyNumberFormat="1" applyFont="1" applyFill="1" applyBorder="1" applyAlignment="1"/>
    <xf numFmtId="0" fontId="21" fillId="0" borderId="19" xfId="0" applyFont="1" applyFill="1" applyBorder="1" applyAlignment="1">
      <alignment horizontal="center"/>
    </xf>
    <xf numFmtId="179" fontId="18" fillId="0" borderId="4" xfId="0" applyNumberFormat="1" applyFont="1" applyBorder="1" applyAlignment="1">
      <alignment horizontal="right" vertical="center" shrinkToFit="1"/>
    </xf>
    <xf numFmtId="178" fontId="18" fillId="0" borderId="4" xfId="1" applyNumberFormat="1" applyFont="1" applyBorder="1" applyAlignment="1">
      <alignment horizontal="right" vertical="center" shrinkToFit="1"/>
    </xf>
    <xf numFmtId="0" fontId="21" fillId="0" borderId="19" xfId="0" applyFont="1" applyFill="1" applyBorder="1" applyAlignment="1"/>
    <xf numFmtId="43" fontId="18" fillId="0" borderId="17" xfId="0" applyNumberFormat="1" applyFont="1" applyFill="1" applyBorder="1" applyAlignment="1">
      <alignment horizontal="right" shrinkToFit="1"/>
    </xf>
    <xf numFmtId="181" fontId="18" fillId="0" borderId="4" xfId="6" applyNumberFormat="1" applyFont="1" applyFill="1" applyBorder="1" applyAlignment="1">
      <alignment horizontal="right" vertical="center" shrinkToFit="1"/>
    </xf>
    <xf numFmtId="41" fontId="18" fillId="0" borderId="4" xfId="1" applyNumberFormat="1" applyFont="1" applyFill="1" applyBorder="1" applyAlignment="1">
      <alignment horizontal="right" vertical="center" shrinkToFit="1"/>
    </xf>
    <xf numFmtId="41" fontId="18" fillId="0" borderId="4" xfId="0" applyNumberFormat="1" applyFont="1" applyFill="1" applyBorder="1" applyAlignment="1">
      <alignment horizontal="right" vertical="center" shrinkToFit="1"/>
    </xf>
    <xf numFmtId="0" fontId="17" fillId="0" borderId="1" xfId="0" applyFont="1" applyFill="1" applyBorder="1" applyAlignment="1">
      <alignment horizontal="center" vertical="center"/>
    </xf>
    <xf numFmtId="0" fontId="22" fillId="0" borderId="0" xfId="0" applyFont="1" applyFill="1"/>
    <xf numFmtId="0" fontId="9" fillId="0" borderId="0" xfId="0" applyFont="1" applyFill="1" applyBorder="1" applyAlignment="1">
      <alignment vertical="top"/>
    </xf>
    <xf numFmtId="0" fontId="0" fillId="0" borderId="0" xfId="0" applyBorder="1"/>
    <xf numFmtId="0" fontId="23" fillId="0" borderId="0" xfId="0" applyFont="1" applyBorder="1"/>
    <xf numFmtId="0" fontId="23" fillId="0" borderId="0" xfId="0" applyFont="1"/>
    <xf numFmtId="0" fontId="24" fillId="0" borderId="0" xfId="0" applyFont="1"/>
    <xf numFmtId="41" fontId="17" fillId="0" borderId="0" xfId="0" applyNumberFormat="1" applyFont="1" applyAlignment="1">
      <alignment shrinkToFit="1"/>
    </xf>
    <xf numFmtId="0" fontId="17" fillId="0" borderId="0" xfId="0" applyFont="1"/>
    <xf numFmtId="0" fontId="17" fillId="0" borderId="0" xfId="0" applyFont="1" applyBorder="1"/>
    <xf numFmtId="0" fontId="24" fillId="0" borderId="0" xfId="0" applyFont="1" applyAlignment="1">
      <alignment vertical="center"/>
    </xf>
    <xf numFmtId="41" fontId="25" fillId="0" borderId="13" xfId="0" applyNumberFormat="1" applyFont="1" applyFill="1" applyBorder="1" applyAlignment="1">
      <alignment horizontal="right"/>
    </xf>
    <xf numFmtId="41" fontId="25" fillId="0" borderId="1" xfId="0" applyNumberFormat="1" applyFont="1" applyFill="1" applyBorder="1" applyAlignment="1">
      <alignment horizontal="right"/>
    </xf>
    <xf numFmtId="41" fontId="25" fillId="0" borderId="1" xfId="0" applyNumberFormat="1" applyFont="1" applyFill="1" applyBorder="1" applyAlignment="1"/>
    <xf numFmtId="49" fontId="17" fillId="0" borderId="16" xfId="0" applyNumberFormat="1" applyFont="1" applyFill="1" applyBorder="1" applyAlignment="1">
      <alignment horizontal="center" vertical="center"/>
    </xf>
    <xf numFmtId="41" fontId="25" fillId="0" borderId="17" xfId="0" applyNumberFormat="1" applyFont="1" applyFill="1" applyBorder="1" applyAlignment="1">
      <alignment horizontal="right"/>
    </xf>
    <xf numFmtId="41" fontId="25" fillId="0" borderId="4" xfId="0" applyNumberFormat="1" applyFont="1" applyFill="1" applyBorder="1" applyAlignment="1">
      <alignment horizontal="right"/>
    </xf>
    <xf numFmtId="41" fontId="25" fillId="0" borderId="4" xfId="0" applyNumberFormat="1" applyFont="1" applyFill="1" applyBorder="1" applyAlignment="1"/>
    <xf numFmtId="49" fontId="17" fillId="0" borderId="14" xfId="0" applyNumberFormat="1" applyFont="1" applyFill="1" applyBorder="1" applyAlignment="1">
      <alignment horizontal="center" vertical="center"/>
    </xf>
    <xf numFmtId="49" fontId="17" fillId="0" borderId="23" xfId="0" applyNumberFormat="1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49" fontId="17" fillId="0" borderId="15" xfId="0" applyNumberFormat="1" applyFont="1" applyFill="1" applyBorder="1" applyAlignment="1">
      <alignment horizontal="center" vertical="center"/>
    </xf>
    <xf numFmtId="41" fontId="25" fillId="0" borderId="17" xfId="15" applyNumberFormat="1" applyFont="1" applyFill="1" applyBorder="1" applyAlignment="1">
      <alignment horizontal="right"/>
    </xf>
    <xf numFmtId="41" fontId="25" fillId="0" borderId="4" xfId="15" applyNumberFormat="1" applyFont="1" applyFill="1" applyBorder="1" applyAlignment="1">
      <alignment horizontal="right"/>
    </xf>
    <xf numFmtId="41" fontId="26" fillId="0" borderId="0" xfId="15" applyNumberFormat="1" applyFont="1" applyAlignment="1">
      <alignment horizontal="right"/>
    </xf>
    <xf numFmtId="49" fontId="17" fillId="0" borderId="15" xfId="0" applyNumberFormat="1" applyFont="1" applyFill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22" fillId="0" borderId="0" xfId="0" applyFont="1"/>
    <xf numFmtId="0" fontId="9" fillId="0" borderId="0" xfId="0" applyFont="1" applyBorder="1" applyAlignment="1">
      <alignment vertical="top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41" fontId="10" fillId="0" borderId="0" xfId="0" applyNumberFormat="1" applyFont="1" applyFill="1" applyAlignment="1"/>
    <xf numFmtId="0" fontId="27" fillId="0" borderId="0" xfId="0" applyFont="1" applyFill="1" applyBorder="1" applyAlignment="1"/>
    <xf numFmtId="182" fontId="27" fillId="0" borderId="0" xfId="0" applyNumberFormat="1" applyFont="1" applyFill="1" applyAlignment="1"/>
    <xf numFmtId="183" fontId="27" fillId="0" borderId="0" xfId="0" applyNumberFormat="1" applyFont="1" applyFill="1" applyAlignment="1"/>
    <xf numFmtId="183" fontId="17" fillId="0" borderId="0" xfId="0" applyNumberFormat="1" applyFont="1" applyFill="1" applyAlignment="1"/>
    <xf numFmtId="0" fontId="27" fillId="0" borderId="0" xfId="0" applyFont="1" applyFill="1" applyAlignment="1"/>
    <xf numFmtId="0" fontId="16" fillId="0" borderId="0" xfId="0" applyFont="1" applyFill="1" applyAlignment="1"/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right"/>
    </xf>
    <xf numFmtId="0" fontId="17" fillId="0" borderId="0" xfId="0" applyFont="1" applyFill="1" applyAlignment="1"/>
    <xf numFmtId="0" fontId="17" fillId="0" borderId="0" xfId="0" applyFont="1" applyFill="1" applyBorder="1" applyAlignment="1">
      <alignment horizontal="left"/>
    </xf>
    <xf numFmtId="185" fontId="25" fillId="0" borderId="13" xfId="0" applyNumberFormat="1" applyFont="1" applyFill="1" applyBorder="1" applyAlignment="1">
      <alignment vertical="center"/>
    </xf>
    <xf numFmtId="185" fontId="25" fillId="0" borderId="1" xfId="0" applyNumberFormat="1" applyFont="1" applyFill="1" applyBorder="1" applyAlignment="1">
      <alignment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3" fontId="25" fillId="0" borderId="4" xfId="0" applyNumberFormat="1" applyFont="1" applyFill="1" applyBorder="1" applyAlignment="1">
      <alignment vertical="center"/>
    </xf>
    <xf numFmtId="3" fontId="25" fillId="0" borderId="4" xfId="0" applyNumberFormat="1" applyFont="1" applyFill="1" applyBorder="1" applyAlignment="1">
      <alignment horizontal="right" vertical="center"/>
    </xf>
    <xf numFmtId="49" fontId="25" fillId="0" borderId="4" xfId="0" applyNumberFormat="1" applyFont="1" applyFill="1" applyBorder="1" applyAlignment="1">
      <alignment horizontal="center" vertical="center" wrapText="1"/>
    </xf>
    <xf numFmtId="41" fontId="25" fillId="0" borderId="12" xfId="0" applyNumberFormat="1" applyFont="1" applyFill="1" applyBorder="1" applyAlignment="1">
      <alignment vertical="center"/>
    </xf>
    <xf numFmtId="41" fontId="25" fillId="0" borderId="27" xfId="0" applyNumberFormat="1" applyFont="1" applyFill="1" applyBorder="1" applyAlignment="1">
      <alignment vertical="center"/>
    </xf>
    <xf numFmtId="41" fontId="25" fillId="0" borderId="3" xfId="0" applyNumberFormat="1" applyFont="1" applyFill="1" applyBorder="1" applyAlignment="1">
      <alignment vertical="center"/>
    </xf>
    <xf numFmtId="49" fontId="25" fillId="0" borderId="3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vertical="center"/>
    </xf>
    <xf numFmtId="0" fontId="25" fillId="0" borderId="28" xfId="0" applyFont="1" applyFill="1" applyBorder="1" applyAlignment="1" applyProtection="1">
      <alignment horizontal="center" vertical="center" wrapText="1"/>
    </xf>
    <xf numFmtId="0" fontId="25" fillId="0" borderId="29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Border="1"/>
    <xf numFmtId="41" fontId="28" fillId="0" borderId="20" xfId="0" applyNumberFormat="1" applyFont="1" applyFill="1" applyBorder="1" applyAlignment="1">
      <alignment horizontal="right" vertical="center" shrinkToFit="1"/>
    </xf>
    <xf numFmtId="41" fontId="28" fillId="0" borderId="9" xfId="0" applyNumberFormat="1" applyFont="1" applyFill="1" applyBorder="1" applyAlignment="1">
      <alignment horizontal="right" vertical="center" shrinkToFit="1"/>
    </xf>
    <xf numFmtId="0" fontId="17" fillId="0" borderId="2" xfId="0" applyFont="1" applyBorder="1" applyAlignment="1">
      <alignment horizontal="distributed" vertical="center"/>
    </xf>
    <xf numFmtId="41" fontId="28" fillId="0" borderId="25" xfId="0" applyNumberFormat="1" applyFont="1" applyFill="1" applyBorder="1" applyAlignment="1">
      <alignment horizontal="right" vertical="center" shrinkToFit="1"/>
    </xf>
    <xf numFmtId="41" fontId="28" fillId="0" borderId="31" xfId="0" applyNumberFormat="1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horizontal="distributed" vertical="center"/>
    </xf>
    <xf numFmtId="41" fontId="21" fillId="0" borderId="0" xfId="0" applyNumberFormat="1" applyFont="1" applyBorder="1" applyAlignment="1">
      <alignment horizontal="right" vertical="center" shrinkToFit="1"/>
    </xf>
    <xf numFmtId="186" fontId="28" fillId="0" borderId="27" xfId="0" applyNumberFormat="1" applyFont="1" applyFill="1" applyBorder="1" applyAlignment="1">
      <alignment horizontal="right" vertical="center" shrinkToFit="1"/>
    </xf>
    <xf numFmtId="186" fontId="28" fillId="0" borderId="3" xfId="0" applyNumberFormat="1" applyFont="1" applyFill="1" applyBorder="1" applyAlignment="1">
      <alignment horizontal="right" vertical="center" shrinkToFit="1"/>
    </xf>
    <xf numFmtId="0" fontId="17" fillId="0" borderId="23" xfId="0" applyFont="1" applyBorder="1" applyAlignment="1">
      <alignment horizontal="distributed" vertical="center"/>
    </xf>
    <xf numFmtId="41" fontId="21" fillId="0" borderId="21" xfId="0" applyNumberFormat="1" applyFont="1" applyFill="1" applyBorder="1" applyAlignment="1">
      <alignment horizontal="right" vertical="center" shrinkToFit="1"/>
    </xf>
    <xf numFmtId="41" fontId="21" fillId="0" borderId="10" xfId="0" applyNumberFormat="1" applyFont="1" applyFill="1" applyBorder="1" applyAlignment="1">
      <alignment horizontal="right" vertical="center" shrinkToFit="1"/>
    </xf>
    <xf numFmtId="0" fontId="19" fillId="0" borderId="11" xfId="0" applyFont="1" applyBorder="1" applyAlignment="1">
      <alignment horizontal="distributed" vertical="center"/>
    </xf>
    <xf numFmtId="0" fontId="17" fillId="0" borderId="7" xfId="0" applyFont="1" applyBorder="1" applyAlignment="1">
      <alignment horizontal="center" vertical="distributed" textRotation="255"/>
    </xf>
    <xf numFmtId="0" fontId="17" fillId="0" borderId="32" xfId="0" applyFont="1" applyBorder="1" applyAlignment="1">
      <alignment horizontal="center" vertical="distributed" textRotation="255"/>
    </xf>
    <xf numFmtId="0" fontId="17" fillId="0" borderId="7" xfId="0" applyFont="1" applyBorder="1" applyAlignment="1">
      <alignment horizontal="center" vertical="distributed" textRotation="255" wrapText="1"/>
    </xf>
    <xf numFmtId="0" fontId="17" fillId="0" borderId="33" xfId="0" applyFont="1" applyBorder="1" applyAlignment="1">
      <alignment horizontal="center" vertical="distributed" textRotation="255"/>
    </xf>
    <xf numFmtId="0" fontId="17" fillId="0" borderId="0" xfId="0" applyFont="1" applyBorder="1" applyAlignment="1">
      <alignment horizontal="center" vertical="distributed" textRotation="255" wrapText="1"/>
    </xf>
    <xf numFmtId="0" fontId="17" fillId="0" borderId="26" xfId="0" applyFont="1" applyBorder="1" applyAlignment="1">
      <alignment horizontal="center" vertical="distributed" textRotation="255" wrapText="1"/>
    </xf>
    <xf numFmtId="0" fontId="17" fillId="0" borderId="34" xfId="0" applyFont="1" applyBorder="1" applyAlignment="1">
      <alignment horizontal="center" vertical="distributed" textRotation="255"/>
    </xf>
    <xf numFmtId="0" fontId="11" fillId="0" borderId="0" xfId="0" applyFont="1"/>
    <xf numFmtId="0" fontId="11" fillId="0" borderId="2" xfId="0" applyFont="1" applyBorder="1" applyAlignment="1">
      <alignment horizontal="right" vertical="center"/>
    </xf>
    <xf numFmtId="0" fontId="11" fillId="0" borderId="0" xfId="0" applyFont="1" applyBorder="1"/>
    <xf numFmtId="0" fontId="9" fillId="0" borderId="0" xfId="0" applyFont="1" applyBorder="1"/>
    <xf numFmtId="41" fontId="11" fillId="0" borderId="2" xfId="0" applyNumberFormat="1" applyFont="1" applyFill="1" applyBorder="1" applyAlignment="1">
      <alignment shrinkToFit="1"/>
    </xf>
    <xf numFmtId="41" fontId="11" fillId="0" borderId="9" xfId="0" applyNumberFormat="1" applyFont="1" applyFill="1" applyBorder="1" applyAlignment="1">
      <alignment shrinkToFit="1"/>
    </xf>
    <xf numFmtId="41" fontId="11" fillId="0" borderId="6" xfId="0" applyNumberFormat="1" applyFont="1" applyFill="1" applyBorder="1" applyAlignment="1">
      <alignment shrinkToFit="1"/>
    </xf>
    <xf numFmtId="41" fontId="11" fillId="0" borderId="9" xfId="0" applyNumberFormat="1" applyFont="1" applyFill="1" applyBorder="1" applyAlignment="1">
      <alignment horizontal="right" shrinkToFit="1"/>
    </xf>
    <xf numFmtId="0" fontId="11" fillId="0" borderId="2" xfId="0" applyFont="1" applyFill="1" applyBorder="1" applyAlignment="1">
      <alignment horizontal="distributed" vertical="center"/>
    </xf>
    <xf numFmtId="41" fontId="11" fillId="0" borderId="0" xfId="0" applyNumberFormat="1" applyFont="1" applyFill="1" applyBorder="1" applyAlignment="1">
      <alignment shrinkToFit="1"/>
    </xf>
    <xf numFmtId="41" fontId="11" fillId="0" borderId="31" xfId="0" applyNumberFormat="1" applyFont="1" applyFill="1" applyBorder="1" applyAlignment="1">
      <alignment shrinkToFit="1"/>
    </xf>
    <xf numFmtId="41" fontId="11" fillId="0" borderId="26" xfId="0" applyNumberFormat="1" applyFont="1" applyFill="1" applyBorder="1" applyAlignment="1">
      <alignment shrinkToFit="1"/>
    </xf>
    <xf numFmtId="41" fontId="11" fillId="0" borderId="31" xfId="0" applyNumberFormat="1" applyFont="1" applyFill="1" applyBorder="1" applyAlignment="1">
      <alignment horizontal="right" shrinkToFit="1"/>
    </xf>
    <xf numFmtId="0" fontId="11" fillId="0" borderId="0" xfId="0" applyFont="1" applyFill="1" applyBorder="1" applyAlignment="1">
      <alignment horizontal="distributed" vertical="center"/>
    </xf>
    <xf numFmtId="186" fontId="11" fillId="0" borderId="27" xfId="14" applyNumberFormat="1" applyFont="1" applyFill="1" applyBorder="1" applyAlignment="1">
      <alignment horizontal="right" shrinkToFit="1"/>
    </xf>
    <xf numFmtId="186" fontId="11" fillId="0" borderId="23" xfId="14" applyNumberFormat="1" applyFont="1" applyFill="1" applyBorder="1" applyAlignment="1">
      <alignment horizontal="right" shrinkToFit="1"/>
    </xf>
    <xf numFmtId="186" fontId="11" fillId="0" borderId="14" xfId="14" applyNumberFormat="1" applyFont="1" applyFill="1" applyBorder="1" applyAlignment="1">
      <alignment horizontal="right" shrinkToFit="1"/>
    </xf>
    <xf numFmtId="186" fontId="11" fillId="0" borderId="3" xfId="0" applyNumberFormat="1" applyFont="1" applyFill="1" applyBorder="1" applyAlignment="1">
      <alignment horizontal="right" shrinkToFit="1"/>
    </xf>
    <xf numFmtId="0" fontId="11" fillId="0" borderId="23" xfId="0" applyFont="1" applyFill="1" applyBorder="1" applyAlignment="1">
      <alignment horizontal="distributed" vertical="center"/>
    </xf>
    <xf numFmtId="41" fontId="12" fillId="0" borderId="0" xfId="0" applyNumberFormat="1" applyFont="1" applyFill="1" applyBorder="1" applyAlignment="1">
      <alignment horizontal="right" shrinkToFit="1"/>
    </xf>
    <xf numFmtId="41" fontId="12" fillId="0" borderId="10" xfId="0" applyNumberFormat="1" applyFont="1" applyFill="1" applyBorder="1" applyAlignment="1">
      <alignment horizontal="right" shrinkToFit="1"/>
    </xf>
    <xf numFmtId="41" fontId="12" fillId="0" borderId="5" xfId="0" applyNumberFormat="1" applyFont="1" applyFill="1" applyBorder="1" applyAlignment="1">
      <alignment horizontal="right" shrinkToFit="1"/>
    </xf>
    <xf numFmtId="0" fontId="12" fillId="0" borderId="11" xfId="0" applyFont="1" applyFill="1" applyBorder="1" applyAlignment="1">
      <alignment horizontal="distributed" vertical="center"/>
    </xf>
    <xf numFmtId="0" fontId="11" fillId="0" borderId="16" xfId="0" applyFont="1" applyFill="1" applyBorder="1" applyAlignment="1">
      <alignment horizontal="distributed" vertical="center" wrapText="1"/>
    </xf>
    <xf numFmtId="0" fontId="11" fillId="0" borderId="16" xfId="0" applyFont="1" applyFill="1" applyBorder="1" applyAlignment="1">
      <alignment horizontal="distributed" vertical="center"/>
    </xf>
    <xf numFmtId="41" fontId="17" fillId="0" borderId="20" xfId="0" applyNumberFormat="1" applyFont="1" applyFill="1" applyBorder="1" applyAlignment="1">
      <alignment horizontal="right" shrinkToFit="1"/>
    </xf>
    <xf numFmtId="41" fontId="17" fillId="0" borderId="9" xfId="14" applyNumberFormat="1" applyFont="1" applyFill="1" applyBorder="1" applyAlignment="1">
      <alignment horizontal="right" shrinkToFit="1"/>
    </xf>
    <xf numFmtId="41" fontId="17" fillId="0" borderId="6" xfId="14" applyNumberFormat="1" applyFont="1" applyFill="1" applyBorder="1" applyAlignment="1">
      <alignment horizontal="right" shrinkToFit="1"/>
    </xf>
    <xf numFmtId="41" fontId="17" fillId="0" borderId="20" xfId="14" applyNumberFormat="1" applyFont="1" applyFill="1" applyBorder="1" applyAlignment="1">
      <alignment horizontal="right" shrinkToFit="1"/>
    </xf>
    <xf numFmtId="41" fontId="17" fillId="0" borderId="9" xfId="0" applyNumberFormat="1" applyFont="1" applyFill="1" applyBorder="1" applyAlignment="1">
      <alignment horizontal="right" shrinkToFit="1"/>
    </xf>
    <xf numFmtId="0" fontId="11" fillId="0" borderId="6" xfId="0" applyFont="1" applyFill="1" applyBorder="1" applyAlignment="1">
      <alignment horizontal="distributed" vertical="center"/>
    </xf>
    <xf numFmtId="41" fontId="17" fillId="0" borderId="25" xfId="0" applyNumberFormat="1" applyFont="1" applyFill="1" applyBorder="1" applyAlignment="1">
      <alignment horizontal="right" shrinkToFit="1"/>
    </xf>
    <xf numFmtId="41" fontId="17" fillId="0" borderId="31" xfId="14" applyNumberFormat="1" applyFont="1" applyFill="1" applyBorder="1" applyAlignment="1">
      <alignment horizontal="right" shrinkToFit="1"/>
    </xf>
    <xf numFmtId="41" fontId="17" fillId="0" borderId="26" xfId="14" applyNumberFormat="1" applyFont="1" applyFill="1" applyBorder="1" applyAlignment="1">
      <alignment horizontal="right" shrinkToFit="1"/>
    </xf>
    <xf numFmtId="41" fontId="17" fillId="0" borderId="25" xfId="14" applyNumberFormat="1" applyFont="1" applyFill="1" applyBorder="1" applyAlignment="1">
      <alignment horizontal="right" shrinkToFit="1"/>
    </xf>
    <xf numFmtId="41" fontId="17" fillId="0" borderId="31" xfId="0" applyNumberFormat="1" applyFont="1" applyFill="1" applyBorder="1" applyAlignment="1">
      <alignment horizontal="right" shrinkToFit="1"/>
    </xf>
    <xf numFmtId="0" fontId="11" fillId="0" borderId="26" xfId="0" applyFont="1" applyFill="1" applyBorder="1" applyAlignment="1">
      <alignment horizontal="distributed" vertical="center"/>
    </xf>
    <xf numFmtId="41" fontId="17" fillId="0" borderId="34" xfId="0" applyNumberFormat="1" applyFont="1" applyFill="1" applyBorder="1" applyAlignment="1">
      <alignment horizontal="right" shrinkToFit="1"/>
    </xf>
    <xf numFmtId="41" fontId="17" fillId="0" borderId="7" xfId="14" applyNumberFormat="1" applyFont="1" applyFill="1" applyBorder="1" applyAlignment="1">
      <alignment horizontal="right" shrinkToFit="1"/>
    </xf>
    <xf numFmtId="41" fontId="17" fillId="0" borderId="32" xfId="14" applyNumberFormat="1" applyFont="1" applyFill="1" applyBorder="1" applyAlignment="1">
      <alignment horizontal="right" shrinkToFit="1"/>
    </xf>
    <xf numFmtId="41" fontId="17" fillId="0" borderId="34" xfId="14" applyNumberFormat="1" applyFont="1" applyFill="1" applyBorder="1" applyAlignment="1">
      <alignment horizontal="right" shrinkToFit="1"/>
    </xf>
    <xf numFmtId="41" fontId="17" fillId="0" borderId="7" xfId="0" applyNumberFormat="1" applyFont="1" applyFill="1" applyBorder="1" applyAlignment="1">
      <alignment horizontal="right" shrinkToFit="1"/>
    </xf>
    <xf numFmtId="0" fontId="11" fillId="0" borderId="32" xfId="0" applyFont="1" applyFill="1" applyBorder="1" applyAlignment="1">
      <alignment horizontal="distributed" vertical="center"/>
    </xf>
    <xf numFmtId="186" fontId="17" fillId="0" borderId="27" xfId="0" applyNumberFormat="1" applyFont="1" applyFill="1" applyBorder="1" applyAlignment="1">
      <alignment horizontal="right" shrinkToFit="1"/>
    </xf>
    <xf numFmtId="187" fontId="17" fillId="0" borderId="31" xfId="14" applyNumberFormat="1" applyFont="1" applyFill="1" applyBorder="1" applyAlignment="1">
      <alignment horizontal="right" shrinkToFit="1"/>
    </xf>
    <xf numFmtId="186" fontId="17" fillId="0" borderId="3" xfId="0" applyNumberFormat="1" applyFont="1" applyFill="1" applyBorder="1" applyAlignment="1">
      <alignment horizontal="right" shrinkToFit="1"/>
    </xf>
    <xf numFmtId="41" fontId="17" fillId="0" borderId="3" xfId="0" applyNumberFormat="1" applyFont="1" applyFill="1" applyBorder="1" applyAlignment="1">
      <alignment horizontal="right" shrinkToFit="1"/>
    </xf>
    <xf numFmtId="41" fontId="19" fillId="0" borderId="21" xfId="0" applyNumberFormat="1" applyFont="1" applyFill="1" applyBorder="1" applyAlignment="1">
      <alignment horizontal="right"/>
    </xf>
    <xf numFmtId="41" fontId="19" fillId="0" borderId="10" xfId="0" applyNumberFormat="1" applyFont="1" applyFill="1" applyBorder="1" applyAlignment="1">
      <alignment horizontal="right"/>
    </xf>
    <xf numFmtId="0" fontId="12" fillId="0" borderId="5" xfId="0" applyFont="1" applyFill="1" applyBorder="1" applyAlignment="1">
      <alignment horizontal="distributed" vertical="center"/>
    </xf>
    <xf numFmtId="0" fontId="11" fillId="0" borderId="2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top"/>
    </xf>
    <xf numFmtId="0" fontId="10" fillId="0" borderId="0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0" fontId="27" fillId="0" borderId="0" xfId="0" applyFont="1"/>
    <xf numFmtId="0" fontId="27" fillId="0" borderId="0" xfId="0" applyFont="1" applyBorder="1"/>
    <xf numFmtId="41" fontId="11" fillId="0" borderId="13" xfId="0" applyNumberFormat="1" applyFont="1" applyFill="1" applyBorder="1"/>
    <xf numFmtId="41" fontId="11" fillId="0" borderId="1" xfId="0" applyNumberFormat="1" applyFont="1" applyFill="1" applyBorder="1" applyAlignment="1">
      <alignment horizontal="right"/>
    </xf>
    <xf numFmtId="41" fontId="11" fillId="0" borderId="1" xfId="0" applyNumberFormat="1" applyFont="1" applyFill="1" applyBorder="1"/>
    <xf numFmtId="186" fontId="11" fillId="0" borderId="1" xfId="0" applyNumberFormat="1" applyFont="1" applyBorder="1" applyAlignment="1">
      <alignment horizontal="center" vertical="center"/>
    </xf>
    <xf numFmtId="41" fontId="11" fillId="0" borderId="17" xfId="0" applyNumberFormat="1" applyFont="1" applyFill="1" applyBorder="1"/>
    <xf numFmtId="41" fontId="11" fillId="0" borderId="4" xfId="0" applyNumberFormat="1" applyFont="1" applyFill="1" applyBorder="1"/>
    <xf numFmtId="41" fontId="11" fillId="0" borderId="4" xfId="0" applyNumberFormat="1" applyFont="1" applyFill="1" applyBorder="1" applyAlignment="1">
      <alignment horizontal="right"/>
    </xf>
    <xf numFmtId="41" fontId="11" fillId="0" borderId="4" xfId="0" applyNumberFormat="1" applyFont="1" applyBorder="1" applyAlignment="1">
      <alignment horizontal="center" vertical="center"/>
    </xf>
    <xf numFmtId="186" fontId="11" fillId="0" borderId="4" xfId="0" applyNumberFormat="1" applyFont="1" applyBorder="1" applyAlignment="1">
      <alignment horizontal="center" vertical="center"/>
    </xf>
    <xf numFmtId="41" fontId="11" fillId="0" borderId="27" xfId="0" applyNumberFormat="1" applyFont="1" applyFill="1" applyBorder="1" applyAlignment="1">
      <alignment horizontal="center" vertical="center"/>
    </xf>
    <xf numFmtId="41" fontId="11" fillId="0" borderId="3" xfId="0" applyNumberFormat="1" applyFont="1" applyFill="1" applyBorder="1" applyAlignment="1">
      <alignment horizontal="center" vertical="center"/>
    </xf>
    <xf numFmtId="41" fontId="11" fillId="0" borderId="3" xfId="0" applyNumberFormat="1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41" fontId="10" fillId="0" borderId="0" xfId="0" applyNumberFormat="1" applyFont="1"/>
    <xf numFmtId="41" fontId="11" fillId="0" borderId="0" xfId="0" applyNumberFormat="1" applyFont="1"/>
    <xf numFmtId="41" fontId="11" fillId="0" borderId="0" xfId="0" applyNumberFormat="1" applyFont="1" applyBorder="1"/>
    <xf numFmtId="41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188" fontId="7" fillId="0" borderId="20" xfId="6" applyNumberFormat="1" applyFont="1" applyFill="1" applyBorder="1" applyAlignment="1">
      <alignment horizontal="right"/>
    </xf>
    <xf numFmtId="188" fontId="7" fillId="0" borderId="9" xfId="6" applyNumberFormat="1" applyFont="1" applyFill="1" applyBorder="1" applyAlignment="1">
      <alignment horizontal="right"/>
    </xf>
    <xf numFmtId="178" fontId="11" fillId="0" borderId="9" xfId="0" applyNumberFormat="1" applyFont="1" applyFill="1" applyBorder="1" applyAlignment="1">
      <alignment horizontal="right" shrinkToFit="1"/>
    </xf>
    <xf numFmtId="0" fontId="11" fillId="0" borderId="6" xfId="0" applyFont="1" applyBorder="1" applyAlignment="1">
      <alignment horizontal="distributed" vertical="center"/>
    </xf>
    <xf numFmtId="188" fontId="7" fillId="0" borderId="25" xfId="6" applyNumberFormat="1" applyFont="1" applyFill="1" applyBorder="1" applyAlignment="1">
      <alignment horizontal="right"/>
    </xf>
    <xf numFmtId="188" fontId="7" fillId="0" borderId="31" xfId="6" applyNumberFormat="1" applyFont="1" applyFill="1" applyBorder="1" applyAlignment="1">
      <alignment horizontal="right"/>
    </xf>
    <xf numFmtId="178" fontId="11" fillId="0" borderId="31" xfId="0" applyNumberFormat="1" applyFont="1" applyFill="1" applyBorder="1" applyAlignment="1">
      <alignment horizontal="right" shrinkToFit="1"/>
    </xf>
    <xf numFmtId="0" fontId="11" fillId="0" borderId="26" xfId="0" applyFont="1" applyBorder="1" applyAlignment="1">
      <alignment horizontal="distributed" vertical="center"/>
    </xf>
    <xf numFmtId="178" fontId="11" fillId="0" borderId="7" xfId="0" applyNumberFormat="1" applyFont="1" applyFill="1" applyBorder="1" applyAlignment="1">
      <alignment horizontal="right" shrinkToFit="1"/>
    </xf>
    <xf numFmtId="0" fontId="11" fillId="0" borderId="32" xfId="0" applyFont="1" applyBorder="1" applyAlignment="1">
      <alignment horizontal="distributed" vertical="center"/>
    </xf>
    <xf numFmtId="189" fontId="11" fillId="0" borderId="27" xfId="0" applyNumberFormat="1" applyFont="1" applyFill="1" applyBorder="1" applyAlignment="1">
      <alignment horizontal="right" shrinkToFit="1"/>
    </xf>
    <xf numFmtId="189" fontId="11" fillId="0" borderId="3" xfId="0" applyNumberFormat="1" applyFont="1" applyFill="1" applyBorder="1" applyAlignment="1">
      <alignment horizontal="right" shrinkToFit="1"/>
    </xf>
    <xf numFmtId="178" fontId="11" fillId="0" borderId="3" xfId="0" applyNumberFormat="1" applyFont="1" applyFill="1" applyBorder="1" applyAlignment="1">
      <alignment horizontal="center" shrinkToFit="1"/>
    </xf>
    <xf numFmtId="178" fontId="11" fillId="0" borderId="25" xfId="0" applyNumberFormat="1" applyFont="1" applyFill="1" applyBorder="1" applyAlignment="1">
      <alignment horizontal="right" shrinkToFit="1"/>
    </xf>
    <xf numFmtId="178" fontId="12" fillId="0" borderId="21" xfId="0" applyNumberFormat="1" applyFont="1" applyFill="1" applyBorder="1" applyAlignment="1">
      <alignment horizontal="right"/>
    </xf>
    <xf numFmtId="178" fontId="12" fillId="0" borderId="10" xfId="0" applyNumberFormat="1" applyFont="1" applyFill="1" applyBorder="1" applyAlignment="1">
      <alignment horizontal="right"/>
    </xf>
    <xf numFmtId="0" fontId="12" fillId="0" borderId="5" xfId="0" applyFont="1" applyBorder="1" applyAlignment="1">
      <alignment horizontal="distributed" vertical="center"/>
    </xf>
    <xf numFmtId="0" fontId="11" fillId="0" borderId="13" xfId="0" applyFont="1" applyFill="1" applyBorder="1" applyAlignment="1">
      <alignment horizontal="center" vertical="center"/>
    </xf>
    <xf numFmtId="186" fontId="11" fillId="0" borderId="0" xfId="0" applyNumberFormat="1" applyFont="1" applyBorder="1"/>
    <xf numFmtId="41" fontId="11" fillId="0" borderId="13" xfId="14" applyNumberFormat="1" applyFont="1" applyBorder="1" applyAlignment="1">
      <alignment horizontal="right"/>
    </xf>
    <xf numFmtId="41" fontId="11" fillId="0" borderId="1" xfId="14" applyNumberFormat="1" applyFont="1" applyBorder="1" applyAlignment="1">
      <alignment horizontal="right"/>
    </xf>
    <xf numFmtId="41" fontId="11" fillId="0" borderId="1" xfId="14" applyNumberFormat="1" applyFont="1" applyBorder="1" applyAlignment="1" applyProtection="1">
      <alignment horizontal="right"/>
      <protection locked="0"/>
    </xf>
    <xf numFmtId="190" fontId="11" fillId="0" borderId="1" xfId="1" applyNumberFormat="1" applyFont="1" applyBorder="1" applyAlignment="1"/>
    <xf numFmtId="41" fontId="11" fillId="0" borderId="1" xfId="0" applyNumberFormat="1" applyFont="1" applyBorder="1" applyAlignment="1"/>
    <xf numFmtId="49" fontId="11" fillId="0" borderId="16" xfId="0" applyNumberFormat="1" applyFont="1" applyBorder="1" applyAlignment="1">
      <alignment horizontal="distributed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horizontal="distributed" vertical="center"/>
    </xf>
    <xf numFmtId="41" fontId="11" fillId="0" borderId="17" xfId="14" applyNumberFormat="1" applyFont="1" applyBorder="1" applyAlignment="1" applyProtection="1">
      <alignment horizontal="right"/>
      <protection locked="0"/>
    </xf>
    <xf numFmtId="41" fontId="11" fillId="0" borderId="4" xfId="14" applyNumberFormat="1" applyFont="1" applyBorder="1" applyAlignment="1">
      <alignment horizontal="right"/>
    </xf>
    <xf numFmtId="41" fontId="11" fillId="0" borderId="4" xfId="14" applyNumberFormat="1" applyFont="1" applyBorder="1" applyAlignment="1" applyProtection="1">
      <alignment horizontal="right"/>
      <protection locked="0"/>
    </xf>
    <xf numFmtId="190" fontId="11" fillId="0" borderId="4" xfId="1" applyNumberFormat="1" applyFont="1" applyBorder="1" applyAlignment="1"/>
    <xf numFmtId="41" fontId="11" fillId="0" borderId="4" xfId="0" applyNumberFormat="1" applyFont="1" applyBorder="1" applyAlignment="1"/>
    <xf numFmtId="49" fontId="11" fillId="0" borderId="15" xfId="0" applyNumberFormat="1" applyFont="1" applyBorder="1" applyAlignment="1">
      <alignment horizontal="distributed" vertical="center"/>
    </xf>
    <xf numFmtId="49" fontId="11" fillId="0" borderId="32" xfId="0" applyNumberFormat="1" applyFont="1" applyBorder="1" applyAlignment="1">
      <alignment horizontal="center" vertical="center"/>
    </xf>
    <xf numFmtId="49" fontId="11" fillId="0" borderId="33" xfId="0" applyNumberFormat="1" applyFont="1" applyBorder="1" applyAlignment="1">
      <alignment vertical="center"/>
    </xf>
    <xf numFmtId="49" fontId="11" fillId="0" borderId="33" xfId="0" applyNumberFormat="1" applyFont="1" applyBorder="1" applyAlignment="1">
      <alignment horizontal="distributed" vertical="center"/>
    </xf>
    <xf numFmtId="49" fontId="11" fillId="0" borderId="14" xfId="0" applyNumberFormat="1" applyFont="1" applyBorder="1" applyAlignment="1">
      <alignment horizontal="center" vertical="center"/>
    </xf>
    <xf numFmtId="49" fontId="11" fillId="0" borderId="23" xfId="0" applyNumberFormat="1" applyFont="1" applyBorder="1" applyAlignment="1">
      <alignment vertical="center"/>
    </xf>
    <xf numFmtId="49" fontId="11" fillId="0" borderId="23" xfId="0" applyNumberFormat="1" applyFont="1" applyBorder="1" applyAlignment="1">
      <alignment horizontal="distributed" vertical="center"/>
    </xf>
    <xf numFmtId="41" fontId="11" fillId="0" borderId="4" xfId="1" applyNumberFormat="1" applyFont="1" applyBorder="1" applyAlignment="1">
      <alignment horizontal="right"/>
    </xf>
    <xf numFmtId="41" fontId="11" fillId="0" borderId="4" xfId="0" applyNumberFormat="1" applyFont="1" applyBorder="1" applyAlignment="1">
      <alignment horizontal="right"/>
    </xf>
    <xf numFmtId="49" fontId="11" fillId="0" borderId="26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vertical="center"/>
    </xf>
    <xf numFmtId="49" fontId="11" fillId="0" borderId="0" xfId="0" applyNumberFormat="1" applyFont="1" applyBorder="1" applyAlignment="1">
      <alignment horizontal="distributed" vertical="center"/>
    </xf>
    <xf numFmtId="41" fontId="11" fillId="0" borderId="17" xfId="1" applyNumberFormat="1" applyFont="1" applyBorder="1" applyAlignment="1">
      <alignment horizontal="right"/>
    </xf>
    <xf numFmtId="41" fontId="11" fillId="0" borderId="17" xfId="14" applyNumberFormat="1" applyFont="1" applyBorder="1" applyAlignment="1" applyProtection="1">
      <alignment horizontal="right"/>
    </xf>
    <xf numFmtId="41" fontId="11" fillId="0" borderId="4" xfId="14" applyNumberFormat="1" applyFont="1" applyBorder="1" applyAlignment="1" applyProtection="1">
      <alignment horizontal="right"/>
    </xf>
    <xf numFmtId="41" fontId="11" fillId="0" borderId="4" xfId="0" applyNumberFormat="1" applyFont="1" applyBorder="1" applyAlignment="1" applyProtection="1"/>
    <xf numFmtId="49" fontId="11" fillId="0" borderId="15" xfId="0" applyNumberFormat="1" applyFont="1" applyBorder="1" applyAlignment="1" applyProtection="1">
      <alignment horizontal="distributed" vertical="center"/>
    </xf>
    <xf numFmtId="49" fontId="11" fillId="0" borderId="1" xfId="0" applyNumberFormat="1" applyFont="1" applyBorder="1" applyAlignment="1">
      <alignment horizontal="center" vertical="center"/>
    </xf>
    <xf numFmtId="41" fontId="11" fillId="0" borderId="3" xfId="0" applyNumberFormat="1" applyFont="1" applyBorder="1" applyAlignment="1" applyProtection="1"/>
    <xf numFmtId="49" fontId="11" fillId="0" borderId="14" xfId="0" applyNumberFormat="1" applyFont="1" applyBorder="1" applyAlignment="1" applyProtection="1">
      <alignment horizontal="distributed" vertical="center"/>
    </xf>
    <xf numFmtId="49" fontId="11" fillId="0" borderId="28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49" fontId="11" fillId="0" borderId="29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49" fontId="30" fillId="0" borderId="0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177" fontId="13" fillId="0" borderId="12" xfId="0" applyNumberFormat="1" applyFont="1" applyFill="1" applyBorder="1" applyAlignment="1">
      <alignment horizontal="center" vertical="center"/>
    </xf>
    <xf numFmtId="177" fontId="13" fillId="0" borderId="17" xfId="0" applyNumberFormat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176" fontId="13" fillId="0" borderId="10" xfId="6" applyNumberFormat="1" applyFont="1" applyFill="1" applyBorder="1" applyAlignment="1">
      <alignment horizontal="right" vertical="center" shrinkToFit="1"/>
    </xf>
    <xf numFmtId="176" fontId="13" fillId="0" borderId="3" xfId="6" applyNumberFormat="1" applyFont="1" applyFill="1" applyBorder="1" applyAlignment="1">
      <alignment horizontal="right" vertical="center" shrinkToFit="1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176" fontId="11" fillId="0" borderId="7" xfId="6" applyNumberFormat="1" applyFont="1" applyFill="1" applyBorder="1" applyAlignment="1">
      <alignment horizontal="right" vertical="center" shrinkToFit="1"/>
    </xf>
    <xf numFmtId="176" fontId="11" fillId="0" borderId="3" xfId="6" applyNumberFormat="1" applyFont="1" applyFill="1" applyBorder="1" applyAlignment="1">
      <alignment horizontal="right" vertical="center" shrinkToFit="1"/>
    </xf>
    <xf numFmtId="177" fontId="11" fillId="0" borderId="17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11" fillId="0" borderId="9" xfId="6" applyNumberFormat="1" applyFont="1" applyFill="1" applyBorder="1" applyAlignment="1">
      <alignment horizontal="right" vertical="center" shrinkToFit="1"/>
    </xf>
    <xf numFmtId="177" fontId="11" fillId="0" borderId="13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distributed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49" fontId="17" fillId="0" borderId="21" xfId="0" applyNumberFormat="1" applyFont="1" applyFill="1" applyBorder="1" applyAlignment="1">
      <alignment horizontal="center" vertical="center" wrapText="1"/>
    </xf>
    <xf numFmtId="49" fontId="17" fillId="0" borderId="20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horizontal="distributed" vertical="center" wrapText="1"/>
    </xf>
    <xf numFmtId="0" fontId="17" fillId="0" borderId="22" xfId="0" applyFont="1" applyFill="1" applyBorder="1" applyAlignment="1">
      <alignment horizontal="distributed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5" xfId="0" applyFont="1" applyBorder="1" applyAlignment="1"/>
    <xf numFmtId="0" fontId="17" fillId="0" borderId="2" xfId="0" applyFont="1" applyBorder="1" applyAlignment="1"/>
    <xf numFmtId="0" fontId="17" fillId="0" borderId="6" xfId="0" applyFont="1" applyBorder="1" applyAlignment="1"/>
    <xf numFmtId="0" fontId="17" fillId="0" borderId="24" xfId="0" applyFont="1" applyBorder="1" applyAlignment="1">
      <alignment horizontal="center" vertical="center"/>
    </xf>
    <xf numFmtId="184" fontId="25" fillId="0" borderId="25" xfId="1" applyNumberFormat="1" applyFont="1" applyFill="1" applyBorder="1" applyAlignment="1">
      <alignment horizontal="center" vertical="center"/>
    </xf>
    <xf numFmtId="184" fontId="25" fillId="0" borderId="20" xfId="1" applyNumberFormat="1" applyFont="1" applyFill="1" applyBorder="1" applyAlignment="1">
      <alignment horizontal="center" vertical="center"/>
    </xf>
    <xf numFmtId="0" fontId="25" fillId="0" borderId="26" xfId="0" applyNumberFormat="1" applyFont="1" applyFill="1" applyBorder="1" applyAlignment="1">
      <alignment horizontal="center" vertical="center" textRotation="255" wrapText="1"/>
    </xf>
    <xf numFmtId="0" fontId="25" fillId="0" borderId="6" xfId="0" applyNumberFormat="1" applyFont="1" applyFill="1" applyBorder="1" applyAlignment="1">
      <alignment horizontal="center" vertical="center" textRotation="255" wrapText="1"/>
    </xf>
    <xf numFmtId="0" fontId="17" fillId="0" borderId="30" xfId="0" applyFont="1" applyFill="1" applyBorder="1" applyAlignment="1"/>
    <xf numFmtId="0" fontId="17" fillId="0" borderId="29" xfId="0" applyFont="1" applyFill="1" applyBorder="1" applyAlignment="1"/>
    <xf numFmtId="0" fontId="25" fillId="0" borderId="5" xfId="0" applyNumberFormat="1" applyFont="1" applyFill="1" applyBorder="1" applyAlignment="1">
      <alignment horizontal="center" vertical="center" textRotation="255" wrapText="1"/>
    </xf>
    <xf numFmtId="0" fontId="17" fillId="0" borderId="24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textRotation="255"/>
    </xf>
    <xf numFmtId="0" fontId="17" fillId="0" borderId="25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center" vertical="center"/>
    </xf>
    <xf numFmtId="0" fontId="17" fillId="0" borderId="26" xfId="0" applyFont="1" applyBorder="1" applyAlignment="1"/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right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distributed" vertical="center" wrapText="1"/>
    </xf>
    <xf numFmtId="0" fontId="11" fillId="0" borderId="9" xfId="0" applyFont="1" applyFill="1" applyBorder="1" applyAlignment="1">
      <alignment horizontal="distributed" vertical="center"/>
    </xf>
    <xf numFmtId="0" fontId="11" fillId="0" borderId="21" xfId="0" applyFont="1" applyFill="1" applyBorder="1" applyAlignment="1">
      <alignment horizontal="distributed" vertical="center" wrapText="1"/>
    </xf>
    <xf numFmtId="0" fontId="11" fillId="0" borderId="25" xfId="0" applyFont="1" applyFill="1" applyBorder="1" applyAlignment="1">
      <alignment horizontal="distributed" vertical="center"/>
    </xf>
    <xf numFmtId="0" fontId="11" fillId="0" borderId="20" xfId="0" applyFont="1" applyFill="1" applyBorder="1" applyAlignment="1">
      <alignment horizontal="distributed" vertical="center"/>
    </xf>
    <xf numFmtId="0" fontId="11" fillId="0" borderId="26" xfId="0" applyFont="1" applyFill="1" applyBorder="1" applyAlignment="1"/>
    <xf numFmtId="0" fontId="11" fillId="0" borderId="6" xfId="0" applyFont="1" applyFill="1" applyBorder="1" applyAlignment="1"/>
    <xf numFmtId="0" fontId="11" fillId="0" borderId="10" xfId="0" applyFont="1" applyFill="1" applyBorder="1" applyAlignment="1">
      <alignment horizontal="distributed" vertical="center"/>
    </xf>
    <xf numFmtId="0" fontId="11" fillId="0" borderId="31" xfId="0" applyFont="1" applyFill="1" applyBorder="1" applyAlignment="1">
      <alignment horizontal="distributed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5" fillId="0" borderId="9" xfId="0" applyFont="1" applyFill="1" applyBorder="1"/>
    <xf numFmtId="0" fontId="11" fillId="0" borderId="2" xfId="0" applyFont="1" applyFill="1" applyBorder="1" applyAlignment="1">
      <alignment horizontal="right" vertical="center"/>
    </xf>
    <xf numFmtId="0" fontId="11" fillId="0" borderId="15" xfId="0" applyFont="1" applyBorder="1" applyAlignment="1">
      <alignment horizontal="distributed" vertical="center"/>
    </xf>
    <xf numFmtId="0" fontId="11" fillId="0" borderId="16" xfId="0" applyFont="1" applyBorder="1" applyAlignment="1">
      <alignment horizontal="distributed" vertical="center"/>
    </xf>
    <xf numFmtId="0" fontId="11" fillId="0" borderId="35" xfId="0" applyFont="1" applyBorder="1" applyAlignment="1"/>
    <xf numFmtId="0" fontId="11" fillId="0" borderId="30" xfId="0" applyFont="1" applyBorder="1" applyAlignment="1"/>
    <xf numFmtId="0" fontId="11" fillId="0" borderId="0" xfId="0" applyFont="1" applyBorder="1" applyAlignment="1">
      <alignment horizontal="right" vertical="center"/>
    </xf>
    <xf numFmtId="0" fontId="11" fillId="0" borderId="26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/>
    <xf numFmtId="0" fontId="11" fillId="0" borderId="1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41" fontId="11" fillId="0" borderId="7" xfId="0" applyNumberFormat="1" applyFont="1" applyBorder="1" applyAlignment="1">
      <alignment horizontal="center"/>
    </xf>
    <xf numFmtId="41" fontId="11" fillId="0" borderId="3" xfId="0" applyNumberFormat="1" applyFont="1" applyBorder="1" applyAlignment="1">
      <alignment horizontal="center"/>
    </xf>
    <xf numFmtId="41" fontId="11" fillId="0" borderId="9" xfId="0" applyNumberFormat="1" applyFont="1" applyBorder="1" applyAlignment="1">
      <alignment horizontal="center"/>
    </xf>
    <xf numFmtId="41" fontId="11" fillId="0" borderId="34" xfId="0" applyNumberFormat="1" applyFont="1" applyBorder="1" applyAlignment="1"/>
    <xf numFmtId="41" fontId="11" fillId="0" borderId="27" xfId="0" applyNumberFormat="1" applyFont="1" applyBorder="1" applyAlignment="1"/>
    <xf numFmtId="41" fontId="11" fillId="0" borderId="34" xfId="0" applyNumberFormat="1" applyFont="1" applyBorder="1" applyAlignment="1">
      <alignment horizontal="center"/>
    </xf>
    <xf numFmtId="41" fontId="11" fillId="0" borderId="20" xfId="0" applyNumberFormat="1" applyFont="1" applyBorder="1" applyAlignment="1">
      <alignment horizontal="center"/>
    </xf>
    <xf numFmtId="41" fontId="11" fillId="0" borderId="7" xfId="0" applyNumberFormat="1" applyFont="1" applyBorder="1" applyAlignment="1"/>
    <xf numFmtId="41" fontId="11" fillId="0" borderId="3" xfId="0" applyNumberFormat="1" applyFont="1" applyBorder="1" applyAlignment="1"/>
    <xf numFmtId="41" fontId="11" fillId="0" borderId="7" xfId="0" applyNumberFormat="1" applyFont="1" applyBorder="1" applyAlignment="1">
      <alignment horizontal="right"/>
    </xf>
    <xf numFmtId="41" fontId="11" fillId="0" borderId="3" xfId="0" applyNumberFormat="1" applyFont="1" applyBorder="1" applyAlignment="1">
      <alignment horizontal="right"/>
    </xf>
    <xf numFmtId="41" fontId="11" fillId="0" borderId="7" xfId="0" applyNumberFormat="1" applyFont="1" applyBorder="1" applyAlignment="1" applyProtection="1">
      <alignment horizontal="center"/>
      <protection locked="0"/>
    </xf>
    <xf numFmtId="41" fontId="11" fillId="0" borderId="9" xfId="0" applyNumberFormat="1" applyFont="1" applyBorder="1" applyAlignment="1" applyProtection="1">
      <alignment horizontal="center"/>
      <protection locked="0"/>
    </xf>
    <xf numFmtId="41" fontId="11" fillId="0" borderId="3" xfId="0" applyNumberFormat="1" applyFont="1" applyBorder="1" applyAlignment="1" applyProtection="1">
      <alignment horizontal="center"/>
      <protection locked="0"/>
    </xf>
    <xf numFmtId="41" fontId="11" fillId="0" borderId="34" xfId="0" applyNumberFormat="1" applyFont="1" applyBorder="1" applyAlignment="1">
      <alignment horizontal="right"/>
    </xf>
    <xf numFmtId="41" fontId="11" fillId="0" borderId="27" xfId="0" applyNumberFormat="1" applyFont="1" applyBorder="1" applyAlignment="1">
      <alignment horizontal="right"/>
    </xf>
    <xf numFmtId="0" fontId="11" fillId="0" borderId="21" xfId="0" applyFont="1" applyBorder="1" applyAlignment="1">
      <alignment horizontal="distributed" vertical="center"/>
    </xf>
    <xf numFmtId="0" fontId="11" fillId="0" borderId="20" xfId="0" applyFont="1" applyBorder="1" applyAlignment="1">
      <alignment horizontal="distributed" vertical="center"/>
    </xf>
    <xf numFmtId="41" fontId="11" fillId="0" borderId="10" xfId="0" applyNumberFormat="1" applyFont="1" applyBorder="1" applyAlignment="1">
      <alignment horizontal="center"/>
    </xf>
    <xf numFmtId="41" fontId="11" fillId="0" borderId="10" xfId="0" applyNumberFormat="1" applyFont="1" applyBorder="1" applyAlignment="1"/>
    <xf numFmtId="41" fontId="11" fillId="0" borderId="21" xfId="0" applyNumberFormat="1" applyFont="1" applyBorder="1" applyAlignment="1"/>
    <xf numFmtId="41" fontId="11" fillId="0" borderId="10" xfId="0" applyNumberFormat="1" applyFont="1" applyBorder="1" applyAlignment="1">
      <alignment horizontal="right"/>
    </xf>
    <xf numFmtId="49" fontId="11" fillId="0" borderId="11" xfId="0" applyNumberFormat="1" applyFont="1" applyBorder="1" applyAlignment="1">
      <alignment horizontal="distributed" vertical="center"/>
    </xf>
    <xf numFmtId="49" fontId="11" fillId="0" borderId="5" xfId="0" applyNumberFormat="1" applyFont="1" applyBorder="1" applyAlignment="1">
      <alignment horizontal="distributed" vertical="center"/>
    </xf>
    <xf numFmtId="49" fontId="11" fillId="0" borderId="2" xfId="0" applyNumberFormat="1" applyFont="1" applyBorder="1" applyAlignment="1">
      <alignment horizontal="distributed" vertical="center"/>
    </xf>
    <xf numFmtId="49" fontId="11" fillId="0" borderId="6" xfId="0" applyNumberFormat="1" applyFont="1" applyBorder="1" applyAlignment="1">
      <alignment horizontal="distributed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1" fontId="11" fillId="0" borderId="10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>
      <alignment horizontal="distributed" vertical="center"/>
    </xf>
    <xf numFmtId="49" fontId="11" fillId="0" borderId="3" xfId="0" applyNumberFormat="1" applyFont="1" applyBorder="1" applyAlignment="1">
      <alignment horizontal="distributed" vertical="center"/>
    </xf>
    <xf numFmtId="49" fontId="11" fillId="0" borderId="9" xfId="0" applyNumberFormat="1" applyFont="1" applyBorder="1" applyAlignment="1">
      <alignment horizontal="distributed" vertical="center"/>
    </xf>
    <xf numFmtId="49" fontId="11" fillId="0" borderId="11" xfId="0" applyNumberFormat="1" applyFont="1" applyBorder="1" applyAlignment="1" applyProtection="1">
      <alignment horizontal="distributed" vertical="center"/>
    </xf>
    <xf numFmtId="49" fontId="11" fillId="0" borderId="5" xfId="0" applyNumberFormat="1" applyFont="1" applyBorder="1" applyAlignment="1" applyProtection="1">
      <alignment horizontal="distributed" vertical="center"/>
    </xf>
    <xf numFmtId="49" fontId="11" fillId="0" borderId="23" xfId="0" applyNumberFormat="1" applyFont="1" applyBorder="1" applyAlignment="1" applyProtection="1">
      <alignment horizontal="distributed" vertical="center"/>
    </xf>
    <xf numFmtId="49" fontId="11" fillId="0" borderId="14" xfId="0" applyNumberFormat="1" applyFont="1" applyBorder="1" applyAlignment="1" applyProtection="1">
      <alignment horizontal="distributed" vertical="center"/>
    </xf>
    <xf numFmtId="41" fontId="11" fillId="0" borderId="37" xfId="0" applyNumberFormat="1" applyFont="1" applyBorder="1" applyAlignment="1" applyProtection="1"/>
    <xf numFmtId="41" fontId="11" fillId="0" borderId="36" xfId="0" applyNumberFormat="1" applyFont="1" applyBorder="1" applyAlignment="1" applyProtection="1"/>
    <xf numFmtId="0" fontId="11" fillId="0" borderId="11" xfId="0" applyFont="1" applyBorder="1" applyAlignment="1">
      <alignment horizontal="left"/>
    </xf>
    <xf numFmtId="49" fontId="11" fillId="0" borderId="33" xfId="0" applyNumberFormat="1" applyFont="1" applyBorder="1" applyAlignment="1">
      <alignment horizontal="distributed" vertical="center"/>
    </xf>
    <xf numFmtId="49" fontId="11" fillId="0" borderId="23" xfId="0" applyNumberFormat="1" applyFont="1" applyBorder="1" applyAlignment="1">
      <alignment horizontal="distributed" vertical="center"/>
    </xf>
    <xf numFmtId="49" fontId="11" fillId="0" borderId="33" xfId="0" applyNumberFormat="1" applyFont="1" applyBorder="1" applyAlignment="1">
      <alignment vertical="center"/>
    </xf>
    <xf numFmtId="49" fontId="11" fillId="0" borderId="23" xfId="0" applyNumberFormat="1" applyFont="1" applyBorder="1" applyAlignment="1">
      <alignment vertical="center"/>
    </xf>
    <xf numFmtId="49" fontId="11" fillId="0" borderId="32" xfId="0" applyNumberFormat="1" applyFont="1" applyBorder="1" applyAlignment="1">
      <alignment vertical="center"/>
    </xf>
    <xf numFmtId="49" fontId="11" fillId="0" borderId="14" xfId="0" applyNumberFormat="1" applyFont="1" applyBorder="1" applyAlignment="1">
      <alignment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49" fontId="11" fillId="0" borderId="32" xfId="0" applyNumberFormat="1" applyFont="1" applyBorder="1" applyAlignment="1">
      <alignment horizontal="center" vertical="center" textRotation="255"/>
    </xf>
    <xf numFmtId="49" fontId="11" fillId="0" borderId="26" xfId="0" applyNumberFormat="1" applyFont="1" applyBorder="1" applyAlignment="1">
      <alignment horizontal="center" vertical="center" textRotation="255"/>
    </xf>
    <xf numFmtId="49" fontId="11" fillId="0" borderId="6" xfId="0" applyNumberFormat="1" applyFont="1" applyBorder="1" applyAlignment="1">
      <alignment horizontal="center" vertical="center" textRotation="255"/>
    </xf>
    <xf numFmtId="49" fontId="11" fillId="0" borderId="7" xfId="0" applyNumberFormat="1" applyFont="1" applyBorder="1" applyAlignment="1">
      <alignment horizontal="distributed" vertical="center" wrapText="1"/>
    </xf>
    <xf numFmtId="49" fontId="11" fillId="0" borderId="3" xfId="0" applyNumberFormat="1" applyFont="1" applyBorder="1" applyAlignment="1">
      <alignment horizontal="distributed" vertical="center" wrapText="1"/>
    </xf>
  </cellXfs>
  <cellStyles count="16">
    <cellStyle name="桁区切り" xfId="1" builtinId="6"/>
    <cellStyle name="桁区切り 2" xfId="14"/>
    <cellStyle name="桁区切り 3" xfId="15"/>
    <cellStyle name="標準" xfId="0" builtinId="0"/>
    <cellStyle name="標準 10" xfId="2"/>
    <cellStyle name="標準 11" xfId="3"/>
    <cellStyle name="標準 12" xfId="4"/>
    <cellStyle name="標準 13" xfId="5"/>
    <cellStyle name="標準 2" xfId="6"/>
    <cellStyle name="標準 3" xfId="7"/>
    <cellStyle name="標準 4" xfId="8"/>
    <cellStyle name="標準 5" xfId="9"/>
    <cellStyle name="標準 6" xfId="10"/>
    <cellStyle name="標準 7" xfId="11"/>
    <cellStyle name="標準 8" xfId="12"/>
    <cellStyle name="標準 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tabSelected="1" zoomScaleSheetLayoutView="80" workbookViewId="0">
      <selection sqref="A1:N1"/>
    </sheetView>
  </sheetViews>
  <sheetFormatPr defaultColWidth="9" defaultRowHeight="13"/>
  <cols>
    <col min="1" max="1" width="5.1796875" style="4" customWidth="1"/>
    <col min="2" max="2" width="6" style="5" customWidth="1"/>
    <col min="3" max="4" width="7.6328125" style="5" customWidth="1"/>
    <col min="5" max="7" width="6.1796875" style="5" customWidth="1"/>
    <col min="8" max="8" width="6.1796875" style="4" customWidth="1"/>
    <col min="9" max="9" width="6.1796875" style="5" customWidth="1"/>
    <col min="10" max="10" width="5.1796875" style="5" customWidth="1"/>
    <col min="11" max="11" width="5.81640625" style="5" customWidth="1"/>
    <col min="12" max="12" width="5.36328125" style="4" customWidth="1"/>
    <col min="13" max="13" width="5.81640625" style="4" customWidth="1"/>
    <col min="14" max="14" width="8.1796875" style="4" customWidth="1"/>
    <col min="15" max="16384" width="9" style="5"/>
  </cols>
  <sheetData>
    <row r="1" spans="1:14" ht="21" customHeight="1">
      <c r="A1" s="324" t="s">
        <v>31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</row>
    <row r="3" spans="1:14" s="2" customFormat="1" ht="19">
      <c r="A3" s="3" t="s">
        <v>3</v>
      </c>
      <c r="H3" s="1"/>
      <c r="L3" s="1"/>
      <c r="M3" s="1"/>
      <c r="N3" s="1"/>
    </row>
    <row r="5" spans="1:14" ht="14">
      <c r="A5" s="8" t="s">
        <v>32</v>
      </c>
      <c r="B5" s="9"/>
      <c r="C5" s="9"/>
      <c r="D5" s="9"/>
      <c r="E5" s="9"/>
      <c r="F5" s="9"/>
      <c r="G5" s="9"/>
      <c r="H5" s="10"/>
      <c r="I5" s="9"/>
      <c r="J5" s="9"/>
      <c r="K5" s="9"/>
      <c r="L5" s="10"/>
      <c r="M5" s="11"/>
      <c r="N5" s="10"/>
    </row>
    <row r="6" spans="1:14" s="6" customFormat="1" ht="31.5" customHeight="1">
      <c r="A6" s="316" t="s">
        <v>27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</row>
    <row r="7" spans="1:14" s="6" customFormat="1" ht="11.5" thickBot="1">
      <c r="A7" s="12"/>
      <c r="B7" s="13"/>
      <c r="C7" s="13"/>
      <c r="D7" s="13"/>
      <c r="E7" s="13"/>
      <c r="F7" s="13"/>
      <c r="G7" s="13"/>
      <c r="H7" s="12"/>
      <c r="I7" s="13"/>
      <c r="J7" s="13"/>
      <c r="K7" s="13"/>
      <c r="L7" s="14"/>
      <c r="M7" s="15"/>
      <c r="N7" s="16" t="s">
        <v>33</v>
      </c>
    </row>
    <row r="8" spans="1:14" s="6" customFormat="1" ht="15" customHeight="1">
      <c r="A8" s="319"/>
      <c r="B8" s="320"/>
      <c r="C8" s="323" t="s">
        <v>13</v>
      </c>
      <c r="D8" s="323"/>
      <c r="E8" s="317" t="s">
        <v>17</v>
      </c>
      <c r="F8" s="317" t="s">
        <v>18</v>
      </c>
      <c r="G8" s="317" t="s">
        <v>19</v>
      </c>
      <c r="H8" s="317" t="s">
        <v>20</v>
      </c>
      <c r="I8" s="317" t="s">
        <v>21</v>
      </c>
      <c r="J8" s="323" t="s">
        <v>15</v>
      </c>
      <c r="K8" s="323"/>
      <c r="L8" s="323"/>
      <c r="M8" s="317" t="s">
        <v>14</v>
      </c>
      <c r="N8" s="314" t="s">
        <v>16</v>
      </c>
    </row>
    <row r="9" spans="1:14" s="6" customFormat="1" ht="30" customHeight="1" thickBot="1">
      <c r="A9" s="321"/>
      <c r="B9" s="322"/>
      <c r="C9" s="17" t="s">
        <v>25</v>
      </c>
      <c r="D9" s="17" t="s">
        <v>26</v>
      </c>
      <c r="E9" s="318"/>
      <c r="F9" s="318"/>
      <c r="G9" s="318"/>
      <c r="H9" s="318"/>
      <c r="I9" s="318"/>
      <c r="J9" s="17" t="s">
        <v>22</v>
      </c>
      <c r="K9" s="17" t="s">
        <v>23</v>
      </c>
      <c r="L9" s="17" t="s">
        <v>24</v>
      </c>
      <c r="M9" s="318"/>
      <c r="N9" s="315"/>
    </row>
    <row r="10" spans="1:14" s="7" customFormat="1" ht="18" customHeight="1">
      <c r="A10" s="309" t="s">
        <v>4</v>
      </c>
      <c r="B10" s="18" t="s">
        <v>11</v>
      </c>
      <c r="C10" s="28">
        <v>23297</v>
      </c>
      <c r="D10" s="24">
        <v>39</v>
      </c>
      <c r="E10" s="24">
        <v>20158</v>
      </c>
      <c r="F10" s="24">
        <v>21406</v>
      </c>
      <c r="G10" s="24">
        <v>864</v>
      </c>
      <c r="H10" s="24">
        <v>5394</v>
      </c>
      <c r="I10" s="24">
        <v>19960</v>
      </c>
      <c r="J10" s="24">
        <f>J12+J14+J16+J18+J20+J22+J24+J26+J28</f>
        <v>5</v>
      </c>
      <c r="K10" s="24">
        <f>K12+K14+K16+K18+K20+K22+K24+K26+K28</f>
        <v>6398</v>
      </c>
      <c r="L10" s="24">
        <f>L12+L14+L16+L18+L20+L22+L24+L26+L28</f>
        <v>1256</v>
      </c>
      <c r="M10" s="307">
        <v>18.600000000000001</v>
      </c>
      <c r="N10" s="304">
        <v>82.07</v>
      </c>
    </row>
    <row r="11" spans="1:14" s="7" customFormat="1" ht="18" customHeight="1">
      <c r="A11" s="310"/>
      <c r="B11" s="19" t="s">
        <v>12</v>
      </c>
      <c r="C11" s="28">
        <v>28615</v>
      </c>
      <c r="D11" s="24">
        <v>54</v>
      </c>
      <c r="E11" s="24">
        <v>24838</v>
      </c>
      <c r="F11" s="24">
        <v>26208</v>
      </c>
      <c r="G11" s="24">
        <v>1243</v>
      </c>
      <c r="H11" s="24">
        <v>5578</v>
      </c>
      <c r="I11" s="24">
        <v>23483</v>
      </c>
      <c r="J11" s="24">
        <v>4</v>
      </c>
      <c r="K11" s="24">
        <v>7395</v>
      </c>
      <c r="L11" s="24">
        <v>1256</v>
      </c>
      <c r="M11" s="308"/>
      <c r="N11" s="305"/>
    </row>
    <row r="12" spans="1:14" s="6" customFormat="1" ht="18" customHeight="1">
      <c r="A12" s="306" t="s">
        <v>0</v>
      </c>
      <c r="B12" s="20" t="s">
        <v>11</v>
      </c>
      <c r="C12" s="26">
        <v>3633</v>
      </c>
      <c r="D12" s="25">
        <v>6</v>
      </c>
      <c r="E12" s="26">
        <v>3179</v>
      </c>
      <c r="F12" s="25">
        <v>3386</v>
      </c>
      <c r="G12" s="25">
        <v>88</v>
      </c>
      <c r="H12" s="25">
        <v>796</v>
      </c>
      <c r="I12" s="25">
        <v>3038</v>
      </c>
      <c r="J12" s="25">
        <v>0</v>
      </c>
      <c r="K12" s="25">
        <v>594</v>
      </c>
      <c r="L12" s="25">
        <v>238</v>
      </c>
      <c r="M12" s="311">
        <v>40.840000000000003</v>
      </c>
      <c r="N12" s="313">
        <v>81.13</v>
      </c>
    </row>
    <row r="13" spans="1:14" s="6" customFormat="1" ht="18" customHeight="1">
      <c r="A13" s="306"/>
      <c r="B13" s="20" t="s">
        <v>12</v>
      </c>
      <c r="C13" s="25">
        <v>4155</v>
      </c>
      <c r="D13" s="25">
        <v>8</v>
      </c>
      <c r="E13" s="25">
        <v>3646</v>
      </c>
      <c r="F13" s="25">
        <v>3859</v>
      </c>
      <c r="G13" s="25">
        <v>124</v>
      </c>
      <c r="H13" s="26">
        <v>810</v>
      </c>
      <c r="I13" s="25">
        <v>3371</v>
      </c>
      <c r="J13" s="25">
        <v>0</v>
      </c>
      <c r="K13" s="25">
        <v>684</v>
      </c>
      <c r="L13" s="25">
        <v>238</v>
      </c>
      <c r="M13" s="312"/>
      <c r="N13" s="313"/>
    </row>
    <row r="14" spans="1:14" s="6" customFormat="1" ht="18" customHeight="1">
      <c r="A14" s="306" t="s">
        <v>1</v>
      </c>
      <c r="B14" s="20" t="s">
        <v>11</v>
      </c>
      <c r="C14" s="26">
        <v>1993</v>
      </c>
      <c r="D14" s="26">
        <v>8</v>
      </c>
      <c r="E14" s="25">
        <v>1744</v>
      </c>
      <c r="F14" s="25">
        <v>1853</v>
      </c>
      <c r="G14" s="25">
        <v>89</v>
      </c>
      <c r="H14" s="25">
        <v>410</v>
      </c>
      <c r="I14" s="25">
        <v>1666</v>
      </c>
      <c r="J14" s="25">
        <v>1</v>
      </c>
      <c r="K14" s="25">
        <v>585</v>
      </c>
      <c r="L14" s="25">
        <v>114</v>
      </c>
      <c r="M14" s="311">
        <v>31.95</v>
      </c>
      <c r="N14" s="313">
        <v>79.2</v>
      </c>
    </row>
    <row r="15" spans="1:14" s="6" customFormat="1" ht="18" customHeight="1">
      <c r="A15" s="306"/>
      <c r="B15" s="20" t="s">
        <v>12</v>
      </c>
      <c r="C15" s="25">
        <v>2461</v>
      </c>
      <c r="D15" s="25">
        <v>11</v>
      </c>
      <c r="E15" s="25">
        <v>2160</v>
      </c>
      <c r="F15" s="25">
        <v>2279</v>
      </c>
      <c r="G15" s="25">
        <v>130</v>
      </c>
      <c r="H15" s="25">
        <v>423</v>
      </c>
      <c r="I15" s="25">
        <v>1949</v>
      </c>
      <c r="J15" s="25">
        <v>1</v>
      </c>
      <c r="K15" s="25">
        <v>729</v>
      </c>
      <c r="L15" s="25">
        <v>114</v>
      </c>
      <c r="M15" s="312"/>
      <c r="N15" s="313"/>
    </row>
    <row r="16" spans="1:14" s="6" customFormat="1" ht="18" customHeight="1">
      <c r="A16" s="306" t="s">
        <v>2</v>
      </c>
      <c r="B16" s="20" t="s">
        <v>11</v>
      </c>
      <c r="C16" s="26">
        <v>2266</v>
      </c>
      <c r="D16" s="25">
        <v>1</v>
      </c>
      <c r="E16" s="25">
        <v>1977</v>
      </c>
      <c r="F16" s="25">
        <v>2115</v>
      </c>
      <c r="G16" s="25">
        <v>93</v>
      </c>
      <c r="H16" s="25">
        <v>585</v>
      </c>
      <c r="I16" s="25">
        <v>1933</v>
      </c>
      <c r="J16" s="25">
        <v>1</v>
      </c>
      <c r="K16" s="26">
        <v>630</v>
      </c>
      <c r="L16" s="25">
        <v>141</v>
      </c>
      <c r="M16" s="311">
        <v>54.47</v>
      </c>
      <c r="N16" s="313">
        <v>81.56</v>
      </c>
    </row>
    <row r="17" spans="1:14" s="6" customFormat="1" ht="18" customHeight="1">
      <c r="A17" s="306"/>
      <c r="B17" s="20" t="s">
        <v>12</v>
      </c>
      <c r="C17" s="25">
        <v>2777</v>
      </c>
      <c r="D17" s="25">
        <v>1</v>
      </c>
      <c r="E17" s="25">
        <v>2422</v>
      </c>
      <c r="F17" s="25">
        <v>2592</v>
      </c>
      <c r="G17" s="25">
        <v>142</v>
      </c>
      <c r="H17" s="25">
        <v>599</v>
      </c>
      <c r="I17" s="25">
        <v>2265</v>
      </c>
      <c r="J17" s="25">
        <v>1</v>
      </c>
      <c r="K17" s="26">
        <v>720</v>
      </c>
      <c r="L17" s="25">
        <v>141</v>
      </c>
      <c r="M17" s="312"/>
      <c r="N17" s="313"/>
    </row>
    <row r="18" spans="1:14" s="6" customFormat="1" ht="18" customHeight="1">
      <c r="A18" s="328" t="s">
        <v>5</v>
      </c>
      <c r="B18" s="20" t="s">
        <v>11</v>
      </c>
      <c r="C18" s="26">
        <v>3113</v>
      </c>
      <c r="D18" s="26">
        <v>3</v>
      </c>
      <c r="E18" s="25">
        <v>2676</v>
      </c>
      <c r="F18" s="25">
        <v>2847</v>
      </c>
      <c r="G18" s="25">
        <v>133</v>
      </c>
      <c r="H18" s="25">
        <v>732</v>
      </c>
      <c r="I18" s="25">
        <v>2663</v>
      </c>
      <c r="J18" s="25">
        <v>0</v>
      </c>
      <c r="K18" s="26">
        <v>1141</v>
      </c>
      <c r="L18" s="25">
        <v>179</v>
      </c>
      <c r="M18" s="311">
        <v>22.99</v>
      </c>
      <c r="N18" s="313">
        <v>81.319999999999993</v>
      </c>
    </row>
    <row r="19" spans="1:14" s="6" customFormat="1" ht="18" customHeight="1">
      <c r="A19" s="328"/>
      <c r="B19" s="20" t="s">
        <v>12</v>
      </c>
      <c r="C19" s="25">
        <v>3940</v>
      </c>
      <c r="D19" s="25">
        <v>4</v>
      </c>
      <c r="E19" s="25">
        <v>3398</v>
      </c>
      <c r="F19" s="25">
        <v>3604</v>
      </c>
      <c r="G19" s="25">
        <v>186</v>
      </c>
      <c r="H19" s="25">
        <v>758</v>
      </c>
      <c r="I19" s="25">
        <v>3204</v>
      </c>
      <c r="J19" s="25">
        <v>0</v>
      </c>
      <c r="K19" s="26">
        <v>1356</v>
      </c>
      <c r="L19" s="25">
        <v>179</v>
      </c>
      <c r="M19" s="312"/>
      <c r="N19" s="313"/>
    </row>
    <row r="20" spans="1:14" s="6" customFormat="1" ht="18" customHeight="1">
      <c r="A20" s="306" t="s">
        <v>6</v>
      </c>
      <c r="B20" s="20" t="s">
        <v>11</v>
      </c>
      <c r="C20" s="26">
        <v>2241</v>
      </c>
      <c r="D20" s="25">
        <v>3</v>
      </c>
      <c r="E20" s="25">
        <v>1895</v>
      </c>
      <c r="F20" s="25">
        <v>2047</v>
      </c>
      <c r="G20" s="25">
        <v>62</v>
      </c>
      <c r="H20" s="25">
        <v>471</v>
      </c>
      <c r="I20" s="25">
        <v>1930</v>
      </c>
      <c r="J20" s="25">
        <v>1</v>
      </c>
      <c r="K20" s="25">
        <v>638</v>
      </c>
      <c r="L20" s="25">
        <v>108</v>
      </c>
      <c r="M20" s="311">
        <v>10.1</v>
      </c>
      <c r="N20" s="313">
        <v>82.78</v>
      </c>
    </row>
    <row r="21" spans="1:14" s="6" customFormat="1" ht="18" customHeight="1">
      <c r="A21" s="306"/>
      <c r="B21" s="20" t="s">
        <v>12</v>
      </c>
      <c r="C21" s="25">
        <v>2671</v>
      </c>
      <c r="D21" s="25">
        <v>5</v>
      </c>
      <c r="E21" s="25">
        <v>2280</v>
      </c>
      <c r="F21" s="25">
        <v>2422</v>
      </c>
      <c r="G21" s="25">
        <v>92</v>
      </c>
      <c r="H21" s="25">
        <v>480</v>
      </c>
      <c r="I21" s="25">
        <v>2211</v>
      </c>
      <c r="J21" s="25">
        <v>1</v>
      </c>
      <c r="K21" s="25">
        <v>698</v>
      </c>
      <c r="L21" s="25">
        <v>108</v>
      </c>
      <c r="M21" s="312"/>
      <c r="N21" s="313"/>
    </row>
    <row r="22" spans="1:14" s="6" customFormat="1" ht="18" customHeight="1">
      <c r="A22" s="306" t="s">
        <v>7</v>
      </c>
      <c r="B22" s="20" t="s">
        <v>30</v>
      </c>
      <c r="C22" s="26">
        <v>2949</v>
      </c>
      <c r="D22" s="26">
        <v>6</v>
      </c>
      <c r="E22" s="25">
        <v>2539</v>
      </c>
      <c r="F22" s="25">
        <v>2679</v>
      </c>
      <c r="G22" s="25">
        <v>142</v>
      </c>
      <c r="H22" s="25">
        <v>782</v>
      </c>
      <c r="I22" s="25">
        <v>2567</v>
      </c>
      <c r="J22" s="25">
        <v>1</v>
      </c>
      <c r="K22" s="25">
        <v>993</v>
      </c>
      <c r="L22" s="25">
        <v>169</v>
      </c>
      <c r="M22" s="311">
        <v>16.34</v>
      </c>
      <c r="N22" s="313">
        <v>83</v>
      </c>
    </row>
    <row r="23" spans="1:14" s="6" customFormat="1" ht="18" customHeight="1">
      <c r="A23" s="306"/>
      <c r="B23" s="20" t="s">
        <v>12</v>
      </c>
      <c r="C23" s="25">
        <v>3817</v>
      </c>
      <c r="D23" s="25">
        <v>9</v>
      </c>
      <c r="E23" s="25">
        <v>3294</v>
      </c>
      <c r="F23" s="25">
        <v>3450</v>
      </c>
      <c r="G23" s="25">
        <v>193</v>
      </c>
      <c r="H23" s="25">
        <v>825</v>
      </c>
      <c r="I23" s="25">
        <v>3168</v>
      </c>
      <c r="J23" s="25">
        <v>1</v>
      </c>
      <c r="K23" s="25">
        <v>1114</v>
      </c>
      <c r="L23" s="25">
        <v>169</v>
      </c>
      <c r="M23" s="312"/>
      <c r="N23" s="313"/>
    </row>
    <row r="24" spans="1:14" s="6" customFormat="1" ht="18" customHeight="1">
      <c r="A24" s="306" t="s">
        <v>8</v>
      </c>
      <c r="B24" s="20" t="s">
        <v>11</v>
      </c>
      <c r="C24" s="26">
        <v>2648</v>
      </c>
      <c r="D24" s="25">
        <v>3</v>
      </c>
      <c r="E24" s="25">
        <v>2331</v>
      </c>
      <c r="F24" s="25">
        <v>2437</v>
      </c>
      <c r="G24" s="25">
        <v>112</v>
      </c>
      <c r="H24" s="25">
        <v>649</v>
      </c>
      <c r="I24" s="25">
        <v>2330</v>
      </c>
      <c r="J24" s="25">
        <v>0</v>
      </c>
      <c r="K24" s="25">
        <v>967</v>
      </c>
      <c r="L24" s="25">
        <v>148</v>
      </c>
      <c r="M24" s="311">
        <v>14.52</v>
      </c>
      <c r="N24" s="313">
        <v>83.06</v>
      </c>
    </row>
    <row r="25" spans="1:14" s="6" customFormat="1" ht="18" customHeight="1">
      <c r="A25" s="306"/>
      <c r="B25" s="20" t="s">
        <v>12</v>
      </c>
      <c r="C25" s="25">
        <v>3407</v>
      </c>
      <c r="D25" s="25">
        <v>3</v>
      </c>
      <c r="E25" s="25">
        <v>3012</v>
      </c>
      <c r="F25" s="25">
        <v>3132</v>
      </c>
      <c r="G25" s="25">
        <v>161</v>
      </c>
      <c r="H25" s="25">
        <v>679</v>
      </c>
      <c r="I25" s="25">
        <v>2830</v>
      </c>
      <c r="J25" s="25">
        <v>0</v>
      </c>
      <c r="K25" s="25">
        <v>1122</v>
      </c>
      <c r="L25" s="25">
        <v>148</v>
      </c>
      <c r="M25" s="312"/>
      <c r="N25" s="313"/>
    </row>
    <row r="26" spans="1:14" s="6" customFormat="1" ht="18" customHeight="1">
      <c r="A26" s="306" t="s">
        <v>9</v>
      </c>
      <c r="B26" s="20" t="s">
        <v>11</v>
      </c>
      <c r="C26" s="26">
        <v>2975</v>
      </c>
      <c r="D26" s="26">
        <v>6</v>
      </c>
      <c r="E26" s="25">
        <v>2563</v>
      </c>
      <c r="F26" s="25">
        <v>2711</v>
      </c>
      <c r="G26" s="25">
        <v>96</v>
      </c>
      <c r="H26" s="25">
        <v>635</v>
      </c>
      <c r="I26" s="25">
        <v>2557</v>
      </c>
      <c r="J26" s="25">
        <v>1</v>
      </c>
      <c r="K26" s="25">
        <v>576</v>
      </c>
      <c r="L26" s="25">
        <v>117</v>
      </c>
      <c r="M26" s="311">
        <v>16.04</v>
      </c>
      <c r="N26" s="313">
        <v>83.19</v>
      </c>
    </row>
    <row r="27" spans="1:14" s="6" customFormat="1" ht="18" customHeight="1">
      <c r="A27" s="306"/>
      <c r="B27" s="20" t="s">
        <v>12</v>
      </c>
      <c r="C27" s="25">
        <v>3588</v>
      </c>
      <c r="D27" s="25">
        <v>9</v>
      </c>
      <c r="E27" s="25">
        <v>3088</v>
      </c>
      <c r="F27" s="25">
        <v>3255</v>
      </c>
      <c r="G27" s="25">
        <v>137</v>
      </c>
      <c r="H27" s="25">
        <v>659</v>
      </c>
      <c r="I27" s="25">
        <v>2985</v>
      </c>
      <c r="J27" s="25">
        <v>0</v>
      </c>
      <c r="K27" s="25">
        <v>650</v>
      </c>
      <c r="L27" s="25">
        <v>117</v>
      </c>
      <c r="M27" s="312"/>
      <c r="N27" s="313"/>
    </row>
    <row r="28" spans="1:14" s="6" customFormat="1" ht="18" customHeight="1">
      <c r="A28" s="306" t="s">
        <v>10</v>
      </c>
      <c r="B28" s="20" t="s">
        <v>11</v>
      </c>
      <c r="C28" s="26">
        <v>1478</v>
      </c>
      <c r="D28" s="25">
        <v>2</v>
      </c>
      <c r="E28" s="25">
        <v>1254</v>
      </c>
      <c r="F28" s="25">
        <v>1331</v>
      </c>
      <c r="G28" s="25">
        <v>50</v>
      </c>
      <c r="H28" s="25">
        <v>335</v>
      </c>
      <c r="I28" s="25">
        <v>1277</v>
      </c>
      <c r="J28" s="25">
        <v>0</v>
      </c>
      <c r="K28" s="25">
        <v>274</v>
      </c>
      <c r="L28" s="25">
        <v>42</v>
      </c>
      <c r="M28" s="311">
        <v>9.9600000000000009</v>
      </c>
      <c r="N28" s="313">
        <v>83.38</v>
      </c>
    </row>
    <row r="29" spans="1:14" s="6" customFormat="1" ht="18" customHeight="1" thickBot="1">
      <c r="A29" s="327"/>
      <c r="B29" s="21" t="s">
        <v>12</v>
      </c>
      <c r="C29" s="29">
        <v>1799</v>
      </c>
      <c r="D29" s="27">
        <v>3</v>
      </c>
      <c r="E29" s="27">
        <v>1539</v>
      </c>
      <c r="F29" s="27">
        <v>1617</v>
      </c>
      <c r="G29" s="27">
        <v>79</v>
      </c>
      <c r="H29" s="27">
        <v>346</v>
      </c>
      <c r="I29" s="27">
        <v>1500</v>
      </c>
      <c r="J29" s="27">
        <v>0</v>
      </c>
      <c r="K29" s="27">
        <v>322</v>
      </c>
      <c r="L29" s="27">
        <v>42</v>
      </c>
      <c r="M29" s="325"/>
      <c r="N29" s="326"/>
    </row>
    <row r="30" spans="1:14" s="6" customFormat="1" ht="11">
      <c r="A30" s="13" t="s">
        <v>29</v>
      </c>
      <c r="B30" s="13"/>
      <c r="C30" s="13"/>
      <c r="D30" s="13"/>
      <c r="E30" s="13"/>
      <c r="F30" s="13"/>
      <c r="G30" s="13"/>
      <c r="H30" s="12"/>
      <c r="I30" s="13"/>
      <c r="J30" s="13"/>
      <c r="K30" s="13"/>
      <c r="L30" s="12"/>
      <c r="M30" s="12"/>
      <c r="N30" s="12"/>
    </row>
    <row r="31" spans="1:14" s="7" customFormat="1" ht="11">
      <c r="A31" s="12" t="s">
        <v>28</v>
      </c>
      <c r="B31" s="22"/>
      <c r="C31" s="22"/>
      <c r="D31" s="22"/>
      <c r="E31" s="22"/>
      <c r="F31" s="22"/>
      <c r="G31" s="22"/>
      <c r="H31" s="22"/>
      <c r="I31" s="22"/>
      <c r="J31" s="22"/>
      <c r="K31" s="23"/>
      <c r="L31" s="22"/>
      <c r="M31" s="22"/>
      <c r="N31" s="23"/>
    </row>
    <row r="32" spans="1:14">
      <c r="K32" s="4"/>
      <c r="L32" s="5"/>
      <c r="M32" s="5"/>
    </row>
    <row r="33" spans="8:13">
      <c r="K33" s="4"/>
      <c r="L33" s="5"/>
      <c r="M33" s="5"/>
    </row>
    <row r="34" spans="8:13">
      <c r="K34" s="4"/>
      <c r="L34" s="5"/>
      <c r="M34" s="5"/>
    </row>
    <row r="35" spans="8:13">
      <c r="K35" s="4"/>
      <c r="L35" s="5"/>
      <c r="M35" s="5"/>
    </row>
    <row r="36" spans="8:13">
      <c r="K36" s="4"/>
      <c r="L36" s="5"/>
      <c r="M36" s="5"/>
    </row>
    <row r="37" spans="8:13">
      <c r="K37" s="4"/>
      <c r="L37" s="5"/>
      <c r="M37" s="5"/>
    </row>
    <row r="38" spans="8:13">
      <c r="K38" s="4"/>
      <c r="L38" s="5"/>
      <c r="M38" s="5"/>
    </row>
    <row r="39" spans="8:13">
      <c r="K39" s="4"/>
      <c r="L39" s="5"/>
      <c r="M39" s="5"/>
    </row>
    <row r="40" spans="8:13">
      <c r="K40" s="4"/>
      <c r="L40" s="5"/>
      <c r="M40" s="5"/>
    </row>
    <row r="41" spans="8:13">
      <c r="K41" s="4"/>
      <c r="L41" s="5"/>
      <c r="M41" s="5"/>
    </row>
    <row r="42" spans="8:13">
      <c r="H42" s="5"/>
      <c r="I42" s="4"/>
      <c r="K42" s="4"/>
      <c r="L42" s="5"/>
      <c r="M42" s="5"/>
    </row>
    <row r="43" spans="8:13">
      <c r="H43" s="5"/>
      <c r="I43" s="4"/>
      <c r="K43" s="4"/>
      <c r="L43" s="5"/>
      <c r="M43" s="5"/>
    </row>
    <row r="44" spans="8:13">
      <c r="K44" s="4"/>
      <c r="L44" s="5"/>
      <c r="M44" s="5"/>
    </row>
    <row r="45" spans="8:13">
      <c r="L45" s="5"/>
      <c r="M45" s="5"/>
    </row>
    <row r="46" spans="8:13">
      <c r="L46" s="5"/>
      <c r="M46" s="5"/>
    </row>
    <row r="47" spans="8:13">
      <c r="L47" s="5"/>
      <c r="M47" s="5"/>
    </row>
    <row r="48" spans="8:13">
      <c r="L48" s="5"/>
      <c r="M48" s="5"/>
    </row>
    <row r="49" spans="12:14">
      <c r="L49" s="5"/>
      <c r="M49" s="5"/>
    </row>
    <row r="50" spans="12:14">
      <c r="L50" s="5"/>
      <c r="M50" s="5"/>
    </row>
    <row r="51" spans="12:14">
      <c r="L51" s="5"/>
      <c r="M51" s="5"/>
    </row>
    <row r="52" spans="12:14">
      <c r="L52" s="5"/>
      <c r="M52" s="5"/>
    </row>
    <row r="53" spans="12:14">
      <c r="L53" s="5"/>
      <c r="M53" s="5"/>
    </row>
    <row r="54" spans="12:14">
      <c r="L54" s="5"/>
      <c r="N54" s="5"/>
    </row>
    <row r="55" spans="12:14">
      <c r="M55" s="5"/>
    </row>
  </sheetData>
  <mergeCells count="42">
    <mergeCell ref="A26:A27"/>
    <mergeCell ref="A16:A17"/>
    <mergeCell ref="A18:A19"/>
    <mergeCell ref="A20:A21"/>
    <mergeCell ref="A22:A23"/>
    <mergeCell ref="A24:A25"/>
    <mergeCell ref="A1:N1"/>
    <mergeCell ref="N16:N17"/>
    <mergeCell ref="N18:N19"/>
    <mergeCell ref="N20:N21"/>
    <mergeCell ref="M28:M29"/>
    <mergeCell ref="N28:N29"/>
    <mergeCell ref="M26:M27"/>
    <mergeCell ref="N26:N27"/>
    <mergeCell ref="M22:M23"/>
    <mergeCell ref="M24:M25"/>
    <mergeCell ref="N22:N23"/>
    <mergeCell ref="N24:N25"/>
    <mergeCell ref="M20:M21"/>
    <mergeCell ref="M16:M17"/>
    <mergeCell ref="M18:M19"/>
    <mergeCell ref="A28:A29"/>
    <mergeCell ref="N8:N9"/>
    <mergeCell ref="A6:N6"/>
    <mergeCell ref="G8:G9"/>
    <mergeCell ref="A8:B9"/>
    <mergeCell ref="M8:M9"/>
    <mergeCell ref="E8:E9"/>
    <mergeCell ref="J8:L8"/>
    <mergeCell ref="H8:H9"/>
    <mergeCell ref="F8:F9"/>
    <mergeCell ref="C8:D8"/>
    <mergeCell ref="I8:I9"/>
    <mergeCell ref="N10:N11"/>
    <mergeCell ref="A14:A15"/>
    <mergeCell ref="M10:M11"/>
    <mergeCell ref="A10:A11"/>
    <mergeCell ref="A12:A13"/>
    <mergeCell ref="M12:M13"/>
    <mergeCell ref="N12:N13"/>
    <mergeCell ref="N14:N15"/>
    <mergeCell ref="M14:M15"/>
  </mergeCells>
  <phoneticPr fontId="2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showGridLines="0" zoomScaleNormal="100" zoomScaleSheetLayoutView="85" workbookViewId="0"/>
  </sheetViews>
  <sheetFormatPr defaultColWidth="9" defaultRowHeight="13"/>
  <cols>
    <col min="1" max="1" width="3.1796875" style="10" customWidth="1"/>
    <col min="2" max="2" width="2.1796875" style="9" customWidth="1"/>
    <col min="3" max="3" width="2" style="9" customWidth="1"/>
    <col min="4" max="4" width="2.6328125" style="9" customWidth="1"/>
    <col min="5" max="5" width="2.36328125" style="9" customWidth="1"/>
    <col min="6" max="7" width="5" style="9" customWidth="1"/>
    <col min="8" max="17" width="4.81640625" style="9" customWidth="1"/>
    <col min="18" max="20" width="4" style="9" customWidth="1"/>
    <col min="21" max="21" width="5" style="10" customWidth="1"/>
    <col min="22" max="16384" width="9" style="9"/>
  </cols>
  <sheetData>
    <row r="1" spans="1:21" ht="17" thickBot="1">
      <c r="A1" s="83" t="s">
        <v>51</v>
      </c>
      <c r="B1" s="82"/>
      <c r="C1" s="82"/>
      <c r="D1" s="82"/>
      <c r="S1" s="339"/>
      <c r="T1" s="339"/>
      <c r="U1" s="11"/>
    </row>
    <row r="2" spans="1:21" s="35" customFormat="1" ht="31" customHeight="1">
      <c r="A2" s="335"/>
      <c r="B2" s="335"/>
      <c r="C2" s="335"/>
      <c r="D2" s="335"/>
      <c r="E2" s="336"/>
      <c r="F2" s="340" t="s">
        <v>50</v>
      </c>
      <c r="G2" s="341"/>
      <c r="H2" s="333" t="s">
        <v>49</v>
      </c>
      <c r="I2" s="334"/>
      <c r="J2" s="333" t="s">
        <v>48</v>
      </c>
      <c r="K2" s="334"/>
      <c r="L2" s="333" t="s">
        <v>47</v>
      </c>
      <c r="M2" s="334"/>
      <c r="N2" s="333" t="s">
        <v>46</v>
      </c>
      <c r="O2" s="334"/>
      <c r="P2" s="333" t="s">
        <v>45</v>
      </c>
      <c r="Q2" s="334"/>
      <c r="R2" s="329" t="s">
        <v>44</v>
      </c>
      <c r="S2" s="329" t="s">
        <v>43</v>
      </c>
      <c r="T2" s="329" t="s">
        <v>42</v>
      </c>
      <c r="U2" s="331" t="s">
        <v>14</v>
      </c>
    </row>
    <row r="3" spans="1:21" s="35" customFormat="1" ht="15" customHeight="1" thickBot="1">
      <c r="A3" s="337"/>
      <c r="B3" s="337"/>
      <c r="C3" s="337"/>
      <c r="D3" s="337"/>
      <c r="E3" s="338"/>
      <c r="F3" s="81" t="s">
        <v>41</v>
      </c>
      <c r="G3" s="81" t="s">
        <v>12</v>
      </c>
      <c r="H3" s="81" t="s">
        <v>41</v>
      </c>
      <c r="I3" s="81" t="s">
        <v>12</v>
      </c>
      <c r="J3" s="81" t="s">
        <v>41</v>
      </c>
      <c r="K3" s="81" t="s">
        <v>12</v>
      </c>
      <c r="L3" s="81" t="s">
        <v>41</v>
      </c>
      <c r="M3" s="81" t="s">
        <v>12</v>
      </c>
      <c r="N3" s="81" t="s">
        <v>41</v>
      </c>
      <c r="O3" s="81" t="s">
        <v>12</v>
      </c>
      <c r="P3" s="81" t="s">
        <v>41</v>
      </c>
      <c r="Q3" s="81" t="s">
        <v>12</v>
      </c>
      <c r="R3" s="330"/>
      <c r="S3" s="330"/>
      <c r="T3" s="330"/>
      <c r="U3" s="332"/>
    </row>
    <row r="4" spans="1:21" s="35" customFormat="1" ht="12" customHeight="1">
      <c r="A4" s="68" t="s">
        <v>40</v>
      </c>
      <c r="B4" s="72">
        <v>25</v>
      </c>
      <c r="C4" s="67" t="s">
        <v>39</v>
      </c>
      <c r="D4" s="68"/>
      <c r="E4" s="67"/>
      <c r="F4" s="80">
        <v>23513</v>
      </c>
      <c r="G4" s="80">
        <v>32329</v>
      </c>
      <c r="H4" s="80">
        <v>21307</v>
      </c>
      <c r="I4" s="80">
        <v>29512</v>
      </c>
      <c r="J4" s="80">
        <v>21524</v>
      </c>
      <c r="K4" s="80">
        <v>29638</v>
      </c>
      <c r="L4" s="80">
        <v>1842</v>
      </c>
      <c r="M4" s="80">
        <v>2673</v>
      </c>
      <c r="N4" s="80">
        <v>3165</v>
      </c>
      <c r="O4" s="80">
        <v>3268</v>
      </c>
      <c r="P4" s="80">
        <v>19452</v>
      </c>
      <c r="Q4" s="80">
        <v>24713</v>
      </c>
      <c r="R4" s="80">
        <v>0.41666666666666602</v>
      </c>
      <c r="S4" s="80">
        <v>1094</v>
      </c>
      <c r="T4" s="80">
        <v>60</v>
      </c>
      <c r="U4" s="77">
        <v>23</v>
      </c>
    </row>
    <row r="5" spans="1:21" s="71" customFormat="1" ht="12" customHeight="1">
      <c r="A5" s="68"/>
      <c r="B5" s="72">
        <v>26</v>
      </c>
      <c r="C5" s="67"/>
      <c r="D5" s="68" t="s">
        <v>36</v>
      </c>
      <c r="E5" s="67"/>
      <c r="F5" s="78">
        <v>24207.833333333332</v>
      </c>
      <c r="G5" s="78">
        <v>32636.75</v>
      </c>
      <c r="H5" s="78">
        <v>21383.25</v>
      </c>
      <c r="I5" s="78">
        <v>29011.916666666668</v>
      </c>
      <c r="J5" s="78">
        <v>22086.583333333332</v>
      </c>
      <c r="K5" s="78">
        <v>29755.416666666668</v>
      </c>
      <c r="L5" s="78">
        <v>1719.3333333333333</v>
      </c>
      <c r="M5" s="78">
        <v>2482.3333333333335</v>
      </c>
      <c r="N5" s="78">
        <v>3797</v>
      </c>
      <c r="O5" s="78">
        <v>3924.25</v>
      </c>
      <c r="P5" s="78">
        <v>20211.083333333332</v>
      </c>
      <c r="Q5" s="78">
        <v>25294.666666666668</v>
      </c>
      <c r="R5" s="79">
        <v>0.33333333333333331</v>
      </c>
      <c r="S5" s="78">
        <v>1012.3333333333334</v>
      </c>
      <c r="T5" s="78">
        <v>82</v>
      </c>
      <c r="U5" s="77">
        <v>22.39</v>
      </c>
    </row>
    <row r="6" spans="1:21" s="71" customFormat="1" ht="12" customHeight="1">
      <c r="A6" s="68"/>
      <c r="B6" s="72">
        <v>27</v>
      </c>
      <c r="C6" s="67"/>
      <c r="D6" s="68" t="s">
        <v>36</v>
      </c>
      <c r="E6" s="67"/>
      <c r="F6" s="78">
        <v>24314.583299999998</v>
      </c>
      <c r="G6" s="78">
        <v>32405.75</v>
      </c>
      <c r="H6" s="78">
        <v>21222.083299999998</v>
      </c>
      <c r="I6" s="78">
        <v>28450.416700000002</v>
      </c>
      <c r="J6" s="78">
        <v>22101.666700000002</v>
      </c>
      <c r="K6" s="78">
        <v>29455.416700000002</v>
      </c>
      <c r="L6" s="78">
        <v>1643.25</v>
      </c>
      <c r="M6" s="78">
        <v>2360.3332999999998</v>
      </c>
      <c r="N6" s="78">
        <v>4046.75</v>
      </c>
      <c r="O6" s="78">
        <v>4190.8333000000002</v>
      </c>
      <c r="P6" s="78">
        <v>20229</v>
      </c>
      <c r="Q6" s="78">
        <v>25074.833299999998</v>
      </c>
      <c r="R6" s="79">
        <v>0.5</v>
      </c>
      <c r="S6" s="78">
        <v>918.83330000000001</v>
      </c>
      <c r="T6" s="78">
        <v>82.5</v>
      </c>
      <c r="U6" s="77">
        <v>22.03</v>
      </c>
    </row>
    <row r="7" spans="1:21" s="71" customFormat="1" ht="12" customHeight="1">
      <c r="A7" s="73"/>
      <c r="B7" s="72">
        <v>28</v>
      </c>
      <c r="C7" s="67"/>
      <c r="D7" s="68" t="s">
        <v>36</v>
      </c>
      <c r="E7" s="76"/>
      <c r="F7" s="75">
        <v>24266</v>
      </c>
      <c r="G7" s="74">
        <v>31919.833333333332</v>
      </c>
      <c r="H7" s="74">
        <v>21159.083333333332</v>
      </c>
      <c r="I7" s="74">
        <v>27966.083333333332</v>
      </c>
      <c r="J7" s="74">
        <v>22091.333333333332</v>
      </c>
      <c r="K7" s="74">
        <v>29036.75</v>
      </c>
      <c r="L7" s="74">
        <v>1536.0833333333333</v>
      </c>
      <c r="M7" s="74">
        <v>2212.9166666666665</v>
      </c>
      <c r="N7" s="74">
        <v>4348.083333333333</v>
      </c>
      <c r="O7" s="74">
        <v>4493.5</v>
      </c>
      <c r="P7" s="74">
        <v>20225.25</v>
      </c>
      <c r="Q7" s="74">
        <v>24921</v>
      </c>
      <c r="R7" s="74">
        <v>0</v>
      </c>
      <c r="S7" s="74">
        <v>869.16666666666663</v>
      </c>
      <c r="T7" s="74">
        <v>80.166666666666671</v>
      </c>
      <c r="U7" s="44">
        <v>21.48</v>
      </c>
    </row>
    <row r="8" spans="1:21" s="58" customFormat="1" ht="12" customHeight="1">
      <c r="A8" s="73"/>
      <c r="B8" s="72">
        <v>29</v>
      </c>
      <c r="C8" s="67"/>
      <c r="D8" s="68" t="s">
        <v>36</v>
      </c>
      <c r="E8" s="67"/>
      <c r="F8" s="70">
        <v>24248.333333333332</v>
      </c>
      <c r="G8" s="70">
        <v>31547.083333333332</v>
      </c>
      <c r="H8" s="70">
        <v>21224.166666666668</v>
      </c>
      <c r="I8" s="70">
        <v>27684.75</v>
      </c>
      <c r="J8" s="70">
        <v>22180.833333333332</v>
      </c>
      <c r="K8" s="70">
        <v>28791.666666666668</v>
      </c>
      <c r="L8" s="70">
        <v>1427.1666666666667</v>
      </c>
      <c r="M8" s="70">
        <v>2083.5833333333335</v>
      </c>
      <c r="N8" s="70">
        <v>4641.166666666667</v>
      </c>
      <c r="O8" s="70">
        <v>4813.583333333333</v>
      </c>
      <c r="P8" s="70">
        <v>20407.333333333332</v>
      </c>
      <c r="Q8" s="70">
        <v>24957.25</v>
      </c>
      <c r="R8" s="70">
        <v>8.3333333333333329E-2</v>
      </c>
      <c r="S8" s="70">
        <v>819.08333333333337</v>
      </c>
      <c r="T8" s="70">
        <v>86.25</v>
      </c>
      <c r="U8" s="44">
        <v>21.02</v>
      </c>
    </row>
    <row r="9" spans="1:21" s="58" customFormat="1" ht="12" customHeight="1">
      <c r="A9" s="68"/>
      <c r="B9" s="72">
        <v>30</v>
      </c>
      <c r="C9" s="67"/>
      <c r="D9" s="68" t="s">
        <v>36</v>
      </c>
      <c r="E9" s="67"/>
      <c r="F9" s="70">
        <v>23967.833333333332</v>
      </c>
      <c r="G9" s="70">
        <v>30868.5</v>
      </c>
      <c r="H9" s="70">
        <v>20870.916666666668</v>
      </c>
      <c r="I9" s="70">
        <v>26983.75</v>
      </c>
      <c r="J9" s="70">
        <v>21970.75</v>
      </c>
      <c r="K9" s="70">
        <v>28228.75</v>
      </c>
      <c r="L9" s="70">
        <v>1308.1666666666667</v>
      </c>
      <c r="M9" s="70">
        <v>1897.0833333333333</v>
      </c>
      <c r="N9" s="70">
        <v>4824.333333333333</v>
      </c>
      <c r="O9" s="70">
        <v>5005.416666666667</v>
      </c>
      <c r="P9" s="70">
        <v>20332</v>
      </c>
      <c r="Q9" s="70">
        <v>24786.083333333332</v>
      </c>
      <c r="R9" s="70">
        <v>0.33333333333333331</v>
      </c>
      <c r="S9" s="70">
        <v>806.5</v>
      </c>
      <c r="T9" s="70">
        <v>91.166666666666671</v>
      </c>
      <c r="U9" s="44">
        <v>20.399205485877815</v>
      </c>
    </row>
    <row r="10" spans="1:21" s="71" customFormat="1" ht="12" customHeight="1">
      <c r="A10" s="68" t="s">
        <v>38</v>
      </c>
      <c r="B10" s="72" t="s">
        <v>37</v>
      </c>
      <c r="C10" s="67"/>
      <c r="D10" s="68" t="s">
        <v>36</v>
      </c>
      <c r="E10" s="67"/>
      <c r="F10" s="70">
        <v>23710.5</v>
      </c>
      <c r="G10" s="70">
        <v>30228.583333333332</v>
      </c>
      <c r="H10" s="70">
        <v>20576.416666666668</v>
      </c>
      <c r="I10" s="70">
        <v>26286.916666666668</v>
      </c>
      <c r="J10" s="70">
        <v>21760.833333333332</v>
      </c>
      <c r="K10" s="70">
        <v>27648.25</v>
      </c>
      <c r="L10" s="70">
        <v>1217.25</v>
      </c>
      <c r="M10" s="70">
        <v>1760</v>
      </c>
      <c r="N10" s="70">
        <v>5017.75</v>
      </c>
      <c r="O10" s="70">
        <v>5213.583333333333</v>
      </c>
      <c r="P10" s="70">
        <v>20332.25</v>
      </c>
      <c r="Q10" s="70">
        <v>24630.333333333332</v>
      </c>
      <c r="R10" s="70">
        <v>0.5</v>
      </c>
      <c r="S10" s="70">
        <v>732.16666666666663</v>
      </c>
      <c r="T10" s="70">
        <v>84.75</v>
      </c>
      <c r="U10" s="44">
        <v>19.791449743906945</v>
      </c>
    </row>
    <row r="11" spans="1:21" s="58" customFormat="1" ht="12" customHeight="1">
      <c r="A11" s="68"/>
      <c r="B11" s="69">
        <v>2</v>
      </c>
      <c r="C11" s="67"/>
      <c r="D11" s="68" t="s">
        <v>36</v>
      </c>
      <c r="E11" s="67"/>
      <c r="F11" s="70">
        <v>23766.416666666668</v>
      </c>
      <c r="G11" s="70">
        <v>29869.75</v>
      </c>
      <c r="H11" s="70">
        <v>20537.5</v>
      </c>
      <c r="I11" s="70">
        <v>25888.333333333332</v>
      </c>
      <c r="J11" s="70">
        <v>21778.5</v>
      </c>
      <c r="K11" s="70">
        <v>27266.333333333332</v>
      </c>
      <c r="L11" s="70">
        <v>1107.6666666666667</v>
      </c>
      <c r="M11" s="70">
        <v>1589</v>
      </c>
      <c r="N11" s="70">
        <v>5258.666666666667</v>
      </c>
      <c r="O11" s="70">
        <v>5459.416666666667</v>
      </c>
      <c r="P11" s="70">
        <v>20180.5</v>
      </c>
      <c r="Q11" s="70">
        <v>23973.75</v>
      </c>
      <c r="R11" s="70">
        <v>1.25</v>
      </c>
      <c r="S11" s="70">
        <v>691.5</v>
      </c>
      <c r="T11" s="70">
        <v>89.25</v>
      </c>
      <c r="U11" s="44">
        <v>19.42776148325256</v>
      </c>
    </row>
    <row r="12" spans="1:21" s="35" customFormat="1" ht="12" customHeight="1">
      <c r="A12" s="68"/>
      <c r="B12" s="69">
        <v>3</v>
      </c>
      <c r="C12" s="67"/>
      <c r="D12" s="68" t="s">
        <v>36</v>
      </c>
      <c r="E12" s="67"/>
      <c r="F12" s="66">
        <v>23599</v>
      </c>
      <c r="G12" s="66">
        <v>29296</v>
      </c>
      <c r="H12" s="66">
        <v>20394</v>
      </c>
      <c r="I12" s="66">
        <v>25395</v>
      </c>
      <c r="J12" s="66">
        <v>21681</v>
      </c>
      <c r="K12" s="66">
        <v>26823</v>
      </c>
      <c r="L12" s="66">
        <v>975</v>
      </c>
      <c r="M12" s="66">
        <v>1410</v>
      </c>
      <c r="N12" s="66">
        <v>5384</v>
      </c>
      <c r="O12" s="66">
        <v>5582</v>
      </c>
      <c r="P12" s="66">
        <v>20120</v>
      </c>
      <c r="Q12" s="66">
        <v>23812</v>
      </c>
      <c r="R12" s="66">
        <v>1</v>
      </c>
      <c r="S12" s="66">
        <v>649</v>
      </c>
      <c r="T12" s="66">
        <v>90</v>
      </c>
      <c r="U12" s="44">
        <v>19.054189039135967</v>
      </c>
    </row>
    <row r="13" spans="1:21" s="58" customFormat="1" ht="12" customHeight="1">
      <c r="A13" s="65"/>
      <c r="B13" s="64">
        <v>4</v>
      </c>
      <c r="C13" s="63"/>
      <c r="D13" s="62" t="s">
        <v>36</v>
      </c>
      <c r="E13" s="61"/>
      <c r="F13" s="60">
        <v>23296.5</v>
      </c>
      <c r="G13" s="60">
        <v>28615.25</v>
      </c>
      <c r="H13" s="60">
        <v>20157.5</v>
      </c>
      <c r="I13" s="60">
        <v>24837.75</v>
      </c>
      <c r="J13" s="60">
        <v>21405.583333333332</v>
      </c>
      <c r="K13" s="60">
        <v>26208.416666666668</v>
      </c>
      <c r="L13" s="60">
        <v>864.33333333333337</v>
      </c>
      <c r="M13" s="60">
        <v>1242.9166666666667</v>
      </c>
      <c r="N13" s="60">
        <v>5393.5</v>
      </c>
      <c r="O13" s="60">
        <v>5577.666666666667</v>
      </c>
      <c r="P13" s="60">
        <v>19959.833333333332</v>
      </c>
      <c r="Q13" s="60">
        <v>23483.25</v>
      </c>
      <c r="R13" s="60">
        <v>0.33333333333333331</v>
      </c>
      <c r="S13" s="60">
        <v>616.25</v>
      </c>
      <c r="T13" s="60">
        <v>104.66666666666667</v>
      </c>
      <c r="U13" s="59">
        <v>18.604058385410358</v>
      </c>
    </row>
    <row r="14" spans="1:21" s="35" customFormat="1" ht="12" customHeight="1">
      <c r="A14" s="48"/>
      <c r="B14" s="50">
        <v>4</v>
      </c>
      <c r="C14" s="49" t="s">
        <v>34</v>
      </c>
      <c r="D14" s="51">
        <v>4</v>
      </c>
      <c r="E14" s="57" t="s">
        <v>35</v>
      </c>
      <c r="F14" s="45">
        <v>23374</v>
      </c>
      <c r="G14" s="45">
        <v>28809</v>
      </c>
      <c r="H14" s="45">
        <v>20134</v>
      </c>
      <c r="I14" s="45">
        <v>24904</v>
      </c>
      <c r="J14" s="45">
        <v>21431</v>
      </c>
      <c r="K14" s="45">
        <v>26334</v>
      </c>
      <c r="L14" s="45">
        <v>879</v>
      </c>
      <c r="M14" s="45">
        <v>1271</v>
      </c>
      <c r="N14" s="45">
        <v>5373</v>
      </c>
      <c r="O14" s="45">
        <v>5562</v>
      </c>
      <c r="P14" s="45">
        <v>19874</v>
      </c>
      <c r="Q14" s="45">
        <v>23405</v>
      </c>
      <c r="R14" s="45">
        <v>0</v>
      </c>
      <c r="S14" s="45">
        <v>633</v>
      </c>
      <c r="T14" s="45">
        <v>142</v>
      </c>
      <c r="U14" s="44">
        <v>18.7331030875518</v>
      </c>
    </row>
    <row r="15" spans="1:21" s="35" customFormat="1" ht="12" customHeight="1">
      <c r="A15" s="56"/>
      <c r="B15" s="54"/>
      <c r="C15" s="53"/>
      <c r="D15" s="51">
        <v>5</v>
      </c>
      <c r="E15" s="55"/>
      <c r="F15" s="45">
        <v>23410</v>
      </c>
      <c r="G15" s="45">
        <v>28814</v>
      </c>
      <c r="H15" s="45">
        <v>20145</v>
      </c>
      <c r="I15" s="45">
        <v>24890</v>
      </c>
      <c r="J15" s="45">
        <v>21493</v>
      </c>
      <c r="K15" s="45">
        <v>26361</v>
      </c>
      <c r="L15" s="45">
        <v>868</v>
      </c>
      <c r="M15" s="45">
        <v>1255</v>
      </c>
      <c r="N15" s="45">
        <v>5382</v>
      </c>
      <c r="O15" s="45">
        <v>5567</v>
      </c>
      <c r="P15" s="45">
        <v>20007</v>
      </c>
      <c r="Q15" s="45">
        <v>23567</v>
      </c>
      <c r="R15" s="45">
        <v>0</v>
      </c>
      <c r="S15" s="45">
        <v>636</v>
      </c>
      <c r="T15" s="45">
        <v>84</v>
      </c>
      <c r="U15" s="52">
        <v>18.723208907464837</v>
      </c>
    </row>
    <row r="16" spans="1:21" s="35" customFormat="1" ht="12" customHeight="1">
      <c r="A16" s="53"/>
      <c r="B16" s="54"/>
      <c r="C16" s="53"/>
      <c r="D16" s="51">
        <v>6</v>
      </c>
      <c r="E16" s="46"/>
      <c r="F16" s="45">
        <v>23419</v>
      </c>
      <c r="G16" s="45">
        <v>28790</v>
      </c>
      <c r="H16" s="45">
        <v>20189</v>
      </c>
      <c r="I16" s="45">
        <v>24909</v>
      </c>
      <c r="J16" s="45">
        <v>21528</v>
      </c>
      <c r="K16" s="45">
        <v>26348</v>
      </c>
      <c r="L16" s="45">
        <v>861</v>
      </c>
      <c r="M16" s="45">
        <v>1240</v>
      </c>
      <c r="N16" s="45">
        <v>5360</v>
      </c>
      <c r="O16" s="45">
        <v>5541</v>
      </c>
      <c r="P16" s="45">
        <v>20043</v>
      </c>
      <c r="Q16" s="45">
        <v>23622</v>
      </c>
      <c r="R16" s="45">
        <v>0</v>
      </c>
      <c r="S16" s="45">
        <v>622</v>
      </c>
      <c r="T16" s="45">
        <v>91</v>
      </c>
      <c r="U16" s="52">
        <v>18.699207026518049</v>
      </c>
    </row>
    <row r="17" spans="1:21" s="35" customFormat="1" ht="12" customHeight="1">
      <c r="A17" s="48"/>
      <c r="B17" s="46"/>
      <c r="C17" s="48"/>
      <c r="D17" s="51">
        <v>7</v>
      </c>
      <c r="E17" s="46"/>
      <c r="F17" s="45">
        <v>23397</v>
      </c>
      <c r="G17" s="45">
        <v>28760</v>
      </c>
      <c r="H17" s="45">
        <v>20196</v>
      </c>
      <c r="I17" s="45">
        <v>24898</v>
      </c>
      <c r="J17" s="45">
        <v>21458</v>
      </c>
      <c r="K17" s="45">
        <v>26265</v>
      </c>
      <c r="L17" s="45">
        <v>871</v>
      </c>
      <c r="M17" s="45">
        <v>1251</v>
      </c>
      <c r="N17" s="45">
        <v>5355</v>
      </c>
      <c r="O17" s="45">
        <v>5534</v>
      </c>
      <c r="P17" s="45">
        <v>19980</v>
      </c>
      <c r="Q17" s="45">
        <v>23542</v>
      </c>
      <c r="R17" s="45">
        <v>1</v>
      </c>
      <c r="S17" s="45">
        <v>600</v>
      </c>
      <c r="T17" s="45">
        <v>62</v>
      </c>
      <c r="U17" s="52">
        <v>18.68389504167402</v>
      </c>
    </row>
    <row r="18" spans="1:21" s="35" customFormat="1" ht="12" customHeight="1">
      <c r="A18" s="48"/>
      <c r="B18" s="46"/>
      <c r="C18" s="48"/>
      <c r="D18" s="51">
        <v>8</v>
      </c>
      <c r="E18" s="46"/>
      <c r="F18" s="45">
        <v>23350</v>
      </c>
      <c r="G18" s="45">
        <v>28688</v>
      </c>
      <c r="H18" s="45">
        <v>20123</v>
      </c>
      <c r="I18" s="45">
        <v>24786</v>
      </c>
      <c r="J18" s="45">
        <v>21433</v>
      </c>
      <c r="K18" s="45">
        <v>26262</v>
      </c>
      <c r="L18" s="45">
        <v>869</v>
      </c>
      <c r="M18" s="45">
        <v>1252</v>
      </c>
      <c r="N18" s="45">
        <v>5411</v>
      </c>
      <c r="O18" s="45">
        <v>5591</v>
      </c>
      <c r="P18" s="45">
        <v>20024</v>
      </c>
      <c r="Q18" s="45">
        <v>23590</v>
      </c>
      <c r="R18" s="45">
        <v>1</v>
      </c>
      <c r="S18" s="45">
        <v>612</v>
      </c>
      <c r="T18" s="45">
        <v>96</v>
      </c>
      <c r="U18" s="44">
        <v>18.648979019817499</v>
      </c>
    </row>
    <row r="19" spans="1:21" s="35" customFormat="1" ht="12" customHeight="1">
      <c r="A19" s="48"/>
      <c r="B19" s="46"/>
      <c r="C19" s="48"/>
      <c r="D19" s="51">
        <v>9</v>
      </c>
      <c r="E19" s="46"/>
      <c r="F19" s="45">
        <v>23340</v>
      </c>
      <c r="G19" s="45">
        <v>28664</v>
      </c>
      <c r="H19" s="45">
        <v>20159</v>
      </c>
      <c r="I19" s="45">
        <v>24848</v>
      </c>
      <c r="J19" s="45">
        <v>21449</v>
      </c>
      <c r="K19" s="45">
        <v>26263</v>
      </c>
      <c r="L19" s="45">
        <v>872</v>
      </c>
      <c r="M19" s="45">
        <v>1258</v>
      </c>
      <c r="N19" s="45">
        <v>5429</v>
      </c>
      <c r="O19" s="45">
        <v>5611</v>
      </c>
      <c r="P19" s="45">
        <v>19967</v>
      </c>
      <c r="Q19" s="45">
        <v>23470</v>
      </c>
      <c r="R19" s="45">
        <v>0</v>
      </c>
      <c r="S19" s="45">
        <v>610</v>
      </c>
      <c r="T19" s="45">
        <v>103</v>
      </c>
      <c r="U19" s="44">
        <v>18.641823881003834</v>
      </c>
    </row>
    <row r="20" spans="1:21" s="35" customFormat="1" ht="12" customHeight="1">
      <c r="A20" s="48"/>
      <c r="B20" s="46"/>
      <c r="C20" s="48"/>
      <c r="D20" s="51">
        <v>10</v>
      </c>
      <c r="E20" s="46"/>
      <c r="F20" s="45">
        <v>23241</v>
      </c>
      <c r="G20" s="45">
        <v>28519</v>
      </c>
      <c r="H20" s="45">
        <v>19961</v>
      </c>
      <c r="I20" s="45">
        <v>24581</v>
      </c>
      <c r="J20" s="45">
        <v>21355</v>
      </c>
      <c r="K20" s="45">
        <v>26131</v>
      </c>
      <c r="L20" s="45">
        <v>864</v>
      </c>
      <c r="M20" s="45">
        <v>1247</v>
      </c>
      <c r="N20" s="45">
        <v>5434</v>
      </c>
      <c r="O20" s="45">
        <v>5614</v>
      </c>
      <c r="P20" s="45">
        <v>19831</v>
      </c>
      <c r="Q20" s="45">
        <v>23297</v>
      </c>
      <c r="R20" s="45">
        <v>0</v>
      </c>
      <c r="S20" s="45">
        <v>600</v>
      </c>
      <c r="T20" s="45">
        <v>106</v>
      </c>
      <c r="U20" s="44">
        <v>18.548979987788016</v>
      </c>
    </row>
    <row r="21" spans="1:21" s="35" customFormat="1" ht="12" customHeight="1">
      <c r="A21" s="48"/>
      <c r="B21" s="46"/>
      <c r="C21" s="48"/>
      <c r="D21" s="51">
        <v>11</v>
      </c>
      <c r="E21" s="46"/>
      <c r="F21" s="45">
        <v>23262</v>
      </c>
      <c r="G21" s="45">
        <v>28553</v>
      </c>
      <c r="H21" s="45">
        <v>20231</v>
      </c>
      <c r="I21" s="45">
        <v>24933</v>
      </c>
      <c r="J21" s="45">
        <v>21384</v>
      </c>
      <c r="K21" s="45">
        <v>26178</v>
      </c>
      <c r="L21" s="45">
        <v>867</v>
      </c>
      <c r="M21" s="45">
        <v>1246</v>
      </c>
      <c r="N21" s="45">
        <v>5413</v>
      </c>
      <c r="O21" s="45">
        <v>5593</v>
      </c>
      <c r="P21" s="45">
        <v>19993</v>
      </c>
      <c r="Q21" s="45">
        <v>23485</v>
      </c>
      <c r="R21" s="45">
        <v>0</v>
      </c>
      <c r="S21" s="45">
        <v>602</v>
      </c>
      <c r="T21" s="45">
        <v>95</v>
      </c>
      <c r="U21" s="44">
        <v>18.566021280420184</v>
      </c>
    </row>
    <row r="22" spans="1:21" s="35" customFormat="1" ht="12" customHeight="1">
      <c r="A22" s="48"/>
      <c r="B22" s="46"/>
      <c r="C22" s="48"/>
      <c r="D22" s="51">
        <v>12</v>
      </c>
      <c r="E22" s="46"/>
      <c r="F22" s="45">
        <v>23232</v>
      </c>
      <c r="G22" s="45">
        <v>28516</v>
      </c>
      <c r="H22" s="45">
        <v>20196</v>
      </c>
      <c r="I22" s="45">
        <v>24853</v>
      </c>
      <c r="J22" s="45">
        <v>21499</v>
      </c>
      <c r="K22" s="45">
        <v>26339</v>
      </c>
      <c r="L22" s="45">
        <v>864</v>
      </c>
      <c r="M22" s="45">
        <v>1239</v>
      </c>
      <c r="N22" s="45">
        <v>5410</v>
      </c>
      <c r="O22" s="45">
        <v>5605</v>
      </c>
      <c r="P22" s="45">
        <v>19980</v>
      </c>
      <c r="Q22" s="45">
        <v>23506</v>
      </c>
      <c r="R22" s="45">
        <v>1</v>
      </c>
      <c r="S22" s="45">
        <v>600</v>
      </c>
      <c r="T22" s="45">
        <v>93</v>
      </c>
      <c r="U22" s="44">
        <v>18.545084893633042</v>
      </c>
    </row>
    <row r="23" spans="1:21" s="35" customFormat="1" ht="12" customHeight="1">
      <c r="A23" s="48"/>
      <c r="B23" s="50">
        <v>5</v>
      </c>
      <c r="C23" s="49" t="s">
        <v>34</v>
      </c>
      <c r="D23" s="47">
        <v>1</v>
      </c>
      <c r="E23" s="46"/>
      <c r="F23" s="45">
        <v>23209</v>
      </c>
      <c r="G23" s="45">
        <v>28474</v>
      </c>
      <c r="H23" s="45">
        <v>20183</v>
      </c>
      <c r="I23" s="45">
        <v>24839</v>
      </c>
      <c r="J23" s="45">
        <v>21321</v>
      </c>
      <c r="K23" s="45">
        <v>26070</v>
      </c>
      <c r="L23" s="45">
        <v>846</v>
      </c>
      <c r="M23" s="45">
        <v>1214</v>
      </c>
      <c r="N23" s="45">
        <v>5447</v>
      </c>
      <c r="O23" s="45">
        <v>5639</v>
      </c>
      <c r="P23" s="45">
        <v>19951</v>
      </c>
      <c r="Q23" s="45">
        <v>23467</v>
      </c>
      <c r="R23" s="45">
        <v>0</v>
      </c>
      <c r="S23" s="45">
        <v>592</v>
      </c>
      <c r="T23" s="45">
        <v>96</v>
      </c>
      <c r="U23" s="44">
        <v>18.523172962830905</v>
      </c>
    </row>
    <row r="24" spans="1:21" s="35" customFormat="1" ht="12" customHeight="1">
      <c r="A24" s="48"/>
      <c r="B24" s="46"/>
      <c r="C24" s="48"/>
      <c r="D24" s="47">
        <v>2</v>
      </c>
      <c r="E24" s="46"/>
      <c r="F24" s="45">
        <v>23151</v>
      </c>
      <c r="G24" s="45">
        <v>28383</v>
      </c>
      <c r="H24" s="45">
        <v>20139</v>
      </c>
      <c r="I24" s="45">
        <v>24751</v>
      </c>
      <c r="J24" s="45">
        <v>21284</v>
      </c>
      <c r="K24" s="45">
        <v>26012</v>
      </c>
      <c r="L24" s="45">
        <v>849</v>
      </c>
      <c r="M24" s="45">
        <v>1214</v>
      </c>
      <c r="N24" s="45">
        <v>5340</v>
      </c>
      <c r="O24" s="45">
        <v>5529</v>
      </c>
      <c r="P24" s="45">
        <v>19878</v>
      </c>
      <c r="Q24" s="45">
        <v>23314</v>
      </c>
      <c r="R24" s="45">
        <v>0</v>
      </c>
      <c r="S24" s="45">
        <v>588</v>
      </c>
      <c r="T24" s="45">
        <v>128</v>
      </c>
      <c r="U24" s="44">
        <v>18.478256631912451</v>
      </c>
    </row>
    <row r="25" spans="1:21" s="35" customFormat="1" ht="12" customHeight="1" thickBot="1">
      <c r="A25" s="43"/>
      <c r="B25" s="41"/>
      <c r="C25" s="43"/>
      <c r="D25" s="42">
        <v>3</v>
      </c>
      <c r="E25" s="41"/>
      <c r="F25" s="40">
        <v>23173</v>
      </c>
      <c r="G25" s="40">
        <v>28413</v>
      </c>
      <c r="H25" s="40">
        <v>20234</v>
      </c>
      <c r="I25" s="40">
        <v>24861</v>
      </c>
      <c r="J25" s="40">
        <v>21232</v>
      </c>
      <c r="K25" s="40">
        <v>25938</v>
      </c>
      <c r="L25" s="40">
        <v>862</v>
      </c>
      <c r="M25" s="40">
        <v>1228</v>
      </c>
      <c r="N25" s="40">
        <v>5368</v>
      </c>
      <c r="O25" s="40">
        <v>5546</v>
      </c>
      <c r="P25" s="40">
        <v>19990</v>
      </c>
      <c r="Q25" s="40">
        <v>23534</v>
      </c>
      <c r="R25" s="40">
        <v>1</v>
      </c>
      <c r="S25" s="40">
        <v>700</v>
      </c>
      <c r="T25" s="40">
        <v>160</v>
      </c>
      <c r="U25" s="39">
        <v>18.456967904309696</v>
      </c>
    </row>
    <row r="26" spans="1:21" s="35" customFormat="1" ht="9.5">
      <c r="A26" s="38" t="s">
        <v>28</v>
      </c>
      <c r="F26" s="37"/>
      <c r="U26" s="36"/>
    </row>
    <row r="27" spans="1:21">
      <c r="N27" s="34"/>
      <c r="O27" s="34"/>
      <c r="P27" s="34"/>
      <c r="Q27" s="34"/>
      <c r="R27" s="34"/>
      <c r="S27" s="34"/>
      <c r="T27" s="34"/>
      <c r="U27" s="33"/>
    </row>
    <row r="28" spans="1:21"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3"/>
    </row>
  </sheetData>
  <mergeCells count="12">
    <mergeCell ref="S1:T1"/>
    <mergeCell ref="F2:G2"/>
    <mergeCell ref="J2:K2"/>
    <mergeCell ref="L2:M2"/>
    <mergeCell ref="N2:O2"/>
    <mergeCell ref="P2:Q2"/>
    <mergeCell ref="R2:R3"/>
    <mergeCell ref="S2:S3"/>
    <mergeCell ref="T2:T3"/>
    <mergeCell ref="U2:U3"/>
    <mergeCell ref="H2:I2"/>
    <mergeCell ref="A2:E3"/>
  </mergeCells>
  <phoneticPr fontId="2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showGridLines="0" zoomScaleNormal="100" zoomScaleSheetLayoutView="100" workbookViewId="0"/>
  </sheetViews>
  <sheetFormatPr defaultColWidth="8.81640625" defaultRowHeight="13"/>
  <cols>
    <col min="1" max="1" width="3.36328125" style="84" customWidth="1"/>
    <col min="2" max="2" width="2.1796875" customWidth="1"/>
    <col min="3" max="3" width="1.81640625" customWidth="1"/>
    <col min="4" max="5" width="2.453125" customWidth="1"/>
    <col min="6" max="7" width="4.6328125" customWidth="1"/>
    <col min="8" max="24" width="4.08984375" customWidth="1"/>
    <col min="25" max="25" width="4.08984375" style="84" customWidth="1"/>
  </cols>
  <sheetData>
    <row r="1" spans="1:25" ht="17" thickBot="1">
      <c r="A1" s="112" t="s">
        <v>56</v>
      </c>
      <c r="B1" s="111"/>
      <c r="C1" s="111"/>
      <c r="D1" s="111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09"/>
    </row>
    <row r="2" spans="1:25" s="87" customFormat="1" ht="13" customHeight="1">
      <c r="A2" s="344"/>
      <c r="B2" s="344"/>
      <c r="C2" s="344"/>
      <c r="D2" s="344"/>
      <c r="E2" s="345"/>
      <c r="F2" s="342" t="s">
        <v>55</v>
      </c>
      <c r="G2" s="343"/>
      <c r="H2" s="342" t="s">
        <v>0</v>
      </c>
      <c r="I2" s="343"/>
      <c r="J2" s="342" t="s">
        <v>1</v>
      </c>
      <c r="K2" s="343"/>
      <c r="L2" s="342" t="s">
        <v>2</v>
      </c>
      <c r="M2" s="343"/>
      <c r="N2" s="342" t="s">
        <v>5</v>
      </c>
      <c r="O2" s="343"/>
      <c r="P2" s="342" t="s">
        <v>54</v>
      </c>
      <c r="Q2" s="343"/>
      <c r="R2" s="342" t="s">
        <v>53</v>
      </c>
      <c r="S2" s="343"/>
      <c r="T2" s="342" t="s">
        <v>8</v>
      </c>
      <c r="U2" s="343"/>
      <c r="V2" s="342" t="s">
        <v>9</v>
      </c>
      <c r="W2" s="343"/>
      <c r="X2" s="342" t="s">
        <v>10</v>
      </c>
      <c r="Y2" s="348"/>
    </row>
    <row r="3" spans="1:25" s="87" customFormat="1" ht="15" customHeight="1" thickBot="1">
      <c r="A3" s="346"/>
      <c r="B3" s="346"/>
      <c r="C3" s="346"/>
      <c r="D3" s="346"/>
      <c r="E3" s="347"/>
      <c r="F3" s="108" t="s">
        <v>41</v>
      </c>
      <c r="G3" s="108" t="s">
        <v>12</v>
      </c>
      <c r="H3" s="108" t="s">
        <v>41</v>
      </c>
      <c r="I3" s="108" t="s">
        <v>12</v>
      </c>
      <c r="J3" s="108" t="s">
        <v>41</v>
      </c>
      <c r="K3" s="108" t="s">
        <v>12</v>
      </c>
      <c r="L3" s="108" t="s">
        <v>41</v>
      </c>
      <c r="M3" s="108" t="s">
        <v>12</v>
      </c>
      <c r="N3" s="108" t="s">
        <v>41</v>
      </c>
      <c r="O3" s="108" t="s">
        <v>12</v>
      </c>
      <c r="P3" s="108" t="s">
        <v>41</v>
      </c>
      <c r="Q3" s="108" t="s">
        <v>12</v>
      </c>
      <c r="R3" s="108" t="s">
        <v>41</v>
      </c>
      <c r="S3" s="108" t="s">
        <v>12</v>
      </c>
      <c r="T3" s="108" t="s">
        <v>41</v>
      </c>
      <c r="U3" s="108" t="s">
        <v>12</v>
      </c>
      <c r="V3" s="108" t="s">
        <v>41</v>
      </c>
      <c r="W3" s="108" t="s">
        <v>12</v>
      </c>
      <c r="X3" s="108" t="s">
        <v>41</v>
      </c>
      <c r="Y3" s="107" t="s">
        <v>12</v>
      </c>
    </row>
    <row r="4" spans="1:25" s="91" customFormat="1" ht="11" customHeight="1">
      <c r="A4" s="48" t="s">
        <v>40</v>
      </c>
      <c r="B4" s="50">
        <v>30</v>
      </c>
      <c r="C4" s="46" t="s">
        <v>34</v>
      </c>
      <c r="D4" s="47">
        <v>4</v>
      </c>
      <c r="E4" s="106" t="s">
        <v>52</v>
      </c>
      <c r="F4" s="98">
        <v>24084</v>
      </c>
      <c r="G4" s="98">
        <v>31124</v>
      </c>
      <c r="H4" s="97">
        <v>4234</v>
      </c>
      <c r="I4" s="97">
        <v>4961</v>
      </c>
      <c r="J4" s="97">
        <v>2112</v>
      </c>
      <c r="K4" s="97">
        <v>2720</v>
      </c>
      <c r="L4" s="97">
        <v>2377</v>
      </c>
      <c r="M4" s="97">
        <v>3033</v>
      </c>
      <c r="N4" s="97">
        <v>3375</v>
      </c>
      <c r="O4" s="97">
        <v>4508</v>
      </c>
      <c r="P4" s="97">
        <v>2300</v>
      </c>
      <c r="Q4" s="97">
        <v>2831</v>
      </c>
      <c r="R4" s="97">
        <v>2849</v>
      </c>
      <c r="S4" s="97">
        <v>3907</v>
      </c>
      <c r="T4" s="97">
        <v>2462</v>
      </c>
      <c r="U4" s="97">
        <v>3448</v>
      </c>
      <c r="V4" s="97">
        <v>2879</v>
      </c>
      <c r="W4" s="97">
        <v>3727</v>
      </c>
      <c r="X4" s="97">
        <v>1496</v>
      </c>
      <c r="Y4" s="96">
        <v>1989</v>
      </c>
    </row>
    <row r="5" spans="1:25" s="91" customFormat="1" ht="11" customHeight="1">
      <c r="A5" s="48"/>
      <c r="B5" s="46"/>
      <c r="C5" s="46"/>
      <c r="D5" s="47">
        <v>6</v>
      </c>
      <c r="E5" s="102"/>
      <c r="F5" s="98">
        <v>24114</v>
      </c>
      <c r="G5" s="98">
        <v>31153</v>
      </c>
      <c r="H5" s="97">
        <v>4196</v>
      </c>
      <c r="I5" s="97">
        <v>4927</v>
      </c>
      <c r="J5" s="97">
        <v>2114</v>
      </c>
      <c r="K5" s="97">
        <v>2715</v>
      </c>
      <c r="L5" s="97">
        <v>2391</v>
      </c>
      <c r="M5" s="97">
        <v>3054</v>
      </c>
      <c r="N5" s="97">
        <v>3396</v>
      </c>
      <c r="O5" s="97">
        <v>4543</v>
      </c>
      <c r="P5" s="97">
        <v>2290</v>
      </c>
      <c r="Q5" s="97">
        <v>2809</v>
      </c>
      <c r="R5" s="97">
        <v>2863</v>
      </c>
      <c r="S5" s="97">
        <v>3929</v>
      </c>
      <c r="T5" s="97">
        <v>2489</v>
      </c>
      <c r="U5" s="97">
        <v>3474</v>
      </c>
      <c r="V5" s="97">
        <v>2876</v>
      </c>
      <c r="W5" s="97">
        <v>3713</v>
      </c>
      <c r="X5" s="97">
        <v>1499</v>
      </c>
      <c r="Y5" s="96">
        <v>1989</v>
      </c>
    </row>
    <row r="6" spans="1:25" s="91" customFormat="1" ht="11" customHeight="1">
      <c r="A6" s="48"/>
      <c r="B6" s="46"/>
      <c r="C6" s="46"/>
      <c r="D6" s="47">
        <v>9</v>
      </c>
      <c r="E6" s="102"/>
      <c r="F6" s="98">
        <v>23986</v>
      </c>
      <c r="G6" s="98">
        <v>30923</v>
      </c>
      <c r="H6" s="97">
        <v>4124</v>
      </c>
      <c r="I6" s="97">
        <v>4834</v>
      </c>
      <c r="J6" s="97">
        <v>2109</v>
      </c>
      <c r="K6" s="97">
        <v>2717</v>
      </c>
      <c r="L6" s="97">
        <v>2369</v>
      </c>
      <c r="M6" s="97">
        <v>3018</v>
      </c>
      <c r="N6" s="97">
        <v>3367</v>
      </c>
      <c r="O6" s="97">
        <v>4488</v>
      </c>
      <c r="P6" s="97">
        <v>2290</v>
      </c>
      <c r="Q6" s="97">
        <v>2825</v>
      </c>
      <c r="R6" s="97">
        <v>2826</v>
      </c>
      <c r="S6" s="97">
        <v>3853</v>
      </c>
      <c r="T6" s="97">
        <v>2514</v>
      </c>
      <c r="U6" s="97">
        <v>3497</v>
      </c>
      <c r="V6" s="97">
        <v>2896</v>
      </c>
      <c r="W6" s="97">
        <v>3734</v>
      </c>
      <c r="X6" s="97">
        <v>1491</v>
      </c>
      <c r="Y6" s="96">
        <v>1957</v>
      </c>
    </row>
    <row r="7" spans="1:25" s="91" customFormat="1" ht="11" customHeight="1">
      <c r="A7" s="48"/>
      <c r="B7" s="46"/>
      <c r="C7" s="46"/>
      <c r="D7" s="47">
        <v>12</v>
      </c>
      <c r="E7" s="102"/>
      <c r="F7" s="98">
        <v>23972</v>
      </c>
      <c r="G7" s="98">
        <v>30837</v>
      </c>
      <c r="H7" s="97">
        <v>4083</v>
      </c>
      <c r="I7" s="97">
        <v>4774</v>
      </c>
      <c r="J7" s="97">
        <v>2099</v>
      </c>
      <c r="K7" s="97">
        <v>2694</v>
      </c>
      <c r="L7" s="97">
        <v>2354</v>
      </c>
      <c r="M7" s="97">
        <v>3013</v>
      </c>
      <c r="N7" s="97">
        <v>3345</v>
      </c>
      <c r="O7" s="97">
        <v>4459</v>
      </c>
      <c r="P7" s="97">
        <v>2286</v>
      </c>
      <c r="Q7" s="97">
        <v>2823</v>
      </c>
      <c r="R7" s="97">
        <v>2843</v>
      </c>
      <c r="S7" s="97">
        <v>3851</v>
      </c>
      <c r="T7" s="97">
        <v>2545</v>
      </c>
      <c r="U7" s="97">
        <v>3526</v>
      </c>
      <c r="V7" s="97">
        <v>2925</v>
      </c>
      <c r="W7" s="97">
        <v>3751</v>
      </c>
      <c r="X7" s="97">
        <v>1492</v>
      </c>
      <c r="Y7" s="96">
        <v>1946</v>
      </c>
    </row>
    <row r="8" spans="1:25" s="91" customFormat="1" ht="11" customHeight="1">
      <c r="A8" s="48" t="s">
        <v>40</v>
      </c>
      <c r="B8" s="50">
        <v>31</v>
      </c>
      <c r="C8" s="46" t="s">
        <v>34</v>
      </c>
      <c r="D8" s="47">
        <v>4</v>
      </c>
      <c r="E8" s="106" t="s">
        <v>52</v>
      </c>
      <c r="F8" s="98">
        <v>23763</v>
      </c>
      <c r="G8" s="98">
        <v>30452</v>
      </c>
      <c r="H8" s="97">
        <v>3988</v>
      </c>
      <c r="I8" s="97">
        <v>4637</v>
      </c>
      <c r="J8" s="97">
        <v>2061</v>
      </c>
      <c r="K8" s="97">
        <v>2627</v>
      </c>
      <c r="L8" s="97">
        <v>2341</v>
      </c>
      <c r="M8" s="97">
        <v>2981</v>
      </c>
      <c r="N8" s="97">
        <v>3314</v>
      </c>
      <c r="O8" s="97">
        <v>4411</v>
      </c>
      <c r="P8" s="97">
        <v>2268</v>
      </c>
      <c r="Q8" s="97">
        <v>2780</v>
      </c>
      <c r="R8" s="97">
        <v>2831</v>
      </c>
      <c r="S8" s="97">
        <v>3833</v>
      </c>
      <c r="T8" s="97">
        <v>2559</v>
      </c>
      <c r="U8" s="97">
        <v>3552</v>
      </c>
      <c r="V8" s="97">
        <v>2930</v>
      </c>
      <c r="W8" s="97">
        <v>3724</v>
      </c>
      <c r="X8" s="97">
        <v>1471</v>
      </c>
      <c r="Y8" s="96">
        <v>1907</v>
      </c>
    </row>
    <row r="9" spans="1:25" s="91" customFormat="1" ht="11" customHeight="1">
      <c r="A9" s="48" t="s">
        <v>38</v>
      </c>
      <c r="B9" s="46" t="s">
        <v>37</v>
      </c>
      <c r="C9" s="46" t="s">
        <v>34</v>
      </c>
      <c r="D9" s="47">
        <v>6</v>
      </c>
      <c r="E9" s="102"/>
      <c r="F9" s="98">
        <v>23774</v>
      </c>
      <c r="G9" s="98">
        <v>30370</v>
      </c>
      <c r="H9" s="97">
        <v>3970</v>
      </c>
      <c r="I9" s="97">
        <v>4611</v>
      </c>
      <c r="J9" s="97">
        <v>2074</v>
      </c>
      <c r="K9" s="97">
        <v>2628</v>
      </c>
      <c r="L9" s="97">
        <v>2339</v>
      </c>
      <c r="M9" s="97">
        <v>2982</v>
      </c>
      <c r="N9" s="97">
        <v>3290</v>
      </c>
      <c r="O9" s="97">
        <v>4356</v>
      </c>
      <c r="P9" s="97">
        <v>2281</v>
      </c>
      <c r="Q9" s="97">
        <v>2781</v>
      </c>
      <c r="R9" s="97">
        <v>2834</v>
      </c>
      <c r="S9" s="97">
        <v>3818</v>
      </c>
      <c r="T9" s="97">
        <v>2589</v>
      </c>
      <c r="U9" s="97">
        <v>3587</v>
      </c>
      <c r="V9" s="97">
        <v>2924</v>
      </c>
      <c r="W9" s="97">
        <v>3709</v>
      </c>
      <c r="X9" s="97">
        <v>1473</v>
      </c>
      <c r="Y9" s="96">
        <v>1898</v>
      </c>
    </row>
    <row r="10" spans="1:25" s="91" customFormat="1" ht="11" customHeight="1">
      <c r="A10" s="48"/>
      <c r="B10" s="46"/>
      <c r="C10" s="46"/>
      <c r="D10" s="47">
        <v>9</v>
      </c>
      <c r="E10" s="102"/>
      <c r="F10" s="98">
        <v>23705</v>
      </c>
      <c r="G10" s="98">
        <v>30249</v>
      </c>
      <c r="H10" s="97">
        <v>3916</v>
      </c>
      <c r="I10" s="97">
        <v>4556</v>
      </c>
      <c r="J10" s="97">
        <v>2101</v>
      </c>
      <c r="K10" s="97">
        <v>2663</v>
      </c>
      <c r="L10" s="97">
        <v>2317</v>
      </c>
      <c r="M10" s="97">
        <v>2950</v>
      </c>
      <c r="N10" s="97">
        <v>3270</v>
      </c>
      <c r="O10" s="97">
        <v>4304</v>
      </c>
      <c r="P10" s="97">
        <v>2268</v>
      </c>
      <c r="Q10" s="97">
        <v>2771</v>
      </c>
      <c r="R10" s="97">
        <v>2830</v>
      </c>
      <c r="S10" s="97">
        <v>3820</v>
      </c>
      <c r="T10" s="97">
        <v>2629</v>
      </c>
      <c r="U10" s="97">
        <v>3609</v>
      </c>
      <c r="V10" s="97">
        <v>2907</v>
      </c>
      <c r="W10" s="97">
        <v>3688</v>
      </c>
      <c r="X10" s="97">
        <v>1467</v>
      </c>
      <c r="Y10" s="96">
        <v>1888</v>
      </c>
    </row>
    <row r="11" spans="1:25" s="91" customFormat="1" ht="11" customHeight="1">
      <c r="A11" s="48"/>
      <c r="B11" s="46"/>
      <c r="C11" s="46"/>
      <c r="D11" s="47">
        <v>12</v>
      </c>
      <c r="E11" s="102"/>
      <c r="F11" s="98">
        <v>23720</v>
      </c>
      <c r="G11" s="98">
        <v>30193</v>
      </c>
      <c r="H11" s="97">
        <v>3917</v>
      </c>
      <c r="I11" s="97">
        <v>4544</v>
      </c>
      <c r="J11" s="97">
        <v>2079</v>
      </c>
      <c r="K11" s="97">
        <v>2641</v>
      </c>
      <c r="L11" s="97">
        <v>2297</v>
      </c>
      <c r="M11" s="97">
        <v>2913</v>
      </c>
      <c r="N11" s="97">
        <v>3268</v>
      </c>
      <c r="O11" s="97">
        <v>4292</v>
      </c>
      <c r="P11" s="97">
        <v>2289</v>
      </c>
      <c r="Q11" s="97">
        <v>2786</v>
      </c>
      <c r="R11" s="97">
        <v>2836</v>
      </c>
      <c r="S11" s="97">
        <v>3813</v>
      </c>
      <c r="T11" s="97">
        <v>2673</v>
      </c>
      <c r="U11" s="97">
        <v>3651</v>
      </c>
      <c r="V11" s="97">
        <v>2902</v>
      </c>
      <c r="W11" s="97">
        <v>3677</v>
      </c>
      <c r="X11" s="97">
        <v>1459</v>
      </c>
      <c r="Y11" s="96">
        <v>1876</v>
      </c>
    </row>
    <row r="12" spans="1:25" s="91" customFormat="1" ht="11" customHeight="1">
      <c r="A12" s="48" t="s">
        <v>38</v>
      </c>
      <c r="B12" s="50">
        <v>2</v>
      </c>
      <c r="C12" s="46" t="s">
        <v>34</v>
      </c>
      <c r="D12" s="47">
        <v>4</v>
      </c>
      <c r="E12" s="106" t="s">
        <v>52</v>
      </c>
      <c r="F12" s="98">
        <v>23720</v>
      </c>
      <c r="G12" s="98">
        <v>29993</v>
      </c>
      <c r="H12" s="97">
        <v>3922</v>
      </c>
      <c r="I12" s="97">
        <v>4544</v>
      </c>
      <c r="J12" s="97">
        <v>2068</v>
      </c>
      <c r="K12" s="97">
        <v>2597</v>
      </c>
      <c r="L12" s="97">
        <v>2279</v>
      </c>
      <c r="M12" s="97">
        <v>2866</v>
      </c>
      <c r="N12" s="97">
        <v>3247</v>
      </c>
      <c r="O12" s="97">
        <v>4215</v>
      </c>
      <c r="P12" s="97">
        <v>2292</v>
      </c>
      <c r="Q12" s="97">
        <v>2780</v>
      </c>
      <c r="R12" s="97">
        <v>2839</v>
      </c>
      <c r="S12" s="97">
        <v>3793</v>
      </c>
      <c r="T12" s="97">
        <v>2701</v>
      </c>
      <c r="U12" s="97">
        <v>3677</v>
      </c>
      <c r="V12" s="97">
        <v>2925</v>
      </c>
      <c r="W12" s="97">
        <v>3681</v>
      </c>
      <c r="X12" s="97">
        <v>1447</v>
      </c>
      <c r="Y12" s="96">
        <v>1840</v>
      </c>
    </row>
    <row r="13" spans="1:25" s="91" customFormat="1" ht="11" customHeight="1">
      <c r="A13" s="48"/>
      <c r="B13" s="46"/>
      <c r="C13" s="46"/>
      <c r="D13" s="47">
        <v>6</v>
      </c>
      <c r="E13" s="102"/>
      <c r="F13" s="98">
        <v>23794</v>
      </c>
      <c r="G13" s="98">
        <v>30004</v>
      </c>
      <c r="H13" s="97">
        <v>3916</v>
      </c>
      <c r="I13" s="97">
        <v>4527</v>
      </c>
      <c r="J13" s="97">
        <v>2085</v>
      </c>
      <c r="K13" s="97">
        <v>2616</v>
      </c>
      <c r="L13" s="97">
        <v>2298</v>
      </c>
      <c r="M13" s="97">
        <v>2885</v>
      </c>
      <c r="N13" s="97">
        <v>3246</v>
      </c>
      <c r="O13" s="97">
        <v>4198</v>
      </c>
      <c r="P13" s="97">
        <v>2311</v>
      </c>
      <c r="Q13" s="97">
        <v>2802</v>
      </c>
      <c r="R13" s="97">
        <v>2857</v>
      </c>
      <c r="S13" s="97">
        <v>3814</v>
      </c>
      <c r="T13" s="97">
        <v>2691</v>
      </c>
      <c r="U13" s="97">
        <v>3630</v>
      </c>
      <c r="V13" s="97">
        <v>2944</v>
      </c>
      <c r="W13" s="97">
        <v>3701</v>
      </c>
      <c r="X13" s="97">
        <v>1446</v>
      </c>
      <c r="Y13" s="96">
        <v>1831</v>
      </c>
    </row>
    <row r="14" spans="1:25" s="91" customFormat="1" ht="11" customHeight="1">
      <c r="A14" s="48"/>
      <c r="B14" s="46"/>
      <c r="C14" s="46"/>
      <c r="D14" s="47">
        <v>9</v>
      </c>
      <c r="E14" s="102"/>
      <c r="F14" s="98">
        <v>23793</v>
      </c>
      <c r="G14" s="98">
        <v>29887</v>
      </c>
      <c r="H14" s="97">
        <v>3920</v>
      </c>
      <c r="I14" s="97">
        <v>4529</v>
      </c>
      <c r="J14" s="97">
        <v>2084</v>
      </c>
      <c r="K14" s="97">
        <v>2612</v>
      </c>
      <c r="L14" s="97">
        <v>2296</v>
      </c>
      <c r="M14" s="97">
        <v>2880</v>
      </c>
      <c r="N14" s="97">
        <v>3232</v>
      </c>
      <c r="O14" s="97">
        <v>4144</v>
      </c>
      <c r="P14" s="97">
        <v>2304</v>
      </c>
      <c r="Q14" s="97">
        <v>2784</v>
      </c>
      <c r="R14" s="97">
        <v>2855</v>
      </c>
      <c r="S14" s="97">
        <v>3801</v>
      </c>
      <c r="T14" s="97">
        <v>2702</v>
      </c>
      <c r="U14" s="97">
        <v>3615</v>
      </c>
      <c r="V14" s="97">
        <v>2948</v>
      </c>
      <c r="W14" s="97">
        <v>3689</v>
      </c>
      <c r="X14" s="97">
        <v>1452</v>
      </c>
      <c r="Y14" s="96">
        <v>1833</v>
      </c>
    </row>
    <row r="15" spans="1:25" s="91" customFormat="1" ht="11" customHeight="1">
      <c r="A15" s="48"/>
      <c r="B15" s="46"/>
      <c r="C15" s="46"/>
      <c r="D15" s="47">
        <v>12</v>
      </c>
      <c r="E15" s="102"/>
      <c r="F15" s="98">
        <v>23840</v>
      </c>
      <c r="G15" s="98">
        <v>29898</v>
      </c>
      <c r="H15" s="97">
        <v>3895</v>
      </c>
      <c r="I15" s="97">
        <v>4483</v>
      </c>
      <c r="J15" s="97">
        <v>2108</v>
      </c>
      <c r="K15" s="97">
        <v>2641</v>
      </c>
      <c r="L15" s="97">
        <v>2323</v>
      </c>
      <c r="M15" s="97">
        <v>2914</v>
      </c>
      <c r="N15" s="97">
        <v>3217</v>
      </c>
      <c r="O15" s="97">
        <v>4117</v>
      </c>
      <c r="P15" s="97">
        <v>2286</v>
      </c>
      <c r="Q15" s="97">
        <v>2772</v>
      </c>
      <c r="R15" s="97">
        <v>2877</v>
      </c>
      <c r="S15" s="97">
        <v>3822</v>
      </c>
      <c r="T15" s="97">
        <v>2706</v>
      </c>
      <c r="U15" s="97">
        <v>3615</v>
      </c>
      <c r="V15" s="97">
        <v>2963</v>
      </c>
      <c r="W15" s="97">
        <v>3698</v>
      </c>
      <c r="X15" s="97">
        <v>1465</v>
      </c>
      <c r="Y15" s="96">
        <v>1836</v>
      </c>
    </row>
    <row r="16" spans="1:25" s="91" customFormat="1" ht="11" customHeight="1">
      <c r="A16" s="48" t="s">
        <v>38</v>
      </c>
      <c r="B16" s="50">
        <v>3</v>
      </c>
      <c r="C16" s="46" t="s">
        <v>34</v>
      </c>
      <c r="D16" s="47">
        <v>4</v>
      </c>
      <c r="E16" s="106" t="s">
        <v>52</v>
      </c>
      <c r="F16" s="98">
        <v>23680</v>
      </c>
      <c r="G16" s="98">
        <v>29532</v>
      </c>
      <c r="H16" s="97">
        <v>3853</v>
      </c>
      <c r="I16" s="97">
        <v>4413</v>
      </c>
      <c r="J16" s="97">
        <v>2073</v>
      </c>
      <c r="K16" s="97">
        <v>2588</v>
      </c>
      <c r="L16" s="97">
        <v>2293</v>
      </c>
      <c r="M16" s="97">
        <v>2851</v>
      </c>
      <c r="N16" s="97">
        <v>3187</v>
      </c>
      <c r="O16" s="97">
        <v>4071</v>
      </c>
      <c r="P16" s="97">
        <v>2261</v>
      </c>
      <c r="Q16" s="97">
        <v>2744</v>
      </c>
      <c r="R16" s="97">
        <v>2893</v>
      </c>
      <c r="S16" s="97">
        <v>3831</v>
      </c>
      <c r="T16" s="97">
        <v>2699</v>
      </c>
      <c r="U16" s="97">
        <v>3563</v>
      </c>
      <c r="V16" s="97">
        <v>2954</v>
      </c>
      <c r="W16" s="97">
        <v>3652</v>
      </c>
      <c r="X16" s="97">
        <v>1467</v>
      </c>
      <c r="Y16" s="96">
        <v>1819</v>
      </c>
    </row>
    <row r="17" spans="1:25" s="91" customFormat="1" ht="11" customHeight="1">
      <c r="A17" s="48"/>
      <c r="B17" s="46"/>
      <c r="C17" s="46"/>
      <c r="D17" s="47">
        <v>6</v>
      </c>
      <c r="E17" s="102"/>
      <c r="F17" s="98">
        <v>23700</v>
      </c>
      <c r="G17" s="98">
        <v>29485</v>
      </c>
      <c r="H17" s="97">
        <v>3861</v>
      </c>
      <c r="I17" s="97">
        <v>4416</v>
      </c>
      <c r="J17" s="97">
        <v>2068</v>
      </c>
      <c r="K17" s="97">
        <v>2569</v>
      </c>
      <c r="L17" s="97">
        <v>2277</v>
      </c>
      <c r="M17" s="97">
        <v>2822</v>
      </c>
      <c r="N17" s="97">
        <v>3202</v>
      </c>
      <c r="O17" s="97">
        <v>4072</v>
      </c>
      <c r="P17" s="97">
        <v>2251</v>
      </c>
      <c r="Q17" s="97">
        <v>2729</v>
      </c>
      <c r="R17" s="97">
        <v>2907</v>
      </c>
      <c r="S17" s="97">
        <v>3838</v>
      </c>
      <c r="T17" s="97">
        <v>2702</v>
      </c>
      <c r="U17" s="97">
        <v>3571</v>
      </c>
      <c r="V17" s="97">
        <v>2968</v>
      </c>
      <c r="W17" s="97">
        <v>3652</v>
      </c>
      <c r="X17" s="97">
        <v>1464</v>
      </c>
      <c r="Y17" s="96">
        <v>1816</v>
      </c>
    </row>
    <row r="18" spans="1:25" s="91" customFormat="1" ht="11" customHeight="1">
      <c r="A18" s="48"/>
      <c r="B18" s="46"/>
      <c r="C18" s="46"/>
      <c r="D18" s="47">
        <v>9</v>
      </c>
      <c r="E18" s="102"/>
      <c r="F18" s="98">
        <v>23699</v>
      </c>
      <c r="G18" s="98">
        <v>29436</v>
      </c>
      <c r="H18" s="97">
        <v>3821</v>
      </c>
      <c r="I18" s="97">
        <v>4379</v>
      </c>
      <c r="J18" s="97">
        <v>2078</v>
      </c>
      <c r="K18" s="97">
        <v>2580</v>
      </c>
      <c r="L18" s="97">
        <v>2286</v>
      </c>
      <c r="M18" s="97">
        <v>2822</v>
      </c>
      <c r="N18" s="97">
        <v>3187</v>
      </c>
      <c r="O18" s="97">
        <v>4060</v>
      </c>
      <c r="P18" s="97">
        <v>2246</v>
      </c>
      <c r="Q18" s="97">
        <v>2704</v>
      </c>
      <c r="R18" s="97">
        <v>2925</v>
      </c>
      <c r="S18" s="97">
        <v>3844</v>
      </c>
      <c r="T18" s="97">
        <v>2698</v>
      </c>
      <c r="U18" s="97">
        <v>3551</v>
      </c>
      <c r="V18" s="97">
        <v>2990</v>
      </c>
      <c r="W18" s="97">
        <v>3670</v>
      </c>
      <c r="X18" s="97">
        <v>1468</v>
      </c>
      <c r="Y18" s="96">
        <v>1826</v>
      </c>
    </row>
    <row r="19" spans="1:25" s="91" customFormat="1" ht="11" customHeight="1">
      <c r="A19" s="48"/>
      <c r="B19" s="46"/>
      <c r="C19" s="46"/>
      <c r="D19" s="47">
        <v>12</v>
      </c>
      <c r="E19" s="102"/>
      <c r="F19" s="98">
        <v>23642</v>
      </c>
      <c r="G19" s="98">
        <v>29335</v>
      </c>
      <c r="H19" s="97">
        <v>3779</v>
      </c>
      <c r="I19" s="97">
        <v>4334</v>
      </c>
      <c r="J19" s="97">
        <v>2066</v>
      </c>
      <c r="K19" s="97">
        <v>2573</v>
      </c>
      <c r="L19" s="97">
        <v>2284</v>
      </c>
      <c r="M19" s="97">
        <v>2831</v>
      </c>
      <c r="N19" s="97">
        <v>3179</v>
      </c>
      <c r="O19" s="97">
        <v>4036</v>
      </c>
      <c r="P19" s="97">
        <v>2258</v>
      </c>
      <c r="Q19" s="97">
        <v>2715</v>
      </c>
      <c r="R19" s="97">
        <v>2928</v>
      </c>
      <c r="S19" s="97">
        <v>3854</v>
      </c>
      <c r="T19" s="97">
        <v>2677</v>
      </c>
      <c r="U19" s="97">
        <v>3504</v>
      </c>
      <c r="V19" s="97">
        <v>2991</v>
      </c>
      <c r="W19" s="97">
        <v>3654</v>
      </c>
      <c r="X19" s="97">
        <v>1480</v>
      </c>
      <c r="Y19" s="96">
        <v>1834</v>
      </c>
    </row>
    <row r="20" spans="1:25" s="91" customFormat="1" ht="11" customHeight="1">
      <c r="A20" s="48" t="s">
        <v>38</v>
      </c>
      <c r="B20" s="50">
        <v>4</v>
      </c>
      <c r="C20" s="46" t="s">
        <v>34</v>
      </c>
      <c r="D20" s="47">
        <v>4</v>
      </c>
      <c r="E20" s="106" t="s">
        <v>52</v>
      </c>
      <c r="F20" s="98">
        <v>23413</v>
      </c>
      <c r="G20" s="98">
        <v>28867</v>
      </c>
      <c r="H20" s="97">
        <v>3710</v>
      </c>
      <c r="I20" s="97">
        <v>4252</v>
      </c>
      <c r="J20" s="97">
        <v>2024</v>
      </c>
      <c r="K20" s="97">
        <v>2514</v>
      </c>
      <c r="L20" s="97">
        <v>2247</v>
      </c>
      <c r="M20" s="97">
        <v>2765</v>
      </c>
      <c r="N20" s="97">
        <v>3133</v>
      </c>
      <c r="O20" s="97">
        <v>3960</v>
      </c>
      <c r="P20" s="97">
        <v>2246</v>
      </c>
      <c r="Q20" s="97">
        <v>2687</v>
      </c>
      <c r="R20" s="97">
        <v>2948</v>
      </c>
      <c r="S20" s="97">
        <v>3827</v>
      </c>
      <c r="T20" s="97">
        <v>2664</v>
      </c>
      <c r="U20" s="97">
        <v>3454</v>
      </c>
      <c r="V20" s="97">
        <v>2963</v>
      </c>
      <c r="W20" s="97">
        <v>3588</v>
      </c>
      <c r="X20" s="97">
        <v>1478</v>
      </c>
      <c r="Y20" s="96">
        <v>1820</v>
      </c>
    </row>
    <row r="21" spans="1:25" s="91" customFormat="1" ht="11" customHeight="1">
      <c r="A21" s="48"/>
      <c r="B21" s="46"/>
      <c r="C21" s="46"/>
      <c r="D21" s="47">
        <v>5</v>
      </c>
      <c r="E21" s="102"/>
      <c r="F21" s="98">
        <v>23453</v>
      </c>
      <c r="G21" s="98">
        <v>28876</v>
      </c>
      <c r="H21" s="97">
        <v>3723</v>
      </c>
      <c r="I21" s="97">
        <v>4264</v>
      </c>
      <c r="J21" s="97">
        <v>2033</v>
      </c>
      <c r="K21" s="97">
        <v>2517</v>
      </c>
      <c r="L21" s="97">
        <v>2260</v>
      </c>
      <c r="M21" s="97">
        <v>2787</v>
      </c>
      <c r="N21" s="97">
        <v>3132</v>
      </c>
      <c r="O21" s="97">
        <v>3963</v>
      </c>
      <c r="P21" s="97">
        <v>2249</v>
      </c>
      <c r="Q21" s="97">
        <v>2690</v>
      </c>
      <c r="R21" s="97">
        <v>2952</v>
      </c>
      <c r="S21" s="97">
        <v>3825</v>
      </c>
      <c r="T21" s="97">
        <v>2660</v>
      </c>
      <c r="U21" s="97">
        <v>3421</v>
      </c>
      <c r="V21" s="97">
        <v>2966</v>
      </c>
      <c r="W21" s="97">
        <v>3593</v>
      </c>
      <c r="X21" s="97">
        <v>1478</v>
      </c>
      <c r="Y21" s="96">
        <v>1816</v>
      </c>
    </row>
    <row r="22" spans="1:25" s="91" customFormat="1" ht="11" customHeight="1">
      <c r="A22" s="48"/>
      <c r="B22" s="46"/>
      <c r="C22" s="46"/>
      <c r="D22" s="47">
        <v>6</v>
      </c>
      <c r="E22" s="102"/>
      <c r="F22" s="98">
        <v>23458</v>
      </c>
      <c r="G22" s="98">
        <v>28835</v>
      </c>
      <c r="H22" s="104">
        <v>3707</v>
      </c>
      <c r="I22" s="105">
        <v>4233</v>
      </c>
      <c r="J22" s="104">
        <v>2027</v>
      </c>
      <c r="K22" s="105">
        <v>2509</v>
      </c>
      <c r="L22" s="104">
        <v>2266</v>
      </c>
      <c r="M22" s="105">
        <v>2790</v>
      </c>
      <c r="N22" s="104">
        <v>3135</v>
      </c>
      <c r="O22" s="105">
        <v>3958</v>
      </c>
      <c r="P22" s="104">
        <v>2246</v>
      </c>
      <c r="Q22" s="105">
        <v>2683</v>
      </c>
      <c r="R22" s="104">
        <v>2956</v>
      </c>
      <c r="S22" s="105">
        <v>3828</v>
      </c>
      <c r="T22" s="104">
        <v>2664</v>
      </c>
      <c r="U22" s="105">
        <v>3430</v>
      </c>
      <c r="V22" s="104">
        <v>2977</v>
      </c>
      <c r="W22" s="105">
        <v>3603</v>
      </c>
      <c r="X22" s="104">
        <v>1480</v>
      </c>
      <c r="Y22" s="103">
        <v>1801</v>
      </c>
    </row>
    <row r="23" spans="1:25" s="91" customFormat="1" ht="11" customHeight="1">
      <c r="A23" s="101"/>
      <c r="B23" s="100"/>
      <c r="C23" s="100"/>
      <c r="D23" s="47">
        <v>7</v>
      </c>
      <c r="E23" s="99"/>
      <c r="F23" s="98">
        <v>23433</v>
      </c>
      <c r="G23" s="98">
        <v>28801</v>
      </c>
      <c r="H23" s="97">
        <v>3679</v>
      </c>
      <c r="I23" s="97">
        <v>4199</v>
      </c>
      <c r="J23" s="97">
        <v>2021</v>
      </c>
      <c r="K23" s="97">
        <v>2507</v>
      </c>
      <c r="L23" s="97">
        <v>2271</v>
      </c>
      <c r="M23" s="97">
        <v>2796</v>
      </c>
      <c r="N23" s="97">
        <v>3139</v>
      </c>
      <c r="O23" s="97">
        <v>3974</v>
      </c>
      <c r="P23" s="97">
        <v>2245</v>
      </c>
      <c r="Q23" s="97">
        <v>2680</v>
      </c>
      <c r="R23" s="97">
        <v>2965</v>
      </c>
      <c r="S23" s="97">
        <v>3830</v>
      </c>
      <c r="T23" s="97">
        <v>2652</v>
      </c>
      <c r="U23" s="97">
        <v>3412</v>
      </c>
      <c r="V23" s="97">
        <v>2980</v>
      </c>
      <c r="W23" s="97">
        <v>3601</v>
      </c>
      <c r="X23" s="97">
        <v>1481</v>
      </c>
      <c r="Y23" s="96">
        <v>1802</v>
      </c>
    </row>
    <row r="24" spans="1:25" s="91" customFormat="1" ht="11" customHeight="1">
      <c r="A24" s="48"/>
      <c r="B24" s="46"/>
      <c r="C24" s="46"/>
      <c r="D24" s="47">
        <v>8</v>
      </c>
      <c r="E24" s="102"/>
      <c r="F24" s="98">
        <v>23395</v>
      </c>
      <c r="G24" s="98">
        <v>28743</v>
      </c>
      <c r="H24" s="97">
        <v>3661</v>
      </c>
      <c r="I24" s="97">
        <v>4186</v>
      </c>
      <c r="J24" s="97">
        <v>2016</v>
      </c>
      <c r="K24" s="97">
        <v>2495</v>
      </c>
      <c r="L24" s="97">
        <v>2274</v>
      </c>
      <c r="M24" s="97">
        <v>2793</v>
      </c>
      <c r="N24" s="97">
        <v>3120</v>
      </c>
      <c r="O24" s="97">
        <v>3947</v>
      </c>
      <c r="P24" s="97">
        <v>2245</v>
      </c>
      <c r="Q24" s="97">
        <v>2678</v>
      </c>
      <c r="R24" s="97">
        <v>2967</v>
      </c>
      <c r="S24" s="97">
        <v>3838</v>
      </c>
      <c r="T24" s="97">
        <v>2650</v>
      </c>
      <c r="U24" s="97">
        <v>3408</v>
      </c>
      <c r="V24" s="97">
        <v>2983</v>
      </c>
      <c r="W24" s="97">
        <v>3598</v>
      </c>
      <c r="X24" s="97">
        <v>1479</v>
      </c>
      <c r="Y24" s="96">
        <v>1800</v>
      </c>
    </row>
    <row r="25" spans="1:25" s="91" customFormat="1" ht="11" customHeight="1">
      <c r="A25" s="48"/>
      <c r="B25" s="46"/>
      <c r="C25" s="46"/>
      <c r="D25" s="47">
        <v>9</v>
      </c>
      <c r="E25" s="102"/>
      <c r="F25" s="98">
        <v>23385</v>
      </c>
      <c r="G25" s="98">
        <v>28725</v>
      </c>
      <c r="H25" s="97">
        <v>3639</v>
      </c>
      <c r="I25" s="97">
        <v>4172</v>
      </c>
      <c r="J25" s="97">
        <v>2019</v>
      </c>
      <c r="K25" s="97">
        <v>2497</v>
      </c>
      <c r="L25" s="97">
        <v>2275</v>
      </c>
      <c r="M25" s="97">
        <v>2788</v>
      </c>
      <c r="N25" s="97">
        <v>3123</v>
      </c>
      <c r="O25" s="97">
        <v>3948</v>
      </c>
      <c r="P25" s="97">
        <v>2249</v>
      </c>
      <c r="Q25" s="97">
        <v>2676</v>
      </c>
      <c r="R25" s="97">
        <v>2967</v>
      </c>
      <c r="S25" s="97">
        <v>3840</v>
      </c>
      <c r="T25" s="97">
        <v>2650</v>
      </c>
      <c r="U25" s="97">
        <v>3410</v>
      </c>
      <c r="V25" s="97">
        <v>2984</v>
      </c>
      <c r="W25" s="97">
        <v>3601</v>
      </c>
      <c r="X25" s="97">
        <v>1479</v>
      </c>
      <c r="Y25" s="96">
        <v>1793</v>
      </c>
    </row>
    <row r="26" spans="1:25" s="91" customFormat="1" ht="11" customHeight="1">
      <c r="A26" s="48"/>
      <c r="B26" s="46"/>
      <c r="C26" s="46"/>
      <c r="D26" s="47">
        <v>10</v>
      </c>
      <c r="E26" s="102"/>
      <c r="F26" s="98">
        <v>23289</v>
      </c>
      <c r="G26" s="98">
        <v>28586</v>
      </c>
      <c r="H26" s="97">
        <v>3624</v>
      </c>
      <c r="I26" s="97">
        <v>4148</v>
      </c>
      <c r="J26" s="97">
        <v>1997</v>
      </c>
      <c r="K26" s="97">
        <v>2462</v>
      </c>
      <c r="L26" s="97">
        <v>2268</v>
      </c>
      <c r="M26" s="97">
        <v>2775</v>
      </c>
      <c r="N26" s="97">
        <v>3119</v>
      </c>
      <c r="O26" s="97">
        <v>3940</v>
      </c>
      <c r="P26" s="97">
        <v>2242</v>
      </c>
      <c r="Q26" s="97">
        <v>2670</v>
      </c>
      <c r="R26" s="97">
        <v>2947</v>
      </c>
      <c r="S26" s="97">
        <v>3815</v>
      </c>
      <c r="T26" s="97">
        <v>2644</v>
      </c>
      <c r="U26" s="97">
        <v>3398</v>
      </c>
      <c r="V26" s="97">
        <v>2970</v>
      </c>
      <c r="W26" s="97">
        <v>3582</v>
      </c>
      <c r="X26" s="97">
        <v>1478</v>
      </c>
      <c r="Y26" s="96">
        <v>1796</v>
      </c>
    </row>
    <row r="27" spans="1:25" s="91" customFormat="1" ht="11" customHeight="1">
      <c r="A27" s="48"/>
      <c r="B27" s="46"/>
      <c r="C27" s="46"/>
      <c r="D27" s="47">
        <v>11</v>
      </c>
      <c r="E27" s="102"/>
      <c r="F27" s="98">
        <v>23303</v>
      </c>
      <c r="G27" s="98">
        <v>28611</v>
      </c>
      <c r="H27" s="97">
        <v>3623</v>
      </c>
      <c r="I27" s="97">
        <v>4155</v>
      </c>
      <c r="J27" s="97">
        <v>1997</v>
      </c>
      <c r="K27" s="97">
        <v>2463</v>
      </c>
      <c r="L27" s="97">
        <v>2260</v>
      </c>
      <c r="M27" s="97">
        <v>2762</v>
      </c>
      <c r="N27" s="97">
        <v>3109</v>
      </c>
      <c r="O27" s="97">
        <v>3938</v>
      </c>
      <c r="P27" s="97">
        <v>2248</v>
      </c>
      <c r="Q27" s="97">
        <v>2678</v>
      </c>
      <c r="R27" s="97">
        <v>2955</v>
      </c>
      <c r="S27" s="97">
        <v>3821</v>
      </c>
      <c r="T27" s="97">
        <v>2651</v>
      </c>
      <c r="U27" s="97">
        <v>3411</v>
      </c>
      <c r="V27" s="97">
        <v>2974</v>
      </c>
      <c r="W27" s="97">
        <v>3580</v>
      </c>
      <c r="X27" s="97">
        <v>1486</v>
      </c>
      <c r="Y27" s="96">
        <v>1803</v>
      </c>
    </row>
    <row r="28" spans="1:25" s="91" customFormat="1" ht="11" customHeight="1">
      <c r="A28" s="48"/>
      <c r="B28" s="46"/>
      <c r="C28" s="46"/>
      <c r="D28" s="47">
        <v>12</v>
      </c>
      <c r="E28" s="102"/>
      <c r="F28" s="98">
        <v>23268</v>
      </c>
      <c r="G28" s="98">
        <v>28569</v>
      </c>
      <c r="H28" s="97">
        <v>3604</v>
      </c>
      <c r="I28" s="97">
        <v>4129</v>
      </c>
      <c r="J28" s="97">
        <v>1986</v>
      </c>
      <c r="K28" s="97">
        <v>2447</v>
      </c>
      <c r="L28" s="97">
        <v>2275</v>
      </c>
      <c r="M28" s="97">
        <v>2778</v>
      </c>
      <c r="N28" s="97">
        <v>3087</v>
      </c>
      <c r="O28" s="97">
        <v>3913</v>
      </c>
      <c r="P28" s="97">
        <v>2245</v>
      </c>
      <c r="Q28" s="97">
        <v>2679</v>
      </c>
      <c r="R28" s="97">
        <v>2950</v>
      </c>
      <c r="S28" s="97">
        <v>3815</v>
      </c>
      <c r="T28" s="97">
        <v>2655</v>
      </c>
      <c r="U28" s="97">
        <v>3411</v>
      </c>
      <c r="V28" s="97">
        <v>2986</v>
      </c>
      <c r="W28" s="97">
        <v>3597</v>
      </c>
      <c r="X28" s="97">
        <v>1480</v>
      </c>
      <c r="Y28" s="96">
        <v>1800</v>
      </c>
    </row>
    <row r="29" spans="1:25" s="91" customFormat="1" ht="11" customHeight="1">
      <c r="A29" s="48" t="s">
        <v>38</v>
      </c>
      <c r="B29" s="50">
        <v>5</v>
      </c>
      <c r="C29" s="46" t="s">
        <v>34</v>
      </c>
      <c r="D29" s="47">
        <v>1</v>
      </c>
      <c r="E29" s="102"/>
      <c r="F29" s="98">
        <v>23237</v>
      </c>
      <c r="G29" s="98">
        <v>28521</v>
      </c>
      <c r="H29" s="97">
        <v>3583</v>
      </c>
      <c r="I29" s="97">
        <v>4097</v>
      </c>
      <c r="J29" s="97">
        <v>1970</v>
      </c>
      <c r="K29" s="97">
        <v>2428</v>
      </c>
      <c r="L29" s="97">
        <v>2279</v>
      </c>
      <c r="M29" s="97">
        <v>2781</v>
      </c>
      <c r="N29" s="97">
        <v>3096</v>
      </c>
      <c r="O29" s="97">
        <v>3924</v>
      </c>
      <c r="P29" s="97">
        <v>2248</v>
      </c>
      <c r="Q29" s="97">
        <v>2684</v>
      </c>
      <c r="R29" s="97">
        <v>2948</v>
      </c>
      <c r="S29" s="97">
        <v>3816</v>
      </c>
      <c r="T29" s="97">
        <v>2649</v>
      </c>
      <c r="U29" s="97">
        <v>3397</v>
      </c>
      <c r="V29" s="97">
        <v>2983</v>
      </c>
      <c r="W29" s="97">
        <v>3593</v>
      </c>
      <c r="X29" s="96">
        <v>1481</v>
      </c>
      <c r="Y29" s="96">
        <v>1801</v>
      </c>
    </row>
    <row r="30" spans="1:25" s="91" customFormat="1" ht="11" customHeight="1">
      <c r="A30" s="101"/>
      <c r="B30" s="100"/>
      <c r="C30" s="100"/>
      <c r="D30" s="47">
        <v>2</v>
      </c>
      <c r="E30" s="99"/>
      <c r="F30" s="98">
        <v>23184</v>
      </c>
      <c r="G30" s="98">
        <v>28438</v>
      </c>
      <c r="H30" s="97">
        <v>3564</v>
      </c>
      <c r="I30" s="97">
        <v>4069</v>
      </c>
      <c r="J30" s="97">
        <v>1968</v>
      </c>
      <c r="K30" s="97">
        <v>2425</v>
      </c>
      <c r="L30" s="97">
        <v>2266</v>
      </c>
      <c r="M30" s="97">
        <v>2758</v>
      </c>
      <c r="N30" s="97">
        <v>3094</v>
      </c>
      <c r="O30" s="97">
        <v>3918</v>
      </c>
      <c r="P30" s="97">
        <v>2231</v>
      </c>
      <c r="Q30" s="97">
        <v>2657</v>
      </c>
      <c r="R30" s="97">
        <v>2943</v>
      </c>
      <c r="S30" s="97">
        <v>3818</v>
      </c>
      <c r="T30" s="97">
        <v>2644</v>
      </c>
      <c r="U30" s="97">
        <v>3392</v>
      </c>
      <c r="V30" s="97">
        <v>2996</v>
      </c>
      <c r="W30" s="97">
        <v>3604</v>
      </c>
      <c r="X30" s="97">
        <v>1478</v>
      </c>
      <c r="Y30" s="96">
        <v>1797</v>
      </c>
    </row>
    <row r="31" spans="1:25" s="91" customFormat="1" ht="11" customHeight="1" thickBot="1">
      <c r="A31" s="43"/>
      <c r="B31" s="41"/>
      <c r="C31" s="41"/>
      <c r="D31" s="42">
        <v>3</v>
      </c>
      <c r="E31" s="95"/>
      <c r="F31" s="94">
        <v>23202</v>
      </c>
      <c r="G31" s="94">
        <v>28454</v>
      </c>
      <c r="H31" s="93">
        <v>3556</v>
      </c>
      <c r="I31" s="93">
        <v>4056</v>
      </c>
      <c r="J31" s="93">
        <v>1959</v>
      </c>
      <c r="K31" s="93">
        <v>2403</v>
      </c>
      <c r="L31" s="93">
        <v>2263</v>
      </c>
      <c r="M31" s="93">
        <v>2758</v>
      </c>
      <c r="N31" s="93">
        <v>3111</v>
      </c>
      <c r="O31" s="93">
        <v>3945</v>
      </c>
      <c r="P31" s="93">
        <v>2232</v>
      </c>
      <c r="Q31" s="93">
        <v>2647</v>
      </c>
      <c r="R31" s="93">
        <v>2960</v>
      </c>
      <c r="S31" s="93">
        <v>3843</v>
      </c>
      <c r="T31" s="93">
        <v>2634</v>
      </c>
      <c r="U31" s="93">
        <v>3383</v>
      </c>
      <c r="V31" s="93">
        <v>3009</v>
      </c>
      <c r="W31" s="93">
        <v>3619</v>
      </c>
      <c r="X31" s="93">
        <v>1478</v>
      </c>
      <c r="Y31" s="92">
        <v>1800</v>
      </c>
    </row>
    <row r="32" spans="1:25" s="87" customFormat="1" ht="9.5">
      <c r="A32" s="90" t="s">
        <v>28</v>
      </c>
      <c r="B32" s="89"/>
      <c r="C32" s="89"/>
      <c r="D32" s="89"/>
      <c r="E32" s="89"/>
      <c r="F32" s="89"/>
      <c r="G32" s="89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</row>
    <row r="33" spans="1:25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5"/>
    </row>
    <row r="34" spans="1:25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5"/>
    </row>
  </sheetData>
  <mergeCells count="11">
    <mergeCell ref="X2:Y2"/>
    <mergeCell ref="F2:G2"/>
    <mergeCell ref="R2:S2"/>
    <mergeCell ref="T2:U2"/>
    <mergeCell ref="V2:W2"/>
    <mergeCell ref="H2:I2"/>
    <mergeCell ref="P2:Q2"/>
    <mergeCell ref="A2:E3"/>
    <mergeCell ref="J2:K2"/>
    <mergeCell ref="L2:M2"/>
    <mergeCell ref="N2:O2"/>
  </mergeCells>
  <phoneticPr fontId="2"/>
  <printOptions horizontalCentered="1"/>
  <pageMargins left="0.47244094488188981" right="0.47244094488188981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zoomScaleNormal="100" workbookViewId="0"/>
  </sheetViews>
  <sheetFormatPr defaultColWidth="9" defaultRowHeight="13"/>
  <cols>
    <col min="1" max="1" width="1.6328125" style="115" customWidth="1"/>
    <col min="2" max="2" width="3.81640625" style="113" customWidth="1"/>
    <col min="3" max="7" width="8.26953125" style="113" customWidth="1"/>
    <col min="8" max="8" width="5" style="114" customWidth="1"/>
    <col min="9" max="13" width="7.08984375" style="113" customWidth="1"/>
    <col min="14" max="14" width="8.90625" style="114" customWidth="1"/>
    <col min="15" max="15" width="3.453125" style="114" customWidth="1"/>
    <col min="16" max="16384" width="9" style="113"/>
  </cols>
  <sheetData>
    <row r="1" spans="1:15" ht="14">
      <c r="A1" s="143" t="s">
        <v>77</v>
      </c>
      <c r="O1" s="11"/>
    </row>
    <row r="2" spans="1:15" s="122" customFormat="1" ht="14" customHeight="1" thickBot="1">
      <c r="A2" s="142" t="s">
        <v>76</v>
      </c>
      <c r="H2" s="141"/>
      <c r="N2" s="141"/>
      <c r="O2" s="140"/>
    </row>
    <row r="3" spans="1:15" s="122" customFormat="1" ht="36" customHeight="1" thickBot="1">
      <c r="A3" s="353"/>
      <c r="B3" s="354"/>
      <c r="C3" s="139" t="s">
        <v>75</v>
      </c>
      <c r="D3" s="139" t="s">
        <v>74</v>
      </c>
      <c r="E3" s="139" t="s">
        <v>73</v>
      </c>
      <c r="F3" s="139" t="s">
        <v>72</v>
      </c>
      <c r="G3" s="139" t="s">
        <v>71</v>
      </c>
      <c r="H3" s="139" t="s">
        <v>70</v>
      </c>
      <c r="I3" s="139" t="s">
        <v>69</v>
      </c>
      <c r="J3" s="139" t="s">
        <v>68</v>
      </c>
      <c r="K3" s="139" t="s">
        <v>67</v>
      </c>
      <c r="L3" s="139" t="s">
        <v>66</v>
      </c>
      <c r="M3" s="139" t="s">
        <v>65</v>
      </c>
      <c r="N3" s="139" t="s">
        <v>64</v>
      </c>
      <c r="O3" s="138" t="s">
        <v>63</v>
      </c>
    </row>
    <row r="4" spans="1:15" s="122" customFormat="1" ht="20" hidden="1" customHeight="1">
      <c r="A4" s="355" t="s">
        <v>62</v>
      </c>
      <c r="B4" s="136" t="s">
        <v>59</v>
      </c>
      <c r="C4" s="135">
        <v>16198704133</v>
      </c>
      <c r="D4" s="135">
        <v>12893697238</v>
      </c>
      <c r="E4" s="135">
        <v>191781411</v>
      </c>
      <c r="F4" s="135">
        <v>1470449738</v>
      </c>
      <c r="G4" s="135">
        <v>24995615989</v>
      </c>
      <c r="H4" s="135">
        <v>484400</v>
      </c>
      <c r="I4" s="135">
        <v>113266581</v>
      </c>
      <c r="J4" s="135">
        <v>212352166</v>
      </c>
      <c r="K4" s="135">
        <v>158322449</v>
      </c>
      <c r="L4" s="135">
        <v>16463341</v>
      </c>
      <c r="M4" s="134">
        <v>11600000</v>
      </c>
      <c r="N4" s="134">
        <f>SUM(C4:M4)</f>
        <v>56262737446</v>
      </c>
      <c r="O4" s="349"/>
    </row>
    <row r="5" spans="1:15" s="122" customFormat="1" ht="20" hidden="1" customHeight="1">
      <c r="A5" s="351"/>
      <c r="B5" s="132" t="s">
        <v>58</v>
      </c>
      <c r="C5" s="131">
        <f t="shared" ref="C5:N5" si="0">ROUND(C4/12,0)</f>
        <v>1349892011</v>
      </c>
      <c r="D5" s="130">
        <f t="shared" si="0"/>
        <v>1074474770</v>
      </c>
      <c r="E5" s="130">
        <f t="shared" si="0"/>
        <v>15981784</v>
      </c>
      <c r="F5" s="130">
        <f t="shared" si="0"/>
        <v>122537478</v>
      </c>
      <c r="G5" s="130">
        <f t="shared" si="0"/>
        <v>2082967999</v>
      </c>
      <c r="H5" s="130">
        <f t="shared" si="0"/>
        <v>40367</v>
      </c>
      <c r="I5" s="130">
        <f t="shared" si="0"/>
        <v>9438882</v>
      </c>
      <c r="J5" s="130">
        <f t="shared" si="0"/>
        <v>17696014</v>
      </c>
      <c r="K5" s="130">
        <f t="shared" si="0"/>
        <v>13193537</v>
      </c>
      <c r="L5" s="130">
        <f t="shared" si="0"/>
        <v>1371945</v>
      </c>
      <c r="M5" s="130">
        <f t="shared" si="0"/>
        <v>966667</v>
      </c>
      <c r="N5" s="130">
        <f t="shared" si="0"/>
        <v>4688561454</v>
      </c>
      <c r="O5" s="349"/>
    </row>
    <row r="6" spans="1:15" s="122" customFormat="1" ht="20" hidden="1" customHeight="1" thickBot="1">
      <c r="A6" s="352"/>
      <c r="B6" s="129" t="s">
        <v>57</v>
      </c>
      <c r="C6" s="137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7"/>
      <c r="O6" s="349"/>
    </row>
    <row r="7" spans="1:15" s="122" customFormat="1" ht="20" customHeight="1">
      <c r="A7" s="351" t="s">
        <v>61</v>
      </c>
      <c r="B7" s="136" t="s">
        <v>59</v>
      </c>
      <c r="C7" s="135">
        <v>15857383797</v>
      </c>
      <c r="D7" s="135">
        <v>12797424958</v>
      </c>
      <c r="E7" s="135">
        <v>141761687</v>
      </c>
      <c r="F7" s="135">
        <v>1527548733</v>
      </c>
      <c r="G7" s="135">
        <v>24980335094</v>
      </c>
      <c r="H7" s="135">
        <v>656000</v>
      </c>
      <c r="I7" s="135">
        <v>107132298</v>
      </c>
      <c r="J7" s="135">
        <v>268897964</v>
      </c>
      <c r="K7" s="135">
        <v>181812619</v>
      </c>
      <c r="L7" s="135">
        <v>16544108</v>
      </c>
      <c r="M7" s="134">
        <v>11200000</v>
      </c>
      <c r="N7" s="133">
        <f>SUM(C7:M7)</f>
        <v>55890697258</v>
      </c>
      <c r="O7" s="349">
        <f>N7/N4</f>
        <v>0.99338744958229097</v>
      </c>
    </row>
    <row r="8" spans="1:15" s="122" customFormat="1" ht="20" customHeight="1">
      <c r="A8" s="351"/>
      <c r="B8" s="132" t="s">
        <v>58</v>
      </c>
      <c r="C8" s="131">
        <f t="shared" ref="C8:N8" si="1">ROUND(C7/12,0)</f>
        <v>1321448650</v>
      </c>
      <c r="D8" s="130">
        <f t="shared" si="1"/>
        <v>1066452080</v>
      </c>
      <c r="E8" s="130">
        <f t="shared" si="1"/>
        <v>11813474</v>
      </c>
      <c r="F8" s="130">
        <f t="shared" si="1"/>
        <v>127295728</v>
      </c>
      <c r="G8" s="130">
        <f t="shared" si="1"/>
        <v>2081694591</v>
      </c>
      <c r="H8" s="130">
        <f t="shared" si="1"/>
        <v>54667</v>
      </c>
      <c r="I8" s="130">
        <f t="shared" si="1"/>
        <v>8927692</v>
      </c>
      <c r="J8" s="130">
        <f t="shared" si="1"/>
        <v>22408164</v>
      </c>
      <c r="K8" s="130">
        <f t="shared" si="1"/>
        <v>15151052</v>
      </c>
      <c r="L8" s="130">
        <f t="shared" si="1"/>
        <v>1378676</v>
      </c>
      <c r="M8" s="130">
        <f t="shared" si="1"/>
        <v>933333</v>
      </c>
      <c r="N8" s="130">
        <f t="shared" si="1"/>
        <v>4657558105</v>
      </c>
      <c r="O8" s="349"/>
    </row>
    <row r="9" spans="1:15" s="122" customFormat="1" ht="20" customHeight="1" thickBot="1">
      <c r="A9" s="352"/>
      <c r="B9" s="129" t="s">
        <v>57</v>
      </c>
      <c r="C9" s="128">
        <f t="shared" ref="C9:M9" si="2">C7*100/$N7</f>
        <v>28.372134496372254</v>
      </c>
      <c r="D9" s="128">
        <f t="shared" si="2"/>
        <v>22.89723618749133</v>
      </c>
      <c r="E9" s="128">
        <f t="shared" si="2"/>
        <v>0.25364093481533501</v>
      </c>
      <c r="F9" s="128">
        <f t="shared" si="2"/>
        <v>2.7331001543040365</v>
      </c>
      <c r="G9" s="128">
        <f t="shared" si="2"/>
        <v>44.694978448178873</v>
      </c>
      <c r="H9" s="128">
        <f t="shared" si="2"/>
        <v>1.1737194778082723E-3</v>
      </c>
      <c r="I9" s="128">
        <f t="shared" si="2"/>
        <v>0.1916818061965857</v>
      </c>
      <c r="J9" s="128">
        <f t="shared" si="2"/>
        <v>0.48111399068565186</v>
      </c>
      <c r="K9" s="128">
        <f t="shared" si="2"/>
        <v>0.32530032352383287</v>
      </c>
      <c r="L9" s="128">
        <f t="shared" si="2"/>
        <v>2.9600825918542167E-2</v>
      </c>
      <c r="M9" s="128">
        <f t="shared" si="2"/>
        <v>2.0039113035750993E-2</v>
      </c>
      <c r="N9" s="127">
        <f>ROUND(SUM(C9:M9),0)</f>
        <v>100</v>
      </c>
      <c r="O9" s="350"/>
    </row>
    <row r="10" spans="1:15" s="122" customFormat="1" ht="20" customHeight="1">
      <c r="A10" s="351" t="s">
        <v>60</v>
      </c>
      <c r="B10" s="136" t="s">
        <v>59</v>
      </c>
      <c r="C10" s="135">
        <v>15541634439</v>
      </c>
      <c r="D10" s="135">
        <v>12594891095</v>
      </c>
      <c r="E10" s="135">
        <v>134784497</v>
      </c>
      <c r="F10" s="135">
        <v>1557655087</v>
      </c>
      <c r="G10" s="135">
        <v>24814458964</v>
      </c>
      <c r="H10" s="135">
        <v>715000</v>
      </c>
      <c r="I10" s="135">
        <v>108421311</v>
      </c>
      <c r="J10" s="135">
        <v>285710616</v>
      </c>
      <c r="K10" s="135">
        <v>214731421</v>
      </c>
      <c r="L10" s="135">
        <v>17337150</v>
      </c>
      <c r="M10" s="134">
        <v>10000000</v>
      </c>
      <c r="N10" s="133">
        <f>SUM(C10:M10)</f>
        <v>55280339580</v>
      </c>
      <c r="O10" s="349">
        <f>N10/N7</f>
        <v>0.98907944062349951</v>
      </c>
    </row>
    <row r="11" spans="1:15" s="122" customFormat="1" ht="20" customHeight="1">
      <c r="A11" s="351"/>
      <c r="B11" s="132" t="s">
        <v>58</v>
      </c>
      <c r="C11" s="131">
        <f t="shared" ref="C11:N11" si="3">ROUND(C10/12,0)</f>
        <v>1295136203</v>
      </c>
      <c r="D11" s="130">
        <f t="shared" si="3"/>
        <v>1049574258</v>
      </c>
      <c r="E11" s="130">
        <f t="shared" si="3"/>
        <v>11232041</v>
      </c>
      <c r="F11" s="130">
        <f t="shared" si="3"/>
        <v>129804591</v>
      </c>
      <c r="G11" s="130">
        <f t="shared" si="3"/>
        <v>2067871580</v>
      </c>
      <c r="H11" s="130">
        <f t="shared" si="3"/>
        <v>59583</v>
      </c>
      <c r="I11" s="130">
        <f t="shared" si="3"/>
        <v>9035109</v>
      </c>
      <c r="J11" s="130">
        <f t="shared" si="3"/>
        <v>23809218</v>
      </c>
      <c r="K11" s="130">
        <f t="shared" si="3"/>
        <v>17894285</v>
      </c>
      <c r="L11" s="130">
        <f t="shared" si="3"/>
        <v>1444763</v>
      </c>
      <c r="M11" s="130">
        <f t="shared" si="3"/>
        <v>833333</v>
      </c>
      <c r="N11" s="130">
        <f t="shared" si="3"/>
        <v>4606694965</v>
      </c>
      <c r="O11" s="349"/>
    </row>
    <row r="12" spans="1:15" s="122" customFormat="1" ht="20" customHeight="1" thickBot="1">
      <c r="A12" s="352"/>
      <c r="B12" s="129" t="s">
        <v>57</v>
      </c>
      <c r="C12" s="128">
        <f t="shared" ref="C12:M12" si="4">C10*100/$N10</f>
        <v>28.114216658363009</v>
      </c>
      <c r="D12" s="128">
        <f t="shared" si="4"/>
        <v>22.783671718899381</v>
      </c>
      <c r="E12" s="128">
        <f t="shared" si="4"/>
        <v>0.24381995122324465</v>
      </c>
      <c r="F12" s="128">
        <f t="shared" si="4"/>
        <v>2.8177379133965155</v>
      </c>
      <c r="G12" s="128">
        <f t="shared" si="4"/>
        <v>44.888398212694192</v>
      </c>
      <c r="H12" s="128">
        <f t="shared" si="4"/>
        <v>1.2934073948031271E-3</v>
      </c>
      <c r="I12" s="128">
        <f t="shared" si="4"/>
        <v>0.19612996559671278</v>
      </c>
      <c r="J12" s="128">
        <f t="shared" si="4"/>
        <v>0.51683947343798131</v>
      </c>
      <c r="K12" s="128">
        <f t="shared" si="4"/>
        <v>0.38844085009508184</v>
      </c>
      <c r="L12" s="128">
        <f t="shared" si="4"/>
        <v>3.13622349857497E-2</v>
      </c>
      <c r="M12" s="128">
        <f t="shared" si="4"/>
        <v>1.808961391333045E-2</v>
      </c>
      <c r="N12" s="127">
        <f>ROUND(SUM(C12:M12),0)</f>
        <v>100</v>
      </c>
      <c r="O12" s="350"/>
    </row>
    <row r="13" spans="1:15" s="122" customFormat="1" ht="9.5">
      <c r="A13" s="126" t="s">
        <v>28</v>
      </c>
      <c r="B13" s="125"/>
      <c r="C13" s="125"/>
      <c r="D13" s="125"/>
      <c r="E13" s="125"/>
      <c r="F13" s="125"/>
      <c r="G13" s="125"/>
      <c r="H13" s="123"/>
      <c r="I13" s="125"/>
      <c r="J13" s="125"/>
      <c r="K13" s="125"/>
      <c r="L13" s="125"/>
      <c r="M13" s="125"/>
      <c r="N13" s="124"/>
      <c r="O13" s="123"/>
    </row>
    <row r="14" spans="1:15">
      <c r="B14" s="121"/>
      <c r="C14" s="120"/>
      <c r="D14" s="119"/>
      <c r="E14" s="118"/>
      <c r="F14" s="119"/>
      <c r="G14" s="118"/>
      <c r="H14" s="119"/>
      <c r="I14" s="119"/>
      <c r="J14" s="119"/>
      <c r="K14" s="118"/>
      <c r="L14" s="118"/>
      <c r="M14" s="118"/>
      <c r="N14" s="117"/>
      <c r="O14" s="117"/>
    </row>
    <row r="17" spans="10:10">
      <c r="J17" s="116"/>
    </row>
  </sheetData>
  <mergeCells count="7">
    <mergeCell ref="O10:O12"/>
    <mergeCell ref="A10:A12"/>
    <mergeCell ref="A3:B3"/>
    <mergeCell ref="O4:O6"/>
    <mergeCell ref="A4:A6"/>
    <mergeCell ref="A7:A9"/>
    <mergeCell ref="O7:O9"/>
  </mergeCells>
  <phoneticPr fontId="2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showGridLines="0" zoomScaleNormal="100" zoomScaleSheetLayoutView="100" workbookViewId="0"/>
  </sheetViews>
  <sheetFormatPr defaultColWidth="9" defaultRowHeight="13"/>
  <cols>
    <col min="1" max="1" width="7.1796875" style="109" customWidth="1"/>
    <col min="2" max="11" width="4.1796875" style="110" customWidth="1"/>
    <col min="12" max="13" width="4.81640625" style="110" customWidth="1"/>
    <col min="14" max="17" width="3.6328125" style="110" customWidth="1"/>
    <col min="18" max="19" width="4.81640625" style="110" customWidth="1"/>
    <col min="20" max="20" width="4.81640625" style="109" customWidth="1"/>
    <col min="21" max="16384" width="9" style="110"/>
  </cols>
  <sheetData>
    <row r="1" spans="1:22" ht="14">
      <c r="A1" s="169" t="s">
        <v>90</v>
      </c>
    </row>
    <row r="2" spans="1:22" s="166" customFormat="1" ht="14" customHeight="1">
      <c r="A2" s="358" t="s">
        <v>89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</row>
    <row r="3" spans="1:22" s="166" customFormat="1" ht="14" customHeight="1">
      <c r="A3" s="358"/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</row>
    <row r="4" spans="1:22" s="166" customFormat="1" ht="11.5" thickBot="1">
      <c r="A4" s="168"/>
      <c r="T4" s="167" t="s">
        <v>88</v>
      </c>
    </row>
    <row r="5" spans="1:22" s="89" customFormat="1" ht="15" customHeight="1">
      <c r="A5" s="364"/>
      <c r="B5" s="356" t="s">
        <v>87</v>
      </c>
      <c r="C5" s="356"/>
      <c r="D5" s="356"/>
      <c r="E5" s="356"/>
      <c r="F5" s="356"/>
      <c r="G5" s="356"/>
      <c r="H5" s="356"/>
      <c r="I5" s="356"/>
      <c r="J5" s="357"/>
      <c r="K5" s="348" t="s">
        <v>86</v>
      </c>
      <c r="L5" s="348"/>
      <c r="M5" s="348"/>
      <c r="N5" s="348"/>
      <c r="O5" s="348"/>
      <c r="P5" s="348"/>
      <c r="Q5" s="348"/>
      <c r="R5" s="348"/>
      <c r="S5" s="343"/>
      <c r="T5" s="362" t="s">
        <v>4</v>
      </c>
    </row>
    <row r="6" spans="1:22" s="89" customFormat="1" ht="15" customHeight="1">
      <c r="A6" s="365"/>
      <c r="B6" s="360" t="s">
        <v>85</v>
      </c>
      <c r="C6" s="360"/>
      <c r="D6" s="361"/>
      <c r="E6" s="359" t="s">
        <v>83</v>
      </c>
      <c r="F6" s="360"/>
      <c r="G6" s="361"/>
      <c r="H6" s="359" t="s">
        <v>82</v>
      </c>
      <c r="I6" s="360"/>
      <c r="J6" s="361"/>
      <c r="K6" s="359" t="s">
        <v>84</v>
      </c>
      <c r="L6" s="360"/>
      <c r="M6" s="361"/>
      <c r="N6" s="359" t="s">
        <v>83</v>
      </c>
      <c r="O6" s="360"/>
      <c r="P6" s="361"/>
      <c r="Q6" s="359" t="s">
        <v>82</v>
      </c>
      <c r="R6" s="360"/>
      <c r="S6" s="361"/>
      <c r="T6" s="363"/>
    </row>
    <row r="7" spans="1:22" s="89" customFormat="1" ht="53" customHeight="1" thickBot="1">
      <c r="A7" s="347"/>
      <c r="B7" s="164" t="s">
        <v>81</v>
      </c>
      <c r="C7" s="159" t="s">
        <v>80</v>
      </c>
      <c r="D7" s="165" t="s">
        <v>79</v>
      </c>
      <c r="E7" s="161" t="s">
        <v>81</v>
      </c>
      <c r="F7" s="160" t="s">
        <v>80</v>
      </c>
      <c r="G7" s="159" t="s">
        <v>79</v>
      </c>
      <c r="H7" s="163" t="s">
        <v>81</v>
      </c>
      <c r="I7" s="159" t="s">
        <v>80</v>
      </c>
      <c r="J7" s="160" t="s">
        <v>79</v>
      </c>
      <c r="K7" s="164" t="s">
        <v>81</v>
      </c>
      <c r="L7" s="159" t="s">
        <v>80</v>
      </c>
      <c r="M7" s="159" t="s">
        <v>79</v>
      </c>
      <c r="N7" s="163" t="s">
        <v>81</v>
      </c>
      <c r="O7" s="159" t="s">
        <v>80</v>
      </c>
      <c r="P7" s="162" t="s">
        <v>79</v>
      </c>
      <c r="Q7" s="161" t="s">
        <v>81</v>
      </c>
      <c r="R7" s="160" t="s">
        <v>80</v>
      </c>
      <c r="S7" s="159" t="s">
        <v>79</v>
      </c>
      <c r="T7" s="363"/>
    </row>
    <row r="8" spans="1:22" s="144" customFormat="1" ht="10" customHeight="1">
      <c r="A8" s="158" t="s">
        <v>4</v>
      </c>
      <c r="B8" s="157">
        <f t="shared" ref="B8:T8" si="0">SUM(B10:B18)</f>
        <v>328</v>
      </c>
      <c r="C8" s="157">
        <f t="shared" si="0"/>
        <v>666</v>
      </c>
      <c r="D8" s="157">
        <f t="shared" si="0"/>
        <v>994</v>
      </c>
      <c r="E8" s="157">
        <f t="shared" si="0"/>
        <v>242</v>
      </c>
      <c r="F8" s="157">
        <f t="shared" si="0"/>
        <v>211</v>
      </c>
      <c r="G8" s="157">
        <f t="shared" si="0"/>
        <v>453</v>
      </c>
      <c r="H8" s="157">
        <f t="shared" si="0"/>
        <v>86</v>
      </c>
      <c r="I8" s="157">
        <f t="shared" si="0"/>
        <v>455</v>
      </c>
      <c r="J8" s="157">
        <f t="shared" si="0"/>
        <v>541</v>
      </c>
      <c r="K8" s="157">
        <f t="shared" si="0"/>
        <v>262</v>
      </c>
      <c r="L8" s="157">
        <f t="shared" si="0"/>
        <v>22228</v>
      </c>
      <c r="M8" s="157">
        <f t="shared" si="0"/>
        <v>22490</v>
      </c>
      <c r="N8" s="157">
        <f t="shared" si="0"/>
        <v>2</v>
      </c>
      <c r="O8" s="157">
        <f t="shared" si="0"/>
        <v>269</v>
      </c>
      <c r="P8" s="157">
        <f t="shared" si="0"/>
        <v>271</v>
      </c>
      <c r="Q8" s="157">
        <f t="shared" si="0"/>
        <v>260</v>
      </c>
      <c r="R8" s="157">
        <f t="shared" si="0"/>
        <v>21959</v>
      </c>
      <c r="S8" s="157">
        <f t="shared" si="0"/>
        <v>22219</v>
      </c>
      <c r="T8" s="156">
        <f t="shared" si="0"/>
        <v>23484</v>
      </c>
    </row>
    <row r="9" spans="1:22" s="89" customFormat="1" ht="10" customHeight="1">
      <c r="A9" s="155" t="s">
        <v>78</v>
      </c>
      <c r="B9" s="154">
        <f t="shared" ref="B9:S9" si="1">B8/$T$8*100</f>
        <v>1.3966956225515244</v>
      </c>
      <c r="C9" s="154">
        <f t="shared" si="1"/>
        <v>2.8359734287174247</v>
      </c>
      <c r="D9" s="154">
        <f t="shared" si="1"/>
        <v>4.2326690512689487</v>
      </c>
      <c r="E9" s="154">
        <f t="shared" si="1"/>
        <v>1.0304888434678929</v>
      </c>
      <c r="F9" s="154">
        <f t="shared" si="1"/>
        <v>0.89848407426332821</v>
      </c>
      <c r="G9" s="154">
        <f t="shared" si="1"/>
        <v>1.9289729177312211</v>
      </c>
      <c r="H9" s="154">
        <f t="shared" si="1"/>
        <v>0.36620677908363142</v>
      </c>
      <c r="I9" s="154">
        <f t="shared" si="1"/>
        <v>1.9374893544540965</v>
      </c>
      <c r="J9" s="154">
        <f t="shared" si="1"/>
        <v>2.303696133537728</v>
      </c>
      <c r="K9" s="154">
        <f t="shared" si="1"/>
        <v>1.1156532106966444</v>
      </c>
      <c r="L9" s="154">
        <f t="shared" si="1"/>
        <v>94.651677738034408</v>
      </c>
      <c r="M9" s="154">
        <f t="shared" si="1"/>
        <v>95.767330948731058</v>
      </c>
      <c r="N9" s="154">
        <f t="shared" si="1"/>
        <v>8.5164367228751491E-3</v>
      </c>
      <c r="O9" s="154">
        <f t="shared" si="1"/>
        <v>1.1454607392267075</v>
      </c>
      <c r="P9" s="154">
        <f t="shared" si="1"/>
        <v>1.1539771759495827</v>
      </c>
      <c r="Q9" s="154">
        <f t="shared" si="1"/>
        <v>1.1071367739737694</v>
      </c>
      <c r="R9" s="154">
        <f t="shared" si="1"/>
        <v>93.506216998807702</v>
      </c>
      <c r="S9" s="154">
        <f t="shared" si="1"/>
        <v>94.613353772781466</v>
      </c>
      <c r="T9" s="153">
        <f t="shared" ref="T9:T18" si="2">D9+M9</f>
        <v>100</v>
      </c>
    </row>
    <row r="10" spans="1:22" s="89" customFormat="1" ht="10" customHeight="1">
      <c r="A10" s="151" t="s">
        <v>0</v>
      </c>
      <c r="B10" s="150">
        <f t="shared" ref="B10:B18" si="3">E10+H10</f>
        <v>35</v>
      </c>
      <c r="C10" s="150">
        <f t="shared" ref="C10:C18" si="4">F10+I10</f>
        <v>97</v>
      </c>
      <c r="D10" s="150">
        <f t="shared" ref="D10:D18" si="5">B10+C10</f>
        <v>132</v>
      </c>
      <c r="E10" s="150">
        <v>25</v>
      </c>
      <c r="F10" s="150">
        <v>36</v>
      </c>
      <c r="G10" s="150">
        <f t="shared" ref="G10:G18" si="6">E10+F10</f>
        <v>61</v>
      </c>
      <c r="H10" s="150">
        <v>10</v>
      </c>
      <c r="I10" s="150">
        <v>61</v>
      </c>
      <c r="J10" s="150">
        <f t="shared" ref="J10:J18" si="7">H10+I10</f>
        <v>71</v>
      </c>
      <c r="K10" s="150">
        <f t="shared" ref="K10:K18" si="8">N10+Q10</f>
        <v>39</v>
      </c>
      <c r="L10" s="150">
        <f t="shared" ref="L10:L18" si="9">O10+R10</f>
        <v>3200</v>
      </c>
      <c r="M10" s="150">
        <f t="shared" ref="M10:M18" si="10">P10+S10</f>
        <v>3239</v>
      </c>
      <c r="N10" s="150">
        <v>1</v>
      </c>
      <c r="O10" s="150">
        <v>46</v>
      </c>
      <c r="P10" s="150">
        <f t="shared" ref="P10:P18" si="11">N10+O10</f>
        <v>47</v>
      </c>
      <c r="Q10" s="150">
        <v>38</v>
      </c>
      <c r="R10" s="150">
        <v>3154</v>
      </c>
      <c r="S10" s="150">
        <f t="shared" ref="S10:S18" si="12">Q10+R10</f>
        <v>3192</v>
      </c>
      <c r="T10" s="149">
        <f t="shared" si="2"/>
        <v>3371</v>
      </c>
      <c r="V10" s="152"/>
    </row>
    <row r="11" spans="1:22" s="89" customFormat="1" ht="10" customHeight="1">
      <c r="A11" s="151" t="s">
        <v>1</v>
      </c>
      <c r="B11" s="150">
        <f t="shared" si="3"/>
        <v>17</v>
      </c>
      <c r="C11" s="150">
        <f t="shared" si="4"/>
        <v>59</v>
      </c>
      <c r="D11" s="150">
        <f t="shared" si="5"/>
        <v>76</v>
      </c>
      <c r="E11" s="150">
        <v>13</v>
      </c>
      <c r="F11" s="150">
        <v>18</v>
      </c>
      <c r="G11" s="150">
        <f t="shared" si="6"/>
        <v>31</v>
      </c>
      <c r="H11" s="150">
        <v>4</v>
      </c>
      <c r="I11" s="150">
        <v>41</v>
      </c>
      <c r="J11" s="150">
        <f t="shared" si="7"/>
        <v>45</v>
      </c>
      <c r="K11" s="150">
        <f t="shared" si="8"/>
        <v>26</v>
      </c>
      <c r="L11" s="150">
        <f t="shared" si="9"/>
        <v>1847</v>
      </c>
      <c r="M11" s="150">
        <f t="shared" si="10"/>
        <v>1873</v>
      </c>
      <c r="N11" s="150">
        <v>0</v>
      </c>
      <c r="O11" s="150">
        <v>21</v>
      </c>
      <c r="P11" s="150">
        <f t="shared" si="11"/>
        <v>21</v>
      </c>
      <c r="Q11" s="150">
        <v>26</v>
      </c>
      <c r="R11" s="150">
        <v>1826</v>
      </c>
      <c r="S11" s="150">
        <f t="shared" si="12"/>
        <v>1852</v>
      </c>
      <c r="T11" s="149">
        <f t="shared" si="2"/>
        <v>1949</v>
      </c>
    </row>
    <row r="12" spans="1:22" s="89" customFormat="1" ht="10" customHeight="1">
      <c r="A12" s="151" t="s">
        <v>2</v>
      </c>
      <c r="B12" s="150">
        <f t="shared" si="3"/>
        <v>15</v>
      </c>
      <c r="C12" s="150">
        <f t="shared" si="4"/>
        <v>72</v>
      </c>
      <c r="D12" s="150">
        <f t="shared" si="5"/>
        <v>87</v>
      </c>
      <c r="E12" s="150">
        <v>13</v>
      </c>
      <c r="F12" s="150">
        <v>18</v>
      </c>
      <c r="G12" s="150">
        <f t="shared" si="6"/>
        <v>31</v>
      </c>
      <c r="H12" s="150">
        <v>2</v>
      </c>
      <c r="I12" s="150">
        <v>54</v>
      </c>
      <c r="J12" s="150">
        <f t="shared" si="7"/>
        <v>56</v>
      </c>
      <c r="K12" s="150">
        <f t="shared" si="8"/>
        <v>38</v>
      </c>
      <c r="L12" s="150">
        <f t="shared" si="9"/>
        <v>2140</v>
      </c>
      <c r="M12" s="150">
        <f t="shared" si="10"/>
        <v>2178</v>
      </c>
      <c r="N12" s="150">
        <v>0</v>
      </c>
      <c r="O12" s="150">
        <v>27</v>
      </c>
      <c r="P12" s="150">
        <f t="shared" si="11"/>
        <v>27</v>
      </c>
      <c r="Q12" s="150">
        <v>38</v>
      </c>
      <c r="R12" s="150">
        <v>2113</v>
      </c>
      <c r="S12" s="150">
        <f t="shared" si="12"/>
        <v>2151</v>
      </c>
      <c r="T12" s="149">
        <f t="shared" si="2"/>
        <v>2265</v>
      </c>
    </row>
    <row r="13" spans="1:22" s="89" customFormat="1" ht="10" customHeight="1">
      <c r="A13" s="151" t="s">
        <v>5</v>
      </c>
      <c r="B13" s="150">
        <f t="shared" si="3"/>
        <v>45</v>
      </c>
      <c r="C13" s="150">
        <f t="shared" si="4"/>
        <v>89</v>
      </c>
      <c r="D13" s="150">
        <f t="shared" si="5"/>
        <v>134</v>
      </c>
      <c r="E13" s="150">
        <v>39</v>
      </c>
      <c r="F13" s="150">
        <v>27</v>
      </c>
      <c r="G13" s="150">
        <f t="shared" si="6"/>
        <v>66</v>
      </c>
      <c r="H13" s="150">
        <v>6</v>
      </c>
      <c r="I13" s="150">
        <v>62</v>
      </c>
      <c r="J13" s="150">
        <f t="shared" si="7"/>
        <v>68</v>
      </c>
      <c r="K13" s="150">
        <f t="shared" si="8"/>
        <v>26</v>
      </c>
      <c r="L13" s="150">
        <f t="shared" si="9"/>
        <v>3045</v>
      </c>
      <c r="M13" s="150">
        <f t="shared" si="10"/>
        <v>3071</v>
      </c>
      <c r="N13" s="150">
        <v>0</v>
      </c>
      <c r="O13" s="150">
        <v>39</v>
      </c>
      <c r="P13" s="150">
        <f t="shared" si="11"/>
        <v>39</v>
      </c>
      <c r="Q13" s="150">
        <v>26</v>
      </c>
      <c r="R13" s="150">
        <v>3006</v>
      </c>
      <c r="S13" s="150">
        <f t="shared" si="12"/>
        <v>3032</v>
      </c>
      <c r="T13" s="149">
        <f t="shared" si="2"/>
        <v>3205</v>
      </c>
    </row>
    <row r="14" spans="1:22" s="89" customFormat="1" ht="10" customHeight="1">
      <c r="A14" s="151" t="s">
        <v>6</v>
      </c>
      <c r="B14" s="150">
        <f t="shared" si="3"/>
        <v>45</v>
      </c>
      <c r="C14" s="150">
        <f t="shared" si="4"/>
        <v>68</v>
      </c>
      <c r="D14" s="150">
        <f t="shared" si="5"/>
        <v>113</v>
      </c>
      <c r="E14" s="150">
        <v>34</v>
      </c>
      <c r="F14" s="150">
        <v>20</v>
      </c>
      <c r="G14" s="150">
        <f t="shared" si="6"/>
        <v>54</v>
      </c>
      <c r="H14" s="150">
        <v>11</v>
      </c>
      <c r="I14" s="150">
        <v>48</v>
      </c>
      <c r="J14" s="150">
        <f t="shared" si="7"/>
        <v>59</v>
      </c>
      <c r="K14" s="150">
        <f t="shared" si="8"/>
        <v>12</v>
      </c>
      <c r="L14" s="150">
        <f t="shared" si="9"/>
        <v>2086</v>
      </c>
      <c r="M14" s="150">
        <f t="shared" si="10"/>
        <v>2098</v>
      </c>
      <c r="N14" s="150">
        <v>0</v>
      </c>
      <c r="O14" s="150">
        <v>24</v>
      </c>
      <c r="P14" s="150">
        <f t="shared" si="11"/>
        <v>24</v>
      </c>
      <c r="Q14" s="150">
        <v>12</v>
      </c>
      <c r="R14" s="150">
        <v>2062</v>
      </c>
      <c r="S14" s="150">
        <f t="shared" si="12"/>
        <v>2074</v>
      </c>
      <c r="T14" s="149">
        <f t="shared" si="2"/>
        <v>2211</v>
      </c>
    </row>
    <row r="15" spans="1:22" s="89" customFormat="1" ht="10" customHeight="1">
      <c r="A15" s="151" t="s">
        <v>7</v>
      </c>
      <c r="B15" s="150">
        <f t="shared" si="3"/>
        <v>53</v>
      </c>
      <c r="C15" s="150">
        <f t="shared" si="4"/>
        <v>109</v>
      </c>
      <c r="D15" s="150">
        <f t="shared" si="5"/>
        <v>162</v>
      </c>
      <c r="E15" s="150">
        <v>41</v>
      </c>
      <c r="F15" s="150">
        <v>29</v>
      </c>
      <c r="G15" s="150">
        <f t="shared" si="6"/>
        <v>70</v>
      </c>
      <c r="H15" s="150">
        <v>12</v>
      </c>
      <c r="I15" s="150">
        <v>80</v>
      </c>
      <c r="J15" s="150">
        <f t="shared" si="7"/>
        <v>92</v>
      </c>
      <c r="K15" s="150">
        <f t="shared" si="8"/>
        <v>14</v>
      </c>
      <c r="L15" s="150">
        <f t="shared" si="9"/>
        <v>2991</v>
      </c>
      <c r="M15" s="150">
        <f t="shared" si="10"/>
        <v>3005</v>
      </c>
      <c r="N15" s="150">
        <v>0</v>
      </c>
      <c r="O15" s="150">
        <v>36</v>
      </c>
      <c r="P15" s="150">
        <f t="shared" si="11"/>
        <v>36</v>
      </c>
      <c r="Q15" s="150">
        <v>14</v>
      </c>
      <c r="R15" s="150">
        <v>2955</v>
      </c>
      <c r="S15" s="150">
        <f t="shared" si="12"/>
        <v>2969</v>
      </c>
      <c r="T15" s="149">
        <f t="shared" si="2"/>
        <v>3167</v>
      </c>
    </row>
    <row r="16" spans="1:22" s="89" customFormat="1" ht="10" customHeight="1">
      <c r="A16" s="151" t="s">
        <v>8</v>
      </c>
      <c r="B16" s="150">
        <f t="shared" si="3"/>
        <v>37</v>
      </c>
      <c r="C16" s="150">
        <f t="shared" si="4"/>
        <v>74</v>
      </c>
      <c r="D16" s="150">
        <f t="shared" si="5"/>
        <v>111</v>
      </c>
      <c r="E16" s="150">
        <v>25</v>
      </c>
      <c r="F16" s="150">
        <v>23</v>
      </c>
      <c r="G16" s="150">
        <f t="shared" si="6"/>
        <v>48</v>
      </c>
      <c r="H16" s="150">
        <v>12</v>
      </c>
      <c r="I16" s="150">
        <v>51</v>
      </c>
      <c r="J16" s="150">
        <f t="shared" si="7"/>
        <v>63</v>
      </c>
      <c r="K16" s="150">
        <f t="shared" si="8"/>
        <v>64</v>
      </c>
      <c r="L16" s="150">
        <f t="shared" si="9"/>
        <v>2654</v>
      </c>
      <c r="M16" s="150">
        <f t="shared" si="10"/>
        <v>2718</v>
      </c>
      <c r="N16" s="150">
        <v>1</v>
      </c>
      <c r="O16" s="150">
        <v>26</v>
      </c>
      <c r="P16" s="150">
        <f t="shared" si="11"/>
        <v>27</v>
      </c>
      <c r="Q16" s="150">
        <v>63</v>
      </c>
      <c r="R16" s="150">
        <v>2628</v>
      </c>
      <c r="S16" s="150">
        <f t="shared" si="12"/>
        <v>2691</v>
      </c>
      <c r="T16" s="149">
        <f t="shared" si="2"/>
        <v>2829</v>
      </c>
    </row>
    <row r="17" spans="1:20" s="89" customFormat="1" ht="10" customHeight="1">
      <c r="A17" s="151" t="s">
        <v>9</v>
      </c>
      <c r="B17" s="150">
        <f t="shared" si="3"/>
        <v>53</v>
      </c>
      <c r="C17" s="150">
        <f t="shared" si="4"/>
        <v>54</v>
      </c>
      <c r="D17" s="150">
        <f t="shared" si="5"/>
        <v>107</v>
      </c>
      <c r="E17" s="150">
        <v>33</v>
      </c>
      <c r="F17" s="150">
        <v>18</v>
      </c>
      <c r="G17" s="150">
        <f t="shared" si="6"/>
        <v>51</v>
      </c>
      <c r="H17" s="150">
        <v>20</v>
      </c>
      <c r="I17" s="150">
        <v>36</v>
      </c>
      <c r="J17" s="150">
        <f t="shared" si="7"/>
        <v>56</v>
      </c>
      <c r="K17" s="150">
        <f t="shared" si="8"/>
        <v>23</v>
      </c>
      <c r="L17" s="150">
        <f t="shared" si="9"/>
        <v>2855</v>
      </c>
      <c r="M17" s="150">
        <f t="shared" si="10"/>
        <v>2878</v>
      </c>
      <c r="N17" s="150">
        <v>0</v>
      </c>
      <c r="O17" s="150">
        <v>37</v>
      </c>
      <c r="P17" s="150">
        <f t="shared" si="11"/>
        <v>37</v>
      </c>
      <c r="Q17" s="150">
        <v>23</v>
      </c>
      <c r="R17" s="150">
        <v>2818</v>
      </c>
      <c r="S17" s="150">
        <f t="shared" si="12"/>
        <v>2841</v>
      </c>
      <c r="T17" s="149">
        <f t="shared" si="2"/>
        <v>2985</v>
      </c>
    </row>
    <row r="18" spans="1:20" s="89" customFormat="1" ht="10" customHeight="1" thickBot="1">
      <c r="A18" s="148" t="s">
        <v>10</v>
      </c>
      <c r="B18" s="147">
        <f t="shared" si="3"/>
        <v>28</v>
      </c>
      <c r="C18" s="147">
        <f t="shared" si="4"/>
        <v>44</v>
      </c>
      <c r="D18" s="147">
        <f t="shared" si="5"/>
        <v>72</v>
      </c>
      <c r="E18" s="147">
        <v>19</v>
      </c>
      <c r="F18" s="147">
        <v>22</v>
      </c>
      <c r="G18" s="147">
        <f t="shared" si="6"/>
        <v>41</v>
      </c>
      <c r="H18" s="147">
        <v>9</v>
      </c>
      <c r="I18" s="147">
        <v>22</v>
      </c>
      <c r="J18" s="147">
        <f t="shared" si="7"/>
        <v>31</v>
      </c>
      <c r="K18" s="147">
        <f t="shared" si="8"/>
        <v>20</v>
      </c>
      <c r="L18" s="147">
        <f t="shared" si="9"/>
        <v>1410</v>
      </c>
      <c r="M18" s="147">
        <f t="shared" si="10"/>
        <v>1430</v>
      </c>
      <c r="N18" s="147">
        <v>0</v>
      </c>
      <c r="O18" s="147">
        <v>13</v>
      </c>
      <c r="P18" s="147">
        <f t="shared" si="11"/>
        <v>13</v>
      </c>
      <c r="Q18" s="147">
        <v>20</v>
      </c>
      <c r="R18" s="147">
        <v>1397</v>
      </c>
      <c r="S18" s="147">
        <f t="shared" si="12"/>
        <v>1417</v>
      </c>
      <c r="T18" s="146">
        <f t="shared" si="2"/>
        <v>1502</v>
      </c>
    </row>
    <row r="19" spans="1:20" s="89" customFormat="1" ht="9.5">
      <c r="A19" s="89" t="s">
        <v>29</v>
      </c>
      <c r="T19" s="90"/>
    </row>
    <row r="20" spans="1:20" s="144" customFormat="1" ht="9.5">
      <c r="A20" s="90" t="s">
        <v>28</v>
      </c>
      <c r="T20" s="145"/>
    </row>
  </sheetData>
  <mergeCells count="11">
    <mergeCell ref="B5:J5"/>
    <mergeCell ref="A2:T3"/>
    <mergeCell ref="K5:S5"/>
    <mergeCell ref="K6:M6"/>
    <mergeCell ref="N6:P6"/>
    <mergeCell ref="Q6:S6"/>
    <mergeCell ref="T5:T7"/>
    <mergeCell ref="A5:A7"/>
    <mergeCell ref="B6:D6"/>
    <mergeCell ref="E6:G6"/>
    <mergeCell ref="H6:J6"/>
  </mergeCells>
  <phoneticPr fontId="2"/>
  <printOptions horizontalCentered="1"/>
  <pageMargins left="0.47244094488188981" right="0.47244094488188981" top="0" bottom="0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zoomScaleSheetLayoutView="110" workbookViewId="0"/>
  </sheetViews>
  <sheetFormatPr defaultColWidth="9" defaultRowHeight="13"/>
  <cols>
    <col min="1" max="1" width="8.6328125" style="4" customWidth="1"/>
    <col min="2" max="2" width="9" style="5" customWidth="1"/>
    <col min="3" max="6" width="9.453125" style="5" customWidth="1"/>
    <col min="7" max="8" width="10.6328125" style="5" customWidth="1"/>
    <col min="9" max="9" width="10.6328125" style="4" customWidth="1"/>
    <col min="10" max="16384" width="9" style="5"/>
  </cols>
  <sheetData>
    <row r="1" spans="1:9" ht="14">
      <c r="A1" s="83" t="s">
        <v>100</v>
      </c>
      <c r="B1" s="9"/>
      <c r="C1" s="9"/>
      <c r="D1" s="9"/>
      <c r="E1" s="9"/>
      <c r="F1" s="9"/>
      <c r="G1" s="9"/>
      <c r="H1" s="9"/>
      <c r="I1" s="10"/>
    </row>
    <row r="2" spans="1:9" s="7" customFormat="1" ht="14" customHeight="1">
      <c r="A2" s="366" t="s">
        <v>99</v>
      </c>
      <c r="B2" s="366"/>
      <c r="C2" s="366"/>
      <c r="D2" s="366"/>
      <c r="E2" s="366"/>
      <c r="F2" s="366"/>
      <c r="G2" s="366"/>
      <c r="H2" s="366"/>
      <c r="I2" s="366"/>
    </row>
    <row r="3" spans="1:9" s="7" customFormat="1" ht="14" customHeight="1">
      <c r="A3" s="366"/>
      <c r="B3" s="366"/>
      <c r="C3" s="366"/>
      <c r="D3" s="366"/>
      <c r="E3" s="366"/>
      <c r="F3" s="366"/>
      <c r="G3" s="366"/>
      <c r="H3" s="366"/>
      <c r="I3" s="366"/>
    </row>
    <row r="4" spans="1:9" s="6" customFormat="1" ht="11.5" thickBot="1">
      <c r="A4" s="12"/>
      <c r="B4" s="13"/>
      <c r="C4" s="13"/>
      <c r="D4" s="13"/>
      <c r="E4" s="13"/>
      <c r="F4" s="13"/>
      <c r="G4" s="13"/>
      <c r="H4" s="367" t="s">
        <v>88</v>
      </c>
      <c r="I4" s="367"/>
    </row>
    <row r="5" spans="1:9" s="6" customFormat="1" ht="15" customHeight="1">
      <c r="A5" s="320"/>
      <c r="B5" s="378" t="s">
        <v>4</v>
      </c>
      <c r="C5" s="368" t="s">
        <v>98</v>
      </c>
      <c r="D5" s="369"/>
      <c r="E5" s="369"/>
      <c r="F5" s="369"/>
      <c r="G5" s="369"/>
      <c r="H5" s="370"/>
      <c r="I5" s="373" t="s">
        <v>97</v>
      </c>
    </row>
    <row r="6" spans="1:9" s="6" customFormat="1" ht="15" customHeight="1">
      <c r="A6" s="376"/>
      <c r="B6" s="379"/>
      <c r="C6" s="380" t="s">
        <v>96</v>
      </c>
      <c r="D6" s="381"/>
      <c r="E6" s="381"/>
      <c r="F6" s="306"/>
      <c r="G6" s="371" t="s">
        <v>95</v>
      </c>
      <c r="H6" s="371" t="s">
        <v>79</v>
      </c>
      <c r="I6" s="374"/>
    </row>
    <row r="7" spans="1:9" s="6" customFormat="1" ht="27" customHeight="1" thickBot="1">
      <c r="A7" s="377"/>
      <c r="B7" s="372"/>
      <c r="C7" s="190" t="s">
        <v>94</v>
      </c>
      <c r="D7" s="190" t="s">
        <v>93</v>
      </c>
      <c r="E7" s="190" t="s">
        <v>92</v>
      </c>
      <c r="F7" s="189" t="s">
        <v>91</v>
      </c>
      <c r="G7" s="382"/>
      <c r="H7" s="372"/>
      <c r="I7" s="375"/>
    </row>
    <row r="8" spans="1:9" s="6" customFormat="1" ht="12" customHeight="1">
      <c r="A8" s="188" t="s">
        <v>55</v>
      </c>
      <c r="B8" s="186">
        <f t="shared" ref="B8:I8" si="0">SUM(B10:B18)</f>
        <v>23297</v>
      </c>
      <c r="C8" s="187">
        <f t="shared" si="0"/>
        <v>2706</v>
      </c>
      <c r="D8" s="186">
        <f t="shared" si="0"/>
        <v>138</v>
      </c>
      <c r="E8" s="186">
        <f t="shared" si="0"/>
        <v>80</v>
      </c>
      <c r="F8" s="186">
        <f t="shared" si="0"/>
        <v>256</v>
      </c>
      <c r="G8" s="186">
        <f t="shared" si="0"/>
        <v>444</v>
      </c>
      <c r="H8" s="186">
        <f t="shared" si="0"/>
        <v>3624</v>
      </c>
      <c r="I8" s="185">
        <f t="shared" si="0"/>
        <v>19673</v>
      </c>
    </row>
    <row r="9" spans="1:9" s="6" customFormat="1" ht="12" customHeight="1">
      <c r="A9" s="184" t="s">
        <v>78</v>
      </c>
      <c r="B9" s="183">
        <v>100</v>
      </c>
      <c r="C9" s="182">
        <f>(C8*100)/$B$8</f>
        <v>11.615229428681804</v>
      </c>
      <c r="D9" s="182">
        <f>(D8*100)/$B$8</f>
        <v>0.59235094647379494</v>
      </c>
      <c r="E9" s="182">
        <f>(E8*100)/$B$8</f>
        <v>0.3433918530282869</v>
      </c>
      <c r="F9" s="182">
        <f>(F8*100)/$B$8</f>
        <v>1.098853929690518</v>
      </c>
      <c r="G9" s="182">
        <f>(G8*100)/$B$8</f>
        <v>1.9058247843069924</v>
      </c>
      <c r="H9" s="181">
        <v>15.8</v>
      </c>
      <c r="I9" s="180">
        <v>84.2</v>
      </c>
    </row>
    <row r="10" spans="1:9" s="6" customFormat="1" ht="12" customHeight="1">
      <c r="A10" s="179" t="s">
        <v>0</v>
      </c>
      <c r="B10" s="178">
        <f t="shared" ref="B10:B18" si="1">SUM(H10:I10)</f>
        <v>3634</v>
      </c>
      <c r="C10" s="177">
        <v>373</v>
      </c>
      <c r="D10" s="176">
        <v>36</v>
      </c>
      <c r="E10" s="176">
        <v>8</v>
      </c>
      <c r="F10" s="176">
        <v>11</v>
      </c>
      <c r="G10" s="176">
        <v>43</v>
      </c>
      <c r="H10" s="176">
        <f t="shared" ref="H10:H18" si="2">SUM(C10:G10)</f>
        <v>471</v>
      </c>
      <c r="I10" s="175">
        <v>3163</v>
      </c>
    </row>
    <row r="11" spans="1:9" s="6" customFormat="1" ht="12" customHeight="1">
      <c r="A11" s="179" t="s">
        <v>1</v>
      </c>
      <c r="B11" s="178">
        <f t="shared" si="1"/>
        <v>1994</v>
      </c>
      <c r="C11" s="177">
        <v>239</v>
      </c>
      <c r="D11" s="176">
        <v>13</v>
      </c>
      <c r="E11" s="176">
        <v>1</v>
      </c>
      <c r="F11" s="176">
        <v>12</v>
      </c>
      <c r="G11" s="176">
        <v>28</v>
      </c>
      <c r="H11" s="176">
        <f t="shared" si="2"/>
        <v>293</v>
      </c>
      <c r="I11" s="175">
        <v>1701</v>
      </c>
    </row>
    <row r="12" spans="1:9" s="6" customFormat="1" ht="12" customHeight="1">
      <c r="A12" s="179" t="s">
        <v>2</v>
      </c>
      <c r="B12" s="178">
        <f t="shared" si="1"/>
        <v>2266</v>
      </c>
      <c r="C12" s="177">
        <v>261</v>
      </c>
      <c r="D12" s="176">
        <v>18</v>
      </c>
      <c r="E12" s="176">
        <v>8</v>
      </c>
      <c r="F12" s="176">
        <v>6</v>
      </c>
      <c r="G12" s="176">
        <v>39</v>
      </c>
      <c r="H12" s="176">
        <f t="shared" si="2"/>
        <v>332</v>
      </c>
      <c r="I12" s="175">
        <v>1934</v>
      </c>
    </row>
    <row r="13" spans="1:9" s="6" customFormat="1" ht="12" customHeight="1">
      <c r="A13" s="179" t="s">
        <v>5</v>
      </c>
      <c r="B13" s="178">
        <f t="shared" si="1"/>
        <v>3113</v>
      </c>
      <c r="C13" s="177">
        <v>400</v>
      </c>
      <c r="D13" s="176">
        <v>16</v>
      </c>
      <c r="E13" s="176">
        <v>8</v>
      </c>
      <c r="F13" s="176">
        <v>22</v>
      </c>
      <c r="G13" s="176">
        <v>79</v>
      </c>
      <c r="H13" s="176">
        <f t="shared" si="2"/>
        <v>525</v>
      </c>
      <c r="I13" s="175">
        <v>2588</v>
      </c>
    </row>
    <row r="14" spans="1:9" s="6" customFormat="1" ht="12" customHeight="1">
      <c r="A14" s="179" t="s">
        <v>6</v>
      </c>
      <c r="B14" s="178">
        <f t="shared" si="1"/>
        <v>2241</v>
      </c>
      <c r="C14" s="177">
        <v>262</v>
      </c>
      <c r="D14" s="176">
        <v>13</v>
      </c>
      <c r="E14" s="176">
        <v>3</v>
      </c>
      <c r="F14" s="176">
        <v>40</v>
      </c>
      <c r="G14" s="176">
        <v>38</v>
      </c>
      <c r="H14" s="176">
        <f t="shared" si="2"/>
        <v>356</v>
      </c>
      <c r="I14" s="175">
        <v>1885</v>
      </c>
    </row>
    <row r="15" spans="1:9" s="6" customFormat="1" ht="12" customHeight="1">
      <c r="A15" s="179" t="s">
        <v>7</v>
      </c>
      <c r="B15" s="178">
        <f t="shared" si="1"/>
        <v>2949</v>
      </c>
      <c r="C15" s="177">
        <v>320</v>
      </c>
      <c r="D15" s="176">
        <v>11</v>
      </c>
      <c r="E15" s="176">
        <v>10</v>
      </c>
      <c r="F15" s="176">
        <v>42</v>
      </c>
      <c r="G15" s="176">
        <v>72</v>
      </c>
      <c r="H15" s="176">
        <f t="shared" si="2"/>
        <v>455</v>
      </c>
      <c r="I15" s="175">
        <v>2494</v>
      </c>
    </row>
    <row r="16" spans="1:9" s="6" customFormat="1" ht="12" customHeight="1">
      <c r="A16" s="179" t="s">
        <v>8</v>
      </c>
      <c r="B16" s="178">
        <f t="shared" si="1"/>
        <v>2649</v>
      </c>
      <c r="C16" s="177">
        <v>309</v>
      </c>
      <c r="D16" s="176">
        <v>8</v>
      </c>
      <c r="E16" s="176">
        <v>31</v>
      </c>
      <c r="F16" s="176">
        <v>52</v>
      </c>
      <c r="G16" s="176">
        <v>64</v>
      </c>
      <c r="H16" s="176">
        <f t="shared" si="2"/>
        <v>464</v>
      </c>
      <c r="I16" s="175">
        <v>2185</v>
      </c>
    </row>
    <row r="17" spans="1:9" s="6" customFormat="1" ht="12" customHeight="1">
      <c r="A17" s="179" t="s">
        <v>9</v>
      </c>
      <c r="B17" s="178">
        <f t="shared" si="1"/>
        <v>2975</v>
      </c>
      <c r="C17" s="177">
        <v>382</v>
      </c>
      <c r="D17" s="176">
        <v>17</v>
      </c>
      <c r="E17" s="176">
        <v>5</v>
      </c>
      <c r="F17" s="176">
        <v>41</v>
      </c>
      <c r="G17" s="176">
        <v>52</v>
      </c>
      <c r="H17" s="176">
        <f t="shared" si="2"/>
        <v>497</v>
      </c>
      <c r="I17" s="175">
        <v>2478</v>
      </c>
    </row>
    <row r="18" spans="1:9" s="6" customFormat="1" ht="14" customHeight="1" thickBot="1">
      <c r="A18" s="174" t="s">
        <v>10</v>
      </c>
      <c r="B18" s="173">
        <f t="shared" si="1"/>
        <v>1476</v>
      </c>
      <c r="C18" s="172">
        <v>160</v>
      </c>
      <c r="D18" s="171">
        <v>6</v>
      </c>
      <c r="E18" s="171">
        <v>6</v>
      </c>
      <c r="F18" s="171">
        <v>30</v>
      </c>
      <c r="G18" s="171">
        <v>29</v>
      </c>
      <c r="H18" s="171">
        <f t="shared" si="2"/>
        <v>231</v>
      </c>
      <c r="I18" s="170">
        <v>1245</v>
      </c>
    </row>
    <row r="19" spans="1:9" s="6" customFormat="1" ht="11">
      <c r="A19" s="13" t="s">
        <v>29</v>
      </c>
      <c r="B19" s="13"/>
      <c r="C19" s="13"/>
      <c r="D19" s="13"/>
      <c r="E19" s="13"/>
      <c r="F19" s="13"/>
      <c r="G19" s="13"/>
      <c r="H19" s="13"/>
      <c r="I19" s="12"/>
    </row>
    <row r="20" spans="1:9" s="7" customFormat="1" ht="11">
      <c r="A20" s="12" t="s">
        <v>28</v>
      </c>
      <c r="B20" s="22"/>
      <c r="C20" s="22"/>
      <c r="D20" s="22"/>
      <c r="E20" s="22"/>
      <c r="F20" s="22"/>
      <c r="G20" s="22"/>
      <c r="H20" s="22"/>
      <c r="I20" s="23"/>
    </row>
  </sheetData>
  <mergeCells count="9">
    <mergeCell ref="A2:I3"/>
    <mergeCell ref="H4:I4"/>
    <mergeCell ref="C5:H5"/>
    <mergeCell ref="H6:H7"/>
    <mergeCell ref="I5:I7"/>
    <mergeCell ref="A5:A7"/>
    <mergeCell ref="B5:B7"/>
    <mergeCell ref="C6:F6"/>
    <mergeCell ref="G6:G7"/>
  </mergeCells>
  <phoneticPr fontId="2"/>
  <printOptions horizontalCentered="1"/>
  <pageMargins left="0.47244094488188981" right="0.4724409448818898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zoomScaleNormal="100" zoomScaleSheetLayoutView="110" zoomScalePageLayoutView="115" workbookViewId="0"/>
  </sheetViews>
  <sheetFormatPr defaultColWidth="9" defaultRowHeight="13"/>
  <cols>
    <col min="1" max="1" width="6.81640625" style="9" customWidth="1"/>
    <col min="2" max="2" width="6.7265625" style="9" customWidth="1"/>
    <col min="3" max="3" width="6.1796875" style="9" customWidth="1"/>
    <col min="4" max="6" width="5.453125" style="9" customWidth="1"/>
    <col min="7" max="7" width="6.36328125" style="9" customWidth="1"/>
    <col min="8" max="8" width="7.1796875" style="9" customWidth="1"/>
    <col min="9" max="13" width="5.453125" style="9" customWidth="1"/>
    <col min="14" max="14" width="5.453125" style="10" customWidth="1"/>
    <col min="15" max="15" width="7.1796875" style="10" customWidth="1"/>
    <col min="16" max="16384" width="9" style="9"/>
  </cols>
  <sheetData>
    <row r="1" spans="1:15" s="219" customFormat="1" ht="14">
      <c r="A1" s="221" t="s">
        <v>110</v>
      </c>
      <c r="N1" s="220"/>
      <c r="O1" s="220"/>
    </row>
    <row r="2" spans="1:15" s="13" customFormat="1" ht="14" customHeight="1">
      <c r="A2" s="13" t="s">
        <v>109</v>
      </c>
      <c r="N2" s="12"/>
      <c r="O2" s="12"/>
    </row>
    <row r="3" spans="1:15" s="13" customFormat="1" ht="11.5" thickBot="1">
      <c r="H3" s="383"/>
      <c r="I3" s="383"/>
      <c r="J3" s="383"/>
      <c r="M3" s="14"/>
      <c r="N3" s="14"/>
      <c r="O3" s="14" t="s">
        <v>108</v>
      </c>
    </row>
    <row r="4" spans="1:15" s="13" customFormat="1" ht="13" customHeight="1">
      <c r="A4" s="320"/>
      <c r="B4" s="378" t="s">
        <v>4</v>
      </c>
      <c r="C4" s="368" t="s">
        <v>107</v>
      </c>
      <c r="D4" s="369"/>
      <c r="E4" s="369"/>
      <c r="F4" s="369"/>
      <c r="G4" s="369"/>
      <c r="H4" s="370"/>
      <c r="I4" s="368" t="s">
        <v>106</v>
      </c>
      <c r="J4" s="369"/>
      <c r="K4" s="369"/>
      <c r="L4" s="369"/>
      <c r="M4" s="369"/>
      <c r="N4" s="369"/>
      <c r="O4" s="369"/>
    </row>
    <row r="5" spans="1:15" s="13" customFormat="1" ht="29" customHeight="1" thickBot="1">
      <c r="A5" s="322"/>
      <c r="B5" s="372"/>
      <c r="C5" s="32" t="s">
        <v>105</v>
      </c>
      <c r="D5" s="32" t="s">
        <v>103</v>
      </c>
      <c r="E5" s="32" t="s">
        <v>102</v>
      </c>
      <c r="F5" s="32" t="s">
        <v>80</v>
      </c>
      <c r="G5" s="217" t="s">
        <v>79</v>
      </c>
      <c r="H5" s="218" t="s">
        <v>101</v>
      </c>
      <c r="I5" s="217" t="s">
        <v>105</v>
      </c>
      <c r="J5" s="31" t="s">
        <v>104</v>
      </c>
      <c r="K5" s="31" t="s">
        <v>103</v>
      </c>
      <c r="L5" s="31" t="s">
        <v>102</v>
      </c>
      <c r="M5" s="31" t="s">
        <v>80</v>
      </c>
      <c r="N5" s="217" t="s">
        <v>79</v>
      </c>
      <c r="O5" s="216" t="s">
        <v>101</v>
      </c>
    </row>
    <row r="6" spans="1:15" s="13" customFormat="1" ht="13" customHeight="1">
      <c r="A6" s="215" t="s">
        <v>55</v>
      </c>
      <c r="B6" s="214">
        <f t="shared" ref="B6:O6" si="0">SUM(B8:B16)</f>
        <v>23297</v>
      </c>
      <c r="C6" s="214">
        <f t="shared" si="0"/>
        <v>11787</v>
      </c>
      <c r="D6" s="214">
        <f t="shared" si="0"/>
        <v>2713</v>
      </c>
      <c r="E6" s="214">
        <f t="shared" si="0"/>
        <v>2414</v>
      </c>
      <c r="F6" s="214">
        <f t="shared" si="0"/>
        <v>2596</v>
      </c>
      <c r="G6" s="214">
        <f t="shared" si="0"/>
        <v>19510</v>
      </c>
      <c r="H6" s="214">
        <f t="shared" si="0"/>
        <v>642</v>
      </c>
      <c r="I6" s="214">
        <f t="shared" si="0"/>
        <v>940</v>
      </c>
      <c r="J6" s="214">
        <f t="shared" si="0"/>
        <v>933</v>
      </c>
      <c r="K6" s="214">
        <f t="shared" si="0"/>
        <v>342</v>
      </c>
      <c r="L6" s="214">
        <f t="shared" si="0"/>
        <v>281</v>
      </c>
      <c r="M6" s="214">
        <f t="shared" si="0"/>
        <v>1291</v>
      </c>
      <c r="N6" s="214">
        <f t="shared" si="0"/>
        <v>3787</v>
      </c>
      <c r="O6" s="213">
        <f t="shared" si="0"/>
        <v>42</v>
      </c>
    </row>
    <row r="7" spans="1:15" s="13" customFormat="1" ht="13" customHeight="1">
      <c r="A7" s="202" t="s">
        <v>78</v>
      </c>
      <c r="B7" s="212">
        <f t="shared" ref="B7:B16" si="1">G7+N7</f>
        <v>100</v>
      </c>
      <c r="C7" s="211">
        <v>50.599999999999994</v>
      </c>
      <c r="D7" s="211">
        <v>11.2</v>
      </c>
      <c r="E7" s="211">
        <v>10.3</v>
      </c>
      <c r="F7" s="211">
        <v>11</v>
      </c>
      <c r="G7" s="210">
        <f t="shared" ref="G7:G16" si="2">SUM(C7:F7)</f>
        <v>83.1</v>
      </c>
      <c r="H7" s="211">
        <v>2.8602906902834864</v>
      </c>
      <c r="I7" s="211">
        <v>4.2</v>
      </c>
      <c r="J7" s="211">
        <v>4.4000000000000004</v>
      </c>
      <c r="K7" s="211">
        <v>1.5</v>
      </c>
      <c r="L7" s="211">
        <v>1.2</v>
      </c>
      <c r="M7" s="211">
        <v>5.6</v>
      </c>
      <c r="N7" s="210">
        <f t="shared" ref="N7:N16" si="3">SUM(I7:M7)</f>
        <v>16.899999999999999</v>
      </c>
      <c r="O7" s="209">
        <v>0.18644857832959025</v>
      </c>
    </row>
    <row r="8" spans="1:15" s="13" customFormat="1" ht="13" customHeight="1">
      <c r="A8" s="208" t="s">
        <v>0</v>
      </c>
      <c r="B8" s="207">
        <f t="shared" si="1"/>
        <v>3634</v>
      </c>
      <c r="C8" s="204">
        <v>2113</v>
      </c>
      <c r="D8" s="204">
        <v>237</v>
      </c>
      <c r="E8" s="204">
        <v>399</v>
      </c>
      <c r="F8" s="206">
        <v>504</v>
      </c>
      <c r="G8" s="204">
        <f t="shared" si="2"/>
        <v>3253</v>
      </c>
      <c r="H8" s="205">
        <v>97</v>
      </c>
      <c r="I8" s="204">
        <v>98</v>
      </c>
      <c r="J8" s="204">
        <v>93</v>
      </c>
      <c r="K8" s="204">
        <v>32</v>
      </c>
      <c r="L8" s="204">
        <v>20</v>
      </c>
      <c r="M8" s="204">
        <v>138</v>
      </c>
      <c r="N8" s="204">
        <f t="shared" si="3"/>
        <v>381</v>
      </c>
      <c r="O8" s="203">
        <v>4</v>
      </c>
    </row>
    <row r="9" spans="1:15" s="13" customFormat="1" ht="13" customHeight="1">
      <c r="A9" s="202" t="s">
        <v>1</v>
      </c>
      <c r="B9" s="201">
        <f t="shared" si="1"/>
        <v>1992</v>
      </c>
      <c r="C9" s="198">
        <v>1089</v>
      </c>
      <c r="D9" s="198">
        <v>157</v>
      </c>
      <c r="E9" s="198">
        <v>195</v>
      </c>
      <c r="F9" s="200">
        <v>243</v>
      </c>
      <c r="G9" s="198">
        <f t="shared" si="2"/>
        <v>1684</v>
      </c>
      <c r="H9" s="199">
        <v>43</v>
      </c>
      <c r="I9" s="198">
        <v>67</v>
      </c>
      <c r="J9" s="198">
        <v>96</v>
      </c>
      <c r="K9" s="198">
        <v>23</v>
      </c>
      <c r="L9" s="198">
        <v>30</v>
      </c>
      <c r="M9" s="198">
        <v>92</v>
      </c>
      <c r="N9" s="198">
        <f t="shared" si="3"/>
        <v>308</v>
      </c>
      <c r="O9" s="197">
        <v>4</v>
      </c>
    </row>
    <row r="10" spans="1:15" s="13" customFormat="1" ht="13" customHeight="1">
      <c r="A10" s="202" t="s">
        <v>2</v>
      </c>
      <c r="B10" s="201">
        <f t="shared" si="1"/>
        <v>2267</v>
      </c>
      <c r="C10" s="198">
        <v>1279</v>
      </c>
      <c r="D10" s="198">
        <v>172</v>
      </c>
      <c r="E10" s="198">
        <v>232</v>
      </c>
      <c r="F10" s="200">
        <v>237</v>
      </c>
      <c r="G10" s="198">
        <f t="shared" si="2"/>
        <v>1920</v>
      </c>
      <c r="H10" s="199">
        <v>51</v>
      </c>
      <c r="I10" s="198">
        <v>73</v>
      </c>
      <c r="J10" s="198">
        <v>95</v>
      </c>
      <c r="K10" s="198">
        <v>18</v>
      </c>
      <c r="L10" s="198">
        <v>32</v>
      </c>
      <c r="M10" s="198">
        <v>129</v>
      </c>
      <c r="N10" s="198">
        <f t="shared" si="3"/>
        <v>347</v>
      </c>
      <c r="O10" s="197">
        <v>4</v>
      </c>
    </row>
    <row r="11" spans="1:15" s="13" customFormat="1" ht="13" customHeight="1">
      <c r="A11" s="202" t="s">
        <v>5</v>
      </c>
      <c r="B11" s="201">
        <f t="shared" si="1"/>
        <v>3115</v>
      </c>
      <c r="C11" s="198">
        <v>1614</v>
      </c>
      <c r="D11" s="198">
        <v>289</v>
      </c>
      <c r="E11" s="198">
        <v>258</v>
      </c>
      <c r="F11" s="200">
        <v>339</v>
      </c>
      <c r="G11" s="198">
        <f t="shared" si="2"/>
        <v>2500</v>
      </c>
      <c r="H11" s="199">
        <v>88</v>
      </c>
      <c r="I11" s="198">
        <v>162</v>
      </c>
      <c r="J11" s="198">
        <v>155</v>
      </c>
      <c r="K11" s="198">
        <v>48</v>
      </c>
      <c r="L11" s="198">
        <v>44</v>
      </c>
      <c r="M11" s="198">
        <v>206</v>
      </c>
      <c r="N11" s="198">
        <f t="shared" si="3"/>
        <v>615</v>
      </c>
      <c r="O11" s="197">
        <v>8</v>
      </c>
    </row>
    <row r="12" spans="1:15" s="13" customFormat="1" ht="13" customHeight="1">
      <c r="A12" s="202" t="s">
        <v>6</v>
      </c>
      <c r="B12" s="201">
        <f t="shared" si="1"/>
        <v>2241</v>
      </c>
      <c r="C12" s="198">
        <v>1124</v>
      </c>
      <c r="D12" s="198">
        <v>331</v>
      </c>
      <c r="E12" s="198">
        <v>223</v>
      </c>
      <c r="F12" s="200">
        <v>254</v>
      </c>
      <c r="G12" s="198">
        <f t="shared" si="2"/>
        <v>1932</v>
      </c>
      <c r="H12" s="199">
        <v>72</v>
      </c>
      <c r="I12" s="198">
        <v>82</v>
      </c>
      <c r="J12" s="198">
        <v>71</v>
      </c>
      <c r="K12" s="198">
        <v>32</v>
      </c>
      <c r="L12" s="198">
        <v>24</v>
      </c>
      <c r="M12" s="198">
        <v>100</v>
      </c>
      <c r="N12" s="198">
        <f t="shared" si="3"/>
        <v>309</v>
      </c>
      <c r="O12" s="197">
        <v>3</v>
      </c>
    </row>
    <row r="13" spans="1:15" s="13" customFormat="1" ht="13" customHeight="1">
      <c r="A13" s="202" t="s">
        <v>7</v>
      </c>
      <c r="B13" s="201">
        <f t="shared" si="1"/>
        <v>2949</v>
      </c>
      <c r="C13" s="198">
        <v>1397</v>
      </c>
      <c r="D13" s="198">
        <v>354</v>
      </c>
      <c r="E13" s="198">
        <v>308</v>
      </c>
      <c r="F13" s="200">
        <v>279</v>
      </c>
      <c r="G13" s="198">
        <f t="shared" si="2"/>
        <v>2338</v>
      </c>
      <c r="H13" s="199">
        <v>95</v>
      </c>
      <c r="I13" s="198">
        <v>155</v>
      </c>
      <c r="J13" s="198">
        <v>153</v>
      </c>
      <c r="K13" s="198">
        <v>51</v>
      </c>
      <c r="L13" s="198">
        <v>39</v>
      </c>
      <c r="M13" s="198">
        <v>213</v>
      </c>
      <c r="N13" s="198">
        <f t="shared" si="3"/>
        <v>611</v>
      </c>
      <c r="O13" s="197">
        <v>7</v>
      </c>
    </row>
    <row r="14" spans="1:15" s="13" customFormat="1" ht="13" customHeight="1">
      <c r="A14" s="202" t="s">
        <v>8</v>
      </c>
      <c r="B14" s="201">
        <f t="shared" si="1"/>
        <v>2648</v>
      </c>
      <c r="C14" s="198">
        <v>1206</v>
      </c>
      <c r="D14" s="198">
        <v>394</v>
      </c>
      <c r="E14" s="198">
        <v>255</v>
      </c>
      <c r="F14" s="200">
        <v>265</v>
      </c>
      <c r="G14" s="198">
        <f t="shared" si="2"/>
        <v>2120</v>
      </c>
      <c r="H14" s="199">
        <v>69</v>
      </c>
      <c r="I14" s="198">
        <v>127</v>
      </c>
      <c r="J14" s="198">
        <v>116</v>
      </c>
      <c r="K14" s="198">
        <v>46</v>
      </c>
      <c r="L14" s="198">
        <v>41</v>
      </c>
      <c r="M14" s="198">
        <v>198</v>
      </c>
      <c r="N14" s="198">
        <f t="shared" si="3"/>
        <v>528</v>
      </c>
      <c r="O14" s="197">
        <v>4</v>
      </c>
    </row>
    <row r="15" spans="1:15" s="13" customFormat="1" ht="13" customHeight="1">
      <c r="A15" s="202" t="s">
        <v>9</v>
      </c>
      <c r="B15" s="201">
        <f t="shared" si="1"/>
        <v>2974</v>
      </c>
      <c r="C15" s="198">
        <v>1307</v>
      </c>
      <c r="D15" s="198">
        <v>478</v>
      </c>
      <c r="E15" s="198">
        <v>365</v>
      </c>
      <c r="F15" s="200">
        <v>362</v>
      </c>
      <c r="G15" s="198">
        <f t="shared" si="2"/>
        <v>2512</v>
      </c>
      <c r="H15" s="199">
        <v>77</v>
      </c>
      <c r="I15" s="198">
        <v>125</v>
      </c>
      <c r="J15" s="198">
        <v>101</v>
      </c>
      <c r="K15" s="198">
        <v>55</v>
      </c>
      <c r="L15" s="198">
        <v>39</v>
      </c>
      <c r="M15" s="198">
        <v>142</v>
      </c>
      <c r="N15" s="198">
        <f t="shared" si="3"/>
        <v>462</v>
      </c>
      <c r="O15" s="197">
        <v>6</v>
      </c>
    </row>
    <row r="16" spans="1:15" s="13" customFormat="1" ht="15" customHeight="1" thickBot="1">
      <c r="A16" s="196" t="s">
        <v>10</v>
      </c>
      <c r="B16" s="195">
        <f t="shared" si="1"/>
        <v>1477</v>
      </c>
      <c r="C16" s="192">
        <v>658</v>
      </c>
      <c r="D16" s="192">
        <v>301</v>
      </c>
      <c r="E16" s="192">
        <v>179</v>
      </c>
      <c r="F16" s="194">
        <v>113</v>
      </c>
      <c r="G16" s="192">
        <f t="shared" si="2"/>
        <v>1251</v>
      </c>
      <c r="H16" s="193">
        <v>50</v>
      </c>
      <c r="I16" s="192">
        <v>51</v>
      </c>
      <c r="J16" s="192">
        <v>53</v>
      </c>
      <c r="K16" s="192">
        <v>37</v>
      </c>
      <c r="L16" s="192">
        <v>12</v>
      </c>
      <c r="M16" s="192">
        <v>73</v>
      </c>
      <c r="N16" s="192">
        <f t="shared" si="3"/>
        <v>226</v>
      </c>
      <c r="O16" s="191">
        <v>2</v>
      </c>
    </row>
    <row r="17" spans="1:15" s="13" customFormat="1" ht="11">
      <c r="A17" s="13" t="s">
        <v>29</v>
      </c>
      <c r="N17" s="12"/>
      <c r="O17" s="12"/>
    </row>
    <row r="18" spans="1:15" s="22" customFormat="1" ht="11">
      <c r="A18" s="13" t="s">
        <v>28</v>
      </c>
      <c r="N18" s="23"/>
      <c r="O18" s="23"/>
    </row>
  </sheetData>
  <mergeCells count="5">
    <mergeCell ref="I4:O4"/>
    <mergeCell ref="A4:A5"/>
    <mergeCell ref="B4:B5"/>
    <mergeCell ref="H3:J3"/>
    <mergeCell ref="C4:H4"/>
  </mergeCells>
  <phoneticPr fontId="2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zoomScaleSheetLayoutView="145" workbookViewId="0"/>
  </sheetViews>
  <sheetFormatPr defaultColWidth="9" defaultRowHeight="13"/>
  <cols>
    <col min="1" max="1" width="10.36328125" style="109" customWidth="1"/>
    <col min="2" max="2" width="10.6328125" style="110" customWidth="1"/>
    <col min="3" max="4" width="8.6328125" style="110" customWidth="1"/>
    <col min="5" max="6" width="10.6328125" style="110" customWidth="1"/>
    <col min="7" max="7" width="10.6328125" style="109" customWidth="1"/>
    <col min="8" max="16384" width="9" style="110"/>
  </cols>
  <sheetData>
    <row r="1" spans="1:9" ht="14">
      <c r="A1" s="112" t="s">
        <v>122</v>
      </c>
      <c r="F1" s="238"/>
      <c r="G1" s="238"/>
    </row>
    <row r="2" spans="1:9" s="166" customFormat="1" ht="11.5" thickBot="1">
      <c r="A2" s="168"/>
      <c r="F2" s="388" t="s">
        <v>60</v>
      </c>
      <c r="G2" s="388"/>
    </row>
    <row r="3" spans="1:9" s="166" customFormat="1" ht="30" customHeight="1" thickBot="1">
      <c r="A3" s="386"/>
      <c r="B3" s="387"/>
      <c r="C3" s="237" t="s">
        <v>121</v>
      </c>
      <c r="D3" s="237" t="s">
        <v>120</v>
      </c>
      <c r="E3" s="237" t="s">
        <v>119</v>
      </c>
      <c r="F3" s="237" t="s">
        <v>118</v>
      </c>
      <c r="G3" s="236" t="s">
        <v>117</v>
      </c>
    </row>
    <row r="4" spans="1:9" s="166" customFormat="1" ht="14" customHeight="1">
      <c r="A4" s="389" t="s">
        <v>116</v>
      </c>
      <c r="B4" s="235" t="s">
        <v>114</v>
      </c>
      <c r="C4" s="234">
        <v>0</v>
      </c>
      <c r="D4" s="234">
        <v>1</v>
      </c>
      <c r="E4" s="234">
        <v>0</v>
      </c>
      <c r="F4" s="234">
        <v>0</v>
      </c>
      <c r="G4" s="233">
        <v>0</v>
      </c>
    </row>
    <row r="5" spans="1:9" s="166" customFormat="1" ht="14" customHeight="1">
      <c r="A5" s="390"/>
      <c r="B5" s="232" t="s">
        <v>113</v>
      </c>
      <c r="C5" s="229">
        <v>1</v>
      </c>
      <c r="D5" s="229">
        <v>17</v>
      </c>
      <c r="E5" s="229">
        <v>75</v>
      </c>
      <c r="F5" s="229">
        <v>30</v>
      </c>
      <c r="G5" s="228">
        <v>36</v>
      </c>
    </row>
    <row r="6" spans="1:9" s="166" customFormat="1" ht="14" customHeight="1">
      <c r="A6" s="384" t="s">
        <v>115</v>
      </c>
      <c r="B6" s="231" t="s">
        <v>114</v>
      </c>
      <c r="C6" s="229">
        <v>0</v>
      </c>
      <c r="D6" s="229">
        <v>1</v>
      </c>
      <c r="E6" s="230" t="s">
        <v>112</v>
      </c>
      <c r="F6" s="229">
        <v>0</v>
      </c>
      <c r="G6" s="228">
        <v>0</v>
      </c>
    </row>
    <row r="7" spans="1:9" s="166" customFormat="1" ht="14" customHeight="1" thickBot="1">
      <c r="A7" s="385"/>
      <c r="B7" s="227" t="s">
        <v>113</v>
      </c>
      <c r="C7" s="226">
        <v>0</v>
      </c>
      <c r="D7" s="226">
        <v>2</v>
      </c>
      <c r="E7" s="226">
        <v>4</v>
      </c>
      <c r="F7" s="225" t="s">
        <v>112</v>
      </c>
      <c r="G7" s="224">
        <v>0</v>
      </c>
    </row>
    <row r="8" spans="1:9" s="166" customFormat="1" ht="11">
      <c r="A8" s="168" t="s">
        <v>28</v>
      </c>
      <c r="G8" s="168"/>
    </row>
    <row r="9" spans="1:9" s="222" customFormat="1">
      <c r="A9" s="223"/>
      <c r="G9" s="223"/>
    </row>
    <row r="10" spans="1:9">
      <c r="E10" s="110" t="s">
        <v>111</v>
      </c>
    </row>
    <row r="14" spans="1:9">
      <c r="I14" s="222"/>
    </row>
  </sheetData>
  <mergeCells count="4">
    <mergeCell ref="A6:A7"/>
    <mergeCell ref="A3:B3"/>
    <mergeCell ref="F2:G2"/>
    <mergeCell ref="A4:A5"/>
  </mergeCells>
  <phoneticPr fontId="2"/>
  <pageMargins left="0.47244094488188981" right="0.47244094488188981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zoomScaleSheetLayoutView="115" workbookViewId="0"/>
  </sheetViews>
  <sheetFormatPr defaultColWidth="8.81640625" defaultRowHeight="13"/>
  <cols>
    <col min="1" max="1" width="10.6328125" style="109" customWidth="1"/>
    <col min="2" max="14" width="5.453125" style="110" customWidth="1"/>
    <col min="15" max="15" width="5.453125" style="109" customWidth="1"/>
    <col min="16" max="16384" width="8.81640625" style="110"/>
  </cols>
  <sheetData>
    <row r="1" spans="1:16" ht="14">
      <c r="A1" s="169" t="s">
        <v>139</v>
      </c>
    </row>
    <row r="2" spans="1:16" s="166" customFormat="1" ht="11.5" thickBot="1">
      <c r="A2" s="168"/>
      <c r="H2" s="388"/>
      <c r="I2" s="388"/>
      <c r="J2" s="388"/>
      <c r="M2" s="388" t="s">
        <v>60</v>
      </c>
      <c r="N2" s="388"/>
      <c r="O2" s="388"/>
    </row>
    <row r="3" spans="1:16" s="166" customFormat="1" ht="15" customHeight="1">
      <c r="A3" s="391"/>
      <c r="B3" s="393" t="s">
        <v>138</v>
      </c>
      <c r="C3" s="393" t="s">
        <v>137</v>
      </c>
      <c r="D3" s="393" t="s">
        <v>136</v>
      </c>
      <c r="E3" s="395" t="s">
        <v>135</v>
      </c>
      <c r="F3" s="396"/>
      <c r="G3" s="396"/>
      <c r="H3" s="396"/>
      <c r="I3" s="397"/>
      <c r="J3" s="393" t="s">
        <v>134</v>
      </c>
      <c r="K3" s="323" t="s">
        <v>133</v>
      </c>
      <c r="L3" s="323"/>
      <c r="M3" s="323"/>
      <c r="N3" s="323"/>
      <c r="O3" s="368"/>
    </row>
    <row r="4" spans="1:16" s="166" customFormat="1" ht="42" customHeight="1" thickBot="1">
      <c r="A4" s="392"/>
      <c r="B4" s="394"/>
      <c r="C4" s="394"/>
      <c r="D4" s="394"/>
      <c r="E4" s="30" t="s">
        <v>132</v>
      </c>
      <c r="F4" s="17" t="s">
        <v>131</v>
      </c>
      <c r="G4" s="218" t="s">
        <v>130</v>
      </c>
      <c r="H4" s="218" t="s">
        <v>129</v>
      </c>
      <c r="I4" s="30" t="s">
        <v>80</v>
      </c>
      <c r="J4" s="394"/>
      <c r="K4" s="17" t="s">
        <v>128</v>
      </c>
      <c r="L4" s="17" t="s">
        <v>127</v>
      </c>
      <c r="M4" s="17" t="s">
        <v>126</v>
      </c>
      <c r="N4" s="217" t="s">
        <v>125</v>
      </c>
      <c r="O4" s="261" t="s">
        <v>80</v>
      </c>
    </row>
    <row r="5" spans="1:16" s="166" customFormat="1" ht="13" customHeight="1">
      <c r="A5" s="260" t="s">
        <v>4</v>
      </c>
      <c r="B5" s="259">
        <f t="shared" ref="B5:O5" si="0">SUM(B8:B16)</f>
        <v>3631</v>
      </c>
      <c r="C5" s="259">
        <f t="shared" si="0"/>
        <v>277</v>
      </c>
      <c r="D5" s="259">
        <f t="shared" si="0"/>
        <v>3225</v>
      </c>
      <c r="E5" s="259">
        <f t="shared" si="0"/>
        <v>645</v>
      </c>
      <c r="F5" s="259">
        <f t="shared" si="0"/>
        <v>1827</v>
      </c>
      <c r="G5" s="259">
        <f t="shared" si="0"/>
        <v>38</v>
      </c>
      <c r="H5" s="259">
        <f t="shared" si="0"/>
        <v>617</v>
      </c>
      <c r="I5" s="259">
        <f t="shared" si="0"/>
        <v>98</v>
      </c>
      <c r="J5" s="259">
        <f t="shared" si="0"/>
        <v>3532</v>
      </c>
      <c r="K5" s="259">
        <f t="shared" si="0"/>
        <v>6</v>
      </c>
      <c r="L5" s="259">
        <f t="shared" si="0"/>
        <v>1609</v>
      </c>
      <c r="M5" s="259">
        <f t="shared" si="0"/>
        <v>704</v>
      </c>
      <c r="N5" s="259">
        <f t="shared" si="0"/>
        <v>815</v>
      </c>
      <c r="O5" s="258">
        <f t="shared" si="0"/>
        <v>398</v>
      </c>
      <c r="P5" s="168"/>
    </row>
    <row r="6" spans="1:16" s="166" customFormat="1" ht="13" customHeight="1">
      <c r="A6" s="251" t="s">
        <v>124</v>
      </c>
      <c r="B6" s="250">
        <f t="shared" ref="B6:O6" si="1">B5/12</f>
        <v>302.58333333333331</v>
      </c>
      <c r="C6" s="250">
        <f t="shared" si="1"/>
        <v>23.083333333333332</v>
      </c>
      <c r="D6" s="250">
        <f t="shared" si="1"/>
        <v>268.75</v>
      </c>
      <c r="E6" s="250">
        <f t="shared" si="1"/>
        <v>53.75</v>
      </c>
      <c r="F6" s="250">
        <f t="shared" si="1"/>
        <v>152.25</v>
      </c>
      <c r="G6" s="250">
        <f t="shared" si="1"/>
        <v>3.1666666666666665</v>
      </c>
      <c r="H6" s="250">
        <f t="shared" si="1"/>
        <v>51.416666666666664</v>
      </c>
      <c r="I6" s="250">
        <f t="shared" si="1"/>
        <v>8.1666666666666661</v>
      </c>
      <c r="J6" s="250">
        <f t="shared" si="1"/>
        <v>294.33333333333331</v>
      </c>
      <c r="K6" s="250">
        <f t="shared" si="1"/>
        <v>0.5</v>
      </c>
      <c r="L6" s="250">
        <f t="shared" si="1"/>
        <v>134.08333333333334</v>
      </c>
      <c r="M6" s="250">
        <f t="shared" si="1"/>
        <v>58.666666666666664</v>
      </c>
      <c r="N6" s="250">
        <f t="shared" si="1"/>
        <v>67.916666666666671</v>
      </c>
      <c r="O6" s="257">
        <f t="shared" si="1"/>
        <v>33.166666666666664</v>
      </c>
      <c r="P6" s="168"/>
    </row>
    <row r="7" spans="1:16" s="166" customFormat="1" ht="13" customHeight="1">
      <c r="A7" s="251" t="s">
        <v>78</v>
      </c>
      <c r="B7" s="256" t="s">
        <v>112</v>
      </c>
      <c r="C7" s="256" t="s">
        <v>112</v>
      </c>
      <c r="D7" s="255">
        <v>100</v>
      </c>
      <c r="E7" s="255">
        <f>E5/$D$5*100</f>
        <v>20</v>
      </c>
      <c r="F7" s="255">
        <f>F5/$D$5*100</f>
        <v>56.651162790697676</v>
      </c>
      <c r="G7" s="255">
        <f>G5/$D$5*100</f>
        <v>1.1782945736434107</v>
      </c>
      <c r="H7" s="255">
        <f>H5/$D$5*100</f>
        <v>19.131782945736433</v>
      </c>
      <c r="I7" s="255">
        <f>I5/$D$5*100</f>
        <v>3.0387596899224807</v>
      </c>
      <c r="J7" s="255">
        <v>100</v>
      </c>
      <c r="K7" s="255">
        <f>K5/$J$5*100</f>
        <v>0.16987542468856173</v>
      </c>
      <c r="L7" s="255">
        <f>L5/$J$5*100</f>
        <v>45.554926387315966</v>
      </c>
      <c r="M7" s="255">
        <f>M5/$J$5*100</f>
        <v>19.932049830124576</v>
      </c>
      <c r="N7" s="255">
        <f>N5/$J$5*100</f>
        <v>23.074745186862966</v>
      </c>
      <c r="O7" s="254">
        <f>O5/$J$5*100</f>
        <v>11.268403171007927</v>
      </c>
      <c r="P7" s="168"/>
    </row>
    <row r="8" spans="1:16" s="166" customFormat="1" ht="13" customHeight="1">
      <c r="A8" s="253" t="s">
        <v>0</v>
      </c>
      <c r="B8" s="252">
        <v>621</v>
      </c>
      <c r="C8" s="252">
        <v>52</v>
      </c>
      <c r="D8" s="252">
        <f t="shared" ref="D8:D16" si="2">SUM(E8:I8)</f>
        <v>547</v>
      </c>
      <c r="E8" s="249">
        <v>98</v>
      </c>
      <c r="F8" s="249">
        <v>341</v>
      </c>
      <c r="G8" s="249">
        <v>4</v>
      </c>
      <c r="H8" s="249">
        <v>91</v>
      </c>
      <c r="I8" s="249">
        <v>13</v>
      </c>
      <c r="J8" s="252">
        <f t="shared" ref="J8:J16" si="3">SUM(K8:O8)</f>
        <v>716</v>
      </c>
      <c r="K8" s="249">
        <v>0</v>
      </c>
      <c r="L8" s="249">
        <v>370</v>
      </c>
      <c r="M8" s="249">
        <v>96</v>
      </c>
      <c r="N8" s="249">
        <v>205</v>
      </c>
      <c r="O8" s="248">
        <v>45</v>
      </c>
      <c r="P8" s="168"/>
    </row>
    <row r="9" spans="1:16" s="166" customFormat="1" ht="13" customHeight="1">
      <c r="A9" s="251" t="s">
        <v>1</v>
      </c>
      <c r="B9" s="250">
        <v>361</v>
      </c>
      <c r="C9" s="250">
        <v>17</v>
      </c>
      <c r="D9" s="250">
        <f t="shared" si="2"/>
        <v>328</v>
      </c>
      <c r="E9" s="249">
        <v>76</v>
      </c>
      <c r="F9" s="249">
        <v>174</v>
      </c>
      <c r="G9" s="249">
        <v>3</v>
      </c>
      <c r="H9" s="249">
        <v>67</v>
      </c>
      <c r="I9" s="249">
        <v>8</v>
      </c>
      <c r="J9" s="250">
        <f t="shared" si="3"/>
        <v>397</v>
      </c>
      <c r="K9" s="249">
        <v>0</v>
      </c>
      <c r="L9" s="249">
        <v>180</v>
      </c>
      <c r="M9" s="249">
        <v>67</v>
      </c>
      <c r="N9" s="249">
        <v>115</v>
      </c>
      <c r="O9" s="248">
        <v>35</v>
      </c>
      <c r="P9" s="168"/>
    </row>
    <row r="10" spans="1:16" s="166" customFormat="1" ht="13" customHeight="1">
      <c r="A10" s="251" t="s">
        <v>2</v>
      </c>
      <c r="B10" s="250">
        <v>406</v>
      </c>
      <c r="C10" s="250">
        <v>38</v>
      </c>
      <c r="D10" s="250">
        <f t="shared" si="2"/>
        <v>346</v>
      </c>
      <c r="E10" s="249">
        <v>60</v>
      </c>
      <c r="F10" s="249">
        <v>194</v>
      </c>
      <c r="G10" s="249">
        <v>2</v>
      </c>
      <c r="H10" s="249">
        <v>79</v>
      </c>
      <c r="I10" s="249">
        <v>11</v>
      </c>
      <c r="J10" s="250">
        <f t="shared" si="3"/>
        <v>346</v>
      </c>
      <c r="K10" s="249">
        <v>4</v>
      </c>
      <c r="L10" s="249">
        <v>188</v>
      </c>
      <c r="M10" s="249">
        <v>46</v>
      </c>
      <c r="N10" s="249">
        <v>75</v>
      </c>
      <c r="O10" s="248">
        <v>33</v>
      </c>
      <c r="P10" s="168"/>
    </row>
    <row r="11" spans="1:16" s="166" customFormat="1" ht="13" customHeight="1">
      <c r="A11" s="251" t="s">
        <v>5</v>
      </c>
      <c r="B11" s="250">
        <v>430</v>
      </c>
      <c r="C11" s="250">
        <v>35</v>
      </c>
      <c r="D11" s="250">
        <f t="shared" si="2"/>
        <v>385</v>
      </c>
      <c r="E11" s="249">
        <v>86</v>
      </c>
      <c r="F11" s="249">
        <v>197</v>
      </c>
      <c r="G11" s="249">
        <v>11</v>
      </c>
      <c r="H11" s="249">
        <v>81</v>
      </c>
      <c r="I11" s="249">
        <v>10</v>
      </c>
      <c r="J11" s="250">
        <f t="shared" si="3"/>
        <v>413</v>
      </c>
      <c r="K11" s="249">
        <v>0</v>
      </c>
      <c r="L11" s="249">
        <v>209</v>
      </c>
      <c r="M11" s="249">
        <v>102</v>
      </c>
      <c r="N11" s="249">
        <v>49</v>
      </c>
      <c r="O11" s="248">
        <v>53</v>
      </c>
      <c r="P11" s="168"/>
    </row>
    <row r="12" spans="1:16" s="166" customFormat="1" ht="13" customHeight="1">
      <c r="A12" s="251" t="s">
        <v>6</v>
      </c>
      <c r="B12" s="250">
        <v>274</v>
      </c>
      <c r="C12" s="250">
        <v>7</v>
      </c>
      <c r="D12" s="250">
        <f t="shared" si="2"/>
        <v>261</v>
      </c>
      <c r="E12" s="249">
        <v>54</v>
      </c>
      <c r="F12" s="249">
        <v>149</v>
      </c>
      <c r="G12" s="249">
        <v>4</v>
      </c>
      <c r="H12" s="249">
        <v>46</v>
      </c>
      <c r="I12" s="249">
        <v>8</v>
      </c>
      <c r="J12" s="250">
        <f t="shared" si="3"/>
        <v>298</v>
      </c>
      <c r="K12" s="249">
        <v>0</v>
      </c>
      <c r="L12" s="249">
        <v>125</v>
      </c>
      <c r="M12" s="249">
        <v>61</v>
      </c>
      <c r="N12" s="249">
        <v>82</v>
      </c>
      <c r="O12" s="248">
        <v>30</v>
      </c>
      <c r="P12" s="168"/>
    </row>
    <row r="13" spans="1:16" s="166" customFormat="1" ht="13" customHeight="1">
      <c r="A13" s="251" t="s">
        <v>7</v>
      </c>
      <c r="B13" s="250">
        <v>450</v>
      </c>
      <c r="C13" s="250">
        <v>25</v>
      </c>
      <c r="D13" s="250">
        <f t="shared" si="2"/>
        <v>422</v>
      </c>
      <c r="E13" s="249">
        <v>97</v>
      </c>
      <c r="F13" s="249">
        <v>226</v>
      </c>
      <c r="G13" s="249">
        <v>8</v>
      </c>
      <c r="H13" s="249">
        <v>75</v>
      </c>
      <c r="I13" s="249">
        <v>16</v>
      </c>
      <c r="J13" s="250">
        <f t="shared" si="3"/>
        <v>416</v>
      </c>
      <c r="K13" s="249">
        <v>1</v>
      </c>
      <c r="L13" s="249">
        <v>172</v>
      </c>
      <c r="M13" s="249">
        <v>91</v>
      </c>
      <c r="N13" s="249">
        <v>91</v>
      </c>
      <c r="O13" s="248">
        <v>61</v>
      </c>
      <c r="P13" s="168"/>
    </row>
    <row r="14" spans="1:16" s="166" customFormat="1" ht="13" customHeight="1">
      <c r="A14" s="251" t="s">
        <v>8</v>
      </c>
      <c r="B14" s="250">
        <v>407</v>
      </c>
      <c r="C14" s="250">
        <v>44</v>
      </c>
      <c r="D14" s="250">
        <f t="shared" si="2"/>
        <v>354</v>
      </c>
      <c r="E14" s="249">
        <v>57</v>
      </c>
      <c r="F14" s="249">
        <v>203</v>
      </c>
      <c r="G14" s="249">
        <v>2</v>
      </c>
      <c r="H14" s="249">
        <v>81</v>
      </c>
      <c r="I14" s="249">
        <v>11</v>
      </c>
      <c r="J14" s="250">
        <f t="shared" si="3"/>
        <v>390</v>
      </c>
      <c r="K14" s="249">
        <v>1</v>
      </c>
      <c r="L14" s="249">
        <v>146</v>
      </c>
      <c r="M14" s="249">
        <v>93</v>
      </c>
      <c r="N14" s="249">
        <v>80</v>
      </c>
      <c r="O14" s="248">
        <v>70</v>
      </c>
      <c r="P14" s="168"/>
    </row>
    <row r="15" spans="1:16" s="166" customFormat="1" ht="13" customHeight="1">
      <c r="A15" s="251" t="s">
        <v>9</v>
      </c>
      <c r="B15" s="250">
        <v>453</v>
      </c>
      <c r="C15" s="250">
        <v>38</v>
      </c>
      <c r="D15" s="250">
        <f t="shared" si="2"/>
        <v>388</v>
      </c>
      <c r="E15" s="249">
        <v>70</v>
      </c>
      <c r="F15" s="249">
        <v>239</v>
      </c>
      <c r="G15" s="249">
        <v>3</v>
      </c>
      <c r="H15" s="249">
        <v>65</v>
      </c>
      <c r="I15" s="249">
        <v>11</v>
      </c>
      <c r="J15" s="250">
        <f t="shared" si="3"/>
        <v>350</v>
      </c>
      <c r="K15" s="249">
        <v>0</v>
      </c>
      <c r="L15" s="249">
        <v>135</v>
      </c>
      <c r="M15" s="249">
        <v>96</v>
      </c>
      <c r="N15" s="249">
        <v>67</v>
      </c>
      <c r="O15" s="248">
        <v>52</v>
      </c>
      <c r="P15" s="168"/>
    </row>
    <row r="16" spans="1:16" s="166" customFormat="1" ht="13" customHeight="1" thickBot="1">
      <c r="A16" s="247" t="s">
        <v>10</v>
      </c>
      <c r="B16" s="246">
        <v>229</v>
      </c>
      <c r="C16" s="246">
        <v>21</v>
      </c>
      <c r="D16" s="246">
        <f t="shared" si="2"/>
        <v>194</v>
      </c>
      <c r="E16" s="245">
        <v>47</v>
      </c>
      <c r="F16" s="245">
        <v>104</v>
      </c>
      <c r="G16" s="245">
        <v>1</v>
      </c>
      <c r="H16" s="245">
        <v>32</v>
      </c>
      <c r="I16" s="245">
        <v>10</v>
      </c>
      <c r="J16" s="246">
        <f t="shared" si="3"/>
        <v>206</v>
      </c>
      <c r="K16" s="245">
        <v>0</v>
      </c>
      <c r="L16" s="245">
        <v>84</v>
      </c>
      <c r="M16" s="245">
        <v>52</v>
      </c>
      <c r="N16" s="245">
        <v>51</v>
      </c>
      <c r="O16" s="244">
        <v>19</v>
      </c>
      <c r="P16" s="168"/>
    </row>
    <row r="17" spans="1:15" s="166" customFormat="1" ht="15" customHeight="1">
      <c r="A17" s="243" t="s">
        <v>123</v>
      </c>
      <c r="B17" s="242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</row>
    <row r="18" spans="1:15" s="166" customFormat="1" ht="11">
      <c r="A18" s="168" t="s">
        <v>28</v>
      </c>
      <c r="E18" s="240"/>
      <c r="O18" s="168"/>
    </row>
    <row r="19" spans="1:15">
      <c r="E19" s="239"/>
      <c r="K19" s="239"/>
    </row>
  </sheetData>
  <mergeCells count="9">
    <mergeCell ref="A3:A4"/>
    <mergeCell ref="B3:B4"/>
    <mergeCell ref="H2:J2"/>
    <mergeCell ref="M2:O2"/>
    <mergeCell ref="C3:C4"/>
    <mergeCell ref="D3:D4"/>
    <mergeCell ref="J3:J4"/>
    <mergeCell ref="K3:O3"/>
    <mergeCell ref="E3:I3"/>
  </mergeCells>
  <phoneticPr fontId="2"/>
  <printOptions horizontalCentered="1"/>
  <pageMargins left="0.47244094488188981" right="0.47244094488188981" top="0" bottom="0" header="0" footer="0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showGridLines="0" zoomScaleNormal="100" workbookViewId="0"/>
  </sheetViews>
  <sheetFormatPr defaultColWidth="8.81640625" defaultRowHeight="13"/>
  <cols>
    <col min="1" max="1" width="3.1796875" style="223" customWidth="1"/>
    <col min="2" max="2" width="5.1796875" style="223" bestFit="1" customWidth="1"/>
    <col min="3" max="3" width="5" style="223" customWidth="1"/>
    <col min="4" max="4" width="7.81640625" style="222" customWidth="1"/>
    <col min="5" max="5" width="5.81640625" style="223" customWidth="1"/>
    <col min="6" max="6" width="6.453125" style="222" customWidth="1"/>
    <col min="7" max="7" width="6.453125" style="223" customWidth="1"/>
    <col min="8" max="8" width="6.453125" style="222" customWidth="1"/>
    <col min="9" max="9" width="6.36328125" style="223" customWidth="1"/>
    <col min="10" max="10" width="7.36328125" style="222" customWidth="1"/>
    <col min="11" max="11" width="7.36328125" style="223" customWidth="1"/>
    <col min="12" max="12" width="7.36328125" style="222" customWidth="1"/>
    <col min="13" max="13" width="6.453125" style="223" customWidth="1"/>
    <col min="14" max="14" width="6.36328125" style="223" customWidth="1"/>
    <col min="15" max="15" width="9.1796875" style="223" customWidth="1"/>
    <col min="16" max="16" width="2.6328125" style="222" customWidth="1"/>
    <col min="17" max="17" width="4.6328125" style="222" customWidth="1"/>
    <col min="18" max="27" width="5.81640625" style="222" customWidth="1"/>
    <col min="28" max="28" width="12.81640625" style="223" customWidth="1"/>
    <col min="29" max="16384" width="8.81640625" style="222"/>
  </cols>
  <sheetData>
    <row r="1" spans="1:28" ht="16.5">
      <c r="A1" s="303" t="s">
        <v>169</v>
      </c>
      <c r="B1" s="302"/>
      <c r="C1" s="302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2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</row>
    <row r="2" spans="1:28" s="166" customFormat="1" ht="11">
      <c r="A2" s="287" t="s">
        <v>168</v>
      </c>
      <c r="B2" s="287"/>
      <c r="C2" s="287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287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</row>
    <row r="3" spans="1:28" s="166" customFormat="1" ht="11.5" thickBot="1">
      <c r="A3" s="287" t="s">
        <v>167</v>
      </c>
      <c r="B3" s="287"/>
      <c r="C3" s="287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 t="s">
        <v>60</v>
      </c>
      <c r="O3" s="270" t="s">
        <v>166</v>
      </c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 t="s">
        <v>165</v>
      </c>
    </row>
    <row r="4" spans="1:28" s="166" customFormat="1" ht="18" customHeight="1" thickBot="1">
      <c r="A4" s="386"/>
      <c r="B4" s="386"/>
      <c r="C4" s="387"/>
      <c r="D4" s="299" t="s">
        <v>55</v>
      </c>
      <c r="E4" s="298" t="s">
        <v>78</v>
      </c>
      <c r="F4" s="299" t="s">
        <v>0</v>
      </c>
      <c r="G4" s="298" t="s">
        <v>1</v>
      </c>
      <c r="H4" s="299" t="s">
        <v>2</v>
      </c>
      <c r="I4" s="298" t="s">
        <v>5</v>
      </c>
      <c r="J4" s="299" t="s">
        <v>54</v>
      </c>
      <c r="K4" s="298" t="s">
        <v>53</v>
      </c>
      <c r="L4" s="299" t="s">
        <v>8</v>
      </c>
      <c r="M4" s="298" t="s">
        <v>9</v>
      </c>
      <c r="N4" s="297" t="s">
        <v>10</v>
      </c>
      <c r="O4" s="420" t="s">
        <v>164</v>
      </c>
      <c r="P4" s="420"/>
      <c r="Q4" s="421"/>
      <c r="R4" s="424" t="s">
        <v>163</v>
      </c>
      <c r="S4" s="425"/>
      <c r="T4" s="425"/>
      <c r="U4" s="425"/>
      <c r="V4" s="425"/>
      <c r="W4" s="425"/>
      <c r="X4" s="425"/>
      <c r="Y4" s="425"/>
      <c r="Z4" s="425"/>
      <c r="AA4" s="426"/>
      <c r="AB4" s="414" t="s">
        <v>162</v>
      </c>
    </row>
    <row r="5" spans="1:28" s="166" customFormat="1" ht="18" customHeight="1" thickBot="1">
      <c r="A5" s="431" t="s">
        <v>161</v>
      </c>
      <c r="B5" s="432"/>
      <c r="C5" s="296" t="s">
        <v>144</v>
      </c>
      <c r="D5" s="295">
        <v>17</v>
      </c>
      <c r="E5" s="435"/>
      <c r="F5" s="273">
        <v>2</v>
      </c>
      <c r="G5" s="291" t="s">
        <v>112</v>
      </c>
      <c r="H5" s="284">
        <v>1</v>
      </c>
      <c r="I5" s="291" t="s">
        <v>112</v>
      </c>
      <c r="J5" s="284">
        <v>7</v>
      </c>
      <c r="K5" s="284">
        <v>3</v>
      </c>
      <c r="L5" s="284">
        <v>3</v>
      </c>
      <c r="M5" s="291">
        <v>1</v>
      </c>
      <c r="N5" s="290" t="s">
        <v>112</v>
      </c>
      <c r="O5" s="422"/>
      <c r="P5" s="422"/>
      <c r="Q5" s="423"/>
      <c r="R5" s="294" t="s">
        <v>0</v>
      </c>
      <c r="S5" s="294" t="s">
        <v>1</v>
      </c>
      <c r="T5" s="294" t="s">
        <v>2</v>
      </c>
      <c r="U5" s="294" t="s">
        <v>5</v>
      </c>
      <c r="V5" s="294" t="s">
        <v>54</v>
      </c>
      <c r="W5" s="294" t="s">
        <v>53</v>
      </c>
      <c r="X5" s="294" t="s">
        <v>8</v>
      </c>
      <c r="Y5" s="294" t="s">
        <v>9</v>
      </c>
      <c r="Z5" s="294" t="s">
        <v>10</v>
      </c>
      <c r="AA5" s="294" t="s">
        <v>160</v>
      </c>
      <c r="AB5" s="415"/>
    </row>
    <row r="6" spans="1:28" s="166" customFormat="1" ht="18" customHeight="1">
      <c r="A6" s="433"/>
      <c r="B6" s="434"/>
      <c r="C6" s="293" t="s">
        <v>140</v>
      </c>
      <c r="D6" s="292">
        <v>500000</v>
      </c>
      <c r="E6" s="436"/>
      <c r="F6" s="273">
        <v>60000</v>
      </c>
      <c r="G6" s="291" t="s">
        <v>112</v>
      </c>
      <c r="H6" s="284">
        <v>30000</v>
      </c>
      <c r="I6" s="291" t="s">
        <v>112</v>
      </c>
      <c r="J6" s="284">
        <v>210000</v>
      </c>
      <c r="K6" s="284">
        <v>90000</v>
      </c>
      <c r="L6" s="284">
        <v>90000</v>
      </c>
      <c r="M6" s="291">
        <v>20000</v>
      </c>
      <c r="N6" s="290" t="s">
        <v>112</v>
      </c>
      <c r="O6" s="444" t="s">
        <v>159</v>
      </c>
      <c r="P6" s="444"/>
      <c r="Q6" s="445"/>
      <c r="R6" s="416">
        <v>0</v>
      </c>
      <c r="S6" s="416">
        <v>0</v>
      </c>
      <c r="T6" s="419" t="s">
        <v>112</v>
      </c>
      <c r="U6" s="416">
        <v>0</v>
      </c>
      <c r="V6" s="427">
        <v>5</v>
      </c>
      <c r="W6" s="416">
        <v>0</v>
      </c>
      <c r="X6" s="416">
        <v>3</v>
      </c>
      <c r="Y6" s="416">
        <v>0</v>
      </c>
      <c r="Z6" s="416">
        <v>0</v>
      </c>
      <c r="AA6" s="417">
        <v>8</v>
      </c>
      <c r="AB6" s="418">
        <v>240000</v>
      </c>
    </row>
    <row r="7" spans="1:28" s="166" customFormat="1" ht="18" customHeight="1">
      <c r="A7" s="448" t="s">
        <v>61</v>
      </c>
      <c r="B7" s="428" t="s">
        <v>4</v>
      </c>
      <c r="C7" s="277" t="s">
        <v>144</v>
      </c>
      <c r="D7" s="284">
        <v>8</v>
      </c>
      <c r="E7" s="275">
        <v>100</v>
      </c>
      <c r="F7" s="284" t="s">
        <v>112</v>
      </c>
      <c r="G7" s="284">
        <v>0</v>
      </c>
      <c r="H7" s="284" t="s">
        <v>112</v>
      </c>
      <c r="I7" s="284">
        <v>0</v>
      </c>
      <c r="J7" s="284">
        <v>5</v>
      </c>
      <c r="K7" s="284" t="s">
        <v>112</v>
      </c>
      <c r="L7" s="284">
        <v>3</v>
      </c>
      <c r="M7" s="284" t="s">
        <v>112</v>
      </c>
      <c r="N7" s="289">
        <v>0</v>
      </c>
      <c r="O7" s="446"/>
      <c r="P7" s="446"/>
      <c r="Q7" s="447"/>
      <c r="R7" s="399"/>
      <c r="S7" s="399"/>
      <c r="T7" s="408"/>
      <c r="U7" s="399"/>
      <c r="V7" s="411"/>
      <c r="W7" s="399"/>
      <c r="X7" s="399"/>
      <c r="Y7" s="399"/>
      <c r="Z7" s="399"/>
      <c r="AA7" s="406"/>
      <c r="AB7" s="402"/>
    </row>
    <row r="8" spans="1:28" s="166" customFormat="1" ht="18" customHeight="1">
      <c r="A8" s="449"/>
      <c r="B8" s="429"/>
      <c r="C8" s="277" t="s">
        <v>140</v>
      </c>
      <c r="D8" s="284">
        <v>240000</v>
      </c>
      <c r="E8" s="275">
        <v>100</v>
      </c>
      <c r="F8" s="284" t="s">
        <v>112</v>
      </c>
      <c r="G8" s="284">
        <v>0</v>
      </c>
      <c r="H8" s="284" t="s">
        <v>112</v>
      </c>
      <c r="I8" s="284">
        <v>0</v>
      </c>
      <c r="J8" s="284">
        <v>150000</v>
      </c>
      <c r="K8" s="284" t="s">
        <v>112</v>
      </c>
      <c r="L8" s="284">
        <v>90000</v>
      </c>
      <c r="M8" s="284" t="s">
        <v>112</v>
      </c>
      <c r="N8" s="289">
        <v>0</v>
      </c>
      <c r="O8" s="438" t="s">
        <v>158</v>
      </c>
      <c r="P8" s="440" t="s">
        <v>142</v>
      </c>
      <c r="Q8" s="442" t="s">
        <v>141</v>
      </c>
      <c r="R8" s="398">
        <v>0</v>
      </c>
      <c r="S8" s="398">
        <v>0</v>
      </c>
      <c r="T8" s="398">
        <v>0</v>
      </c>
      <c r="U8" s="398">
        <v>0</v>
      </c>
      <c r="V8" s="398">
        <v>0</v>
      </c>
      <c r="W8" s="398">
        <v>0</v>
      </c>
      <c r="X8" s="398">
        <v>0</v>
      </c>
      <c r="Y8" s="405">
        <v>0</v>
      </c>
      <c r="Z8" s="398">
        <v>0</v>
      </c>
      <c r="AA8" s="405">
        <v>0</v>
      </c>
      <c r="AB8" s="401">
        <v>0</v>
      </c>
    </row>
    <row r="9" spans="1:28" s="166" customFormat="1" ht="18" customHeight="1">
      <c r="A9" s="449"/>
      <c r="B9" s="428" t="s">
        <v>157</v>
      </c>
      <c r="C9" s="277" t="s">
        <v>144</v>
      </c>
      <c r="D9" s="276">
        <v>0</v>
      </c>
      <c r="E9" s="275">
        <v>0</v>
      </c>
      <c r="F9" s="273">
        <v>0</v>
      </c>
      <c r="G9" s="273">
        <v>0</v>
      </c>
      <c r="H9" s="273">
        <v>0</v>
      </c>
      <c r="I9" s="284">
        <v>0</v>
      </c>
      <c r="J9" s="284" t="s">
        <v>112</v>
      </c>
      <c r="K9" s="284" t="s">
        <v>112</v>
      </c>
      <c r="L9" s="284" t="s">
        <v>112</v>
      </c>
      <c r="M9" s="284">
        <v>0</v>
      </c>
      <c r="N9" s="272">
        <v>0</v>
      </c>
      <c r="O9" s="439"/>
      <c r="P9" s="441"/>
      <c r="Q9" s="443"/>
      <c r="R9" s="399"/>
      <c r="S9" s="399"/>
      <c r="T9" s="399"/>
      <c r="U9" s="399"/>
      <c r="V9" s="399"/>
      <c r="W9" s="399"/>
      <c r="X9" s="399"/>
      <c r="Y9" s="406"/>
      <c r="Z9" s="399"/>
      <c r="AA9" s="406"/>
      <c r="AB9" s="402"/>
    </row>
    <row r="10" spans="1:28" s="166" customFormat="1" ht="18" customHeight="1">
      <c r="A10" s="449"/>
      <c r="B10" s="429"/>
      <c r="C10" s="277" t="s">
        <v>140</v>
      </c>
      <c r="D10" s="276">
        <v>0</v>
      </c>
      <c r="E10" s="275">
        <v>0</v>
      </c>
      <c r="F10" s="273">
        <v>0</v>
      </c>
      <c r="G10" s="273">
        <v>0</v>
      </c>
      <c r="H10" s="273">
        <v>0</v>
      </c>
      <c r="I10" s="284">
        <v>0</v>
      </c>
      <c r="J10" s="284" t="s">
        <v>112</v>
      </c>
      <c r="K10" s="284" t="s">
        <v>112</v>
      </c>
      <c r="L10" s="284" t="s">
        <v>112</v>
      </c>
      <c r="M10" s="284">
        <v>0</v>
      </c>
      <c r="N10" s="272">
        <v>0</v>
      </c>
      <c r="O10" s="280" t="s">
        <v>156</v>
      </c>
      <c r="P10" s="279" t="s">
        <v>142</v>
      </c>
      <c r="Q10" s="278" t="s">
        <v>146</v>
      </c>
      <c r="R10" s="398">
        <v>0</v>
      </c>
      <c r="S10" s="398">
        <v>0</v>
      </c>
      <c r="T10" s="398">
        <v>0</v>
      </c>
      <c r="U10" s="398">
        <v>0</v>
      </c>
      <c r="V10" s="409">
        <v>0</v>
      </c>
      <c r="W10" s="398">
        <v>0</v>
      </c>
      <c r="X10" s="398">
        <v>0</v>
      </c>
      <c r="Y10" s="398">
        <v>0</v>
      </c>
      <c r="Z10" s="398">
        <v>0</v>
      </c>
      <c r="AA10" s="405">
        <v>0</v>
      </c>
      <c r="AB10" s="412" t="s">
        <v>112</v>
      </c>
    </row>
    <row r="11" spans="1:28" s="166" customFormat="1" ht="18" customHeight="1">
      <c r="A11" s="449"/>
      <c r="B11" s="451" t="s">
        <v>155</v>
      </c>
      <c r="C11" s="277" t="s">
        <v>144</v>
      </c>
      <c r="D11" s="284">
        <v>8</v>
      </c>
      <c r="E11" s="275">
        <v>100</v>
      </c>
      <c r="F11" s="273" t="s">
        <v>112</v>
      </c>
      <c r="G11" s="273">
        <v>0</v>
      </c>
      <c r="H11" s="273" t="s">
        <v>112</v>
      </c>
      <c r="I11" s="284">
        <v>0</v>
      </c>
      <c r="J11" s="284">
        <v>5</v>
      </c>
      <c r="K11" s="284" t="s">
        <v>112</v>
      </c>
      <c r="L11" s="284">
        <v>3</v>
      </c>
      <c r="M11" s="284" t="s">
        <v>112</v>
      </c>
      <c r="N11" s="272">
        <v>0</v>
      </c>
      <c r="O11" s="288" t="s">
        <v>154</v>
      </c>
      <c r="P11" s="287" t="s">
        <v>142</v>
      </c>
      <c r="Q11" s="286" t="s">
        <v>141</v>
      </c>
      <c r="R11" s="399"/>
      <c r="S11" s="399"/>
      <c r="T11" s="399"/>
      <c r="U11" s="399"/>
      <c r="V11" s="411"/>
      <c r="W11" s="399"/>
      <c r="X11" s="399"/>
      <c r="Y11" s="399"/>
      <c r="Z11" s="399"/>
      <c r="AA11" s="406"/>
      <c r="AB11" s="413"/>
    </row>
    <row r="12" spans="1:28" s="166" customFormat="1" ht="18" customHeight="1">
      <c r="A12" s="449"/>
      <c r="B12" s="452"/>
      <c r="C12" s="277" t="s">
        <v>140</v>
      </c>
      <c r="D12" s="284">
        <v>240000</v>
      </c>
      <c r="E12" s="275">
        <v>100</v>
      </c>
      <c r="F12" s="273" t="s">
        <v>112</v>
      </c>
      <c r="G12" s="273">
        <v>0</v>
      </c>
      <c r="H12" s="273" t="s">
        <v>112</v>
      </c>
      <c r="I12" s="284">
        <v>0</v>
      </c>
      <c r="J12" s="284">
        <v>150000</v>
      </c>
      <c r="K12" s="284" t="s">
        <v>112</v>
      </c>
      <c r="L12" s="284">
        <v>90000</v>
      </c>
      <c r="M12" s="284" t="s">
        <v>112</v>
      </c>
      <c r="N12" s="272">
        <v>0</v>
      </c>
      <c r="O12" s="280" t="s">
        <v>153</v>
      </c>
      <c r="P12" s="279" t="s">
        <v>142</v>
      </c>
      <c r="Q12" s="278" t="s">
        <v>146</v>
      </c>
      <c r="R12" s="407" t="s">
        <v>112</v>
      </c>
      <c r="S12" s="407">
        <v>0</v>
      </c>
      <c r="T12" s="407" t="s">
        <v>112</v>
      </c>
      <c r="U12" s="398">
        <v>0</v>
      </c>
      <c r="V12" s="409">
        <v>5</v>
      </c>
      <c r="W12" s="398">
        <v>0</v>
      </c>
      <c r="X12" s="398">
        <v>3</v>
      </c>
      <c r="Y12" s="398">
        <v>0</v>
      </c>
      <c r="Z12" s="398">
        <v>0</v>
      </c>
      <c r="AA12" s="405">
        <v>8</v>
      </c>
      <c r="AB12" s="401">
        <v>240000</v>
      </c>
    </row>
    <row r="13" spans="1:28" s="166" customFormat="1" ht="18" customHeight="1">
      <c r="A13" s="449"/>
      <c r="B13" s="428" t="s">
        <v>152</v>
      </c>
      <c r="C13" s="277" t="s">
        <v>144</v>
      </c>
      <c r="D13" s="285" t="s">
        <v>112</v>
      </c>
      <c r="E13" s="275">
        <v>0</v>
      </c>
      <c r="F13" s="273">
        <v>0</v>
      </c>
      <c r="G13" s="273">
        <v>0</v>
      </c>
      <c r="H13" s="273">
        <v>0</v>
      </c>
      <c r="I13" s="284">
        <v>0</v>
      </c>
      <c r="J13" s="284" t="s">
        <v>112</v>
      </c>
      <c r="K13" s="284" t="s">
        <v>112</v>
      </c>
      <c r="L13" s="284" t="s">
        <v>112</v>
      </c>
      <c r="M13" s="284">
        <v>0</v>
      </c>
      <c r="N13" s="272">
        <v>0</v>
      </c>
      <c r="O13" s="283" t="s">
        <v>151</v>
      </c>
      <c r="P13" s="282" t="s">
        <v>142</v>
      </c>
      <c r="Q13" s="281" t="s">
        <v>141</v>
      </c>
      <c r="R13" s="408"/>
      <c r="S13" s="408"/>
      <c r="T13" s="408"/>
      <c r="U13" s="399"/>
      <c r="V13" s="411"/>
      <c r="W13" s="399"/>
      <c r="X13" s="399"/>
      <c r="Y13" s="399"/>
      <c r="Z13" s="399"/>
      <c r="AA13" s="406"/>
      <c r="AB13" s="402"/>
    </row>
    <row r="14" spans="1:28" s="166" customFormat="1" ht="18" customHeight="1">
      <c r="A14" s="449"/>
      <c r="B14" s="429"/>
      <c r="C14" s="277" t="s">
        <v>140</v>
      </c>
      <c r="D14" s="285" t="s">
        <v>112</v>
      </c>
      <c r="E14" s="275">
        <v>0</v>
      </c>
      <c r="F14" s="273">
        <v>0</v>
      </c>
      <c r="G14" s="273">
        <v>0</v>
      </c>
      <c r="H14" s="273">
        <v>0</v>
      </c>
      <c r="I14" s="284">
        <v>0</v>
      </c>
      <c r="J14" s="284" t="s">
        <v>112</v>
      </c>
      <c r="K14" s="284" t="s">
        <v>112</v>
      </c>
      <c r="L14" s="284" t="s">
        <v>112</v>
      </c>
      <c r="M14" s="284">
        <v>0</v>
      </c>
      <c r="N14" s="272">
        <v>0</v>
      </c>
      <c r="O14" s="280" t="s">
        <v>150</v>
      </c>
      <c r="P14" s="279" t="s">
        <v>142</v>
      </c>
      <c r="Q14" s="278" t="s">
        <v>146</v>
      </c>
      <c r="R14" s="398">
        <v>0</v>
      </c>
      <c r="S14" s="398">
        <v>0</v>
      </c>
      <c r="T14" s="398">
        <v>0</v>
      </c>
      <c r="U14" s="398">
        <v>0</v>
      </c>
      <c r="V14" s="409">
        <v>0</v>
      </c>
      <c r="W14" s="398">
        <v>0</v>
      </c>
      <c r="X14" s="398">
        <v>0</v>
      </c>
      <c r="Y14" s="398">
        <v>0</v>
      </c>
      <c r="Z14" s="398">
        <v>0</v>
      </c>
      <c r="AA14" s="405">
        <v>0</v>
      </c>
      <c r="AB14" s="401">
        <v>0</v>
      </c>
    </row>
    <row r="15" spans="1:28" s="166" customFormat="1" ht="18" customHeight="1">
      <c r="A15" s="449"/>
      <c r="B15" s="428" t="s">
        <v>149</v>
      </c>
      <c r="C15" s="277" t="s">
        <v>144</v>
      </c>
      <c r="D15" s="276">
        <v>0</v>
      </c>
      <c r="E15" s="275">
        <v>0</v>
      </c>
      <c r="F15" s="273">
        <v>0</v>
      </c>
      <c r="G15" s="273">
        <v>0</v>
      </c>
      <c r="H15" s="273">
        <v>0</v>
      </c>
      <c r="I15" s="274">
        <v>0</v>
      </c>
      <c r="J15" s="274">
        <v>0</v>
      </c>
      <c r="K15" s="273">
        <v>0</v>
      </c>
      <c r="L15" s="273">
        <v>0</v>
      </c>
      <c r="M15" s="273">
        <v>0</v>
      </c>
      <c r="N15" s="272">
        <v>0</v>
      </c>
      <c r="O15" s="283" t="s">
        <v>148</v>
      </c>
      <c r="P15" s="282" t="s">
        <v>142</v>
      </c>
      <c r="Q15" s="281" t="s">
        <v>141</v>
      </c>
      <c r="R15" s="399"/>
      <c r="S15" s="399"/>
      <c r="T15" s="399"/>
      <c r="U15" s="399"/>
      <c r="V15" s="411"/>
      <c r="W15" s="399"/>
      <c r="X15" s="399"/>
      <c r="Y15" s="399"/>
      <c r="Z15" s="399"/>
      <c r="AA15" s="406"/>
      <c r="AB15" s="402"/>
    </row>
    <row r="16" spans="1:28" s="166" customFormat="1" ht="18" customHeight="1">
      <c r="A16" s="449"/>
      <c r="B16" s="429"/>
      <c r="C16" s="277" t="s">
        <v>140</v>
      </c>
      <c r="D16" s="276">
        <v>0</v>
      </c>
      <c r="E16" s="275">
        <v>0</v>
      </c>
      <c r="F16" s="273">
        <v>0</v>
      </c>
      <c r="G16" s="273">
        <v>0</v>
      </c>
      <c r="H16" s="273">
        <v>0</v>
      </c>
      <c r="I16" s="274">
        <v>0</v>
      </c>
      <c r="J16" s="274">
        <v>0</v>
      </c>
      <c r="K16" s="273">
        <v>0</v>
      </c>
      <c r="L16" s="273">
        <v>0</v>
      </c>
      <c r="M16" s="273">
        <v>0</v>
      </c>
      <c r="N16" s="272">
        <v>0</v>
      </c>
      <c r="O16" s="280" t="s">
        <v>147</v>
      </c>
      <c r="P16" s="279" t="s">
        <v>142</v>
      </c>
      <c r="Q16" s="278" t="s">
        <v>146</v>
      </c>
      <c r="R16" s="398">
        <v>0</v>
      </c>
      <c r="S16" s="398">
        <v>0</v>
      </c>
      <c r="T16" s="398">
        <v>0</v>
      </c>
      <c r="U16" s="398">
        <v>0</v>
      </c>
      <c r="V16" s="409">
        <v>0</v>
      </c>
      <c r="W16" s="398">
        <v>0</v>
      </c>
      <c r="X16" s="398">
        <v>0</v>
      </c>
      <c r="Y16" s="398">
        <v>0</v>
      </c>
      <c r="Z16" s="398">
        <v>0</v>
      </c>
      <c r="AA16" s="398">
        <v>0</v>
      </c>
      <c r="AB16" s="403">
        <v>0</v>
      </c>
    </row>
    <row r="17" spans="1:28" s="166" customFormat="1" ht="18" customHeight="1" thickBot="1">
      <c r="A17" s="449"/>
      <c r="B17" s="428" t="s">
        <v>145</v>
      </c>
      <c r="C17" s="277" t="s">
        <v>144</v>
      </c>
      <c r="D17" s="276">
        <v>0</v>
      </c>
      <c r="E17" s="275">
        <v>0</v>
      </c>
      <c r="F17" s="273">
        <v>0</v>
      </c>
      <c r="G17" s="273">
        <v>0</v>
      </c>
      <c r="H17" s="273">
        <v>0</v>
      </c>
      <c r="I17" s="274">
        <v>0</v>
      </c>
      <c r="J17" s="273">
        <v>0</v>
      </c>
      <c r="K17" s="273">
        <v>0</v>
      </c>
      <c r="L17" s="273">
        <v>0</v>
      </c>
      <c r="M17" s="273">
        <v>0</v>
      </c>
      <c r="N17" s="272">
        <v>0</v>
      </c>
      <c r="O17" s="271" t="s">
        <v>143</v>
      </c>
      <c r="P17" s="270" t="s">
        <v>142</v>
      </c>
      <c r="Q17" s="269" t="s">
        <v>141</v>
      </c>
      <c r="R17" s="400"/>
      <c r="S17" s="400"/>
      <c r="T17" s="400"/>
      <c r="U17" s="400"/>
      <c r="V17" s="410"/>
      <c r="W17" s="400"/>
      <c r="X17" s="400"/>
      <c r="Y17" s="400"/>
      <c r="Z17" s="400"/>
      <c r="AA17" s="400"/>
      <c r="AB17" s="404"/>
    </row>
    <row r="18" spans="1:28" s="166" customFormat="1" ht="18" customHeight="1" thickBot="1">
      <c r="A18" s="450"/>
      <c r="B18" s="430"/>
      <c r="C18" s="268" t="s">
        <v>140</v>
      </c>
      <c r="D18" s="267">
        <v>0</v>
      </c>
      <c r="E18" s="266">
        <v>0</v>
      </c>
      <c r="F18" s="264">
        <v>0</v>
      </c>
      <c r="G18" s="264">
        <v>0</v>
      </c>
      <c r="H18" s="264">
        <v>0</v>
      </c>
      <c r="I18" s="265">
        <v>0</v>
      </c>
      <c r="J18" s="264">
        <v>0</v>
      </c>
      <c r="K18" s="264">
        <v>0</v>
      </c>
      <c r="L18" s="264">
        <v>0</v>
      </c>
      <c r="M18" s="264">
        <v>0</v>
      </c>
      <c r="N18" s="263">
        <v>0</v>
      </c>
      <c r="O18" s="437" t="s">
        <v>28</v>
      </c>
      <c r="P18" s="437"/>
      <c r="Q18" s="437"/>
      <c r="R18" s="437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</row>
    <row r="19" spans="1:28" s="166" customFormat="1" ht="11">
      <c r="B19" s="168"/>
      <c r="C19" s="168"/>
      <c r="E19" s="168"/>
      <c r="G19" s="168"/>
      <c r="I19" s="168"/>
      <c r="K19" s="168"/>
      <c r="M19" s="168"/>
      <c r="N19" s="168"/>
      <c r="O19" s="168"/>
      <c r="AB19" s="168"/>
    </row>
  </sheetData>
  <mergeCells count="84">
    <mergeCell ref="A4:C4"/>
    <mergeCell ref="B7:B8"/>
    <mergeCell ref="B9:B10"/>
    <mergeCell ref="A7:A18"/>
    <mergeCell ref="B11:B12"/>
    <mergeCell ref="B13:B14"/>
    <mergeCell ref="B15:B16"/>
    <mergeCell ref="B17:B18"/>
    <mergeCell ref="A5:B6"/>
    <mergeCell ref="E5:E6"/>
    <mergeCell ref="O18:R18"/>
    <mergeCell ref="R6:R7"/>
    <mergeCell ref="R14:R15"/>
    <mergeCell ref="O8:O9"/>
    <mergeCell ref="P8:P9"/>
    <mergeCell ref="Q8:Q9"/>
    <mergeCell ref="O6:Q7"/>
    <mergeCell ref="S6:S7"/>
    <mergeCell ref="T6:T7"/>
    <mergeCell ref="U6:U7"/>
    <mergeCell ref="O4:Q5"/>
    <mergeCell ref="R4:AA4"/>
    <mergeCell ref="V6:V7"/>
    <mergeCell ref="W6:W7"/>
    <mergeCell ref="X8:X9"/>
    <mergeCell ref="Z6:Z7"/>
    <mergeCell ref="AA6:AA7"/>
    <mergeCell ref="AB6:AB7"/>
    <mergeCell ref="Y14:Y15"/>
    <mergeCell ref="Z14:Z15"/>
    <mergeCell ref="X6:X7"/>
    <mergeCell ref="Y6:Y7"/>
    <mergeCell ref="Y8:Y9"/>
    <mergeCell ref="Z8:Z9"/>
    <mergeCell ref="AB12:AB13"/>
    <mergeCell ref="AA14:AA15"/>
    <mergeCell ref="X10:X11"/>
    <mergeCell ref="Y10:Y11"/>
    <mergeCell ref="X12:X13"/>
    <mergeCell ref="Y12:Y13"/>
    <mergeCell ref="Z12:Z13"/>
    <mergeCell ref="AA12:AA13"/>
    <mergeCell ref="AB8:AB9"/>
    <mergeCell ref="AB10:AB11"/>
    <mergeCell ref="AB4:AB5"/>
    <mergeCell ref="Z10:Z11"/>
    <mergeCell ref="AA10:AA11"/>
    <mergeCell ref="S14:S15"/>
    <mergeCell ref="V14:V15"/>
    <mergeCell ref="X14:X15"/>
    <mergeCell ref="T14:T15"/>
    <mergeCell ref="U14:U15"/>
    <mergeCell ref="W14:W15"/>
    <mergeCell ref="W8:W9"/>
    <mergeCell ref="V10:V11"/>
    <mergeCell ref="V8:V9"/>
    <mergeCell ref="R12:R13"/>
    <mergeCell ref="S12:S13"/>
    <mergeCell ref="W10:W11"/>
    <mergeCell ref="U12:U13"/>
    <mergeCell ref="W12:W13"/>
    <mergeCell ref="V12:V13"/>
    <mergeCell ref="U8:U9"/>
    <mergeCell ref="Y16:Y17"/>
    <mergeCell ref="V16:V17"/>
    <mergeCell ref="T16:T17"/>
    <mergeCell ref="U16:U17"/>
    <mergeCell ref="W16:W17"/>
    <mergeCell ref="U10:U11"/>
    <mergeCell ref="R16:R17"/>
    <mergeCell ref="AB14:AB15"/>
    <mergeCell ref="AB16:AB17"/>
    <mergeCell ref="AA8:AA9"/>
    <mergeCell ref="R8:R9"/>
    <mergeCell ref="R10:R11"/>
    <mergeCell ref="S8:S9"/>
    <mergeCell ref="S10:S11"/>
    <mergeCell ref="T8:T9"/>
    <mergeCell ref="T10:T11"/>
    <mergeCell ref="T12:T13"/>
    <mergeCell ref="S16:S17"/>
    <mergeCell ref="Z16:Z17"/>
    <mergeCell ref="AA16:AA17"/>
    <mergeCell ref="X16:X17"/>
  </mergeCells>
  <phoneticPr fontId="2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§１表１</vt:lpstr>
      <vt:lpstr>§１表２</vt:lpstr>
      <vt:lpstr>§１表３</vt:lpstr>
      <vt:lpstr>§１表４</vt:lpstr>
      <vt:lpstr>§１表５</vt:lpstr>
      <vt:lpstr>§１表６</vt:lpstr>
      <vt:lpstr>§１表７</vt:lpstr>
      <vt:lpstr>§１表８</vt:lpstr>
      <vt:lpstr>§１表９</vt:lpstr>
      <vt:lpstr>§１表１０</vt:lpstr>
      <vt:lpstr>§１表１!Print_Area</vt:lpstr>
      <vt:lpstr>§１表１０!Print_Area</vt:lpstr>
      <vt:lpstr>§１表４!Print_Area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川崎市</cp:lastModifiedBy>
  <cp:lastPrinted>2023-11-23T10:26:08Z</cp:lastPrinted>
  <dcterms:created xsi:type="dcterms:W3CDTF">2002-07-25T04:22:31Z</dcterms:created>
  <dcterms:modified xsi:type="dcterms:W3CDTF">2024-04-04T07:04:02Z</dcterms:modified>
</cp:coreProperties>
</file>