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3/CD-R/12_Ⅻ 公害保健/"/>
    </mc:Choice>
  </mc:AlternateContent>
  <xr:revisionPtr revIDLastSave="0" documentId="13_ncr:1_{33868F25-F01C-4D4B-9AEA-BD02741F4094}" xr6:coauthVersionLast="36" xr6:coauthVersionMax="36" xr10:uidLastSave="{00000000-0000-0000-0000-000000000000}"/>
  <bookViews>
    <workbookView xWindow="29140" yWindow="2580" windowWidth="17940" windowHeight="18880" xr2:uid="{00000000-000D-0000-FFFF-FFFF00000000}"/>
  </bookViews>
  <sheets>
    <sheet name="§１表１" sheetId="3" r:id="rId1"/>
    <sheet name="§１表２" sheetId="4" r:id="rId2"/>
    <sheet name="§１表３" sheetId="5" r:id="rId3"/>
    <sheet name="§１表４" sheetId="6" r:id="rId4"/>
    <sheet name="§１表５" sheetId="7" r:id="rId5"/>
    <sheet name="§１表６" sheetId="8" r:id="rId6"/>
    <sheet name="§１表７" sheetId="9" r:id="rId7"/>
    <sheet name="§１表８" sheetId="10" r:id="rId8"/>
    <sheet name="§１表９" sheetId="11" r:id="rId9"/>
    <sheet name="§１表１０" sheetId="12" r:id="rId10"/>
  </sheets>
  <definedNames>
    <definedName name="_xlnm.Print_Area" localSheetId="3">§１表４!$A$1:$P$45</definedName>
    <definedName name="_xlnm.Print_Area" localSheetId="5">§１表６!$A$1:$AL$40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E7" i="12" l="1"/>
  <c r="J7" i="12"/>
  <c r="H7" i="12" s="1"/>
  <c r="K7" i="12"/>
  <c r="L7" i="12"/>
  <c r="N7" i="12"/>
  <c r="M7" i="12" s="1"/>
  <c r="O7" i="12"/>
  <c r="P7" i="12"/>
  <c r="Q7" i="12"/>
  <c r="C8" i="12"/>
  <c r="B8" i="12" s="1"/>
  <c r="D8" i="12"/>
  <c r="E8" i="12"/>
  <c r="F8" i="12"/>
  <c r="F7" i="12" s="1"/>
  <c r="H8" i="12"/>
  <c r="M8" i="12"/>
  <c r="C9" i="12"/>
  <c r="B9" i="12" s="1"/>
  <c r="D9" i="12"/>
  <c r="D7" i="12" s="1"/>
  <c r="E9" i="12"/>
  <c r="F9" i="12"/>
  <c r="H9" i="12"/>
  <c r="M9" i="12"/>
  <c r="C15" i="12"/>
  <c r="B15" i="12" s="1"/>
  <c r="D15" i="12"/>
  <c r="E15" i="12"/>
  <c r="F15" i="12"/>
  <c r="H15" i="12"/>
  <c r="G15" i="12" s="1"/>
  <c r="I15" i="12"/>
  <c r="J15" i="12"/>
  <c r="K15" i="12"/>
  <c r="L15" i="12"/>
  <c r="B16" i="12"/>
  <c r="G16" i="12"/>
  <c r="B17" i="12"/>
  <c r="G17" i="12"/>
  <c r="C7" i="12" l="1"/>
  <c r="B7" i="12" s="1"/>
  <c r="A5" i="11"/>
  <c r="F5" i="10" l="1"/>
  <c r="G5" i="10"/>
  <c r="H5" i="10"/>
  <c r="I5" i="10"/>
  <c r="J5" i="10"/>
  <c r="K5" i="10"/>
  <c r="L5" i="10"/>
  <c r="M5" i="10"/>
  <c r="B6" i="10"/>
  <c r="C6" i="10"/>
  <c r="C5" i="10" s="1"/>
  <c r="D6" i="10"/>
  <c r="D5" i="10" s="1"/>
  <c r="E6" i="10"/>
  <c r="E5" i="10" s="1"/>
  <c r="F6" i="10"/>
  <c r="J6" i="10"/>
  <c r="C7" i="10"/>
  <c r="B7" i="10" s="1"/>
  <c r="D7" i="10"/>
  <c r="E7" i="10"/>
  <c r="F7" i="10"/>
  <c r="J7" i="10"/>
  <c r="B8" i="10"/>
  <c r="C8" i="10"/>
  <c r="D8" i="10"/>
  <c r="E8" i="10"/>
  <c r="F8" i="10"/>
  <c r="J8" i="10"/>
  <c r="C9" i="10"/>
  <c r="B9" i="10" s="1"/>
  <c r="D9" i="10"/>
  <c r="E9" i="10"/>
  <c r="F9" i="10"/>
  <c r="J9" i="10"/>
  <c r="B10" i="10"/>
  <c r="C10" i="10"/>
  <c r="D10" i="10"/>
  <c r="E10" i="10"/>
  <c r="F10" i="10"/>
  <c r="J10" i="10"/>
  <c r="C15" i="10"/>
  <c r="B15" i="10" s="1"/>
  <c r="D15" i="10"/>
  <c r="E15" i="10"/>
  <c r="G15" i="10"/>
  <c r="F15" i="10" s="1"/>
  <c r="H15" i="10"/>
  <c r="I15" i="10"/>
  <c r="B16" i="10"/>
  <c r="F16" i="10"/>
  <c r="B17" i="10"/>
  <c r="F17" i="10"/>
  <c r="B18" i="10"/>
  <c r="F18" i="10"/>
  <c r="B19" i="10"/>
  <c r="F19" i="10"/>
  <c r="B20" i="10"/>
  <c r="F20" i="10"/>
  <c r="B5" i="10" l="1"/>
  <c r="B7" i="9"/>
  <c r="B8" i="9"/>
  <c r="C8" i="9"/>
  <c r="C7" i="9" s="1"/>
  <c r="B9" i="9"/>
  <c r="C9" i="9"/>
  <c r="G4" i="8" l="1"/>
  <c r="D4" i="8" s="1"/>
  <c r="J4" i="8"/>
  <c r="M4" i="8"/>
  <c r="V4" i="8"/>
  <c r="AE4" i="8"/>
  <c r="G5" i="8"/>
  <c r="D5" i="8" s="1"/>
  <c r="J5" i="8"/>
  <c r="M5" i="8"/>
  <c r="V5" i="8"/>
  <c r="AE5" i="8"/>
  <c r="P6" i="8"/>
  <c r="S6" i="8"/>
  <c r="Y6" i="8"/>
  <c r="AB6" i="8"/>
  <c r="AH6" i="8"/>
  <c r="AK6" i="8"/>
  <c r="G8" i="8"/>
  <c r="D8" i="8" s="1"/>
  <c r="J8" i="8"/>
  <c r="J6" i="8" s="1"/>
  <c r="M8" i="8"/>
  <c r="M6" i="8" s="1"/>
  <c r="V8" i="8"/>
  <c r="AE8" i="8"/>
  <c r="AE6" i="8" s="1"/>
  <c r="G9" i="8"/>
  <c r="D9" i="8" s="1"/>
  <c r="J9" i="8"/>
  <c r="M9" i="8"/>
  <c r="V9" i="8"/>
  <c r="V6" i="8" s="1"/>
  <c r="AE9" i="8"/>
  <c r="G10" i="8"/>
  <c r="D10" i="8" s="1"/>
  <c r="J10" i="8"/>
  <c r="M10" i="8"/>
  <c r="V10" i="8"/>
  <c r="AE10" i="8"/>
  <c r="G11" i="8"/>
  <c r="D11" i="8" s="1"/>
  <c r="J11" i="8"/>
  <c r="M11" i="8"/>
  <c r="V11" i="8"/>
  <c r="AE11" i="8"/>
  <c r="G12" i="8"/>
  <c r="D12" i="8" s="1"/>
  <c r="J12" i="8"/>
  <c r="M12" i="8"/>
  <c r="V12" i="8"/>
  <c r="AE12" i="8"/>
  <c r="D17" i="8"/>
  <c r="M17" i="8"/>
  <c r="V17" i="8"/>
  <c r="AE17" i="8"/>
  <c r="D18" i="8"/>
  <c r="M18" i="8"/>
  <c r="V18" i="8"/>
  <c r="AE18" i="8"/>
  <c r="G19" i="8"/>
  <c r="J19" i="8"/>
  <c r="P19" i="8"/>
  <c r="S19" i="8"/>
  <c r="Y19" i="8"/>
  <c r="AB19" i="8"/>
  <c r="AE19" i="8"/>
  <c r="AH19" i="8"/>
  <c r="AK19" i="8"/>
  <c r="D21" i="8"/>
  <c r="D19" i="8" s="1"/>
  <c r="M21" i="8"/>
  <c r="M19" i="8" s="1"/>
  <c r="V21" i="8"/>
  <c r="V19" i="8" s="1"/>
  <c r="AE21" i="8"/>
  <c r="D22" i="8"/>
  <c r="M22" i="8"/>
  <c r="V22" i="8"/>
  <c r="AE22" i="8"/>
  <c r="D23" i="8"/>
  <c r="M23" i="8"/>
  <c r="V23" i="8"/>
  <c r="AE23" i="8"/>
  <c r="D24" i="8"/>
  <c r="M24" i="8"/>
  <c r="V24" i="8"/>
  <c r="AE24" i="8"/>
  <c r="D25" i="8"/>
  <c r="M25" i="8"/>
  <c r="V25" i="8"/>
  <c r="AE25" i="8"/>
  <c r="D30" i="8"/>
  <c r="M30" i="8"/>
  <c r="D31" i="8"/>
  <c r="M31" i="8"/>
  <c r="G32" i="8"/>
  <c r="J32" i="8"/>
  <c r="P32" i="8"/>
  <c r="S32" i="8"/>
  <c r="D34" i="8"/>
  <c r="M34" i="8"/>
  <c r="M32" i="8" s="1"/>
  <c r="D35" i="8"/>
  <c r="D32" i="8" s="1"/>
  <c r="M35" i="8"/>
  <c r="D36" i="8"/>
  <c r="M36" i="8"/>
  <c r="D37" i="8"/>
  <c r="M37" i="8"/>
  <c r="D38" i="8"/>
  <c r="M38" i="8"/>
  <c r="D6" i="8" l="1"/>
  <c r="G6" i="8"/>
  <c r="D4" i="7"/>
  <c r="C4" i="7" s="1"/>
  <c r="E4" i="7"/>
  <c r="F4" i="7"/>
  <c r="I4" i="7"/>
  <c r="L4" i="7"/>
  <c r="G5" i="7"/>
  <c r="H5" i="7"/>
  <c r="J5" i="7"/>
  <c r="K5" i="7"/>
  <c r="M5" i="7"/>
  <c r="N5" i="7"/>
  <c r="D7" i="7"/>
  <c r="C7" i="7" s="1"/>
  <c r="C5" i="7" s="1"/>
  <c r="E7" i="7"/>
  <c r="E5" i="7" s="1"/>
  <c r="F7" i="7"/>
  <c r="F5" i="7" s="1"/>
  <c r="I7" i="7"/>
  <c r="I5" i="7" s="1"/>
  <c r="L7" i="7"/>
  <c r="L5" i="7" s="1"/>
  <c r="D8" i="7"/>
  <c r="C8" i="7" s="1"/>
  <c r="E8" i="7"/>
  <c r="F8" i="7"/>
  <c r="I8" i="7"/>
  <c r="L8" i="7"/>
  <c r="D9" i="7"/>
  <c r="C9" i="7" s="1"/>
  <c r="E9" i="7"/>
  <c r="F9" i="7"/>
  <c r="I9" i="7"/>
  <c r="L9" i="7"/>
  <c r="D10" i="7"/>
  <c r="C10" i="7" s="1"/>
  <c r="E10" i="7"/>
  <c r="F10" i="7"/>
  <c r="I10" i="7"/>
  <c r="L10" i="7"/>
  <c r="D11" i="7"/>
  <c r="C11" i="7" s="1"/>
  <c r="E11" i="7"/>
  <c r="F11" i="7"/>
  <c r="I11" i="7"/>
  <c r="L11" i="7"/>
  <c r="D12" i="7"/>
  <c r="C12" i="7" s="1"/>
  <c r="E12" i="7"/>
  <c r="F12" i="7"/>
  <c r="I12" i="7"/>
  <c r="L12" i="7"/>
  <c r="C17" i="7"/>
  <c r="F17" i="7"/>
  <c r="I17" i="7"/>
  <c r="L17" i="7"/>
  <c r="D18" i="7"/>
  <c r="E18" i="7"/>
  <c r="G18" i="7"/>
  <c r="H18" i="7"/>
  <c r="J18" i="7"/>
  <c r="K18" i="7"/>
  <c r="L18" i="7"/>
  <c r="M18" i="7"/>
  <c r="N18" i="7"/>
  <c r="C20" i="7"/>
  <c r="C18" i="7" s="1"/>
  <c r="F20" i="7"/>
  <c r="F18" i="7" s="1"/>
  <c r="I20" i="7"/>
  <c r="I18" i="7" s="1"/>
  <c r="L20" i="7"/>
  <c r="C21" i="7"/>
  <c r="F21" i="7"/>
  <c r="I21" i="7"/>
  <c r="L21" i="7"/>
  <c r="C22" i="7"/>
  <c r="F22" i="7"/>
  <c r="I22" i="7"/>
  <c r="L22" i="7"/>
  <c r="C23" i="7"/>
  <c r="F23" i="7"/>
  <c r="I23" i="7"/>
  <c r="L23" i="7"/>
  <c r="C24" i="7"/>
  <c r="F24" i="7"/>
  <c r="I24" i="7"/>
  <c r="L24" i="7"/>
  <c r="C25" i="7"/>
  <c r="F25" i="7"/>
  <c r="I25" i="7"/>
  <c r="L25" i="7"/>
  <c r="C30" i="7"/>
  <c r="F30" i="7"/>
  <c r="D31" i="7"/>
  <c r="E31" i="7"/>
  <c r="G31" i="7"/>
  <c r="H31" i="7"/>
  <c r="C33" i="7"/>
  <c r="C31" i="7" s="1"/>
  <c r="F33" i="7"/>
  <c r="F31" i="7" s="1"/>
  <c r="C34" i="7"/>
  <c r="F34" i="7"/>
  <c r="C35" i="7"/>
  <c r="F35" i="7"/>
  <c r="C36" i="7"/>
  <c r="F36" i="7"/>
  <c r="C37" i="7"/>
  <c r="F37" i="7"/>
  <c r="C38" i="7"/>
  <c r="F38" i="7"/>
  <c r="D5" i="7" l="1"/>
  <c r="H7" i="6"/>
  <c r="I7" i="6"/>
  <c r="J7" i="6"/>
  <c r="K7" i="6"/>
  <c r="M7" i="6"/>
  <c r="N7" i="6"/>
  <c r="O7" i="6"/>
  <c r="P7" i="6"/>
  <c r="C8" i="6"/>
  <c r="D8" i="6"/>
  <c r="E8" i="6"/>
  <c r="F8" i="6"/>
  <c r="F7" i="6" s="1"/>
  <c r="G8" i="6"/>
  <c r="L8" i="6"/>
  <c r="C9" i="6"/>
  <c r="C7" i="6" s="1"/>
  <c r="D9" i="6"/>
  <c r="E9" i="6"/>
  <c r="F9" i="6"/>
  <c r="G9" i="6"/>
  <c r="G7" i="6" s="1"/>
  <c r="L9" i="6"/>
  <c r="C10" i="6"/>
  <c r="B10" i="6" s="1"/>
  <c r="D10" i="6"/>
  <c r="D7" i="6" s="1"/>
  <c r="E10" i="6"/>
  <c r="F10" i="6"/>
  <c r="G10" i="6"/>
  <c r="L10" i="6"/>
  <c r="L7" i="6" s="1"/>
  <c r="C11" i="6"/>
  <c r="B11" i="6" s="1"/>
  <c r="D11" i="6"/>
  <c r="E11" i="6"/>
  <c r="E7" i="6" s="1"/>
  <c r="F11" i="6"/>
  <c r="G11" i="6"/>
  <c r="L11" i="6"/>
  <c r="C12" i="6"/>
  <c r="D12" i="6"/>
  <c r="E12" i="6"/>
  <c r="F12" i="6"/>
  <c r="B12" i="6" s="1"/>
  <c r="G12" i="6"/>
  <c r="L12" i="6"/>
  <c r="C13" i="6"/>
  <c r="B13" i="6" s="1"/>
  <c r="D13" i="6"/>
  <c r="E13" i="6"/>
  <c r="F13" i="6"/>
  <c r="G13" i="6"/>
  <c r="L13" i="6"/>
  <c r="C17" i="6"/>
  <c r="D17" i="6"/>
  <c r="E17" i="6"/>
  <c r="F17" i="6"/>
  <c r="H17" i="6"/>
  <c r="I17" i="6"/>
  <c r="J17" i="6"/>
  <c r="K17" i="6"/>
  <c r="M17" i="6"/>
  <c r="N17" i="6"/>
  <c r="O17" i="6"/>
  <c r="P17" i="6"/>
  <c r="B18" i="6"/>
  <c r="G18" i="6"/>
  <c r="L18" i="6"/>
  <c r="B19" i="6"/>
  <c r="B17" i="6" s="1"/>
  <c r="G19" i="6"/>
  <c r="L19" i="6"/>
  <c r="B20" i="6"/>
  <c r="G20" i="6"/>
  <c r="G17" i="6" s="1"/>
  <c r="L20" i="6"/>
  <c r="B21" i="6"/>
  <c r="G21" i="6"/>
  <c r="L21" i="6"/>
  <c r="L17" i="6" s="1"/>
  <c r="B22" i="6"/>
  <c r="G22" i="6"/>
  <c r="L22" i="6"/>
  <c r="B23" i="6"/>
  <c r="G23" i="6"/>
  <c r="L23" i="6"/>
  <c r="C27" i="6"/>
  <c r="D27" i="6"/>
  <c r="E27" i="6"/>
  <c r="F27" i="6"/>
  <c r="H27" i="6"/>
  <c r="I27" i="6"/>
  <c r="J27" i="6"/>
  <c r="K27" i="6"/>
  <c r="M27" i="6"/>
  <c r="N27" i="6"/>
  <c r="O27" i="6"/>
  <c r="P27" i="6"/>
  <c r="B28" i="6"/>
  <c r="G28" i="6"/>
  <c r="L28" i="6"/>
  <c r="L27" i="6" s="1"/>
  <c r="B29" i="6"/>
  <c r="G29" i="6"/>
  <c r="L29" i="6"/>
  <c r="B30" i="6"/>
  <c r="B27" i="6" s="1"/>
  <c r="G30" i="6"/>
  <c r="L30" i="6"/>
  <c r="B31" i="6"/>
  <c r="G31" i="6"/>
  <c r="G27" i="6" s="1"/>
  <c r="L31" i="6"/>
  <c r="B32" i="6"/>
  <c r="G32" i="6"/>
  <c r="L32" i="6"/>
  <c r="B33" i="6"/>
  <c r="G33" i="6"/>
  <c r="L33" i="6"/>
  <c r="C37" i="6"/>
  <c r="D37" i="6"/>
  <c r="E37" i="6"/>
  <c r="F37" i="6"/>
  <c r="H37" i="6"/>
  <c r="I37" i="6"/>
  <c r="J37" i="6"/>
  <c r="K37" i="6"/>
  <c r="B38" i="6"/>
  <c r="G38" i="6"/>
  <c r="G37" i="6" s="1"/>
  <c r="B39" i="6"/>
  <c r="B37" i="6" s="1"/>
  <c r="G39" i="6"/>
  <c r="B40" i="6"/>
  <c r="G40" i="6"/>
  <c r="B41" i="6"/>
  <c r="G41" i="6"/>
  <c r="B42" i="6"/>
  <c r="G42" i="6"/>
  <c r="B43" i="6"/>
  <c r="G43" i="6"/>
  <c r="B8" i="6" l="1"/>
  <c r="B9" i="6"/>
  <c r="D3" i="5"/>
  <c r="C3" i="5" s="1"/>
  <c r="E3" i="5"/>
  <c r="F3" i="5"/>
  <c r="G3" i="5"/>
  <c r="H3" i="5"/>
  <c r="I3" i="5"/>
  <c r="J3" i="5"/>
  <c r="K3" i="5"/>
  <c r="L3" i="5"/>
  <c r="C4" i="5"/>
  <c r="C5" i="5"/>
  <c r="F6" i="5"/>
  <c r="J6" i="5"/>
  <c r="E7" i="5"/>
  <c r="E6" i="5" s="1"/>
  <c r="F7" i="5"/>
  <c r="G7" i="5"/>
  <c r="G6" i="5" s="1"/>
  <c r="H7" i="5"/>
  <c r="H6" i="5" s="1"/>
  <c r="I7" i="5"/>
  <c r="I6" i="5" s="1"/>
  <c r="J7" i="5"/>
  <c r="K7" i="5"/>
  <c r="K6" i="5" s="1"/>
  <c r="L7" i="5"/>
  <c r="L6" i="5" s="1"/>
  <c r="C8" i="5"/>
  <c r="C9" i="5"/>
  <c r="D10" i="5"/>
  <c r="D6" i="5" s="1"/>
  <c r="C6" i="5" s="1"/>
  <c r="E10" i="5"/>
  <c r="F10" i="5"/>
  <c r="G10" i="5"/>
  <c r="H10" i="5"/>
  <c r="I10" i="5"/>
  <c r="J10" i="5"/>
  <c r="K10" i="5"/>
  <c r="L10" i="5"/>
  <c r="C11" i="5"/>
  <c r="C12" i="5"/>
  <c r="C13" i="5"/>
  <c r="D14" i="5"/>
  <c r="C14" i="5" s="1"/>
  <c r="E14" i="5"/>
  <c r="F14" i="5"/>
  <c r="G14" i="5"/>
  <c r="H14" i="5"/>
  <c r="I14" i="5"/>
  <c r="J14" i="5"/>
  <c r="K14" i="5"/>
  <c r="L14" i="5"/>
  <c r="C15" i="5"/>
  <c r="C16" i="5"/>
  <c r="C17" i="5"/>
  <c r="D18" i="5"/>
  <c r="E18" i="5"/>
  <c r="F18" i="5"/>
  <c r="G18" i="5"/>
  <c r="C18" i="5" s="1"/>
  <c r="H18" i="5"/>
  <c r="I18" i="5"/>
  <c r="J18" i="5"/>
  <c r="K18" i="5"/>
  <c r="L18" i="5"/>
  <c r="C19" i="5"/>
  <c r="C20" i="5"/>
  <c r="D21" i="5"/>
  <c r="E21" i="5"/>
  <c r="F21" i="5"/>
  <c r="G21" i="5"/>
  <c r="C21" i="5" s="1"/>
  <c r="H21" i="5"/>
  <c r="I21" i="5"/>
  <c r="J21" i="5"/>
  <c r="K21" i="5"/>
  <c r="L21" i="5"/>
  <c r="C22" i="5"/>
  <c r="C23" i="5"/>
  <c r="C24" i="5"/>
  <c r="C25" i="5"/>
  <c r="C26" i="5"/>
  <c r="C27" i="5"/>
  <c r="C28" i="5"/>
  <c r="C29" i="5"/>
  <c r="D30" i="5"/>
  <c r="C30" i="5" s="1"/>
  <c r="E30" i="5"/>
  <c r="F30" i="5"/>
  <c r="G30" i="5"/>
  <c r="H30" i="5"/>
  <c r="I30" i="5"/>
  <c r="J30" i="5"/>
  <c r="K30" i="5"/>
  <c r="L30" i="5"/>
  <c r="C31" i="5"/>
  <c r="C32" i="5"/>
  <c r="C33" i="5"/>
  <c r="C34" i="5"/>
  <c r="C35" i="5"/>
  <c r="C36" i="5"/>
  <c r="C37" i="5"/>
  <c r="D38" i="5"/>
  <c r="C38" i="5" s="1"/>
  <c r="E38" i="5"/>
  <c r="F38" i="5"/>
  <c r="G38" i="5"/>
  <c r="H38" i="5"/>
  <c r="I38" i="5"/>
  <c r="J38" i="5"/>
  <c r="K38" i="5"/>
  <c r="L38" i="5"/>
  <c r="C39" i="5"/>
  <c r="C40" i="5"/>
  <c r="C41" i="5"/>
  <c r="D42" i="5"/>
  <c r="E42" i="5"/>
  <c r="F42" i="5"/>
  <c r="G42" i="5"/>
  <c r="C42" i="5" s="1"/>
  <c r="H42" i="5"/>
  <c r="I42" i="5"/>
  <c r="J42" i="5"/>
  <c r="K42" i="5"/>
  <c r="L42" i="5"/>
  <c r="C43" i="5"/>
  <c r="C44" i="5"/>
  <c r="D45" i="5"/>
  <c r="E45" i="5"/>
  <c r="F45" i="5"/>
  <c r="G45" i="5"/>
  <c r="C45" i="5" s="1"/>
  <c r="H45" i="5"/>
  <c r="I45" i="5"/>
  <c r="J45" i="5"/>
  <c r="K45" i="5"/>
  <c r="L45" i="5"/>
  <c r="C46" i="5"/>
  <c r="C47" i="5"/>
  <c r="C48" i="5"/>
  <c r="C49" i="5"/>
  <c r="C50" i="5"/>
  <c r="C51" i="5"/>
  <c r="D52" i="5"/>
  <c r="E52" i="5"/>
  <c r="F52" i="5"/>
  <c r="G52" i="5"/>
  <c r="C52" i="5" s="1"/>
  <c r="H52" i="5"/>
  <c r="I52" i="5"/>
  <c r="J52" i="5"/>
  <c r="K52" i="5"/>
  <c r="L52" i="5"/>
  <c r="C53" i="5"/>
  <c r="D54" i="5"/>
  <c r="C54" i="5" s="1"/>
  <c r="E54" i="5"/>
  <c r="F54" i="5"/>
  <c r="G54" i="5"/>
  <c r="H54" i="5"/>
  <c r="I54" i="5"/>
  <c r="J54" i="5"/>
  <c r="K54" i="5"/>
  <c r="L54" i="5"/>
  <c r="C55" i="5"/>
  <c r="C56" i="5"/>
  <c r="B7" i="6" l="1"/>
  <c r="C7" i="5"/>
  <c r="C10" i="5"/>
  <c r="G4" i="4"/>
  <c r="H4" i="4"/>
  <c r="K4" i="4"/>
  <c r="L4" i="4"/>
  <c r="O4" i="4"/>
  <c r="P4" i="4"/>
  <c r="G5" i="4"/>
  <c r="H5" i="4"/>
  <c r="I5" i="4"/>
  <c r="I4" i="4" s="1"/>
  <c r="J5" i="4"/>
  <c r="J4" i="4" s="1"/>
  <c r="K5" i="4"/>
  <c r="L5" i="4"/>
  <c r="M5" i="4"/>
  <c r="M4" i="4" s="1"/>
  <c r="N5" i="4"/>
  <c r="N4" i="4" s="1"/>
  <c r="O5" i="4"/>
  <c r="P5" i="4"/>
  <c r="Q5" i="4"/>
  <c r="Q4" i="4" s="1"/>
  <c r="R5" i="4"/>
  <c r="R4" i="4" s="1"/>
  <c r="E6" i="4"/>
  <c r="E7" i="4"/>
  <c r="E5" i="4" s="1"/>
  <c r="E8" i="4"/>
  <c r="E9" i="4"/>
  <c r="E10" i="4"/>
  <c r="G11" i="4"/>
  <c r="H11" i="4"/>
  <c r="I11" i="4"/>
  <c r="J11" i="4"/>
  <c r="K11" i="4"/>
  <c r="L11" i="4"/>
  <c r="M11" i="4"/>
  <c r="N11" i="4"/>
  <c r="O11" i="4"/>
  <c r="P11" i="4"/>
  <c r="Q11" i="4"/>
  <c r="R11" i="4"/>
  <c r="E12" i="4"/>
  <c r="E13" i="4"/>
  <c r="E11" i="4" s="1"/>
  <c r="E14" i="4"/>
  <c r="E15" i="4"/>
  <c r="E16" i="4"/>
  <c r="E17" i="4"/>
  <c r="F18" i="4" s="1"/>
  <c r="F17" i="4"/>
  <c r="E18" i="4"/>
  <c r="E19" i="4"/>
  <c r="F19" i="4"/>
  <c r="E20" i="4"/>
  <c r="E21" i="4"/>
  <c r="F21" i="4"/>
  <c r="E22" i="4"/>
  <c r="E23" i="4"/>
  <c r="F23" i="4"/>
  <c r="E24" i="4"/>
  <c r="E25" i="4"/>
  <c r="F25" i="4"/>
  <c r="E4" i="4" l="1"/>
  <c r="F24" i="4"/>
  <c r="F22" i="4"/>
  <c r="F20" i="4"/>
  <c r="A2" i="3"/>
  <c r="F4" i="4" l="1"/>
  <c r="F6" i="4"/>
  <c r="F8" i="4"/>
  <c r="F10" i="4"/>
  <c r="F12" i="4"/>
  <c r="F14" i="4"/>
  <c r="F16" i="4"/>
  <c r="F7" i="4"/>
  <c r="F9" i="4"/>
  <c r="F13" i="4"/>
  <c r="F15" i="4"/>
  <c r="F11" i="4"/>
  <c r="F5" i="4"/>
  <c r="H40" i="3"/>
  <c r="H39" i="3"/>
  <c r="H38" i="3"/>
  <c r="H37" i="3"/>
  <c r="H36" i="3"/>
  <c r="H35" i="3"/>
  <c r="H34" i="3"/>
  <c r="H33" i="3"/>
  <c r="H30" i="3" s="1"/>
  <c r="H32" i="3"/>
  <c r="H31" i="3"/>
  <c r="B40" i="3"/>
  <c r="B39" i="3"/>
  <c r="B38" i="3"/>
  <c r="B37" i="3"/>
  <c r="B36" i="3"/>
  <c r="B35" i="3"/>
  <c r="B34" i="3"/>
  <c r="B33" i="3"/>
  <c r="B32" i="3"/>
  <c r="B31" i="3"/>
  <c r="B30" i="3" s="1"/>
  <c r="N26" i="3"/>
  <c r="N25" i="3"/>
  <c r="N24" i="3"/>
  <c r="N23" i="3"/>
  <c r="N22" i="3"/>
  <c r="N21" i="3"/>
  <c r="N20" i="3"/>
  <c r="N19" i="3"/>
  <c r="N16" i="3" s="1"/>
  <c r="N18" i="3"/>
  <c r="N17" i="3"/>
  <c r="H26" i="3"/>
  <c r="H25" i="3"/>
  <c r="H24" i="3"/>
  <c r="H23" i="3"/>
  <c r="H22" i="3"/>
  <c r="H21" i="3"/>
  <c r="H20" i="3"/>
  <c r="H19" i="3"/>
  <c r="H18" i="3"/>
  <c r="H17" i="3"/>
  <c r="H16" i="3" s="1"/>
  <c r="M30" i="3"/>
  <c r="L30" i="3"/>
  <c r="K30" i="3"/>
  <c r="J30" i="3"/>
  <c r="I30" i="3"/>
  <c r="G30" i="3"/>
  <c r="F30" i="3"/>
  <c r="E30" i="3"/>
  <c r="D30" i="3"/>
  <c r="C30" i="3"/>
  <c r="S16" i="3"/>
  <c r="R16" i="3"/>
  <c r="Q16" i="3"/>
  <c r="P16" i="3"/>
  <c r="O16" i="3"/>
  <c r="M16" i="3"/>
  <c r="L16" i="3"/>
  <c r="K16" i="3"/>
  <c r="J16" i="3"/>
  <c r="I16" i="3"/>
  <c r="G26" i="3"/>
  <c r="F26" i="3"/>
  <c r="E26" i="3"/>
  <c r="D26" i="3"/>
  <c r="C26" i="3"/>
  <c r="G25" i="3"/>
  <c r="F25" i="3"/>
  <c r="E25" i="3"/>
  <c r="B25" i="3" s="1"/>
  <c r="D25" i="3"/>
  <c r="C25" i="3"/>
  <c r="G24" i="3"/>
  <c r="F24" i="3"/>
  <c r="E24" i="3"/>
  <c r="D24" i="3"/>
  <c r="C24" i="3"/>
  <c r="B24" i="3" s="1"/>
  <c r="G23" i="3"/>
  <c r="F23" i="3"/>
  <c r="E23" i="3"/>
  <c r="D23" i="3"/>
  <c r="C23" i="3"/>
  <c r="G22" i="3"/>
  <c r="F22" i="3"/>
  <c r="F21" i="3"/>
  <c r="G21" i="3"/>
  <c r="F18" i="3"/>
  <c r="E18" i="3"/>
  <c r="G18" i="3"/>
  <c r="G19" i="3"/>
  <c r="F20" i="3"/>
  <c r="B26" i="3"/>
  <c r="E22" i="3"/>
  <c r="D22" i="3"/>
  <c r="C22" i="3"/>
  <c r="B22" i="3" s="1"/>
  <c r="E21" i="3"/>
  <c r="D21" i="3"/>
  <c r="C21" i="3"/>
  <c r="B21" i="3" s="1"/>
  <c r="G20" i="3"/>
  <c r="E20" i="3"/>
  <c r="D20" i="3"/>
  <c r="C20" i="3"/>
  <c r="B20" i="3" s="1"/>
  <c r="F19" i="3"/>
  <c r="E19" i="3"/>
  <c r="D19" i="3"/>
  <c r="C19" i="3"/>
  <c r="B19" i="3" s="1"/>
  <c r="D18" i="3"/>
  <c r="B18" i="3" s="1"/>
  <c r="C18" i="3"/>
  <c r="G17" i="3"/>
  <c r="F17" i="3"/>
  <c r="E17" i="3"/>
  <c r="E16" i="3" s="1"/>
  <c r="D17" i="3"/>
  <c r="C17" i="3"/>
  <c r="B23" i="3"/>
  <c r="F16" i="3"/>
  <c r="G16" i="3"/>
  <c r="B16" i="3" l="1"/>
  <c r="D16" i="3"/>
  <c r="C16" i="3"/>
</calcChain>
</file>

<file path=xl/sharedStrings.xml><?xml version="1.0" encoding="utf-8"?>
<sst xmlns="http://schemas.openxmlformats.org/spreadsheetml/2006/main" count="635" uniqueCount="209">
  <si>
    <t>川　崎</t>
    <rPh sb="0" eb="1">
      <t>カワ</t>
    </rPh>
    <rPh sb="2" eb="3">
      <t>ザキ</t>
    </rPh>
    <phoneticPr fontId="1"/>
  </si>
  <si>
    <t>大　師</t>
    <rPh sb="0" eb="1">
      <t>ダイ</t>
    </rPh>
    <rPh sb="2" eb="3">
      <t>シ</t>
    </rPh>
    <phoneticPr fontId="1"/>
  </si>
  <si>
    <t>田　島</t>
    <rPh sb="0" eb="1">
      <t>タ</t>
    </rPh>
    <rPh sb="2" eb="3">
      <t>シマ</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</si>
  <si>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</si>
  <si>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</si>
  <si>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</si>
  <si>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</si>
  <si>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</si>
  <si>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市外</t>
    <rPh sb="0" eb="2">
      <t>シガイ</t>
    </rPh>
    <phoneticPr fontId="1"/>
  </si>
  <si>
    <t>特級</t>
    <rPh sb="0" eb="1">
      <t>トク</t>
    </rPh>
    <rPh sb="1" eb="2">
      <t>キュウ</t>
    </rPh>
    <phoneticPr fontId="1"/>
  </si>
  <si>
    <t>１級</t>
    <rPh sb="1" eb="2">
      <t>キュウ</t>
    </rPh>
    <phoneticPr fontId="1"/>
  </si>
  <si>
    <t>２級</t>
    <rPh sb="1" eb="2">
      <t>キュウ</t>
    </rPh>
    <phoneticPr fontId="1"/>
  </si>
  <si>
    <t>３級</t>
    <rPh sb="1" eb="2">
      <t>キュウ</t>
    </rPh>
    <phoneticPr fontId="1"/>
  </si>
  <si>
    <t>級外</t>
    <rPh sb="0" eb="1">
      <t>キュウ</t>
    </rPh>
    <rPh sb="1" eb="2">
      <t>ガイ</t>
    </rPh>
    <phoneticPr fontId="1"/>
  </si>
  <si>
    <t>総数</t>
    <rPh sb="0" eb="2">
      <t>ソウスウ</t>
    </rPh>
    <phoneticPr fontId="1"/>
  </si>
  <si>
    <t>慢　　性　　気　　管　　支　　炎</t>
    <rPh sb="0" eb="1">
      <t>マン</t>
    </rPh>
    <rPh sb="3" eb="4">
      <t>セイ</t>
    </rPh>
    <rPh sb="6" eb="7">
      <t>キ</t>
    </rPh>
    <rPh sb="9" eb="10">
      <t>カン</t>
    </rPh>
    <rPh sb="12" eb="13">
      <t>ササ</t>
    </rPh>
    <rPh sb="15" eb="16">
      <t>エン</t>
    </rPh>
    <phoneticPr fontId="1"/>
  </si>
  <si>
    <t>気　　管　　支　　ぜ　　ん　　息</t>
    <rPh sb="0" eb="1">
      <t>キ</t>
    </rPh>
    <rPh sb="3" eb="4">
      <t>カン</t>
    </rPh>
    <rPh sb="6" eb="7">
      <t>ササ</t>
    </rPh>
    <rPh sb="15" eb="16">
      <t>ソク</t>
    </rPh>
    <phoneticPr fontId="1"/>
  </si>
  <si>
    <t>ぜ　ん　息　性　気　管　支　炎</t>
    <rPh sb="4" eb="5">
      <t>ソク</t>
    </rPh>
    <rPh sb="6" eb="7">
      <t>セイ</t>
    </rPh>
    <rPh sb="8" eb="9">
      <t>キ</t>
    </rPh>
    <rPh sb="10" eb="11">
      <t>カン</t>
    </rPh>
    <rPh sb="12" eb="13">
      <t>ササ</t>
    </rPh>
    <rPh sb="14" eb="15">
      <t>エン</t>
    </rPh>
    <phoneticPr fontId="1"/>
  </si>
  <si>
    <t>肺　気　し　ゅ</t>
    <rPh sb="0" eb="1">
      <t>ハイ</t>
    </rPh>
    <rPh sb="2" eb="3">
      <t>キ</t>
    </rPh>
    <phoneticPr fontId="1"/>
  </si>
  <si>
    <t>幸</t>
    <rPh sb="0" eb="1">
      <t>サイワイ</t>
    </rPh>
    <phoneticPr fontId="1"/>
  </si>
  <si>
    <t>　公害健康被害の補償等に関する法律に基づく保健福祉事業の一環として、家庭療養指導を実施するため、公害病被認定者の様相を種々の側面から把握し、保健指導を行うために年度末集計調査を実施している。</t>
    <rPh sb="1" eb="3">
      <t>コウガイ</t>
    </rPh>
    <rPh sb="3" eb="5">
      <t>ケンコウ</t>
    </rPh>
    <rPh sb="5" eb="7">
      <t>ヒガイ</t>
    </rPh>
    <rPh sb="8" eb="11">
      <t>ホショウトウ</t>
    </rPh>
    <rPh sb="12" eb="13">
      <t>カン</t>
    </rPh>
    <rPh sb="15" eb="17">
      <t>ホウリツ</t>
    </rPh>
    <rPh sb="18" eb="19">
      <t>モト</t>
    </rPh>
    <rPh sb="21" eb="23">
      <t>ホケン</t>
    </rPh>
    <rPh sb="23" eb="25">
      <t>フクシ</t>
    </rPh>
    <rPh sb="25" eb="27">
      <t>ジギョウ</t>
    </rPh>
    <rPh sb="28" eb="30">
      <t>イッカン</t>
    </rPh>
    <rPh sb="34" eb="36">
      <t>カテイ</t>
    </rPh>
    <rPh sb="36" eb="38">
      <t>リョウヨウ</t>
    </rPh>
    <rPh sb="38" eb="40">
      <t>シドウ</t>
    </rPh>
    <rPh sb="41" eb="43">
      <t>ジッシ</t>
    </rPh>
    <rPh sb="48" eb="51">
      <t>コウガイビョウ</t>
    </rPh>
    <rPh sb="51" eb="52">
      <t>ヒ</t>
    </rPh>
    <rPh sb="52" eb="55">
      <t>ニンテイシャ</t>
    </rPh>
    <rPh sb="56" eb="58">
      <t>ヨウソウ</t>
    </rPh>
    <rPh sb="59" eb="61">
      <t>シュジュ</t>
    </rPh>
    <rPh sb="62" eb="64">
      <t>ソクメン</t>
    </rPh>
    <rPh sb="66" eb="68">
      <t>ハアク</t>
    </rPh>
    <rPh sb="70" eb="72">
      <t>ホケン</t>
    </rPh>
    <rPh sb="72" eb="74">
      <t>シドウ</t>
    </rPh>
    <rPh sb="75" eb="76">
      <t>オコナ</t>
    </rPh>
    <rPh sb="80" eb="83">
      <t>ネンドマツ</t>
    </rPh>
    <rPh sb="83" eb="85">
      <t>シュウケイ</t>
    </rPh>
    <rPh sb="85" eb="87">
      <t>チョウサ</t>
    </rPh>
    <rPh sb="88" eb="90">
      <t>ジッシ</t>
    </rPh>
    <phoneticPr fontId="1"/>
  </si>
  <si>
    <t>総数</t>
    <rPh sb="0" eb="1">
      <t>フサ</t>
    </rPh>
    <rPh sb="1" eb="2">
      <t>カズ</t>
    </rPh>
    <phoneticPr fontId="1"/>
  </si>
  <si>
    <t>　本市の公害保健行政は、公害から市民を守るため、様々な施策を展開している。公害病被認定者に対する保健指導をはじめ、被認定者の様相を種々の側面から知り、今後の保健指導に役立てるため本年度も年度末集計調査及び市外転出者調査を実施した。</t>
    <rPh sb="1" eb="2">
      <t>ホン</t>
    </rPh>
    <rPh sb="2" eb="3">
      <t>シ</t>
    </rPh>
    <rPh sb="4" eb="6">
      <t>コウガイ</t>
    </rPh>
    <rPh sb="6" eb="8">
      <t>ホケン</t>
    </rPh>
    <rPh sb="8" eb="10">
      <t>ギョウセイ</t>
    </rPh>
    <rPh sb="12" eb="14">
      <t>コウガイ</t>
    </rPh>
    <rPh sb="16" eb="18">
      <t>シミン</t>
    </rPh>
    <rPh sb="19" eb="20">
      <t>マモ</t>
    </rPh>
    <rPh sb="24" eb="26">
      <t>サマザマ</t>
    </rPh>
    <rPh sb="27" eb="29">
      <t>シサク</t>
    </rPh>
    <rPh sb="30" eb="32">
      <t>テンカイ</t>
    </rPh>
    <rPh sb="37" eb="39">
      <t>コウガイ</t>
    </rPh>
    <rPh sb="39" eb="40">
      <t>ビョウ</t>
    </rPh>
    <phoneticPr fontId="1"/>
  </si>
  <si>
    <t>資料：保健医療政策部環境保健担当</t>
    <rPh sb="3" eb="10">
      <t>ホケンイリョウセイサクブ</t>
    </rPh>
    <rPh sb="10" eb="12">
      <t>カンキョウ</t>
    </rPh>
    <rPh sb="12" eb="14">
      <t>ホケン</t>
    </rPh>
    <rPh sb="14" eb="16">
      <t>タントウ</t>
    </rPh>
    <phoneticPr fontId="1"/>
  </si>
  <si>
    <t>注）　被認定者数は、 令和4年3月31日現在。</t>
    <phoneticPr fontId="1"/>
  </si>
  <si>
    <t>§１　公害病被認定者の保健指導</t>
    <rPh sb="3" eb="6">
      <t>コウガイビョウ</t>
    </rPh>
    <rPh sb="6" eb="7">
      <t>ヒ</t>
    </rPh>
    <rPh sb="7" eb="10">
      <t>ニンテイシャ</t>
    </rPh>
    <rPh sb="11" eb="13">
      <t>ホケン</t>
    </rPh>
    <rPh sb="13" eb="15">
      <t>シドウ</t>
    </rPh>
    <phoneticPr fontId="1"/>
  </si>
  <si>
    <t>表 １　公害病被認定者数（認定疾病別）</t>
    <phoneticPr fontId="1"/>
  </si>
  <si>
    <t>資料：保健医療政策部環境保健担当</t>
    <rPh sb="3" eb="5">
      <t>ホケン</t>
    </rPh>
    <rPh sb="5" eb="10">
      <t>イリョウセイサクブ</t>
    </rPh>
    <rPh sb="10" eb="14">
      <t>カンキョウホケン</t>
    </rPh>
    <rPh sb="14" eb="16">
      <t>タントウ</t>
    </rPh>
    <phoneticPr fontId="1"/>
  </si>
  <si>
    <t>注）平成２８年度より、総務省統計局 日本標準職業分類(平成21年12月改訂版)を元に集計</t>
    <rPh sb="0" eb="1">
      <t>チュウ</t>
    </rPh>
    <rPh sb="2" eb="4">
      <t>ヘイセイ</t>
    </rPh>
    <rPh sb="6" eb="8">
      <t>ネンド</t>
    </rPh>
    <rPh sb="11" eb="14">
      <t>ソウムショウ</t>
    </rPh>
    <rPh sb="14" eb="17">
      <t>トウケイキョク</t>
    </rPh>
    <rPh sb="18" eb="20">
      <t>ニホン</t>
    </rPh>
    <rPh sb="20" eb="22">
      <t>ヒョウジュン</t>
    </rPh>
    <rPh sb="22" eb="24">
      <t>ショクギョウ</t>
    </rPh>
    <rPh sb="24" eb="26">
      <t>ブンルイ</t>
    </rPh>
    <rPh sb="27" eb="29">
      <t>ヘイセイ</t>
    </rPh>
    <rPh sb="31" eb="32">
      <t>ネン</t>
    </rPh>
    <rPh sb="34" eb="35">
      <t>ガツ</t>
    </rPh>
    <rPh sb="35" eb="38">
      <t>カイテイバン</t>
    </rPh>
    <rPh sb="40" eb="41">
      <t>モト</t>
    </rPh>
    <rPh sb="42" eb="44">
      <t>シュウケイ</t>
    </rPh>
    <phoneticPr fontId="1"/>
  </si>
  <si>
    <t>麻　　　生</t>
    <rPh sb="0" eb="1">
      <t>アサ</t>
    </rPh>
    <rPh sb="4" eb="5">
      <t>セイ</t>
    </rPh>
    <phoneticPr fontId="1"/>
  </si>
  <si>
    <t>多　　　摩</t>
    <rPh sb="0" eb="1">
      <t>タ</t>
    </rPh>
    <rPh sb="4" eb="5">
      <t>マ</t>
    </rPh>
    <phoneticPr fontId="1"/>
  </si>
  <si>
    <t>宮　　　前</t>
    <rPh sb="0" eb="1">
      <t>ミヤ</t>
    </rPh>
    <rPh sb="4" eb="5">
      <t>マエ</t>
    </rPh>
    <phoneticPr fontId="1"/>
  </si>
  <si>
    <t>高　　　津</t>
    <rPh sb="0" eb="1">
      <t>タカ</t>
    </rPh>
    <rPh sb="4" eb="5">
      <t>ツ</t>
    </rPh>
    <phoneticPr fontId="1"/>
  </si>
  <si>
    <t>中　　　原</t>
    <rPh sb="0" eb="1">
      <t>ナカ</t>
    </rPh>
    <rPh sb="4" eb="5">
      <t>ハラ</t>
    </rPh>
    <phoneticPr fontId="1"/>
  </si>
  <si>
    <t>田　　　島</t>
    <rPh sb="0" eb="1">
      <t>タ</t>
    </rPh>
    <rPh sb="4" eb="5">
      <t>シマ</t>
    </rPh>
    <phoneticPr fontId="1"/>
  </si>
  <si>
    <t>大　　　師</t>
    <rPh sb="0" eb="1">
      <t>ダイ</t>
    </rPh>
    <rPh sb="4" eb="5">
      <t>シ</t>
    </rPh>
    <phoneticPr fontId="1"/>
  </si>
  <si>
    <t>川　　　崎</t>
    <rPh sb="0" eb="1">
      <t>カワ</t>
    </rPh>
    <rPh sb="4" eb="5">
      <t>ザキ</t>
    </rPh>
    <phoneticPr fontId="1"/>
  </si>
  <si>
    <t>～</t>
    <phoneticPr fontId="1"/>
  </si>
  <si>
    <t>８０</t>
    <phoneticPr fontId="1"/>
  </si>
  <si>
    <t>７９</t>
    <phoneticPr fontId="1"/>
  </si>
  <si>
    <t>７５</t>
    <phoneticPr fontId="1"/>
  </si>
  <si>
    <t>７４</t>
    <phoneticPr fontId="1"/>
  </si>
  <si>
    <t>６５</t>
    <phoneticPr fontId="1"/>
  </si>
  <si>
    <t>６４</t>
    <phoneticPr fontId="1"/>
  </si>
  <si>
    <t>４０</t>
    <phoneticPr fontId="1"/>
  </si>
  <si>
    <t>３９</t>
    <phoneticPr fontId="1"/>
  </si>
  <si>
    <t>１５</t>
    <phoneticPr fontId="1"/>
  </si>
  <si>
    <t>女</t>
    <rPh sb="0" eb="1">
      <t>オンナ</t>
    </rPh>
    <phoneticPr fontId="1"/>
  </si>
  <si>
    <t>男</t>
    <rPh sb="0" eb="1">
      <t>オトコ</t>
    </rPh>
    <phoneticPr fontId="1"/>
  </si>
  <si>
    <t>総　　　数</t>
    <rPh sb="0" eb="1">
      <t>フサ</t>
    </rPh>
    <rPh sb="4" eb="5">
      <t>カズ</t>
    </rPh>
    <phoneticPr fontId="1"/>
  </si>
  <si>
    <t>％</t>
    <phoneticPr fontId="1"/>
  </si>
  <si>
    <t>数</t>
    <rPh sb="0" eb="1">
      <t>スウ</t>
    </rPh>
    <phoneticPr fontId="1"/>
  </si>
  <si>
    <t>不明</t>
    <rPh sb="0" eb="2">
      <t>フメイ</t>
    </rPh>
    <phoneticPr fontId="1"/>
  </si>
  <si>
    <t>無職・その他</t>
    <rPh sb="0" eb="2">
      <t>ムショク</t>
    </rPh>
    <rPh sb="5" eb="6">
      <t>タ</t>
    </rPh>
    <phoneticPr fontId="1"/>
  </si>
  <si>
    <t>家事従事者</t>
    <rPh sb="0" eb="2">
      <t>カジ</t>
    </rPh>
    <rPh sb="2" eb="5">
      <t>ジュウジシャ</t>
    </rPh>
    <phoneticPr fontId="1"/>
  </si>
  <si>
    <t>学生</t>
    <rPh sb="0" eb="2">
      <t>ガクセイ</t>
    </rPh>
    <phoneticPr fontId="1"/>
  </si>
  <si>
    <t>生産･建設･清掃従事者</t>
    <rPh sb="0" eb="2">
      <t>セイサン</t>
    </rPh>
    <rPh sb="3" eb="5">
      <t>ケンセツ</t>
    </rPh>
    <rPh sb="6" eb="8">
      <t>セイソウ</t>
    </rPh>
    <rPh sb="8" eb="11">
      <t>ジュウジシャ</t>
    </rPh>
    <phoneticPr fontId="1"/>
  </si>
  <si>
    <t>運輸・通信従事者</t>
    <rPh sb="0" eb="2">
      <t>ウンユ</t>
    </rPh>
    <rPh sb="3" eb="5">
      <t>ツウシン</t>
    </rPh>
    <rPh sb="5" eb="8">
      <t>ジュウジシャ</t>
    </rPh>
    <phoneticPr fontId="1"/>
  </si>
  <si>
    <t>農林漁業作業者</t>
    <rPh sb="0" eb="3">
      <t>ノウリンギョウ</t>
    </rPh>
    <rPh sb="2" eb="4">
      <t>ギョギョウ</t>
    </rPh>
    <rPh sb="4" eb="7">
      <t>サギョウシャ</t>
    </rPh>
    <phoneticPr fontId="1"/>
  </si>
  <si>
    <t>保安職業従事者</t>
    <rPh sb="0" eb="2">
      <t>ホアン</t>
    </rPh>
    <rPh sb="2" eb="4">
      <t>ショクギョウ</t>
    </rPh>
    <rPh sb="4" eb="7">
      <t>ジュウジシャ</t>
    </rPh>
    <phoneticPr fontId="1"/>
  </si>
  <si>
    <t>販売・サービス職業従事者</t>
    <rPh sb="0" eb="1">
      <t>ホアン</t>
    </rPh>
    <rPh sb="1" eb="3">
      <t>ショクギョウ</t>
    </rPh>
    <rPh sb="3" eb="4">
      <t>ジュウジシャ</t>
    </rPh>
    <phoneticPr fontId="1"/>
  </si>
  <si>
    <t>事務従事者</t>
    <rPh sb="0" eb="2">
      <t>ジム</t>
    </rPh>
    <rPh sb="2" eb="5">
      <t>ジュウジシャ</t>
    </rPh>
    <phoneticPr fontId="1"/>
  </si>
  <si>
    <t>専門的・技術的職業従事者</t>
    <rPh sb="0" eb="3">
      <t>センモンテキ</t>
    </rPh>
    <rPh sb="4" eb="7">
      <t>ギジュツテキ</t>
    </rPh>
    <rPh sb="7" eb="9">
      <t>ショクギョウ</t>
    </rPh>
    <rPh sb="9" eb="12">
      <t>ジュウジシャ</t>
    </rPh>
    <phoneticPr fontId="1"/>
  </si>
  <si>
    <t>管理的職業従事者</t>
    <rPh sb="0" eb="3">
      <t>カンリテキ</t>
    </rPh>
    <rPh sb="3" eb="5">
      <t>ショクギョウ</t>
    </rPh>
    <rPh sb="5" eb="8">
      <t>ジュウジシャ</t>
    </rPh>
    <phoneticPr fontId="1"/>
  </si>
  <si>
    <t>表 ２　市内居住の公害病被認定者数（職業別・年齢階層別・性別）</t>
    <phoneticPr fontId="1"/>
  </si>
  <si>
    <t>資料：保健医療政策部環境保健担当</t>
    <rPh sb="3" eb="5">
      <t>ホケン</t>
    </rPh>
    <rPh sb="5" eb="16">
      <t>イリョウセイサクブカンキョウホケンタントウ</t>
    </rPh>
    <phoneticPr fontId="1"/>
  </si>
  <si>
    <t>その他</t>
    <rPh sb="2" eb="3">
      <t>タ</t>
    </rPh>
    <phoneticPr fontId="1"/>
  </si>
  <si>
    <t>その他
（皮膚疾患を含む）</t>
    <rPh sb="2" eb="3">
      <t>タ</t>
    </rPh>
    <rPh sb="5" eb="7">
      <t>ヒフ</t>
    </rPh>
    <rPh sb="7" eb="9">
      <t>シッカン</t>
    </rPh>
    <rPh sb="10" eb="11">
      <t>フク</t>
    </rPh>
    <phoneticPr fontId="1"/>
  </si>
  <si>
    <t>後遺症</t>
    <rPh sb="0" eb="3">
      <t>コウイショウ</t>
    </rPh>
    <phoneticPr fontId="1"/>
  </si>
  <si>
    <t>不慮の事故による
後遺症</t>
    <rPh sb="0" eb="2">
      <t>フリョ</t>
    </rPh>
    <rPh sb="3" eb="5">
      <t>ジコ</t>
    </rPh>
    <rPh sb="9" eb="12">
      <t>コウイショウ</t>
    </rPh>
    <phoneticPr fontId="1"/>
  </si>
  <si>
    <t>変形カリエス</t>
    <rPh sb="0" eb="2">
      <t>ヘンケイ</t>
    </rPh>
    <phoneticPr fontId="1"/>
  </si>
  <si>
    <t>椎間板ヘルニア及び</t>
    <rPh sb="0" eb="3">
      <t>ツイカンバン</t>
    </rPh>
    <rPh sb="7" eb="8">
      <t>オヨ</t>
    </rPh>
    <phoneticPr fontId="1"/>
  </si>
  <si>
    <t>腰痛</t>
    <rPh sb="0" eb="2">
      <t>ヨウツウ</t>
    </rPh>
    <phoneticPr fontId="1"/>
  </si>
  <si>
    <t>及び類似症</t>
    <rPh sb="0" eb="1">
      <t>オヨ</t>
    </rPh>
    <rPh sb="2" eb="4">
      <t>ルイジ</t>
    </rPh>
    <rPh sb="4" eb="5">
      <t>ショウ</t>
    </rPh>
    <phoneticPr fontId="1"/>
  </si>
  <si>
    <t>慢性関節リウマチ</t>
    <rPh sb="0" eb="2">
      <t>マンセイ</t>
    </rPh>
    <rPh sb="2" eb="4">
      <t>カンセツ</t>
    </rPh>
    <phoneticPr fontId="1"/>
  </si>
  <si>
    <t>筋骨格器系及び
結合組織の疾患</t>
    <rPh sb="0" eb="1">
      <t>スジ</t>
    </rPh>
    <rPh sb="1" eb="3">
      <t>コッカク</t>
    </rPh>
    <rPh sb="3" eb="4">
      <t>ウツワ</t>
    </rPh>
    <rPh sb="4" eb="5">
      <t>ケイ</t>
    </rPh>
    <rPh sb="5" eb="6">
      <t>オヨ</t>
    </rPh>
    <rPh sb="8" eb="10">
      <t>ケツゴウ</t>
    </rPh>
    <rPh sb="10" eb="12">
      <t>ソシキ</t>
    </rPh>
    <rPh sb="13" eb="15">
      <t>シッカン</t>
    </rPh>
    <phoneticPr fontId="1"/>
  </si>
  <si>
    <t>腎臓の疾患</t>
    <rPh sb="0" eb="2">
      <t>ジンゾウ</t>
    </rPh>
    <rPh sb="3" eb="5">
      <t>シッカン</t>
    </rPh>
    <phoneticPr fontId="1"/>
  </si>
  <si>
    <t>泌尿器の疾患</t>
    <rPh sb="0" eb="3">
      <t>ヒニョウキ</t>
    </rPh>
    <rPh sb="4" eb="6">
      <t>シッカン</t>
    </rPh>
    <phoneticPr fontId="1"/>
  </si>
  <si>
    <t>肝臓の疾患</t>
    <rPh sb="0" eb="2">
      <t>カンゾウ</t>
    </rPh>
    <rPh sb="3" eb="5">
      <t>シッカン</t>
    </rPh>
    <phoneticPr fontId="1"/>
  </si>
  <si>
    <t>胃・十二指腸疾患</t>
    <rPh sb="0" eb="1">
      <t>イ</t>
    </rPh>
    <rPh sb="2" eb="6">
      <t>ジュウニシチョウ</t>
    </rPh>
    <rPh sb="6" eb="8">
      <t>シッカン</t>
    </rPh>
    <phoneticPr fontId="1"/>
  </si>
  <si>
    <t>消化器系の疾患</t>
    <rPh sb="0" eb="2">
      <t>ショウカ</t>
    </rPh>
    <rPh sb="2" eb="3">
      <t>キ</t>
    </rPh>
    <rPh sb="3" eb="4">
      <t>ケイ</t>
    </rPh>
    <rPh sb="5" eb="7">
      <t>シッカン</t>
    </rPh>
    <phoneticPr fontId="1"/>
  </si>
  <si>
    <t>肺性心</t>
    <rPh sb="0" eb="2">
      <t>ハイセイ</t>
    </rPh>
    <rPh sb="2" eb="3">
      <t>シン</t>
    </rPh>
    <phoneticPr fontId="1"/>
  </si>
  <si>
    <t>動脈硬化症</t>
    <rPh sb="0" eb="2">
      <t>ドウミャク</t>
    </rPh>
    <rPh sb="2" eb="4">
      <t>コウカ</t>
    </rPh>
    <rPh sb="4" eb="5">
      <t>ショウ</t>
    </rPh>
    <phoneticPr fontId="1"/>
  </si>
  <si>
    <t>脳血管系疾患後遺症</t>
    <rPh sb="0" eb="1">
      <t>ノウ</t>
    </rPh>
    <rPh sb="1" eb="3">
      <t>ケッカン</t>
    </rPh>
    <rPh sb="3" eb="4">
      <t>ケイ</t>
    </rPh>
    <rPh sb="4" eb="6">
      <t>シッカン</t>
    </rPh>
    <rPh sb="6" eb="9">
      <t>コウイショウ</t>
    </rPh>
    <phoneticPr fontId="1"/>
  </si>
  <si>
    <t>高血圧症</t>
    <rPh sb="0" eb="4">
      <t>コウケツアツショウ</t>
    </rPh>
    <phoneticPr fontId="1"/>
  </si>
  <si>
    <t>その他の心疾患</t>
    <rPh sb="2" eb="3">
      <t>タ</t>
    </rPh>
    <rPh sb="4" eb="7">
      <t>シンシッカン</t>
    </rPh>
    <phoneticPr fontId="1"/>
  </si>
  <si>
    <t>先天性心疾患</t>
    <rPh sb="0" eb="3">
      <t>センテンセイ</t>
    </rPh>
    <rPh sb="3" eb="6">
      <t>シンシッカン</t>
    </rPh>
    <phoneticPr fontId="1"/>
  </si>
  <si>
    <t>循環器系の疾患</t>
    <rPh sb="0" eb="3">
      <t>ジュンカンキ</t>
    </rPh>
    <rPh sb="3" eb="4">
      <t>ケイ</t>
    </rPh>
    <rPh sb="5" eb="7">
      <t>シッカン</t>
    </rPh>
    <phoneticPr fontId="1"/>
  </si>
  <si>
    <t>その他の神経系疾患</t>
    <rPh sb="2" eb="3">
      <t>タ</t>
    </rPh>
    <rPh sb="4" eb="7">
      <t>シンケイケイ</t>
    </rPh>
    <rPh sb="7" eb="9">
      <t>シッカン</t>
    </rPh>
    <phoneticPr fontId="1"/>
  </si>
  <si>
    <t>神経痛及び神経炎</t>
    <rPh sb="0" eb="3">
      <t>シンケイツウ</t>
    </rPh>
    <rPh sb="3" eb="4">
      <t>オヨ</t>
    </rPh>
    <rPh sb="5" eb="7">
      <t>シンケイ</t>
    </rPh>
    <rPh sb="7" eb="8">
      <t>エン</t>
    </rPh>
    <phoneticPr fontId="1"/>
  </si>
  <si>
    <t>その他の聴器疾患</t>
    <rPh sb="2" eb="3">
      <t>タ</t>
    </rPh>
    <rPh sb="4" eb="5">
      <t>チョウ</t>
    </rPh>
    <rPh sb="5" eb="6">
      <t>ウツワ</t>
    </rPh>
    <rPh sb="6" eb="8">
      <t>シッカン</t>
    </rPh>
    <phoneticPr fontId="1"/>
  </si>
  <si>
    <t>難聴</t>
    <rPh sb="0" eb="2">
      <t>ナンチョウ</t>
    </rPh>
    <phoneticPr fontId="1"/>
  </si>
  <si>
    <t>その他の視器疾患</t>
    <rPh sb="2" eb="3">
      <t>タ</t>
    </rPh>
    <rPh sb="4" eb="5">
      <t>シ</t>
    </rPh>
    <rPh sb="5" eb="6">
      <t>ウツワ</t>
    </rPh>
    <rPh sb="6" eb="8">
      <t>シッカン</t>
    </rPh>
    <phoneticPr fontId="1"/>
  </si>
  <si>
    <t>網膜出血</t>
    <rPh sb="0" eb="2">
      <t>モウマク</t>
    </rPh>
    <rPh sb="2" eb="4">
      <t>シュッケツ</t>
    </rPh>
    <phoneticPr fontId="1"/>
  </si>
  <si>
    <t>白内障</t>
    <rPh sb="0" eb="3">
      <t>ハクナイショウ</t>
    </rPh>
    <phoneticPr fontId="1"/>
  </si>
  <si>
    <t>全盲</t>
    <rPh sb="0" eb="2">
      <t>ゼンモウ</t>
    </rPh>
    <phoneticPr fontId="1"/>
  </si>
  <si>
    <t>神経系及び感覚
器の疾患</t>
    <rPh sb="0" eb="2">
      <t>シンケイ</t>
    </rPh>
    <rPh sb="2" eb="3">
      <t>ケイ</t>
    </rPh>
    <rPh sb="3" eb="4">
      <t>オヨ</t>
    </rPh>
    <rPh sb="5" eb="7">
      <t>カンカク</t>
    </rPh>
    <rPh sb="8" eb="9">
      <t>キ</t>
    </rPh>
    <rPh sb="10" eb="12">
      <t>シッカン</t>
    </rPh>
    <phoneticPr fontId="1"/>
  </si>
  <si>
    <t>その他の精神病</t>
    <rPh sb="2" eb="3">
      <t>タ</t>
    </rPh>
    <rPh sb="4" eb="6">
      <t>セイシン</t>
    </rPh>
    <rPh sb="6" eb="7">
      <t>ビョウ</t>
    </rPh>
    <phoneticPr fontId="1"/>
  </si>
  <si>
    <t>統合失調症</t>
    <rPh sb="0" eb="2">
      <t>トウゴウ</t>
    </rPh>
    <rPh sb="2" eb="5">
      <t>シッチョウショウ</t>
    </rPh>
    <phoneticPr fontId="1"/>
  </si>
  <si>
    <t>精神障害</t>
    <rPh sb="0" eb="2">
      <t>セイシン</t>
    </rPh>
    <rPh sb="2" eb="4">
      <t>ショウガイ</t>
    </rPh>
    <phoneticPr fontId="1"/>
  </si>
  <si>
    <t>紫斑病</t>
    <rPh sb="0" eb="2">
      <t>シハン</t>
    </rPh>
    <rPh sb="2" eb="3">
      <t>ビョウ</t>
    </rPh>
    <phoneticPr fontId="1"/>
  </si>
  <si>
    <t>貧血</t>
    <rPh sb="0" eb="2">
      <t>ヒンケツ</t>
    </rPh>
    <phoneticPr fontId="1"/>
  </si>
  <si>
    <t>血液及び造血器
の疾患</t>
    <rPh sb="0" eb="2">
      <t>ケツエキ</t>
    </rPh>
    <rPh sb="2" eb="3">
      <t>オヨ</t>
    </rPh>
    <rPh sb="4" eb="6">
      <t>ゾウケツ</t>
    </rPh>
    <rPh sb="6" eb="7">
      <t>キ</t>
    </rPh>
    <rPh sb="9" eb="11">
      <t>シッカン</t>
    </rPh>
    <phoneticPr fontId="1"/>
  </si>
  <si>
    <t>甲状腺</t>
    <rPh sb="0" eb="3">
      <t>コウジョウセン</t>
    </rPh>
    <phoneticPr fontId="1"/>
  </si>
  <si>
    <t>糖尿病</t>
    <rPh sb="0" eb="3">
      <t>トウニョウビョウ</t>
    </rPh>
    <phoneticPr fontId="1"/>
  </si>
  <si>
    <t>内分泌栄養及び
代謝の疾患</t>
    <rPh sb="0" eb="3">
      <t>ナイブンピ</t>
    </rPh>
    <rPh sb="3" eb="5">
      <t>エイヨウ</t>
    </rPh>
    <rPh sb="5" eb="6">
      <t>オヨ</t>
    </rPh>
    <rPh sb="8" eb="10">
      <t>タイシャ</t>
    </rPh>
    <rPh sb="11" eb="13">
      <t>シッカン</t>
    </rPh>
    <phoneticPr fontId="1"/>
  </si>
  <si>
    <t>結核</t>
    <rPh sb="0" eb="2">
      <t>ケッカク</t>
    </rPh>
    <phoneticPr fontId="1"/>
  </si>
  <si>
    <t>呼吸器疾患</t>
    <rPh sb="0" eb="3">
      <t>コキュウキ</t>
    </rPh>
    <rPh sb="3" eb="5">
      <t>シッカン</t>
    </rPh>
    <phoneticPr fontId="1"/>
  </si>
  <si>
    <t>合併症延数</t>
    <rPh sb="0" eb="2">
      <t>ガッペイ</t>
    </rPh>
    <rPh sb="2" eb="3">
      <t>ショウ</t>
    </rPh>
    <rPh sb="3" eb="4">
      <t>ノ</t>
    </rPh>
    <rPh sb="4" eb="5">
      <t>スウ</t>
    </rPh>
    <phoneticPr fontId="1"/>
  </si>
  <si>
    <t>合併症あり（実数）</t>
    <rPh sb="0" eb="2">
      <t>ガッペイ</t>
    </rPh>
    <rPh sb="2" eb="3">
      <t>ショウ</t>
    </rPh>
    <rPh sb="6" eb="8">
      <t>ジッスウ</t>
    </rPh>
    <phoneticPr fontId="1"/>
  </si>
  <si>
    <t>合併症なし（実数）</t>
    <rPh sb="0" eb="2">
      <t>ガッペイ</t>
    </rPh>
    <rPh sb="2" eb="3">
      <t>ショウ</t>
    </rPh>
    <rPh sb="6" eb="8">
      <t>ジッスウ</t>
    </rPh>
    <phoneticPr fontId="1"/>
  </si>
  <si>
    <t>対象者総数（実数）</t>
    <rPh sb="0" eb="3">
      <t>タイショウシャ</t>
    </rPh>
    <rPh sb="3" eb="5">
      <t>ソウスウ</t>
    </rPh>
    <rPh sb="6" eb="8">
      <t>ジッスウ</t>
    </rPh>
    <phoneticPr fontId="1"/>
  </si>
  <si>
    <t>麻生</t>
    <rPh sb="0" eb="2">
      <t>アサオ</t>
    </rPh>
    <phoneticPr fontId="1"/>
  </si>
  <si>
    <t>多摩</t>
    <rPh sb="0" eb="2">
      <t>タマ</t>
    </rPh>
    <phoneticPr fontId="1"/>
  </si>
  <si>
    <t>宮前</t>
    <rPh sb="0" eb="2">
      <t>ミヤマエ</t>
    </rPh>
    <phoneticPr fontId="1"/>
  </si>
  <si>
    <t>高津</t>
    <rPh sb="0" eb="2">
      <t>タカツ</t>
    </rPh>
    <phoneticPr fontId="1"/>
  </si>
  <si>
    <t>中原</t>
    <rPh sb="0" eb="2">
      <t>ナカハラ</t>
    </rPh>
    <phoneticPr fontId="1"/>
  </si>
  <si>
    <t>田島</t>
    <rPh sb="0" eb="2">
      <t>タジマ</t>
    </rPh>
    <phoneticPr fontId="1"/>
  </si>
  <si>
    <t>大師</t>
    <rPh sb="0" eb="2">
      <t>ダイシ</t>
    </rPh>
    <phoneticPr fontId="1"/>
  </si>
  <si>
    <t>川崎</t>
    <rPh sb="0" eb="2">
      <t>カワサキ</t>
    </rPh>
    <phoneticPr fontId="1"/>
  </si>
  <si>
    <t>表 ３　市内居住の公害病被認定者の慢性疾患等の合併症の概要</t>
    <rPh sb="0" eb="1">
      <t>ヒョウ</t>
    </rPh>
    <phoneticPr fontId="1"/>
  </si>
  <si>
    <t>注）地域みまもり支援センター別　延件数</t>
    <rPh sb="0" eb="1">
      <t>チュウ</t>
    </rPh>
    <rPh sb="2" eb="4">
      <t>チイキ</t>
    </rPh>
    <rPh sb="8" eb="10">
      <t>シエン</t>
    </rPh>
    <phoneticPr fontId="1"/>
  </si>
  <si>
    <t>不在</t>
    <rPh sb="0" eb="2">
      <t>フザイ</t>
    </rPh>
    <phoneticPr fontId="1"/>
  </si>
  <si>
    <t>その他の指導</t>
    <rPh sb="2" eb="3">
      <t>タ</t>
    </rPh>
    <rPh sb="4" eb="6">
      <t>シドウ</t>
    </rPh>
    <phoneticPr fontId="1"/>
  </si>
  <si>
    <t>電話及び</t>
    <rPh sb="0" eb="2">
      <t>デンワ</t>
    </rPh>
    <rPh sb="2" eb="3">
      <t>オヨ</t>
    </rPh>
    <phoneticPr fontId="1"/>
  </si>
  <si>
    <t>面接指導</t>
    <rPh sb="0" eb="2">
      <t>メンセツ</t>
    </rPh>
    <rPh sb="2" eb="4">
      <t>シドウ</t>
    </rPh>
    <phoneticPr fontId="1"/>
  </si>
  <si>
    <t>家庭訪問延数</t>
    <rPh sb="0" eb="2">
      <t>カテイ</t>
    </rPh>
    <rPh sb="2" eb="4">
      <t>ホウモン</t>
    </rPh>
    <rPh sb="4" eb="5">
      <t>エン</t>
    </rPh>
    <rPh sb="5" eb="6">
      <t>カズ</t>
    </rPh>
    <phoneticPr fontId="1"/>
  </si>
  <si>
    <t>肺気しゅ</t>
    <rPh sb="0" eb="2">
      <t>ハイキ</t>
    </rPh>
    <phoneticPr fontId="1"/>
  </si>
  <si>
    <t>ぜん息性
気管支炎</t>
    <rPh sb="2" eb="3">
      <t>ソク</t>
    </rPh>
    <rPh sb="3" eb="4">
      <t>セイ</t>
    </rPh>
    <rPh sb="5" eb="7">
      <t>キカン</t>
    </rPh>
    <rPh sb="7" eb="8">
      <t>ササ</t>
    </rPh>
    <rPh sb="8" eb="9">
      <t>ホノオ</t>
    </rPh>
    <phoneticPr fontId="1"/>
  </si>
  <si>
    <t>気管支ぜん息</t>
    <rPh sb="0" eb="3">
      <t>キカンシ</t>
    </rPh>
    <rPh sb="5" eb="6">
      <t>ソク</t>
    </rPh>
    <phoneticPr fontId="1"/>
  </si>
  <si>
    <t>慢性気管支炎</t>
    <rPh sb="0" eb="2">
      <t>マンセイ</t>
    </rPh>
    <rPh sb="2" eb="5">
      <t>キカンシ</t>
    </rPh>
    <rPh sb="5" eb="6">
      <t>エン</t>
    </rPh>
    <phoneticPr fontId="1"/>
  </si>
  <si>
    <t>環境保健課</t>
    <rPh sb="0" eb="2">
      <t>カンキョウ</t>
    </rPh>
    <rPh sb="2" eb="4">
      <t>ホケン</t>
    </rPh>
    <rPh sb="4" eb="5">
      <t>カ</t>
    </rPh>
    <phoneticPr fontId="1"/>
  </si>
  <si>
    <t>麻　　　　　　生</t>
    <rPh sb="0" eb="1">
      <t>アサ</t>
    </rPh>
    <rPh sb="7" eb="8">
      <t>イ</t>
    </rPh>
    <phoneticPr fontId="1"/>
  </si>
  <si>
    <t>多　　　　　　摩</t>
    <rPh sb="0" eb="1">
      <t>タ</t>
    </rPh>
    <rPh sb="7" eb="8">
      <t>マ</t>
    </rPh>
    <phoneticPr fontId="1"/>
  </si>
  <si>
    <t>宮　　　　　　前</t>
    <rPh sb="0" eb="1">
      <t>ミヤ</t>
    </rPh>
    <rPh sb="7" eb="8">
      <t>マエ</t>
    </rPh>
    <phoneticPr fontId="1"/>
  </si>
  <si>
    <t>高　　　　　　津</t>
    <rPh sb="0" eb="1">
      <t>タカ</t>
    </rPh>
    <rPh sb="7" eb="8">
      <t>ツ</t>
    </rPh>
    <phoneticPr fontId="1"/>
  </si>
  <si>
    <t>中　　　　　　原</t>
    <rPh sb="0" eb="1">
      <t>ナカ</t>
    </rPh>
    <rPh sb="7" eb="8">
      <t>ハラ</t>
    </rPh>
    <phoneticPr fontId="1"/>
  </si>
  <si>
    <t>田　　　　　　島</t>
    <rPh sb="0" eb="1">
      <t>タ</t>
    </rPh>
    <rPh sb="7" eb="8">
      <t>シマ</t>
    </rPh>
    <phoneticPr fontId="1"/>
  </si>
  <si>
    <t>家庭訪問延数</t>
    <rPh sb="0" eb="2">
      <t>カテイ</t>
    </rPh>
    <rPh sb="2" eb="4">
      <t>ホウモン</t>
    </rPh>
    <rPh sb="4" eb="5">
      <t>ノ</t>
    </rPh>
    <rPh sb="5" eb="6">
      <t>カズ</t>
    </rPh>
    <phoneticPr fontId="1"/>
  </si>
  <si>
    <t>大　　　　　　師</t>
    <rPh sb="0" eb="1">
      <t>ダイ</t>
    </rPh>
    <rPh sb="7" eb="8">
      <t>シ</t>
    </rPh>
    <phoneticPr fontId="1"/>
  </si>
  <si>
    <t>川　　　　　　崎</t>
    <rPh sb="0" eb="1">
      <t>カワ</t>
    </rPh>
    <rPh sb="7" eb="8">
      <t>サキ</t>
    </rPh>
    <phoneticPr fontId="1"/>
  </si>
  <si>
    <t>総　　　　　　数</t>
  </si>
  <si>
    <t>　公害健康被害の補償等に関する法律に基づく保健福祉事業の一環として、公害病被認定者の健康回復、保持及び増進のため、各区地域みまもり支援センターの保健師等による家庭訪問及び面接等をとおして家庭療養指導を実施している。</t>
    <rPh sb="1" eb="3">
      <t>コウガイ</t>
    </rPh>
    <rPh sb="3" eb="5">
      <t>ケンコウ</t>
    </rPh>
    <rPh sb="5" eb="7">
      <t>ヒガイ</t>
    </rPh>
    <rPh sb="8" eb="10">
      <t>ホショウ</t>
    </rPh>
    <rPh sb="10" eb="11">
      <t>トウ</t>
    </rPh>
    <rPh sb="12" eb="13">
      <t>カン</t>
    </rPh>
    <rPh sb="15" eb="17">
      <t>ホウリツ</t>
    </rPh>
    <rPh sb="51" eb="53">
      <t>ゾウシン</t>
    </rPh>
    <rPh sb="57" eb="59">
      <t>カクク</t>
    </rPh>
    <rPh sb="59" eb="61">
      <t>チイキ</t>
    </rPh>
    <rPh sb="65" eb="67">
      <t>シエン</t>
    </rPh>
    <rPh sb="72" eb="75">
      <t>ホケンシ</t>
    </rPh>
    <rPh sb="75" eb="76">
      <t>トウ</t>
    </rPh>
    <rPh sb="79" eb="81">
      <t>カテイ</t>
    </rPh>
    <rPh sb="81" eb="83">
      <t>ホウモン</t>
    </rPh>
    <rPh sb="83" eb="84">
      <t>オヨ</t>
    </rPh>
    <rPh sb="85" eb="87">
      <t>メンセツ</t>
    </rPh>
    <rPh sb="87" eb="88">
      <t>トウ</t>
    </rPh>
    <rPh sb="93" eb="95">
      <t>カテイ</t>
    </rPh>
    <rPh sb="95" eb="97">
      <t>リョウヨウ</t>
    </rPh>
    <rPh sb="97" eb="99">
      <t>シドウ</t>
    </rPh>
    <phoneticPr fontId="1"/>
  </si>
  <si>
    <t>表 ４　公害病被認定患者への家庭の療養指導</t>
    <phoneticPr fontId="1"/>
  </si>
  <si>
    <t>資料：保健医療政策部環境保健担当</t>
    <rPh sb="3" eb="16">
      <t>ホケンイリョウセイサクブカンキョウホケンタントウ</t>
    </rPh>
    <phoneticPr fontId="1"/>
  </si>
  <si>
    <t>不　　　明</t>
    <rPh sb="0" eb="1">
      <t>フ</t>
    </rPh>
    <rPh sb="4" eb="5">
      <t>メイ</t>
    </rPh>
    <phoneticPr fontId="1"/>
  </si>
  <si>
    <t>不　　　在</t>
    <rPh sb="0" eb="1">
      <t>フ</t>
    </rPh>
    <rPh sb="4" eb="5">
      <t>ザイ</t>
    </rPh>
    <phoneticPr fontId="1"/>
  </si>
  <si>
    <t>やさしさメール</t>
    <phoneticPr fontId="1"/>
  </si>
  <si>
    <t>面接</t>
    <rPh sb="0" eb="2">
      <t>メンセツ</t>
    </rPh>
    <phoneticPr fontId="1"/>
  </si>
  <si>
    <t>家庭訪問</t>
    <rPh sb="0" eb="2">
      <t>カテイ</t>
    </rPh>
    <rPh sb="2" eb="4">
      <t>ホウモン</t>
    </rPh>
    <phoneticPr fontId="1"/>
  </si>
  <si>
    <t>保健指導延数</t>
    <rPh sb="0" eb="2">
      <t>ホケン</t>
    </rPh>
    <rPh sb="2" eb="4">
      <t>シドウ</t>
    </rPh>
    <rPh sb="4" eb="5">
      <t>エン</t>
    </rPh>
    <rPh sb="5" eb="6">
      <t>カズ</t>
    </rPh>
    <phoneticPr fontId="1"/>
  </si>
  <si>
    <t>単身者数</t>
    <rPh sb="0" eb="3">
      <t>タンシンシャ</t>
    </rPh>
    <rPh sb="3" eb="4">
      <t>カズ</t>
    </rPh>
    <phoneticPr fontId="1"/>
  </si>
  <si>
    <t>65歳
以上</t>
    <rPh sb="2" eb="3">
      <t>サイ</t>
    </rPh>
    <rPh sb="4" eb="6">
      <t>イジョウ</t>
    </rPh>
    <phoneticPr fontId="1"/>
  </si>
  <si>
    <t>15歳～ 
64歳</t>
    <rPh sb="2" eb="3">
      <t>サイ</t>
    </rPh>
    <rPh sb="8" eb="9">
      <t>サイ</t>
    </rPh>
    <phoneticPr fontId="1"/>
  </si>
  <si>
    <t>表 ５　市内居住の単身者</t>
    <phoneticPr fontId="1"/>
  </si>
  <si>
    <t>注) 介護保険利用者は( 　)内に再掲</t>
    <rPh sb="3" eb="5">
      <t>カイゴ</t>
    </rPh>
    <rPh sb="5" eb="7">
      <t>ホケン</t>
    </rPh>
    <rPh sb="7" eb="10">
      <t>リヨウシャ</t>
    </rPh>
    <rPh sb="15" eb="16">
      <t>ナイ</t>
    </rPh>
    <rPh sb="17" eb="19">
      <t>サイケイ</t>
    </rPh>
    <phoneticPr fontId="1"/>
  </si>
  <si>
    <t>)</t>
    <phoneticPr fontId="1"/>
  </si>
  <si>
    <t>(</t>
    <phoneticPr fontId="1"/>
  </si>
  <si>
    <t>0</t>
  </si>
  <si>
    <t>(</t>
  </si>
  <si>
    <t>)</t>
  </si>
  <si>
    <t>1</t>
  </si>
  <si>
    <t>要介護者</t>
    <rPh sb="0" eb="1">
      <t>ヨウ</t>
    </rPh>
    <rPh sb="1" eb="4">
      <t>カイゴシャ</t>
    </rPh>
    <phoneticPr fontId="1"/>
  </si>
  <si>
    <t>その他
の疾患</t>
    <rPh sb="2" eb="3">
      <t>タ</t>
    </rPh>
    <rPh sb="5" eb="7">
      <t>シッカン</t>
    </rPh>
    <phoneticPr fontId="1"/>
  </si>
  <si>
    <t>認定疾
病悪化</t>
    <rPh sb="0" eb="2">
      <t>ニンテイ</t>
    </rPh>
    <rPh sb="2" eb="3">
      <t>シツ</t>
    </rPh>
    <rPh sb="4" eb="5">
      <t>ヤマイ</t>
    </rPh>
    <rPh sb="5" eb="7">
      <t>アッカ</t>
    </rPh>
    <phoneticPr fontId="1"/>
  </si>
  <si>
    <t>3</t>
  </si>
  <si>
    <t>2</t>
  </si>
  <si>
    <t>15</t>
  </si>
  <si>
    <t>4</t>
  </si>
  <si>
    <t>18</t>
  </si>
  <si>
    <t>13</t>
  </si>
  <si>
    <t>12</t>
  </si>
  <si>
    <t>20</t>
  </si>
  <si>
    <t>14</t>
  </si>
  <si>
    <t>21</t>
  </si>
  <si>
    <t>表 ６　市内居住の要介護者</t>
    <phoneticPr fontId="1"/>
  </si>
  <si>
    <t>注）　対象数は令和４年1月末現在。</t>
    <rPh sb="3" eb="5">
      <t>タイショウ</t>
    </rPh>
    <rPh sb="5" eb="6">
      <t>カズ</t>
    </rPh>
    <rPh sb="7" eb="8">
      <t>レイ</t>
    </rPh>
    <rPh sb="8" eb="9">
      <t>ワ</t>
    </rPh>
    <rPh sb="10" eb="11">
      <t>ドシ</t>
    </rPh>
    <rPh sb="12" eb="13">
      <t>ツキ</t>
    </rPh>
    <rPh sb="13" eb="14">
      <t>マツ</t>
    </rPh>
    <rPh sb="14" eb="15">
      <t>ゲン</t>
    </rPh>
    <rPh sb="15" eb="16">
      <t>ザイ</t>
    </rPh>
    <phoneticPr fontId="1"/>
  </si>
  <si>
    <t>回答なし</t>
    <rPh sb="0" eb="2">
      <t>カイトウ</t>
    </rPh>
    <phoneticPr fontId="1"/>
  </si>
  <si>
    <t>回答者</t>
    <rPh sb="0" eb="2">
      <t>カイトウ</t>
    </rPh>
    <rPh sb="2" eb="3">
      <t>シャ</t>
    </rPh>
    <phoneticPr fontId="1"/>
  </si>
  <si>
    <t>対象者</t>
    <rPh sb="0" eb="3">
      <t>タイショウシャ</t>
    </rPh>
    <phoneticPr fontId="1"/>
  </si>
  <si>
    <t>対象数</t>
    <rPh sb="0" eb="2">
      <t>タイショウ</t>
    </rPh>
    <rPh sb="2" eb="3">
      <t>カズ</t>
    </rPh>
    <phoneticPr fontId="1"/>
  </si>
  <si>
    <t>その他の県内</t>
    <rPh sb="2" eb="3">
      <t>タ</t>
    </rPh>
    <rPh sb="4" eb="6">
      <t>ケンナイ</t>
    </rPh>
    <phoneticPr fontId="1"/>
  </si>
  <si>
    <t>横浜市</t>
    <rPh sb="0" eb="3">
      <t>ヨコハマシ</t>
    </rPh>
    <phoneticPr fontId="1"/>
  </si>
  <si>
    <t>率（％）</t>
    <rPh sb="0" eb="1">
      <t>リツ</t>
    </rPh>
    <phoneticPr fontId="1"/>
  </si>
  <si>
    <t>対象者数</t>
    <rPh sb="0" eb="3">
      <t>タイショウシャ</t>
    </rPh>
    <rPh sb="3" eb="4">
      <t>スウ</t>
    </rPh>
    <phoneticPr fontId="1"/>
  </si>
  <si>
    <t>神奈川県外</t>
    <rPh sb="0" eb="3">
      <t>カナガワ</t>
    </rPh>
    <rPh sb="3" eb="5">
      <t>ケンガイ</t>
    </rPh>
    <phoneticPr fontId="1"/>
  </si>
  <si>
    <t>神　奈　川　県　内</t>
    <rPh sb="0" eb="1">
      <t>カミ</t>
    </rPh>
    <rPh sb="2" eb="3">
      <t>ナ</t>
    </rPh>
    <rPh sb="4" eb="5">
      <t>カワ</t>
    </rPh>
    <rPh sb="6" eb="7">
      <t>ケン</t>
    </rPh>
    <rPh sb="8" eb="9">
      <t>ウチ</t>
    </rPh>
    <phoneticPr fontId="1"/>
  </si>
  <si>
    <t>　公害健康被害の補償等に関する法律に基づく保健福祉事業の一環として、市外転出の公害病被認定者に対してアンケート調査により健康状況を把握し、必要に応じて保健指導を実施している。</t>
    <rPh sb="1" eb="3">
      <t>コウガイ</t>
    </rPh>
    <rPh sb="3" eb="5">
      <t>ケンコウ</t>
    </rPh>
    <rPh sb="5" eb="7">
      <t>ヒガイ</t>
    </rPh>
    <rPh sb="8" eb="10">
      <t>ホショウ</t>
    </rPh>
    <rPh sb="10" eb="11">
      <t>トウ</t>
    </rPh>
    <rPh sb="12" eb="13">
      <t>カン</t>
    </rPh>
    <rPh sb="15" eb="17">
      <t>ホウリツ</t>
    </rPh>
    <rPh sb="18" eb="19">
      <t>モト</t>
    </rPh>
    <rPh sb="21" eb="23">
      <t>ホケン</t>
    </rPh>
    <rPh sb="23" eb="25">
      <t>フクシ</t>
    </rPh>
    <rPh sb="25" eb="27">
      <t>ジギョウ</t>
    </rPh>
    <rPh sb="28" eb="30">
      <t>イッカン</t>
    </rPh>
    <rPh sb="34" eb="36">
      <t>シガイ</t>
    </rPh>
    <rPh sb="36" eb="38">
      <t>テンシュツ</t>
    </rPh>
    <rPh sb="39" eb="42">
      <t>コウガイビョウ</t>
    </rPh>
    <rPh sb="42" eb="43">
      <t>ヒ</t>
    </rPh>
    <rPh sb="43" eb="45">
      <t>ニンテイ</t>
    </rPh>
    <rPh sb="45" eb="46">
      <t>シャ</t>
    </rPh>
    <rPh sb="47" eb="48">
      <t>タイ</t>
    </rPh>
    <rPh sb="55" eb="57">
      <t>チョウサ</t>
    </rPh>
    <rPh sb="60" eb="62">
      <t>ケンコウ</t>
    </rPh>
    <rPh sb="62" eb="64">
      <t>ジョウキョウ</t>
    </rPh>
    <rPh sb="65" eb="67">
      <t>ハアク</t>
    </rPh>
    <rPh sb="69" eb="71">
      <t>ヒツヨウ</t>
    </rPh>
    <rPh sb="72" eb="73">
      <t>オウ</t>
    </rPh>
    <rPh sb="75" eb="77">
      <t>ホケン</t>
    </rPh>
    <rPh sb="77" eb="79">
      <t>シドウ</t>
    </rPh>
    <rPh sb="80" eb="82">
      <t>ジッシ</t>
    </rPh>
    <phoneticPr fontId="1"/>
  </si>
  <si>
    <t>表 ７　市外転出者の現況調査（調査成績）</t>
    <phoneticPr fontId="1"/>
  </si>
  <si>
    <t>発作・症状がほとんどなくなった</t>
    <rPh sb="0" eb="2">
      <t>ホッサ</t>
    </rPh>
    <rPh sb="3" eb="5">
      <t>ショウジョウ</t>
    </rPh>
    <phoneticPr fontId="1"/>
  </si>
  <si>
    <t>症状はあるがやや良くなった</t>
    <rPh sb="0" eb="2">
      <t>ショウジョウ</t>
    </rPh>
    <rPh sb="8" eb="9">
      <t>ヨ</t>
    </rPh>
    <phoneticPr fontId="1"/>
  </si>
  <si>
    <t>転居前と変わりない</t>
    <rPh sb="0" eb="2">
      <t>テンキョ</t>
    </rPh>
    <rPh sb="2" eb="3">
      <t>マエ</t>
    </rPh>
    <rPh sb="4" eb="5">
      <t>カ</t>
    </rPh>
    <phoneticPr fontId="1"/>
  </si>
  <si>
    <t>転居後悪くなった</t>
    <rPh sb="0" eb="2">
      <t>テンキョ</t>
    </rPh>
    <rPh sb="2" eb="3">
      <t>ゴ</t>
    </rPh>
    <rPh sb="3" eb="4">
      <t>ワル</t>
    </rPh>
    <phoneticPr fontId="1"/>
  </si>
  <si>
    <t>７年以上</t>
    <rPh sb="1" eb="2">
      <t>ネン</t>
    </rPh>
    <rPh sb="2" eb="4">
      <t>イジョウ</t>
    </rPh>
    <phoneticPr fontId="1"/>
  </si>
  <si>
    <t>１～６年</t>
    <rPh sb="3" eb="4">
      <t>ネン</t>
    </rPh>
    <phoneticPr fontId="1"/>
  </si>
  <si>
    <t>１年未満</t>
    <rPh sb="1" eb="2">
      <t>ネン</t>
    </rPh>
    <rPh sb="2" eb="4">
      <t>ミマン</t>
    </rPh>
    <phoneticPr fontId="1"/>
  </si>
  <si>
    <t>ぜん息性気管支炎</t>
    <rPh sb="2" eb="3">
      <t>ソク</t>
    </rPh>
    <rPh sb="3" eb="4">
      <t>セイ</t>
    </rPh>
    <rPh sb="4" eb="7">
      <t>キカンシ</t>
    </rPh>
    <rPh sb="7" eb="8">
      <t>エン</t>
    </rPh>
    <phoneticPr fontId="1"/>
  </si>
  <si>
    <t>転居前と変わりはない</t>
    <rPh sb="0" eb="2">
      <t>テンキョ</t>
    </rPh>
    <rPh sb="2" eb="3">
      <t>マエ</t>
    </rPh>
    <rPh sb="4" eb="5">
      <t>カ</t>
    </rPh>
    <phoneticPr fontId="1"/>
  </si>
  <si>
    <t>表 ８　転居後の症状の変化（認定疾病別・転居年数別）</t>
    <phoneticPr fontId="1"/>
  </si>
  <si>
    <t>注）　新型コロナウイルス感染症の拡大により、令和3年9月の教室は中止とした。</t>
    <rPh sb="3" eb="5">
      <t>シンガタ</t>
    </rPh>
    <rPh sb="12" eb="14">
      <t>カンセン</t>
    </rPh>
    <rPh sb="14" eb="15">
      <t>ショウ</t>
    </rPh>
    <rPh sb="16" eb="18">
      <t>カクダイ</t>
    </rPh>
    <rPh sb="22" eb="23">
      <t>レイ</t>
    </rPh>
    <rPh sb="23" eb="24">
      <t>ワ</t>
    </rPh>
    <rPh sb="25" eb="26">
      <t>ネン</t>
    </rPh>
    <rPh sb="27" eb="28">
      <t>ガツ</t>
    </rPh>
    <rPh sb="29" eb="31">
      <t>キョウシツ</t>
    </rPh>
    <rPh sb="32" eb="34">
      <t>チュウシ</t>
    </rPh>
    <phoneticPr fontId="1"/>
  </si>
  <si>
    <t>注）　（公財）川崎・横浜公害保健センターに委託</t>
    <rPh sb="4" eb="5">
      <t>コウ</t>
    </rPh>
    <rPh sb="5" eb="6">
      <t>ザイ</t>
    </rPh>
    <rPh sb="7" eb="9">
      <t>カワサキ</t>
    </rPh>
    <rPh sb="10" eb="12">
      <t>ヨコハマ</t>
    </rPh>
    <rPh sb="12" eb="14">
      <t>コウガイ</t>
    </rPh>
    <rPh sb="14" eb="16">
      <t>ホケン</t>
    </rPh>
    <rPh sb="21" eb="23">
      <t>イタク</t>
    </rPh>
    <phoneticPr fontId="1"/>
  </si>
  <si>
    <t>環境保健担当</t>
    <rPh sb="0" eb="4">
      <t>カンキョウホケン</t>
    </rPh>
    <rPh sb="4" eb="6">
      <t>タントウ</t>
    </rPh>
    <phoneticPr fontId="1"/>
  </si>
  <si>
    <t>　呼吸器疾患に関する講話、呼吸筋のストレッチ、呼吸訓練等を実施し、知識の普及と療養指導を行っている。平成２８年度より公害健康被害予防事業の一環として対象者を広げ、広く呼吸器疾患の予防を目的に実施している。</t>
    <rPh sb="1" eb="4">
      <t>コキュウキ</t>
    </rPh>
    <rPh sb="4" eb="6">
      <t>シッカン</t>
    </rPh>
    <rPh sb="7" eb="8">
      <t>カン</t>
    </rPh>
    <rPh sb="10" eb="12">
      <t>コウワ</t>
    </rPh>
    <rPh sb="13" eb="15">
      <t>コキュウ</t>
    </rPh>
    <rPh sb="15" eb="16">
      <t>キン</t>
    </rPh>
    <rPh sb="23" eb="25">
      <t>コキュウ</t>
    </rPh>
    <rPh sb="25" eb="27">
      <t>クンレン</t>
    </rPh>
    <rPh sb="27" eb="28">
      <t>トウ</t>
    </rPh>
    <rPh sb="29" eb="31">
      <t>ジッシ</t>
    </rPh>
    <rPh sb="33" eb="35">
      <t>チシキ</t>
    </rPh>
    <rPh sb="36" eb="38">
      <t>フキュウ</t>
    </rPh>
    <rPh sb="39" eb="41">
      <t>リョウヨウ</t>
    </rPh>
    <rPh sb="41" eb="43">
      <t>シドウ</t>
    </rPh>
    <rPh sb="44" eb="45">
      <t>オコナ</t>
    </rPh>
    <rPh sb="50" eb="52">
      <t>ヘイセイ</t>
    </rPh>
    <rPh sb="54" eb="56">
      <t>ネンド</t>
    </rPh>
    <rPh sb="58" eb="60">
      <t>コウガイ</t>
    </rPh>
    <rPh sb="60" eb="62">
      <t>ケンコウ</t>
    </rPh>
    <rPh sb="62" eb="64">
      <t>ヒガイ</t>
    </rPh>
    <rPh sb="64" eb="66">
      <t>ヨボウ</t>
    </rPh>
    <rPh sb="66" eb="68">
      <t>ジギョウ</t>
    </rPh>
    <rPh sb="69" eb="71">
      <t>イッカン</t>
    </rPh>
    <rPh sb="74" eb="77">
      <t>タイショウシャ</t>
    </rPh>
    <rPh sb="78" eb="79">
      <t>ヒロ</t>
    </rPh>
    <rPh sb="81" eb="82">
      <t>ヒロ</t>
    </rPh>
    <rPh sb="83" eb="85">
      <t>コキュウ</t>
    </rPh>
    <rPh sb="85" eb="86">
      <t>キ</t>
    </rPh>
    <rPh sb="86" eb="88">
      <t>シッカン</t>
    </rPh>
    <rPh sb="89" eb="91">
      <t>ヨボウ</t>
    </rPh>
    <rPh sb="92" eb="94">
      <t>モクテキ</t>
    </rPh>
    <rPh sb="95" eb="97">
      <t>ジッシ</t>
    </rPh>
    <phoneticPr fontId="1"/>
  </si>
  <si>
    <t>表 ９　リハビリテーション事業実施回数</t>
    <phoneticPr fontId="1"/>
  </si>
  <si>
    <t>その他は公害健康被害被認定者以外の参加者を示す</t>
    <phoneticPr fontId="1"/>
  </si>
  <si>
    <t>そ　の　他</t>
    <rPh sb="4" eb="5">
      <t>タ</t>
    </rPh>
    <phoneticPr fontId="1"/>
  </si>
  <si>
    <t>肺 気 し ゅ</t>
    <rPh sb="0" eb="1">
      <t>ハイ</t>
    </rPh>
    <rPh sb="2" eb="3">
      <t>キ</t>
    </rPh>
    <phoneticPr fontId="1"/>
  </si>
  <si>
    <t>総　　　　　数</t>
    <rPh sb="0" eb="1">
      <t>フサ</t>
    </rPh>
    <rPh sb="6" eb="7">
      <t>スウ</t>
    </rPh>
    <phoneticPr fontId="1"/>
  </si>
  <si>
    <t>表 １０　リハビリテーション（呼吸機能訓練）事業参加者数</t>
    <rPh sb="15" eb="17">
      <t>コキュウ</t>
    </rPh>
    <rPh sb="17" eb="19">
      <t>キノウ</t>
    </rPh>
    <rPh sb="19" eb="21">
      <t>クンレン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</si>
</sst>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_(* #,##0_);_(* \(#,##0\);_(* &quot;-&quot;_);_(@_)"/>
    <numFmt numFmtId="177" formatCode="0.E+00"/>
    <numFmt numFmtId="178" formatCode="_ * #,##0.0_ ;_ * \-#,##0.0_ ;_ * &quot;-&quot;_ ;_ @_ "/>
    <numFmt numFmtId="179" formatCode="0_ "/>
    <numFmt numFmtId="180" formatCode="0_);[Red]\(0\)"/>
    <numFmt numFmtId="181" formatCode="0.0%"/>
  </numFmts>
  <fonts count="22">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1"/>
      <name val="ＭＳ Ｐゴシック"/>
      <family val="3"/>
      <charset val="128"/>
    </font>
    <font>
      <b/>
      <sz val="16"/>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b/>
      <sz val="9"/>
      <name val="ＭＳ Ｐ明朝"/>
      <family val="1"/>
      <charset val="128"/>
    </font>
    <font>
      <sz val="9"/>
      <color theme="1"/>
      <name val="ＭＳ Ｐ明朝"/>
      <family val="1"/>
      <charset val="128"/>
    </font>
    <font>
      <sz val="12"/>
      <name val="ＭＳ Ｐゴシック"/>
      <family val="3"/>
      <charset val="128"/>
    </font>
    <font>
      <sz val="9"/>
      <name val="HGｺﾞｼｯｸM"/>
      <family val="3"/>
      <charset val="128"/>
    </font>
    <font>
      <sz val="8"/>
      <name val="HGｺﾞｼｯｸM"/>
      <family val="3"/>
      <charset val="128"/>
    </font>
    <font>
      <sz val="9"/>
      <color rgb="FF000000"/>
      <name val="MS PMincho"/>
      <family val="1"/>
      <charset val="128"/>
    </font>
    <font>
      <sz val="11"/>
      <name val="ＭＳ Ｐ明朝"/>
      <family val="1"/>
      <charset val="128"/>
    </font>
    <font>
      <sz val="12"/>
      <name val="ＭＳ Ｐ明朝"/>
      <family val="1"/>
      <charset val="128"/>
    </font>
    <font>
      <sz val="11"/>
      <color theme="1"/>
      <name val="ＭＳ Ｐゴシック"/>
      <family val="3"/>
      <charset val="128"/>
    </font>
    <font>
      <b/>
      <sz val="9"/>
      <color theme="1"/>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70">
    <border>
      <left/>
      <right/>
      <top/>
      <bottom/>
      <diagonal/>
    </border>
    <border>
      <left/>
      <right style="thin">
        <color auto="1"/>
      </right>
      <top/>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top/>
      <bottom style="medium">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otted">
        <color auto="1"/>
      </top>
      <bottom/>
      <diagonal/>
    </border>
    <border>
      <left style="thin">
        <color auto="1"/>
      </left>
      <right style="thin">
        <color auto="1"/>
      </right>
      <top style="dotted">
        <color auto="1"/>
      </top>
      <bottom/>
      <diagonal/>
    </border>
    <border>
      <left/>
      <right/>
      <top style="dotted">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medium">
        <color auto="1"/>
      </top>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style="dotted">
        <color auto="1"/>
      </left>
      <right/>
      <top/>
      <bottom style="medium">
        <color auto="1"/>
      </bottom>
      <diagonal/>
    </border>
    <border>
      <left/>
      <right style="dotted">
        <color auto="1"/>
      </right>
      <top/>
      <bottom style="medium">
        <color auto="1"/>
      </bottom>
      <diagonal/>
    </border>
    <border>
      <left style="dotted">
        <color auto="1"/>
      </left>
      <right style="thin">
        <color auto="1"/>
      </right>
      <top/>
      <bottom style="medium">
        <color auto="1"/>
      </bottom>
      <diagonal/>
    </border>
    <border>
      <left style="dotted">
        <color auto="1"/>
      </left>
      <right/>
      <top/>
      <bottom/>
      <diagonal/>
    </border>
    <border>
      <left style="dotted">
        <color auto="1"/>
      </left>
      <right style="dotted">
        <color auto="1"/>
      </right>
      <top/>
      <bottom/>
      <diagonal/>
    </border>
    <border>
      <left style="dotted">
        <color auto="1"/>
      </left>
      <right style="thin">
        <color auto="1"/>
      </right>
      <top/>
      <bottom/>
      <diagonal/>
    </border>
    <border>
      <left style="dotted">
        <color auto="1"/>
      </left>
      <right/>
      <top style="thin">
        <color auto="1"/>
      </top>
      <bottom/>
      <diagonal/>
    </border>
    <border>
      <left style="dotted">
        <color auto="1"/>
      </left>
      <right style="thin">
        <color auto="1"/>
      </right>
      <top style="thin">
        <color auto="1"/>
      </top>
      <bottom/>
      <diagonal/>
    </border>
    <border>
      <left style="dotted">
        <color auto="1"/>
      </left>
      <right style="dotted">
        <color auto="1"/>
      </right>
      <top style="thin">
        <color auto="1"/>
      </top>
      <bottom style="thin">
        <color auto="1"/>
      </bottom>
      <diagonal/>
    </border>
    <border>
      <left style="dotted">
        <color auto="1"/>
      </left>
      <right/>
      <top style="medium">
        <color auto="1"/>
      </top>
      <bottom style="thin">
        <color auto="1"/>
      </bottom>
      <diagonal/>
    </border>
    <border>
      <left style="dotted">
        <color auto="1"/>
      </left>
      <right style="dotted">
        <color auto="1"/>
      </right>
      <top/>
      <bottom style="medium">
        <color auto="1"/>
      </bottom>
      <diagonal/>
    </border>
    <border>
      <left style="thin">
        <color auto="1"/>
      </left>
      <right style="dotted">
        <color auto="1"/>
      </right>
      <top/>
      <bottom style="medium">
        <color auto="1"/>
      </bottom>
      <diagonal/>
    </border>
    <border>
      <left style="thin">
        <color auto="1"/>
      </left>
      <right style="dotted">
        <color auto="1"/>
      </right>
      <top/>
      <bottom/>
      <diagonal/>
    </border>
    <border>
      <left style="dotted">
        <color auto="1"/>
      </left>
      <right style="dotted">
        <color auto="1"/>
      </right>
      <top style="dotted">
        <color auto="1"/>
      </top>
      <bottom/>
      <diagonal/>
    </border>
    <border>
      <left style="thin">
        <color auto="1"/>
      </left>
      <right style="dotted">
        <color auto="1"/>
      </right>
      <top style="dotted">
        <color auto="1"/>
      </top>
      <bottom/>
      <diagonal/>
    </border>
    <border>
      <left/>
      <right style="thin">
        <color auto="1"/>
      </right>
      <top style="dotted">
        <color auto="1"/>
      </top>
      <bottom/>
      <diagonal/>
    </border>
    <border>
      <left style="dotted">
        <color indexed="64"/>
      </left>
      <right/>
      <top style="thin">
        <color auto="1"/>
      </top>
      <bottom style="dotted">
        <color auto="1"/>
      </bottom>
      <diagonal/>
    </border>
    <border>
      <left style="dotted">
        <color indexed="64"/>
      </left>
      <right style="thin">
        <color auto="1"/>
      </right>
      <top style="thin">
        <color auto="1"/>
      </top>
      <bottom style="dotted">
        <color auto="1"/>
      </bottom>
      <diagonal/>
    </border>
    <border>
      <left style="dotted">
        <color auto="1"/>
      </left>
      <right style="dotted">
        <color auto="1"/>
      </right>
      <top style="thin">
        <color auto="1"/>
      </top>
      <bottom/>
      <diagonal/>
    </border>
    <border>
      <left style="thin">
        <color auto="1"/>
      </left>
      <right style="dotted">
        <color auto="1"/>
      </right>
      <top style="thin">
        <color auto="1"/>
      </top>
      <bottom/>
      <diagonal/>
    </border>
    <border>
      <left style="thin">
        <color indexed="64"/>
      </left>
      <right style="dotted">
        <color indexed="64"/>
      </right>
      <top style="thin">
        <color auto="1"/>
      </top>
      <bottom style="dotted">
        <color auto="1"/>
      </bottom>
      <diagonal/>
    </border>
    <border>
      <left style="dotted">
        <color auto="1"/>
      </left>
      <right style="dotted">
        <color auto="1"/>
      </right>
      <top style="thin">
        <color auto="1"/>
      </top>
      <bottom style="medium">
        <color auto="1"/>
      </bottom>
      <diagonal/>
    </border>
    <border>
      <left style="dotted">
        <color auto="1"/>
      </left>
      <right/>
      <top style="medium">
        <color auto="1"/>
      </top>
      <bottom/>
      <diagonal/>
    </border>
    <border>
      <left style="dotted">
        <color auto="1"/>
      </left>
      <right style="dotted">
        <color auto="1"/>
      </right>
      <top style="medium">
        <color auto="1"/>
      </top>
      <bottom/>
      <diagonal/>
    </border>
    <border>
      <left style="thin">
        <color auto="1"/>
      </left>
      <right style="thin">
        <color auto="1"/>
      </right>
      <top style="dashed">
        <color auto="1"/>
      </top>
      <bottom/>
      <diagonal/>
    </border>
    <border>
      <left style="dotted">
        <color indexed="64"/>
      </left>
      <right style="dotted">
        <color indexed="64"/>
      </right>
      <top style="thin">
        <color auto="1"/>
      </top>
      <bottom style="dotted">
        <color auto="1"/>
      </bottom>
      <diagonal/>
    </border>
    <border>
      <left style="dotted">
        <color indexed="64"/>
      </left>
      <right style="thin">
        <color auto="1"/>
      </right>
      <top style="dashed">
        <color auto="1"/>
      </top>
      <bottom/>
      <diagonal/>
    </border>
    <border>
      <left style="dotted">
        <color indexed="64"/>
      </left>
      <right style="thin">
        <color auto="1"/>
      </right>
      <top style="thin">
        <color auto="1"/>
      </top>
      <bottom style="dashed">
        <color auto="1"/>
      </bottom>
      <diagonal/>
    </border>
  </borders>
  <cellStyleXfs count="2">
    <xf numFmtId="0" fontId="0" fillId="0" borderId="0"/>
    <xf numFmtId="9" fontId="3" fillId="0" borderId="0" applyFont="0" applyFill="0" applyBorder="0" applyAlignment="0" applyProtection="0">
      <alignment vertical="center"/>
    </xf>
  </cellStyleXfs>
  <cellXfs count="523">
    <xf numFmtId="0" fontId="0" fillId="0" borderId="0" xfId="0"/>
    <xf numFmtId="0" fontId="3" fillId="0" borderId="0" xfId="0" applyFont="1" applyFill="1"/>
    <xf numFmtId="0" fontId="3" fillId="0" borderId="0" xfId="0" applyFont="1" applyFill="1" applyBorder="1"/>
    <xf numFmtId="0" fontId="4" fillId="0" borderId="0" xfId="0" applyFont="1" applyFill="1"/>
    <xf numFmtId="0" fontId="4" fillId="0" borderId="0" xfId="0" applyFont="1" applyFill="1" applyBorder="1"/>
    <xf numFmtId="0" fontId="2" fillId="0" borderId="0" xfId="0" applyFont="1" applyFill="1"/>
    <xf numFmtId="177" fontId="0" fillId="0" borderId="0" xfId="0" applyNumberFormat="1" applyFill="1" applyBorder="1"/>
    <xf numFmtId="0" fontId="0" fillId="0" borderId="0" xfId="0" applyFill="1"/>
    <xf numFmtId="0" fontId="0" fillId="0" borderId="0" xfId="0" applyFill="1" applyBorder="1"/>
    <xf numFmtId="0" fontId="7" fillId="0" borderId="0" xfId="0" applyFont="1" applyFill="1"/>
    <xf numFmtId="0" fontId="7" fillId="0" borderId="0" xfId="0" applyFont="1" applyFill="1" applyBorder="1"/>
    <xf numFmtId="177" fontId="6" fillId="0" borderId="2" xfId="0" applyNumberFormat="1" applyFont="1" applyFill="1" applyBorder="1"/>
    <xf numFmtId="0" fontId="6" fillId="0" borderId="0" xfId="0" applyFont="1" applyFill="1"/>
    <xf numFmtId="0" fontId="6" fillId="0" borderId="3" xfId="0" applyFont="1" applyFill="1" applyBorder="1"/>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49" fontId="8" fillId="0" borderId="10" xfId="0" applyNumberFormat="1" applyFont="1" applyFill="1" applyBorder="1" applyAlignment="1">
      <alignment horizontal="distributed" vertical="center"/>
    </xf>
    <xf numFmtId="49" fontId="6" fillId="0" borderId="1" xfId="0" applyNumberFormat="1" applyFont="1" applyFill="1" applyBorder="1" applyAlignment="1">
      <alignment horizontal="distributed" vertical="center"/>
    </xf>
    <xf numFmtId="176" fontId="6" fillId="0" borderId="4" xfId="0" applyNumberFormat="1" applyFont="1" applyFill="1" applyBorder="1" applyAlignment="1">
      <alignment vertical="center"/>
    </xf>
    <xf numFmtId="176" fontId="6" fillId="0" borderId="5" xfId="0" applyNumberFormat="1" applyFont="1" applyFill="1" applyBorder="1" applyAlignment="1">
      <alignment vertical="center"/>
    </xf>
    <xf numFmtId="49" fontId="6" fillId="0" borderId="3" xfId="0" applyNumberFormat="1" applyFont="1" applyFill="1" applyBorder="1" applyAlignment="1">
      <alignment horizontal="distributed" vertical="center"/>
    </xf>
    <xf numFmtId="176" fontId="10" fillId="0" borderId="6" xfId="0" applyNumberFormat="1" applyFont="1" applyFill="1" applyBorder="1" applyAlignment="1">
      <alignment vertical="center"/>
    </xf>
    <xf numFmtId="176" fontId="10" fillId="0" borderId="7" xfId="0" applyNumberFormat="1" applyFont="1" applyFill="1" applyBorder="1" applyAlignment="1">
      <alignment vertical="center"/>
    </xf>
    <xf numFmtId="49" fontId="6" fillId="0" borderId="0" xfId="0" applyNumberFormat="1" applyFont="1" applyFill="1" applyBorder="1" applyAlignment="1">
      <alignment horizontal="distributed" vertical="center"/>
    </xf>
    <xf numFmtId="176" fontId="6" fillId="0" borderId="13" xfId="0" applyNumberFormat="1" applyFont="1" applyFill="1" applyBorder="1" applyAlignment="1">
      <alignment vertical="center"/>
    </xf>
    <xf numFmtId="176" fontId="9" fillId="0" borderId="13" xfId="0" applyNumberFormat="1" applyFont="1" applyFill="1" applyBorder="1" applyAlignment="1">
      <alignment vertical="center"/>
    </xf>
    <xf numFmtId="176" fontId="9" fillId="0" borderId="0" xfId="0" applyNumberFormat="1" applyFont="1" applyFill="1" applyBorder="1" applyAlignment="1">
      <alignment vertical="center"/>
    </xf>
    <xf numFmtId="176" fontId="6" fillId="0" borderId="0" xfId="0" applyNumberFormat="1" applyFont="1" applyFill="1" applyBorder="1" applyAlignment="1">
      <alignment vertical="center"/>
    </xf>
    <xf numFmtId="0" fontId="6" fillId="0" borderId="0" xfId="0" applyFont="1" applyFill="1" applyBorder="1" applyAlignment="1">
      <alignment horizontal="center" vertical="center" textRotation="255"/>
    </xf>
    <xf numFmtId="176" fontId="6" fillId="0" borderId="0" xfId="0" applyNumberFormat="1" applyFont="1" applyFill="1" applyBorder="1" applyAlignment="1">
      <alignment horizontal="center"/>
    </xf>
    <xf numFmtId="0" fontId="6" fillId="0" borderId="0" xfId="0" applyFont="1" applyFill="1" applyBorder="1"/>
    <xf numFmtId="176" fontId="6" fillId="0" borderId="6" xfId="0" applyNumberFormat="1" applyFont="1" applyFill="1" applyBorder="1" applyAlignment="1">
      <alignment vertical="center"/>
    </xf>
    <xf numFmtId="176" fontId="6" fillId="0" borderId="7" xfId="0" applyNumberFormat="1" applyFont="1" applyFill="1" applyBorder="1" applyAlignment="1">
      <alignment vertical="center"/>
    </xf>
    <xf numFmtId="177" fontId="6" fillId="0" borderId="0" xfId="0" applyNumberFormat="1" applyFont="1" applyFill="1" applyBorder="1"/>
    <xf numFmtId="0" fontId="2" fillId="0" borderId="0" xfId="0" applyFont="1" applyFill="1" applyBorder="1"/>
    <xf numFmtId="0" fontId="11" fillId="0" borderId="0" xfId="0" applyFont="1" applyFill="1"/>
    <xf numFmtId="0" fontId="11" fillId="0" borderId="0" xfId="0" applyFont="1" applyFill="1" applyBorder="1"/>
    <xf numFmtId="0" fontId="11" fillId="0" borderId="0" xfId="0" applyFont="1" applyFill="1" applyAlignment="1">
      <alignment vertical="top"/>
    </xf>
    <xf numFmtId="176" fontId="8" fillId="0" borderId="11" xfId="0" applyNumberFormat="1" applyFont="1" applyFill="1" applyBorder="1" applyAlignment="1">
      <alignment vertical="center" shrinkToFit="1"/>
    </xf>
    <xf numFmtId="176" fontId="8" fillId="0" borderId="12" xfId="0" applyNumberFormat="1" applyFont="1" applyFill="1" applyBorder="1" applyAlignment="1">
      <alignment vertical="center" shrinkToFit="1"/>
    </xf>
    <xf numFmtId="176" fontId="6" fillId="0" borderId="0" xfId="0" applyNumberFormat="1" applyFont="1" applyFill="1" applyBorder="1" applyAlignment="1">
      <alignment horizontal="center"/>
    </xf>
    <xf numFmtId="0" fontId="6" fillId="0" borderId="0" xfId="0" applyFont="1" applyFill="1" applyAlignment="1"/>
    <xf numFmtId="0" fontId="6" fillId="0" borderId="0" xfId="0" applyNumberFormat="1" applyFont="1" applyFill="1" applyBorder="1"/>
    <xf numFmtId="176" fontId="6" fillId="0" borderId="7" xfId="0" applyNumberFormat="1" applyFont="1" applyFill="1" applyBorder="1" applyAlignment="1">
      <alignment horizontal="right" vertical="center"/>
    </xf>
    <xf numFmtId="176" fontId="6" fillId="0" borderId="6" xfId="0" applyNumberFormat="1" applyFont="1" applyFill="1" applyBorder="1" applyAlignment="1">
      <alignment horizontal="right" vertical="center"/>
    </xf>
    <xf numFmtId="178" fontId="6" fillId="0" borderId="6"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6" fillId="0" borderId="5" xfId="0" applyNumberFormat="1" applyFont="1" applyFill="1" applyBorder="1" applyAlignment="1">
      <alignment horizontal="right" vertical="center"/>
    </xf>
    <xf numFmtId="176" fontId="6" fillId="0" borderId="4" xfId="0" applyNumberFormat="1" applyFont="1" applyFill="1" applyBorder="1" applyAlignment="1">
      <alignment horizontal="right" vertical="center"/>
    </xf>
    <xf numFmtId="178" fontId="6" fillId="0" borderId="4"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176" fontId="6" fillId="0" borderId="18" xfId="0" applyNumberFormat="1" applyFont="1" applyFill="1" applyBorder="1" applyAlignment="1">
      <alignment horizontal="right" vertical="center"/>
    </xf>
    <xf numFmtId="176" fontId="6" fillId="0" borderId="19" xfId="0" applyNumberFormat="1" applyFont="1" applyFill="1" applyBorder="1" applyAlignment="1">
      <alignment horizontal="right" vertical="center"/>
    </xf>
    <xf numFmtId="178" fontId="6" fillId="0" borderId="19" xfId="0" applyNumberFormat="1" applyFont="1" applyFill="1" applyBorder="1" applyAlignment="1">
      <alignment horizontal="center" vertical="center"/>
    </xf>
    <xf numFmtId="176" fontId="7" fillId="0" borderId="19" xfId="0" applyNumberFormat="1" applyFont="1" applyFill="1" applyBorder="1" applyAlignment="1">
      <alignment horizontal="center" vertical="center"/>
    </xf>
    <xf numFmtId="176" fontId="6" fillId="0" borderId="21" xfId="0" applyNumberFormat="1" applyFont="1" applyFill="1" applyBorder="1" applyAlignment="1">
      <alignment horizontal="right" vertical="center"/>
    </xf>
    <xf numFmtId="176" fontId="6" fillId="0" borderId="22" xfId="0" applyNumberFormat="1" applyFont="1" applyFill="1" applyBorder="1" applyAlignment="1">
      <alignment horizontal="right" vertical="center"/>
    </xf>
    <xf numFmtId="178" fontId="6" fillId="0" borderId="22" xfId="0" applyNumberFormat="1" applyFont="1" applyFill="1" applyBorder="1" applyAlignment="1">
      <alignment horizontal="center" vertical="center"/>
    </xf>
    <xf numFmtId="176" fontId="7" fillId="0" borderId="22" xfId="0" applyNumberFormat="1" applyFont="1" applyFill="1" applyBorder="1" applyAlignment="1">
      <alignment horizontal="center" vertical="center"/>
    </xf>
    <xf numFmtId="49" fontId="12" fillId="0" borderId="23" xfId="0" applyNumberFormat="1" applyFont="1" applyFill="1" applyBorder="1" applyAlignment="1">
      <alignment horizontal="center" vertical="center"/>
    </xf>
    <xf numFmtId="49" fontId="13" fillId="0" borderId="23" xfId="0" applyNumberFormat="1" applyFont="1" applyFill="1" applyBorder="1" applyAlignment="1">
      <alignment horizontal="center" vertical="center"/>
    </xf>
    <xf numFmtId="49" fontId="13" fillId="0" borderId="0" xfId="0" applyNumberFormat="1" applyFont="1" applyFill="1" applyBorder="1" applyAlignment="1">
      <alignment horizontal="left" vertical="center"/>
    </xf>
    <xf numFmtId="49" fontId="12" fillId="0" borderId="0"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176" fontId="6" fillId="0" borderId="24" xfId="0" applyNumberFormat="1" applyFont="1" applyFill="1" applyBorder="1" applyAlignment="1">
      <alignment horizontal="right" vertical="center"/>
    </xf>
    <xf numFmtId="176" fontId="6" fillId="0" borderId="25" xfId="0" applyNumberFormat="1" applyFont="1" applyFill="1" applyBorder="1" applyAlignment="1">
      <alignment horizontal="right" vertical="center"/>
    </xf>
    <xf numFmtId="178" fontId="6" fillId="0" borderId="25" xfId="0" applyNumberFormat="1" applyFont="1" applyFill="1" applyBorder="1" applyAlignment="1">
      <alignment horizontal="center" vertical="center"/>
    </xf>
    <xf numFmtId="176" fontId="7" fillId="0" borderId="25" xfId="0" applyNumberFormat="1" applyFont="1" applyFill="1" applyBorder="1" applyAlignment="1">
      <alignment horizontal="center" vertical="center"/>
    </xf>
    <xf numFmtId="49" fontId="13" fillId="0" borderId="26" xfId="0" applyNumberFormat="1" applyFont="1" applyFill="1" applyBorder="1" applyAlignment="1">
      <alignment horizontal="left" vertical="center"/>
    </xf>
    <xf numFmtId="49" fontId="12" fillId="0" borderId="26" xfId="0" applyNumberFormat="1" applyFont="1" applyFill="1" applyBorder="1" applyAlignment="1">
      <alignment horizontal="center" vertical="center"/>
    </xf>
    <xf numFmtId="49" fontId="13" fillId="0" borderId="26"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8" fontId="6" fillId="0" borderId="27" xfId="0" applyNumberFormat="1" applyFont="1" applyFill="1" applyBorder="1" applyAlignment="1">
      <alignment horizontal="center" vertical="center"/>
    </xf>
    <xf numFmtId="176" fontId="6" fillId="0" borderId="28" xfId="0" applyNumberFormat="1" applyFont="1" applyFill="1" applyBorder="1" applyAlignment="1">
      <alignment horizontal="center" vertical="center"/>
    </xf>
    <xf numFmtId="176" fontId="6" fillId="0" borderId="27" xfId="0" applyNumberFormat="1" applyFont="1" applyFill="1" applyBorder="1" applyAlignment="1">
      <alignment horizontal="center" vertical="center"/>
    </xf>
    <xf numFmtId="176" fontId="8" fillId="0" borderId="5"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xf>
    <xf numFmtId="178" fontId="8" fillId="0" borderId="4" xfId="0" applyNumberFormat="1" applyFont="1" applyFill="1" applyBorder="1" applyAlignment="1">
      <alignment horizontal="center" vertical="center"/>
    </xf>
    <xf numFmtId="0" fontId="14" fillId="0" borderId="0" xfId="0" applyFont="1"/>
    <xf numFmtId="176" fontId="6" fillId="0" borderId="8" xfId="0" applyNumberFormat="1" applyFont="1" applyFill="1" applyBorder="1" applyAlignment="1">
      <alignment horizontal="center"/>
    </xf>
    <xf numFmtId="0" fontId="11" fillId="0" borderId="0" xfId="0" applyFont="1" applyFill="1" applyBorder="1" applyAlignment="1">
      <alignment vertical="top"/>
    </xf>
    <xf numFmtId="0" fontId="0" fillId="0" borderId="0" xfId="0" applyFont="1" applyFill="1"/>
    <xf numFmtId="0" fontId="0" fillId="0" borderId="0" xfId="0" applyNumberFormat="1" applyFont="1" applyFill="1"/>
    <xf numFmtId="177" fontId="0" fillId="0" borderId="0" xfId="0" applyNumberFormat="1" applyFont="1" applyFill="1" applyBorder="1"/>
    <xf numFmtId="0" fontId="6" fillId="0" borderId="0" xfId="0" applyNumberFormat="1" applyFont="1" applyFill="1"/>
    <xf numFmtId="177" fontId="6" fillId="0" borderId="16" xfId="0" applyNumberFormat="1" applyFont="1" applyFill="1" applyBorder="1" applyAlignment="1"/>
    <xf numFmtId="176" fontId="6" fillId="0" borderId="9" xfId="0" applyNumberFormat="1" applyFont="1" applyFill="1" applyBorder="1" applyAlignment="1">
      <alignment horizontal="center" vertical="center"/>
    </xf>
    <xf numFmtId="176" fontId="6" fillId="0" borderId="8" xfId="0" applyNumberFormat="1" applyFont="1" applyFill="1" applyBorder="1" applyAlignment="1">
      <alignment horizontal="center" vertical="center"/>
    </xf>
    <xf numFmtId="176" fontId="6" fillId="0" borderId="8" xfId="0" applyNumberFormat="1" applyFont="1" applyFill="1" applyBorder="1" applyAlignment="1">
      <alignment horizontal="right" vertical="center"/>
    </xf>
    <xf numFmtId="176" fontId="8" fillId="0" borderId="8" xfId="0" applyNumberFormat="1" applyFont="1" applyFill="1" applyBorder="1" applyAlignment="1">
      <alignment horizontal="center" vertical="center"/>
    </xf>
    <xf numFmtId="176" fontId="6" fillId="0" borderId="21" xfId="0" applyNumberFormat="1" applyFont="1" applyFill="1" applyBorder="1" applyAlignment="1">
      <alignment horizontal="center" vertical="center"/>
    </xf>
    <xf numFmtId="176" fontId="6" fillId="0" borderId="22" xfId="0" applyNumberFormat="1" applyFont="1" applyFill="1" applyBorder="1" applyAlignment="1">
      <alignment horizontal="center" vertical="center"/>
    </xf>
    <xf numFmtId="176" fontId="8" fillId="0" borderId="22" xfId="0" applyNumberFormat="1" applyFont="1" applyFill="1" applyBorder="1" applyAlignment="1">
      <alignment horizontal="center" vertical="center"/>
    </xf>
    <xf numFmtId="49" fontId="6" fillId="0" borderId="22" xfId="0" applyNumberFormat="1" applyFont="1" applyFill="1" applyBorder="1" applyAlignment="1">
      <alignment horizontal="distributed" vertical="center"/>
    </xf>
    <xf numFmtId="176" fontId="6" fillId="0" borderId="18" xfId="0" applyNumberFormat="1" applyFont="1" applyFill="1" applyBorder="1" applyAlignment="1">
      <alignment horizontal="center" vertical="center"/>
    </xf>
    <xf numFmtId="176" fontId="6" fillId="0" borderId="19" xfId="0" applyNumberFormat="1" applyFont="1" applyFill="1" applyBorder="1" applyAlignment="1">
      <alignment horizontal="center" vertical="center"/>
    </xf>
    <xf numFmtId="176" fontId="8" fillId="0" borderId="19" xfId="0" applyNumberFormat="1" applyFont="1" applyFill="1" applyBorder="1" applyAlignment="1">
      <alignment horizontal="center" vertical="center"/>
    </xf>
    <xf numFmtId="49" fontId="6" fillId="0" borderId="19" xfId="0" applyNumberFormat="1" applyFont="1" applyFill="1" applyBorder="1" applyAlignment="1">
      <alignment horizontal="distributed" vertical="center"/>
    </xf>
    <xf numFmtId="49" fontId="6" fillId="0" borderId="4" xfId="0" applyNumberFormat="1" applyFont="1" applyFill="1" applyBorder="1" applyAlignment="1">
      <alignment horizontal="distributed" vertical="center"/>
    </xf>
    <xf numFmtId="176" fontId="7" fillId="0" borderId="18" xfId="0" applyNumberFormat="1" applyFont="1" applyFill="1" applyBorder="1" applyAlignment="1">
      <alignment horizontal="center" vertical="center"/>
    </xf>
    <xf numFmtId="176" fontId="6" fillId="0" borderId="33" xfId="0" applyNumberFormat="1" applyFont="1" applyFill="1" applyBorder="1" applyAlignment="1">
      <alignment horizontal="center" vertical="center"/>
    </xf>
    <xf numFmtId="176" fontId="6" fillId="0" borderId="34" xfId="0" applyNumberFormat="1" applyFont="1" applyFill="1" applyBorder="1" applyAlignment="1">
      <alignment horizontal="center" vertical="center"/>
    </xf>
    <xf numFmtId="176" fontId="8" fillId="0" borderId="34" xfId="0" applyNumberFormat="1" applyFont="1" applyFill="1" applyBorder="1" applyAlignment="1">
      <alignment horizontal="center" vertical="center"/>
    </xf>
    <xf numFmtId="176" fontId="6" fillId="0" borderId="15" xfId="0" applyNumberFormat="1" applyFont="1" applyFill="1" applyBorder="1" applyAlignment="1">
      <alignment horizontal="center" vertical="center"/>
    </xf>
    <xf numFmtId="176" fontId="6" fillId="0" borderId="30" xfId="0" applyNumberFormat="1" applyFont="1" applyFill="1" applyBorder="1" applyAlignment="1">
      <alignment horizontal="center" vertical="center"/>
    </xf>
    <xf numFmtId="176" fontId="8" fillId="0" borderId="30" xfId="0" applyNumberFormat="1" applyFont="1"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8" fillId="0" borderId="38" xfId="0" applyFont="1" applyFill="1" applyBorder="1" applyAlignment="1">
      <alignment horizontal="center" vertical="center"/>
    </xf>
    <xf numFmtId="0" fontId="11" fillId="0" borderId="0" xfId="0" applyNumberFormat="1" applyFont="1" applyFill="1" applyAlignment="1">
      <alignment vertical="top"/>
    </xf>
    <xf numFmtId="0" fontId="0" fillId="0" borderId="0" xfId="0" applyFont="1" applyFill="1" applyBorder="1"/>
    <xf numFmtId="176" fontId="7" fillId="0" borderId="0" xfId="0" applyNumberFormat="1" applyFont="1" applyFill="1" applyBorder="1" applyAlignment="1">
      <alignment horizontal="center"/>
    </xf>
    <xf numFmtId="176" fontId="6" fillId="0" borderId="0" xfId="0" applyNumberFormat="1" applyFont="1" applyFill="1" applyBorder="1" applyAlignment="1">
      <alignment horizontal="center" vertical="center"/>
    </xf>
    <xf numFmtId="49" fontId="6" fillId="0" borderId="31" xfId="0" applyNumberFormat="1" applyFont="1" applyFill="1" applyBorder="1" applyAlignment="1">
      <alignment horizontal="distributed" vertical="center"/>
    </xf>
    <xf numFmtId="176" fontId="7" fillId="0" borderId="0" xfId="0" applyNumberFormat="1" applyFont="1" applyFill="1" applyBorder="1" applyAlignment="1">
      <alignment horizontal="center" vertical="center"/>
    </xf>
    <xf numFmtId="49" fontId="6" fillId="0" borderId="35" xfId="0" applyNumberFormat="1" applyFont="1" applyFill="1" applyBorder="1" applyAlignment="1">
      <alignment horizontal="distributed" vertical="center"/>
    </xf>
    <xf numFmtId="176" fontId="8" fillId="0" borderId="12" xfId="0" applyNumberFormat="1" applyFont="1" applyFill="1" applyBorder="1" applyAlignment="1">
      <alignment horizontal="center" vertical="center"/>
    </xf>
    <xf numFmtId="49" fontId="9" fillId="0" borderId="10" xfId="0" applyNumberFormat="1" applyFont="1" applyFill="1" applyBorder="1" applyAlignment="1">
      <alignment horizontal="distributed" vertical="center"/>
    </xf>
    <xf numFmtId="0" fontId="7" fillId="0" borderId="0" xfId="0" applyFont="1" applyFill="1" applyBorder="1" applyAlignment="1">
      <alignment horizontal="distributed" vertical="distributed" textRotation="255" wrapText="1"/>
    </xf>
    <xf numFmtId="0" fontId="6" fillId="0" borderId="32" xfId="0" applyFont="1" applyFill="1" applyBorder="1" applyAlignment="1">
      <alignment horizontal="distributed" vertical="distributed" textRotation="255" wrapText="1"/>
    </xf>
    <xf numFmtId="0" fontId="6" fillId="0" borderId="31" xfId="0" applyFont="1" applyFill="1" applyBorder="1" applyAlignment="1">
      <alignment horizontal="center" vertical="distributed" textRotation="255" wrapText="1"/>
    </xf>
    <xf numFmtId="0" fontId="6" fillId="0" borderId="31" xfId="0" applyFont="1" applyFill="1" applyBorder="1" applyAlignment="1">
      <alignment horizontal="distributed" vertical="distributed" textRotation="255" wrapText="1"/>
    </xf>
    <xf numFmtId="0" fontId="6" fillId="0" borderId="8" xfId="0" applyFont="1" applyFill="1" applyBorder="1" applyAlignment="1">
      <alignment horizontal="distributed" vertical="distributed" textRotation="255" wrapText="1"/>
    </xf>
    <xf numFmtId="176" fontId="8" fillId="0" borderId="21" xfId="0" applyNumberFormat="1" applyFont="1" applyFill="1" applyBorder="1" applyAlignment="1">
      <alignment horizontal="center" vertical="center"/>
    </xf>
    <xf numFmtId="0" fontId="7" fillId="0" borderId="17" xfId="0" applyFont="1" applyFill="1" applyBorder="1"/>
    <xf numFmtId="0" fontId="7" fillId="0" borderId="13" xfId="0" applyFont="1" applyFill="1" applyBorder="1"/>
    <xf numFmtId="0" fontId="7" fillId="0" borderId="20" xfId="0" applyFont="1" applyFill="1" applyBorder="1"/>
    <xf numFmtId="177" fontId="7" fillId="0" borderId="0" xfId="0" applyNumberFormat="1" applyFont="1" applyFill="1" applyBorder="1"/>
    <xf numFmtId="176" fontId="6" fillId="0" borderId="9" xfId="0" applyNumberFormat="1" applyFont="1" applyFill="1" applyBorder="1" applyAlignment="1">
      <alignment horizontal="center"/>
    </xf>
    <xf numFmtId="176" fontId="6" fillId="0" borderId="34" xfId="0" applyNumberFormat="1" applyFont="1" applyFill="1" applyBorder="1" applyAlignment="1">
      <alignment horizontal="center"/>
    </xf>
    <xf numFmtId="176" fontId="6" fillId="0" borderId="4" xfId="0" applyNumberFormat="1" applyFont="1" applyFill="1" applyBorder="1" applyAlignment="1">
      <alignment horizontal="center"/>
    </xf>
    <xf numFmtId="49" fontId="6" fillId="0" borderId="0" xfId="0" applyNumberFormat="1" applyFont="1" applyFill="1" applyBorder="1" applyAlignment="1">
      <alignment vertical="center"/>
    </xf>
    <xf numFmtId="176" fontId="8" fillId="0" borderId="22" xfId="0" applyNumberFormat="1" applyFont="1" applyFill="1" applyBorder="1" applyAlignment="1">
      <alignment horizontal="center"/>
    </xf>
    <xf numFmtId="0" fontId="6" fillId="0" borderId="0" xfId="0" applyFont="1" applyFill="1" applyBorder="1" applyAlignment="1">
      <alignment horizontal="distributed" vertical="distributed"/>
    </xf>
    <xf numFmtId="0" fontId="6" fillId="0" borderId="0" xfId="0" applyFont="1" applyFill="1" applyBorder="1" applyAlignment="1">
      <alignment horizontal="distributed" vertical="distributed" textRotation="255" wrapText="1"/>
    </xf>
    <xf numFmtId="0" fontId="6" fillId="0" borderId="9" xfId="0" applyFont="1" applyFill="1" applyBorder="1" applyAlignment="1">
      <alignment horizontal="center" vertical="distributed" wrapText="1"/>
    </xf>
    <xf numFmtId="0" fontId="6" fillId="0" borderId="31" xfId="0" applyFont="1" applyFill="1" applyBorder="1" applyAlignment="1">
      <alignment horizontal="center" vertical="distributed" wrapText="1"/>
    </xf>
    <xf numFmtId="0" fontId="6" fillId="0" borderId="8" xfId="0" applyFont="1" applyFill="1" applyBorder="1" applyAlignment="1">
      <alignment horizontal="center" vertical="distributed" wrapText="1"/>
    </xf>
    <xf numFmtId="176" fontId="6" fillId="0" borderId="7" xfId="0" applyNumberFormat="1" applyFont="1" applyFill="1" applyBorder="1" applyAlignment="1">
      <alignment horizontal="center"/>
    </xf>
    <xf numFmtId="176" fontId="6" fillId="0" borderId="6" xfId="0" applyNumberFormat="1" applyFont="1" applyFill="1" applyBorder="1" applyAlignment="1">
      <alignment horizontal="center"/>
    </xf>
    <xf numFmtId="176" fontId="6" fillId="0" borderId="22" xfId="0" applyNumberFormat="1" applyFont="1" applyFill="1" applyBorder="1" applyAlignment="1">
      <alignment horizontal="center"/>
    </xf>
    <xf numFmtId="49" fontId="6" fillId="0" borderId="40" xfId="0" applyNumberFormat="1" applyFont="1" applyFill="1" applyBorder="1" applyAlignment="1">
      <alignment horizontal="distributed" vertical="center"/>
    </xf>
    <xf numFmtId="49" fontId="6" fillId="0" borderId="23" xfId="0" applyNumberFormat="1" applyFont="1" applyFill="1" applyBorder="1" applyAlignment="1">
      <alignment vertical="center"/>
    </xf>
    <xf numFmtId="0" fontId="6" fillId="0" borderId="32" xfId="0" applyFont="1" applyFill="1" applyBorder="1" applyAlignment="1">
      <alignment horizontal="center" vertical="distributed" wrapText="1"/>
    </xf>
    <xf numFmtId="176" fontId="8" fillId="0" borderId="8" xfId="0" applyNumberFormat="1" applyFont="1" applyFill="1" applyBorder="1" applyAlignment="1">
      <alignment horizontal="center"/>
    </xf>
    <xf numFmtId="176" fontId="8" fillId="0" borderId="34" xfId="0" applyNumberFormat="1" applyFont="1" applyFill="1" applyBorder="1" applyAlignment="1">
      <alignment horizontal="center"/>
    </xf>
    <xf numFmtId="176" fontId="8" fillId="0" borderId="4" xfId="0" applyNumberFormat="1" applyFont="1" applyFill="1" applyBorder="1" applyAlignment="1">
      <alignment horizontal="center"/>
    </xf>
    <xf numFmtId="0" fontId="8" fillId="0" borderId="31" xfId="0" applyFont="1" applyFill="1" applyBorder="1" applyAlignment="1">
      <alignment horizontal="center" vertical="distributed" wrapText="1"/>
    </xf>
    <xf numFmtId="0" fontId="3" fillId="0" borderId="0" xfId="0" applyFont="1" applyFill="1" applyAlignment="1">
      <alignment vertical="top"/>
    </xf>
    <xf numFmtId="0" fontId="3" fillId="0" borderId="0" xfId="0" applyFont="1" applyFill="1" applyBorder="1" applyAlignment="1">
      <alignment vertical="top"/>
    </xf>
    <xf numFmtId="0" fontId="2" fillId="0" borderId="0" xfId="0" applyFont="1" applyFill="1" applyAlignment="1">
      <alignment vertical="top"/>
    </xf>
    <xf numFmtId="0" fontId="0" fillId="0" borderId="0" xfId="0" applyFill="1" applyProtection="1"/>
    <xf numFmtId="0" fontId="0" fillId="0" borderId="0" xfId="0" applyFill="1" applyBorder="1" applyProtection="1"/>
    <xf numFmtId="177" fontId="0" fillId="0" borderId="0" xfId="0" applyNumberFormat="1" applyFill="1" applyBorder="1" applyProtection="1"/>
    <xf numFmtId="0" fontId="3" fillId="0" borderId="0" xfId="0" applyFont="1" applyFill="1" applyProtection="1"/>
    <xf numFmtId="0" fontId="3" fillId="0" borderId="0" xfId="0" applyFont="1" applyFill="1" applyBorder="1" applyProtection="1"/>
    <xf numFmtId="0" fontId="6" fillId="0" borderId="0" xfId="0" applyFont="1" applyFill="1" applyProtection="1"/>
    <xf numFmtId="0" fontId="6" fillId="0" borderId="0" xfId="0" applyFont="1" applyFill="1" applyBorder="1" applyProtection="1"/>
    <xf numFmtId="177" fontId="6" fillId="0" borderId="0" xfId="0" applyNumberFormat="1" applyFont="1" applyFill="1" applyBorder="1" applyAlignment="1" applyProtection="1">
      <alignment vertical="center"/>
    </xf>
    <xf numFmtId="176" fontId="6" fillId="0" borderId="0" xfId="0" applyNumberFormat="1" applyFont="1" applyFill="1" applyBorder="1" applyAlignment="1" applyProtection="1">
      <alignment horizontal="center"/>
    </xf>
    <xf numFmtId="176" fontId="6" fillId="0" borderId="0" xfId="0" applyNumberFormat="1" applyFont="1" applyFill="1" applyBorder="1" applyAlignment="1" applyProtection="1">
      <alignment horizontal="center" vertical="center"/>
    </xf>
    <xf numFmtId="176" fontId="6" fillId="0" borderId="32" xfId="0" applyNumberFormat="1" applyFont="1" applyFill="1" applyBorder="1" applyAlignment="1" applyProtection="1">
      <alignment horizontal="center" vertical="center"/>
    </xf>
    <xf numFmtId="176" fontId="6" fillId="0" borderId="32" xfId="0" applyNumberFormat="1" applyFont="1" applyFill="1" applyBorder="1" applyAlignment="1" applyProtection="1">
      <alignment horizontal="center" vertical="center"/>
      <protection locked="0"/>
    </xf>
    <xf numFmtId="176" fontId="6" fillId="0" borderId="9" xfId="0" applyNumberFormat="1" applyFont="1" applyFill="1" applyBorder="1" applyAlignment="1" applyProtection="1">
      <alignment horizontal="center" vertical="center"/>
    </xf>
    <xf numFmtId="176" fontId="6" fillId="0" borderId="31" xfId="0" applyNumberFormat="1" applyFont="1" applyFill="1" applyBorder="1" applyAlignment="1" applyProtection="1">
      <alignment horizontal="center" vertical="center"/>
    </xf>
    <xf numFmtId="176" fontId="6" fillId="0" borderId="7" xfId="0" applyNumberFormat="1" applyFont="1" applyFill="1" applyBorder="1" applyAlignment="1" applyProtection="1">
      <alignment horizontal="distributed" vertical="center"/>
    </xf>
    <xf numFmtId="176" fontId="6" fillId="0" borderId="0" xfId="0" applyNumberFormat="1" applyFont="1" applyFill="1" applyBorder="1" applyAlignment="1" applyProtection="1">
      <alignment horizontal="center" vertical="center"/>
      <protection locked="0"/>
    </xf>
    <xf numFmtId="176" fontId="6" fillId="0" borderId="5" xfId="0" applyNumberFormat="1" applyFont="1" applyFill="1" applyBorder="1" applyAlignment="1" applyProtection="1">
      <alignment horizontal="center" vertical="center"/>
    </xf>
    <xf numFmtId="176" fontId="6" fillId="0" borderId="1" xfId="0" applyNumberFormat="1" applyFont="1" applyFill="1" applyBorder="1" applyAlignment="1" applyProtection="1">
      <alignment horizontal="center" vertical="center"/>
    </xf>
    <xf numFmtId="176" fontId="6" fillId="0" borderId="33" xfId="0" applyNumberFormat="1" applyFont="1" applyFill="1" applyBorder="1" applyAlignment="1" applyProtection="1">
      <alignment horizontal="distributed" vertical="center"/>
    </xf>
    <xf numFmtId="176" fontId="6" fillId="0" borderId="23" xfId="0" applyNumberFormat="1" applyFont="1" applyFill="1" applyBorder="1" applyAlignment="1" applyProtection="1">
      <alignment horizontal="center" vertical="center"/>
    </xf>
    <xf numFmtId="176" fontId="6" fillId="0" borderId="23" xfId="0" applyNumberFormat="1" applyFont="1" applyFill="1" applyBorder="1" applyAlignment="1" applyProtection="1">
      <alignment horizontal="center" vertical="center"/>
      <protection locked="0"/>
    </xf>
    <xf numFmtId="176" fontId="6" fillId="0" borderId="21" xfId="0" applyNumberFormat="1" applyFont="1" applyFill="1" applyBorder="1" applyAlignment="1" applyProtection="1">
      <alignment horizontal="center" vertical="center"/>
    </xf>
    <xf numFmtId="176" fontId="6" fillId="0" borderId="40" xfId="0" applyNumberFormat="1" applyFont="1" applyFill="1" applyBorder="1" applyAlignment="1" applyProtection="1">
      <alignment horizontal="center" vertical="center"/>
    </xf>
    <xf numFmtId="49" fontId="6" fillId="0" borderId="21" xfId="0" applyNumberFormat="1" applyFont="1" applyFill="1" applyBorder="1" applyAlignment="1" applyProtection="1">
      <alignment horizontal="distributed" vertical="center"/>
    </xf>
    <xf numFmtId="49" fontId="6" fillId="0" borderId="1" xfId="0" applyNumberFormat="1" applyFont="1" applyFill="1" applyBorder="1" applyAlignment="1" applyProtection="1">
      <alignment horizontal="distributed" vertical="center"/>
    </xf>
    <xf numFmtId="49" fontId="6" fillId="0" borderId="23" xfId="0" applyNumberFormat="1" applyFont="1" applyFill="1" applyBorder="1" applyAlignment="1" applyProtection="1">
      <alignment vertical="center"/>
    </xf>
    <xf numFmtId="176" fontId="6" fillId="0" borderId="0" xfId="0" applyNumberFormat="1" applyFont="1" applyFill="1" applyBorder="1" applyAlignment="1" applyProtection="1">
      <alignment vertical="center"/>
    </xf>
    <xf numFmtId="176" fontId="6" fillId="0" borderId="1" xfId="0" applyNumberFormat="1" applyFont="1" applyFill="1" applyBorder="1" applyAlignment="1" applyProtection="1">
      <alignment vertical="center"/>
    </xf>
    <xf numFmtId="49" fontId="6" fillId="0" borderId="0" xfId="0" applyNumberFormat="1" applyFont="1" applyFill="1" applyBorder="1" applyAlignment="1" applyProtection="1">
      <alignment horizontal="distributed" vertical="center"/>
    </xf>
    <xf numFmtId="49" fontId="6"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176" fontId="6" fillId="0" borderId="20" xfId="0" applyNumberFormat="1" applyFont="1" applyFill="1" applyBorder="1" applyAlignment="1" applyProtection="1">
      <alignment horizontal="center" vertical="center"/>
    </xf>
    <xf numFmtId="176" fontId="6" fillId="0" borderId="18" xfId="0" applyNumberFormat="1" applyFont="1" applyFill="1" applyBorder="1" applyAlignment="1" applyProtection="1">
      <alignment horizontal="center" vertical="center"/>
    </xf>
    <xf numFmtId="176" fontId="6" fillId="0" borderId="41" xfId="0" applyNumberFormat="1" applyFont="1" applyFill="1" applyBorder="1" applyAlignment="1" applyProtection="1">
      <alignment horizontal="center" vertical="center"/>
    </xf>
    <xf numFmtId="49" fontId="6" fillId="0" borderId="20" xfId="0" applyNumberFormat="1" applyFont="1" applyFill="1" applyBorder="1" applyAlignment="1" applyProtection="1">
      <alignment horizontal="distributed" vertical="center"/>
    </xf>
    <xf numFmtId="49" fontId="6" fillId="0" borderId="0" xfId="0" applyNumberFormat="1" applyFont="1" applyFill="1" applyBorder="1" applyAlignment="1" applyProtection="1">
      <alignment horizontal="right" vertical="center"/>
    </xf>
    <xf numFmtId="49" fontId="6" fillId="0" borderId="0" xfId="0" applyNumberFormat="1" applyFont="1" applyFill="1" applyBorder="1" applyAlignment="1" applyProtection="1">
      <alignment horizontal="right" vertical="center"/>
      <protection locked="0"/>
    </xf>
    <xf numFmtId="49" fontId="7" fillId="0" borderId="5" xfId="0" applyNumberFormat="1" applyFont="1" applyFill="1" applyBorder="1" applyAlignment="1" applyProtection="1">
      <alignment horizontal="right" vertical="center"/>
    </xf>
    <xf numFmtId="179" fontId="6" fillId="0" borderId="0" xfId="0" applyNumberFormat="1" applyFont="1" applyFill="1" applyBorder="1" applyAlignment="1" applyProtection="1">
      <alignment horizontal="right" vertical="center"/>
      <protection locked="0"/>
    </xf>
    <xf numFmtId="179" fontId="8" fillId="0" borderId="0" xfId="0" applyNumberFormat="1" applyFont="1" applyFill="1" applyBorder="1" applyAlignment="1" applyProtection="1">
      <alignment horizontal="right" vertical="center"/>
    </xf>
    <xf numFmtId="49" fontId="7" fillId="0" borderId="0" xfId="0" applyNumberFormat="1" applyFont="1" applyFill="1" applyBorder="1" applyAlignment="1" applyProtection="1">
      <alignment horizontal="right" vertical="center"/>
    </xf>
    <xf numFmtId="49" fontId="6" fillId="0" borderId="5" xfId="0" applyNumberFormat="1" applyFont="1" applyFill="1" applyBorder="1" applyAlignment="1" applyProtection="1">
      <alignment horizontal="distributed" vertical="center"/>
    </xf>
    <xf numFmtId="176" fontId="6" fillId="0" borderId="0" xfId="0" quotePrefix="1" applyNumberFormat="1" applyFont="1" applyFill="1" applyBorder="1" applyAlignment="1" applyProtection="1">
      <alignment horizontal="center" vertical="center"/>
      <protection locked="0"/>
    </xf>
    <xf numFmtId="176" fontId="8"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distributed" vertical="distributed"/>
    </xf>
    <xf numFmtId="0" fontId="6" fillId="0" borderId="0" xfId="0" applyFont="1" applyFill="1" applyBorder="1" applyAlignment="1" applyProtection="1">
      <alignment horizontal="distributed" vertical="distributed" textRotation="255"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right" vertical="center"/>
    </xf>
    <xf numFmtId="0" fontId="6" fillId="0" borderId="17" xfId="0" applyFont="1" applyFill="1" applyBorder="1" applyAlignment="1" applyProtection="1">
      <alignment horizontal="right" vertical="center"/>
    </xf>
    <xf numFmtId="0" fontId="6" fillId="0" borderId="17" xfId="0" applyFont="1" applyFill="1" applyBorder="1" applyProtection="1"/>
    <xf numFmtId="176" fontId="6" fillId="0" borderId="17" xfId="0" applyNumberFormat="1" applyFont="1" applyFill="1" applyBorder="1" applyAlignment="1" applyProtection="1">
      <alignment horizontal="center" vertical="center"/>
    </xf>
    <xf numFmtId="176" fontId="6" fillId="0" borderId="17" xfId="0" applyNumberFormat="1" applyFont="1" applyFill="1" applyBorder="1" applyAlignment="1" applyProtection="1">
      <alignment horizontal="center" vertical="center"/>
      <protection locked="0"/>
    </xf>
    <xf numFmtId="176" fontId="6" fillId="0" borderId="7" xfId="0" applyNumberFormat="1" applyFont="1" applyFill="1" applyBorder="1" applyAlignment="1" applyProtection="1">
      <alignment horizontal="center" vertical="center"/>
    </xf>
    <xf numFmtId="176" fontId="6" fillId="0" borderId="3" xfId="0" applyNumberFormat="1" applyFont="1" applyFill="1" applyBorder="1" applyAlignment="1" applyProtection="1">
      <alignment horizontal="center" vertical="center"/>
    </xf>
    <xf numFmtId="176" fontId="8" fillId="0" borderId="7" xfId="0" applyNumberFormat="1" applyFont="1" applyFill="1" applyBorder="1" applyAlignment="1" applyProtection="1">
      <alignment horizontal="center" vertical="center"/>
    </xf>
    <xf numFmtId="176" fontId="8" fillId="0" borderId="17" xfId="0" applyNumberFormat="1" applyFont="1" applyFill="1" applyBorder="1" applyAlignment="1" applyProtection="1">
      <alignment horizontal="center" vertical="center"/>
    </xf>
    <xf numFmtId="176" fontId="6" fillId="0" borderId="36" xfId="0" applyNumberFormat="1" applyFont="1" applyFill="1" applyBorder="1" applyAlignment="1" applyProtection="1">
      <alignment horizontal="center" vertical="center"/>
    </xf>
    <xf numFmtId="176" fontId="6" fillId="0" borderId="36" xfId="0" applyNumberFormat="1" applyFont="1" applyFill="1" applyBorder="1" applyAlignment="1" applyProtection="1">
      <alignment horizontal="center" vertical="center"/>
      <protection locked="0"/>
    </xf>
    <xf numFmtId="176" fontId="6" fillId="0" borderId="33" xfId="0" applyNumberFormat="1" applyFont="1" applyFill="1" applyBorder="1" applyAlignment="1" applyProtection="1">
      <alignment horizontal="center" vertical="center"/>
    </xf>
    <xf numFmtId="176" fontId="6" fillId="0" borderId="35" xfId="0" applyNumberFormat="1" applyFont="1" applyFill="1" applyBorder="1" applyAlignment="1" applyProtection="1">
      <alignment horizontal="center" vertical="center"/>
    </xf>
    <xf numFmtId="176" fontId="8" fillId="0" borderId="33" xfId="0" applyNumberFormat="1" applyFont="1" applyFill="1" applyBorder="1" applyAlignment="1" applyProtection="1">
      <alignment horizontal="center" vertical="center"/>
    </xf>
    <xf numFmtId="176" fontId="8" fillId="0" borderId="36" xfId="0" applyNumberFormat="1" applyFont="1" applyFill="1" applyBorder="1" applyAlignment="1" applyProtection="1">
      <alignment horizontal="center" vertical="center"/>
    </xf>
    <xf numFmtId="176" fontId="6" fillId="0" borderId="21" xfId="0" applyNumberFormat="1" applyFont="1" applyFill="1" applyBorder="1" applyAlignment="1" applyProtection="1">
      <alignment horizontal="distributed" vertical="center"/>
    </xf>
    <xf numFmtId="176" fontId="6" fillId="0" borderId="5" xfId="0" applyNumberFormat="1" applyFont="1" applyFill="1" applyBorder="1" applyAlignment="1" applyProtection="1">
      <alignment horizontal="distributed" vertical="center"/>
    </xf>
    <xf numFmtId="176" fontId="6" fillId="0" borderId="18" xfId="0" applyNumberFormat="1" applyFont="1" applyFill="1" applyBorder="1" applyAlignment="1" applyProtection="1">
      <alignment horizontal="distributed" vertical="center"/>
    </xf>
    <xf numFmtId="176" fontId="6" fillId="0" borderId="16" xfId="0" applyNumberFormat="1" applyFont="1" applyFill="1" applyBorder="1" applyAlignment="1" applyProtection="1">
      <alignment horizontal="center" vertical="center"/>
    </xf>
    <xf numFmtId="176" fontId="6" fillId="0" borderId="16" xfId="0" applyNumberFormat="1" applyFont="1" applyFill="1" applyBorder="1" applyAlignment="1" applyProtection="1">
      <alignment horizontal="center" vertical="center"/>
      <protection locked="0"/>
    </xf>
    <xf numFmtId="176" fontId="6" fillId="0" borderId="15" xfId="0" applyNumberFormat="1" applyFont="1" applyFill="1" applyBorder="1" applyAlignment="1" applyProtection="1">
      <alignment horizontal="center" vertical="center"/>
    </xf>
    <xf numFmtId="176" fontId="6" fillId="0" borderId="2" xfId="0" applyNumberFormat="1" applyFont="1" applyFill="1" applyBorder="1" applyAlignment="1" applyProtection="1">
      <alignment horizontal="center" vertical="center"/>
    </xf>
    <xf numFmtId="176" fontId="6" fillId="0" borderId="15" xfId="0" applyNumberFormat="1" applyFont="1" applyFill="1" applyBorder="1" applyAlignment="1" applyProtection="1">
      <alignment horizontal="distributed" vertical="center"/>
    </xf>
    <xf numFmtId="177" fontId="6" fillId="0" borderId="17" xfId="0" applyNumberFormat="1" applyFont="1" applyFill="1" applyBorder="1" applyProtection="1"/>
    <xf numFmtId="177" fontId="6" fillId="0" borderId="0" xfId="0" applyNumberFormat="1" applyFont="1" applyFill="1" applyBorder="1" applyProtection="1"/>
    <xf numFmtId="176" fontId="8" fillId="0" borderId="17" xfId="0" applyNumberFormat="1" applyFont="1" applyFill="1" applyBorder="1" applyAlignment="1" applyProtection="1">
      <alignment horizontal="center" vertical="center" shrinkToFit="1"/>
    </xf>
    <xf numFmtId="176" fontId="8" fillId="0" borderId="36" xfId="0" applyNumberFormat="1" applyFont="1" applyFill="1" applyBorder="1" applyAlignment="1" applyProtection="1">
      <alignment horizontal="center" vertical="center" shrinkToFit="1"/>
    </xf>
    <xf numFmtId="176" fontId="8" fillId="0" borderId="5" xfId="0" applyNumberFormat="1" applyFont="1" applyFill="1" applyBorder="1" applyAlignment="1" applyProtection="1">
      <alignment horizontal="center" vertical="center"/>
    </xf>
    <xf numFmtId="176" fontId="8" fillId="0" borderId="0" xfId="0" applyNumberFormat="1" applyFont="1" applyFill="1" applyBorder="1" applyAlignment="1" applyProtection="1">
      <alignment horizontal="center" vertical="center" shrinkToFit="1"/>
    </xf>
    <xf numFmtId="176" fontId="8" fillId="0" borderId="18" xfId="0" applyNumberFormat="1" applyFont="1" applyFill="1" applyBorder="1" applyAlignment="1" applyProtection="1">
      <alignment horizontal="center" vertical="center"/>
    </xf>
    <xf numFmtId="176" fontId="8" fillId="0" borderId="20" xfId="0" applyNumberFormat="1" applyFont="1" applyFill="1" applyBorder="1" applyAlignment="1" applyProtection="1">
      <alignment horizontal="center" vertical="center"/>
    </xf>
    <xf numFmtId="179" fontId="6" fillId="0" borderId="0" xfId="0" quotePrefix="1" applyNumberFormat="1" applyFont="1" applyFill="1" applyBorder="1" applyAlignment="1" applyProtection="1">
      <alignment horizontal="right" vertical="center"/>
      <protection locked="0"/>
    </xf>
    <xf numFmtId="49" fontId="8" fillId="0" borderId="0" xfId="0" applyNumberFormat="1" applyFont="1" applyFill="1" applyBorder="1" applyAlignment="1" applyProtection="1">
      <alignment horizontal="right" vertical="center" shrinkToFit="1"/>
    </xf>
    <xf numFmtId="0" fontId="11" fillId="0" borderId="0" xfId="0" applyFont="1" applyFill="1" applyProtection="1"/>
    <xf numFmtId="0" fontId="16" fillId="0" borderId="17" xfId="0" applyFont="1" applyFill="1" applyBorder="1" applyAlignment="1" applyProtection="1">
      <alignment horizontal="right" vertical="center"/>
    </xf>
    <xf numFmtId="0" fontId="11" fillId="0" borderId="17" xfId="0" applyFont="1" applyFill="1" applyBorder="1" applyProtection="1"/>
    <xf numFmtId="177" fontId="0" fillId="0" borderId="0" xfId="0" applyNumberFormat="1" applyBorder="1"/>
    <xf numFmtId="0" fontId="3" fillId="0" borderId="0" xfId="0" applyFont="1"/>
    <xf numFmtId="177" fontId="3" fillId="0" borderId="0" xfId="0" applyNumberFormat="1" applyFont="1" applyBorder="1"/>
    <xf numFmtId="177" fontId="6" fillId="0" borderId="0" xfId="0" applyNumberFormat="1" applyFont="1"/>
    <xf numFmtId="0" fontId="6" fillId="0" borderId="0" xfId="0" applyFont="1"/>
    <xf numFmtId="41" fontId="6" fillId="0" borderId="0" xfId="0" applyNumberFormat="1" applyFont="1" applyBorder="1" applyAlignment="1">
      <alignment horizontal="center"/>
    </xf>
    <xf numFmtId="49" fontId="6" fillId="0" borderId="0" xfId="0" applyNumberFormat="1" applyFont="1" applyBorder="1" applyAlignment="1">
      <alignment vertical="center"/>
    </xf>
    <xf numFmtId="41" fontId="6" fillId="0" borderId="42" xfId="0" applyNumberFormat="1" applyFont="1" applyBorder="1" applyAlignment="1">
      <alignment horizontal="center" vertical="center"/>
    </xf>
    <xf numFmtId="181" fontId="7" fillId="0" borderId="44" xfId="1" applyNumberFormat="1" applyFont="1" applyBorder="1" applyAlignment="1">
      <alignment horizontal="center" vertical="center"/>
    </xf>
    <xf numFmtId="41" fontId="8" fillId="0" borderId="7" xfId="0" applyNumberFormat="1" applyFont="1" applyBorder="1" applyAlignment="1">
      <alignment horizontal="center" vertical="center"/>
    </xf>
    <xf numFmtId="49" fontId="6" fillId="0" borderId="3" xfId="0" applyNumberFormat="1" applyFont="1" applyBorder="1" applyAlignment="1">
      <alignment horizontal="distributed" vertical="center"/>
    </xf>
    <xf numFmtId="41" fontId="6" fillId="0" borderId="45" xfId="0" applyNumberFormat="1" applyFont="1" applyBorder="1" applyAlignment="1">
      <alignment horizontal="center" vertical="center"/>
    </xf>
    <xf numFmtId="41" fontId="6" fillId="0" borderId="46" xfId="0" applyNumberFormat="1" applyFont="1" applyBorder="1" applyAlignment="1">
      <alignment horizontal="center" vertical="center"/>
    </xf>
    <xf numFmtId="41" fontId="6" fillId="0" borderId="5" xfId="0" applyNumberFormat="1" applyFont="1" applyBorder="1" applyAlignment="1">
      <alignment horizontal="center" vertical="center"/>
    </xf>
    <xf numFmtId="181" fontId="7" fillId="0" borderId="47" xfId="1" applyNumberFormat="1" applyFont="1" applyBorder="1" applyAlignment="1">
      <alignment horizontal="center" vertical="center"/>
    </xf>
    <xf numFmtId="41" fontId="8" fillId="0" borderId="5" xfId="0" applyNumberFormat="1" applyFont="1" applyBorder="1" applyAlignment="1">
      <alignment horizontal="center" vertical="center"/>
    </xf>
    <xf numFmtId="49" fontId="6" fillId="0" borderId="1" xfId="0" applyNumberFormat="1" applyFont="1" applyBorder="1" applyAlignment="1">
      <alignment horizontal="distributed" vertical="center"/>
    </xf>
    <xf numFmtId="41" fontId="6" fillId="0" borderId="48" xfId="0" applyNumberFormat="1" applyFont="1" applyBorder="1" applyAlignment="1">
      <alignment horizontal="center" vertical="center"/>
    </xf>
    <xf numFmtId="9" fontId="7" fillId="0" borderId="49" xfId="1" applyFont="1" applyBorder="1" applyAlignment="1">
      <alignment horizontal="center" vertical="center"/>
    </xf>
    <xf numFmtId="41" fontId="8" fillId="0" borderId="18" xfId="0" applyNumberFormat="1" applyFont="1" applyBorder="1" applyAlignment="1">
      <alignment horizontal="center" vertical="center"/>
    </xf>
    <xf numFmtId="49" fontId="6" fillId="0" borderId="41" xfId="0" applyNumberFormat="1" applyFont="1" applyBorder="1" applyAlignment="1">
      <alignment horizontal="distributed" vertical="center"/>
    </xf>
    <xf numFmtId="0" fontId="6" fillId="0" borderId="48" xfId="0" applyFont="1" applyBorder="1" applyAlignment="1">
      <alignment horizontal="center" vertical="center"/>
    </xf>
    <xf numFmtId="0" fontId="6" fillId="0" borderId="50" xfId="0" applyFont="1" applyBorder="1" applyAlignment="1">
      <alignment horizontal="center" vertical="center"/>
    </xf>
    <xf numFmtId="0" fontId="6" fillId="0" borderId="18" xfId="0" applyFont="1" applyBorder="1" applyAlignment="1">
      <alignment horizontal="center" vertical="center"/>
    </xf>
    <xf numFmtId="0" fontId="6" fillId="0" borderId="49" xfId="0" applyFont="1" applyBorder="1" applyAlignment="1">
      <alignment horizontal="center" vertical="center"/>
    </xf>
    <xf numFmtId="0" fontId="6" fillId="0" borderId="51" xfId="0" applyFont="1" applyBorder="1" applyAlignment="1">
      <alignment horizontal="center" vertical="center"/>
    </xf>
    <xf numFmtId="0" fontId="7" fillId="0" borderId="0" xfId="0" applyFont="1"/>
    <xf numFmtId="0" fontId="2" fillId="0" borderId="0" xfId="0" applyFont="1"/>
    <xf numFmtId="0" fontId="11" fillId="0" borderId="0" xfId="0" applyFont="1"/>
    <xf numFmtId="176" fontId="6" fillId="0" borderId="0" xfId="0" applyNumberFormat="1" applyFont="1" applyFill="1" applyBorder="1" applyAlignment="1">
      <alignment horizontal="center"/>
    </xf>
    <xf numFmtId="177" fontId="6" fillId="0" borderId="15" xfId="0" applyNumberFormat="1" applyFont="1" applyFill="1" applyBorder="1" applyAlignment="1">
      <alignment horizontal="center" vertical="center"/>
    </xf>
    <xf numFmtId="177" fontId="6" fillId="0" borderId="16"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xf>
    <xf numFmtId="177" fontId="6" fillId="0" borderId="12" xfId="0" applyNumberFormat="1" applyFont="1" applyFill="1" applyBorder="1" applyAlignment="1">
      <alignment horizontal="center" vertical="center"/>
    </xf>
    <xf numFmtId="177" fontId="6" fillId="0" borderId="14" xfId="0" applyNumberFormat="1" applyFont="1" applyFill="1" applyBorder="1" applyAlignment="1">
      <alignment horizontal="center" vertical="center"/>
    </xf>
    <xf numFmtId="0" fontId="5" fillId="0" borderId="0" xfId="0" applyFont="1" applyFill="1" applyAlignment="1">
      <alignment horizontal="center" vertical="center"/>
    </xf>
    <xf numFmtId="177" fontId="6" fillId="0" borderId="10"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0" fontId="6" fillId="0" borderId="0" xfId="0" applyFont="1" applyFill="1" applyAlignment="1">
      <alignment horizontal="left" vertical="top" wrapText="1"/>
    </xf>
    <xf numFmtId="0" fontId="6" fillId="0" borderId="30" xfId="0" applyFont="1" applyFill="1" applyBorder="1" applyAlignment="1">
      <alignment horizontal="center" vertical="center" textRotation="255" wrapText="1"/>
    </xf>
    <xf numFmtId="0" fontId="6" fillId="0" borderId="6" xfId="0" applyFont="1" applyFill="1" applyBorder="1" applyAlignment="1">
      <alignment horizontal="center" vertical="center" textRotation="255" wrapText="1"/>
    </xf>
    <xf numFmtId="0" fontId="6" fillId="0" borderId="15" xfId="0" applyFont="1" applyFill="1" applyBorder="1" applyAlignment="1">
      <alignment horizontal="center" vertical="center" textRotation="255" wrapText="1"/>
    </xf>
    <xf numFmtId="0" fontId="6" fillId="0" borderId="7" xfId="0" applyFont="1" applyFill="1" applyBorder="1" applyAlignment="1">
      <alignment horizontal="center" vertical="center" textRotation="255" wrapText="1"/>
    </xf>
    <xf numFmtId="0" fontId="6" fillId="0" borderId="12" xfId="0" applyFont="1" applyFill="1" applyBorder="1" applyAlignment="1">
      <alignment horizontal="distributed" vertical="distributed" textRotation="255"/>
    </xf>
    <xf numFmtId="0" fontId="6" fillId="0" borderId="10" xfId="0" applyFont="1" applyFill="1" applyBorder="1" applyAlignment="1">
      <alignment horizontal="distributed" vertical="distributed" textRotation="255"/>
    </xf>
    <xf numFmtId="177" fontId="6" fillId="0" borderId="30" xfId="0" applyNumberFormat="1" applyFont="1" applyFill="1" applyBorder="1" applyAlignment="1">
      <alignment horizontal="center" vertical="center" textRotation="255" wrapText="1"/>
    </xf>
    <xf numFmtId="177" fontId="6" fillId="0" borderId="6" xfId="0" applyNumberFormat="1" applyFont="1" applyFill="1" applyBorder="1" applyAlignment="1">
      <alignment horizontal="center" vertical="center" textRotation="255" wrapText="1"/>
    </xf>
    <xf numFmtId="49" fontId="12" fillId="0" borderId="0"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2" fillId="0" borderId="17"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49" fontId="12" fillId="0" borderId="20" xfId="0" applyNumberFormat="1" applyFont="1" applyFill="1" applyBorder="1" applyAlignment="1">
      <alignment horizontal="center" vertical="center"/>
    </xf>
    <xf numFmtId="0" fontId="6" fillId="0" borderId="16" xfId="0" applyFont="1" applyFill="1" applyBorder="1" applyAlignment="1"/>
    <xf numFmtId="0" fontId="6" fillId="0" borderId="17" xfId="0" applyFont="1" applyFill="1" applyBorder="1" applyAlignment="1"/>
    <xf numFmtId="49" fontId="12" fillId="0" borderId="29"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6" fillId="0" borderId="0" xfId="0" applyNumberFormat="1" applyFont="1" applyFill="1" applyBorder="1" applyAlignment="1">
      <alignment horizontal="distributed" vertical="center"/>
    </xf>
    <xf numFmtId="0" fontId="6" fillId="0" borderId="0" xfId="0" applyFont="1" applyFill="1" applyBorder="1" applyAlignment="1">
      <alignment horizontal="distributed" vertical="center"/>
    </xf>
    <xf numFmtId="49" fontId="6" fillId="0" borderId="20" xfId="0" applyNumberFormat="1" applyFont="1" applyFill="1" applyBorder="1" applyAlignment="1">
      <alignment horizontal="distributed" vertical="center" wrapText="1"/>
    </xf>
    <xf numFmtId="49" fontId="6" fillId="0" borderId="23" xfId="0" applyNumberFormat="1" applyFont="1" applyFill="1" applyBorder="1" applyAlignment="1">
      <alignment horizontal="distributed" vertical="center"/>
    </xf>
    <xf numFmtId="49" fontId="6" fillId="0" borderId="16" xfId="0" applyNumberFormat="1" applyFont="1" applyFill="1" applyBorder="1" applyAlignment="1">
      <alignment horizontal="distributed" vertical="center" wrapText="1"/>
    </xf>
    <xf numFmtId="49" fontId="6" fillId="0" borderId="2" xfId="0" applyNumberFormat="1" applyFont="1" applyFill="1" applyBorder="1" applyAlignment="1">
      <alignment horizontal="distributed" vertical="center" wrapText="1"/>
    </xf>
    <xf numFmtId="0" fontId="6" fillId="0" borderId="13" xfId="0" applyFont="1" applyFill="1" applyBorder="1" applyAlignment="1">
      <alignment vertical="center"/>
    </xf>
    <xf numFmtId="0" fontId="6" fillId="0" borderId="39" xfId="0" applyFont="1" applyFill="1" applyBorder="1" applyAlignment="1">
      <alignment vertical="center"/>
    </xf>
    <xf numFmtId="49" fontId="6" fillId="0" borderId="1" xfId="0" applyNumberFormat="1" applyFont="1" applyFill="1" applyBorder="1" applyAlignment="1">
      <alignment horizontal="distributed" vertical="center"/>
    </xf>
    <xf numFmtId="49" fontId="6" fillId="0" borderId="36" xfId="0" applyNumberFormat="1" applyFont="1" applyFill="1" applyBorder="1" applyAlignment="1">
      <alignment horizontal="distributed" vertical="center"/>
    </xf>
    <xf numFmtId="49" fontId="6" fillId="0" borderId="35" xfId="0" applyNumberFormat="1" applyFont="1" applyFill="1" applyBorder="1" applyAlignment="1">
      <alignment horizontal="distributed" vertical="center"/>
    </xf>
    <xf numFmtId="49" fontId="6" fillId="0" borderId="20" xfId="0" applyNumberFormat="1" applyFont="1" applyFill="1" applyBorder="1" applyAlignment="1">
      <alignment horizontal="distributed" vertical="center"/>
    </xf>
    <xf numFmtId="49" fontId="6" fillId="0" borderId="0" xfId="0" applyNumberFormat="1" applyFont="1" applyFill="1" applyBorder="1" applyAlignment="1">
      <alignment horizontal="distributed" vertical="center" wrapText="1"/>
    </xf>
    <xf numFmtId="0" fontId="6" fillId="0" borderId="23" xfId="0" applyFont="1" applyFill="1" applyBorder="1" applyAlignment="1">
      <alignment horizontal="distributed" vertical="center"/>
    </xf>
    <xf numFmtId="176" fontId="6" fillId="0" borderId="4" xfId="0" applyNumberFormat="1" applyFont="1" applyFill="1" applyBorder="1" applyAlignment="1">
      <alignment vertical="center"/>
    </xf>
    <xf numFmtId="0" fontId="7" fillId="0" borderId="4" xfId="0" applyFont="1" applyBorder="1" applyAlignment="1">
      <alignment vertical="center"/>
    </xf>
    <xf numFmtId="49" fontId="6" fillId="0" borderId="32" xfId="0" applyNumberFormat="1" applyFont="1" applyFill="1" applyBorder="1" applyAlignment="1">
      <alignment horizontal="distributed" vertical="center"/>
    </xf>
    <xf numFmtId="49" fontId="6" fillId="0" borderId="31" xfId="0" applyNumberFormat="1" applyFont="1" applyFill="1" applyBorder="1" applyAlignment="1">
      <alignment horizontal="distributed" vertical="center"/>
    </xf>
    <xf numFmtId="176" fontId="6" fillId="0" borderId="5" xfId="0" applyNumberFormat="1" applyFont="1" applyFill="1" applyBorder="1" applyAlignment="1">
      <alignment vertical="center"/>
    </xf>
    <xf numFmtId="0" fontId="7" fillId="0" borderId="5" xfId="0" applyFont="1" applyBorder="1" applyAlignment="1">
      <alignment vertical="center"/>
    </xf>
    <xf numFmtId="176" fontId="8" fillId="0" borderId="4" xfId="0" applyNumberFormat="1" applyFont="1" applyFill="1" applyBorder="1" applyAlignment="1">
      <alignment horizontal="center" vertical="center"/>
    </xf>
    <xf numFmtId="176" fontId="6" fillId="0" borderId="34" xfId="0" applyNumberFormat="1" applyFont="1" applyFill="1" applyBorder="1" applyAlignment="1">
      <alignment horizontal="center" vertical="center"/>
    </xf>
    <xf numFmtId="49" fontId="6" fillId="0" borderId="16" xfId="0" applyNumberFormat="1" applyFont="1" applyFill="1" applyBorder="1" applyAlignment="1">
      <alignment horizontal="left" vertical="center"/>
    </xf>
    <xf numFmtId="0" fontId="6" fillId="0" borderId="0" xfId="0" applyFont="1" applyFill="1" applyAlignment="1">
      <alignment horizontal="left" vertical="center" wrapText="1"/>
    </xf>
    <xf numFmtId="0" fontId="6" fillId="0" borderId="17" xfId="0" applyFont="1" applyFill="1" applyBorder="1" applyAlignment="1">
      <alignment horizontal="left" vertical="center" wrapText="1"/>
    </xf>
    <xf numFmtId="176" fontId="7" fillId="0" borderId="0" xfId="0" applyNumberFormat="1" applyFont="1" applyFill="1" applyBorder="1" applyAlignment="1">
      <alignment horizontal="center" vertical="center"/>
    </xf>
    <xf numFmtId="176" fontId="6" fillId="0" borderId="33"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0" xfId="0" applyFont="1" applyFill="1" applyBorder="1" applyAlignment="1">
      <alignment horizontal="center" vertical="center"/>
    </xf>
    <xf numFmtId="176" fontId="6" fillId="0" borderId="19" xfId="0" applyNumberFormat="1" applyFont="1" applyFill="1" applyBorder="1" applyAlignment="1">
      <alignment horizontal="center" vertical="center"/>
    </xf>
    <xf numFmtId="176" fontId="6" fillId="0" borderId="22" xfId="0" applyNumberFormat="1" applyFont="1" applyFill="1" applyBorder="1" applyAlignment="1">
      <alignment horizontal="center" vertical="center"/>
    </xf>
    <xf numFmtId="0" fontId="7" fillId="0" borderId="0" xfId="0" applyFont="1" applyFill="1" applyBorder="1" applyAlignment="1">
      <alignment horizontal="center" vertical="center"/>
    </xf>
    <xf numFmtId="176" fontId="6" fillId="0" borderId="18" xfId="0" applyNumberFormat="1" applyFont="1" applyFill="1" applyBorder="1" applyAlignment="1">
      <alignment horizontal="center" vertical="center"/>
    </xf>
    <xf numFmtId="176" fontId="6" fillId="0" borderId="21" xfId="0" applyNumberFormat="1" applyFont="1" applyFill="1" applyBorder="1" applyAlignment="1">
      <alignment horizontal="center" vertical="center"/>
    </xf>
    <xf numFmtId="177" fontId="6" fillId="0" borderId="0" xfId="0" applyNumberFormat="1" applyFont="1" applyFill="1" applyBorder="1" applyAlignment="1">
      <alignment horizontal="center"/>
    </xf>
    <xf numFmtId="176" fontId="8" fillId="0" borderId="19" xfId="0" applyNumberFormat="1" applyFont="1" applyFill="1" applyBorder="1" applyAlignment="1">
      <alignment horizontal="center" vertical="center"/>
    </xf>
    <xf numFmtId="0" fontId="7" fillId="0" borderId="4" xfId="0" applyFont="1" applyBorder="1" applyAlignment="1">
      <alignment horizontal="center" vertical="center"/>
    </xf>
    <xf numFmtId="176" fontId="6" fillId="0" borderId="4"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49" fontId="6" fillId="0" borderId="40" xfId="0" applyNumberFormat="1" applyFont="1" applyFill="1" applyBorder="1" applyAlignment="1">
      <alignment horizontal="distributed" vertical="center"/>
    </xf>
    <xf numFmtId="49" fontId="6" fillId="0" borderId="32"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17" xfId="0" applyFont="1" applyFill="1" applyBorder="1" applyAlignment="1">
      <alignment horizontal="center" vertical="center"/>
    </xf>
    <xf numFmtId="49" fontId="6" fillId="0" borderId="36" xfId="0" applyNumberFormat="1" applyFont="1" applyFill="1" applyBorder="1" applyAlignment="1">
      <alignment horizontal="center" vertical="center"/>
    </xf>
    <xf numFmtId="0" fontId="0" fillId="0" borderId="35" xfId="0" applyBorder="1" applyAlignment="1">
      <alignment horizontal="center" vertical="center"/>
    </xf>
    <xf numFmtId="0" fontId="15" fillId="0" borderId="0" xfId="0" applyFont="1" applyFill="1" applyBorder="1" applyAlignment="1">
      <alignment horizontal="right" vertical="top"/>
    </xf>
    <xf numFmtId="0" fontId="6" fillId="0" borderId="0" xfId="0" applyFont="1" applyFill="1" applyBorder="1" applyAlignment="1">
      <alignment horizontal="right" vertical="center"/>
    </xf>
    <xf numFmtId="176"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49" fontId="6" fillId="0" borderId="0" xfId="0" applyNumberFormat="1" applyFont="1" applyFill="1" applyBorder="1" applyAlignment="1" applyProtection="1">
      <alignment horizontal="distributed" vertical="center"/>
    </xf>
    <xf numFmtId="49" fontId="6" fillId="0" borderId="1" xfId="0" applyNumberFormat="1" applyFont="1" applyFill="1" applyBorder="1" applyAlignment="1" applyProtection="1">
      <alignment horizontal="distributed" vertical="center"/>
    </xf>
    <xf numFmtId="49" fontId="6" fillId="0" borderId="17" xfId="0" applyNumberFormat="1" applyFont="1" applyFill="1" applyBorder="1" applyAlignment="1" applyProtection="1">
      <alignment horizontal="center" vertical="center"/>
    </xf>
    <xf numFmtId="176" fontId="6" fillId="0" borderId="0" xfId="0" applyNumberFormat="1" applyFont="1" applyFill="1" applyBorder="1" applyAlignment="1" applyProtection="1">
      <alignment horizontal="center" vertical="center"/>
    </xf>
    <xf numFmtId="176" fontId="6" fillId="0" borderId="2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11" fillId="0" borderId="17" xfId="0" applyFont="1" applyFill="1" applyBorder="1" applyAlignment="1" applyProtection="1">
      <alignment horizontal="left" vertical="top"/>
    </xf>
    <xf numFmtId="0" fontId="6" fillId="0" borderId="0" xfId="0" applyFont="1" applyFill="1" applyAlignment="1" applyProtection="1">
      <alignment horizontal="left" vertical="center" wrapText="1"/>
    </xf>
    <xf numFmtId="0" fontId="6" fillId="0" borderId="9" xfId="0" applyFont="1" applyFill="1" applyBorder="1" applyAlignment="1" applyProtection="1">
      <alignment horizontal="center" vertical="center" wrapText="1"/>
    </xf>
    <xf numFmtId="0" fontId="6" fillId="0" borderId="32" xfId="0" applyFont="1" applyFill="1" applyBorder="1" applyAlignment="1" applyProtection="1">
      <alignment horizontal="center" vertical="center" wrapText="1"/>
    </xf>
    <xf numFmtId="0" fontId="6" fillId="0" borderId="31"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49" fontId="6" fillId="0" borderId="36" xfId="0" applyNumberFormat="1" applyFont="1" applyFill="1" applyBorder="1" applyAlignment="1" applyProtection="1">
      <alignment horizontal="center" vertical="center"/>
    </xf>
    <xf numFmtId="177" fontId="6" fillId="0" borderId="16" xfId="0" applyNumberFormat="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49" fontId="6" fillId="0" borderId="20" xfId="0" applyNumberFormat="1" applyFont="1" applyFill="1" applyBorder="1" applyAlignment="1" applyProtection="1">
      <alignment horizontal="distributed" vertical="center"/>
    </xf>
    <xf numFmtId="49" fontId="6" fillId="0" borderId="41" xfId="0" applyNumberFormat="1" applyFont="1" applyFill="1" applyBorder="1" applyAlignment="1" applyProtection="1">
      <alignment horizontal="distributed" vertical="center"/>
    </xf>
    <xf numFmtId="0" fontId="6" fillId="0" borderId="17" xfId="0" applyFont="1" applyFill="1" applyBorder="1" applyAlignment="1" applyProtection="1">
      <alignment horizontal="right" vertical="center"/>
    </xf>
    <xf numFmtId="0" fontId="6" fillId="0" borderId="40" xfId="0" applyFont="1" applyFill="1" applyBorder="1" applyAlignment="1" applyProtection="1">
      <alignment horizontal="center" vertical="center"/>
    </xf>
    <xf numFmtId="176" fontId="8" fillId="0" borderId="20" xfId="0" applyNumberFormat="1" applyFont="1" applyFill="1" applyBorder="1" applyAlignment="1" applyProtection="1">
      <alignment horizontal="center" vertical="center" shrinkToFit="1"/>
    </xf>
    <xf numFmtId="176" fontId="8" fillId="0" borderId="0" xfId="0" applyNumberFormat="1" applyFont="1" applyFill="1" applyBorder="1" applyAlignment="1" applyProtection="1">
      <alignment horizontal="center" vertical="center" shrinkToFit="1"/>
    </xf>
    <xf numFmtId="0" fontId="16" fillId="0" borderId="17" xfId="0" applyFont="1" applyFill="1" applyBorder="1" applyAlignment="1" applyProtection="1">
      <alignment horizontal="right" vertical="center"/>
    </xf>
    <xf numFmtId="177" fontId="6" fillId="0" borderId="0"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8" fillId="0" borderId="9"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8" fillId="0" borderId="31" xfId="0" applyFont="1" applyFill="1" applyBorder="1" applyAlignment="1" applyProtection="1">
      <alignment horizontal="center" vertical="center" wrapText="1"/>
    </xf>
    <xf numFmtId="0" fontId="6" fillId="0" borderId="0" xfId="0" applyFont="1" applyAlignment="1">
      <alignment horizontal="left" vertical="top" wrapText="1"/>
    </xf>
    <xf numFmtId="180" fontId="6" fillId="0" borderId="7" xfId="0" applyNumberFormat="1" applyFont="1" applyBorder="1" applyAlignment="1">
      <alignment horizontal="center" vertical="center"/>
    </xf>
    <xf numFmtId="180" fontId="6" fillId="0" borderId="43" xfId="0" applyNumberFormat="1"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8" xfId="0" applyNumberFormat="1" applyFont="1" applyBorder="1" applyAlignment="1">
      <alignment horizontal="center" vertical="center"/>
    </xf>
    <xf numFmtId="0" fontId="6" fillId="0" borderId="20" xfId="0" applyNumberFormat="1" applyFont="1" applyBorder="1" applyAlignment="1">
      <alignment horizontal="center" vertical="center"/>
    </xf>
    <xf numFmtId="0" fontId="17" fillId="0" borderId="0" xfId="0" applyFont="1" applyFill="1"/>
    <xf numFmtId="0" fontId="17" fillId="0" borderId="0" xfId="0" applyFont="1" applyFill="1" applyBorder="1"/>
    <xf numFmtId="177" fontId="17" fillId="0" borderId="0" xfId="0" applyNumberFormat="1" applyFont="1" applyFill="1" applyBorder="1"/>
    <xf numFmtId="0" fontId="10" fillId="0" borderId="0" xfId="0" applyFont="1" applyFill="1"/>
    <xf numFmtId="177" fontId="10" fillId="0" borderId="0" xfId="0" applyNumberFormat="1" applyFont="1" applyFill="1" applyBorder="1"/>
    <xf numFmtId="41" fontId="10" fillId="0" borderId="0" xfId="0" applyNumberFormat="1" applyFont="1" applyFill="1" applyBorder="1" applyAlignment="1">
      <alignment horizontal="center" vertical="center"/>
    </xf>
    <xf numFmtId="41" fontId="10" fillId="0" borderId="17" xfId="0" applyNumberFormat="1" applyFont="1" applyFill="1" applyBorder="1" applyAlignment="1">
      <alignment horizontal="center" vertical="center"/>
    </xf>
    <xf numFmtId="41" fontId="10" fillId="0" borderId="52" xfId="0" applyNumberFormat="1" applyFont="1" applyFill="1" applyBorder="1" applyAlignment="1">
      <alignment horizontal="center" vertical="center"/>
    </xf>
    <xf numFmtId="41" fontId="10" fillId="0" borderId="53" xfId="0" applyNumberFormat="1" applyFont="1" applyFill="1" applyBorder="1" applyAlignment="1">
      <alignment horizontal="center" vertical="center"/>
    </xf>
    <xf numFmtId="41" fontId="18" fillId="0" borderId="6" xfId="0" applyNumberFormat="1" applyFont="1" applyFill="1" applyBorder="1" applyAlignment="1">
      <alignment horizontal="center" vertical="center"/>
    </xf>
    <xf numFmtId="41" fontId="10" fillId="0" borderId="3" xfId="0" applyNumberFormat="1" applyFont="1" applyFill="1" applyBorder="1" applyAlignment="1">
      <alignment horizontal="center" vertical="center"/>
    </xf>
    <xf numFmtId="49" fontId="10" fillId="0" borderId="3" xfId="0" applyNumberFormat="1" applyFont="1" applyFill="1" applyBorder="1" applyAlignment="1">
      <alignment horizontal="distributed" vertical="center"/>
    </xf>
    <xf numFmtId="41" fontId="10" fillId="0" borderId="46" xfId="0" applyNumberFormat="1" applyFont="1" applyFill="1" applyBorder="1" applyAlignment="1">
      <alignment horizontal="center" vertical="center"/>
    </xf>
    <xf numFmtId="41" fontId="10" fillId="0" borderId="54" xfId="0" applyNumberFormat="1" applyFont="1" applyFill="1" applyBorder="1" applyAlignment="1">
      <alignment horizontal="center" vertical="center"/>
    </xf>
    <xf numFmtId="41" fontId="18" fillId="0" borderId="5" xfId="0" applyNumberFormat="1" applyFont="1" applyFill="1" applyBorder="1" applyAlignment="1">
      <alignment horizontal="center" vertical="center"/>
    </xf>
    <xf numFmtId="41"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distributed" vertical="center"/>
    </xf>
    <xf numFmtId="41" fontId="18" fillId="0" borderId="4" xfId="0" applyNumberFormat="1" applyFont="1" applyFill="1" applyBorder="1" applyAlignment="1">
      <alignment horizontal="center" vertical="center"/>
    </xf>
    <xf numFmtId="41" fontId="10" fillId="0" borderId="26" xfId="0" applyNumberFormat="1" applyFont="1" applyFill="1" applyBorder="1" applyAlignment="1">
      <alignment horizontal="center" vertical="center"/>
    </xf>
    <xf numFmtId="41" fontId="10" fillId="0" borderId="55" xfId="0" applyNumberFormat="1" applyFont="1" applyFill="1" applyBorder="1" applyAlignment="1">
      <alignment horizontal="center" vertical="center"/>
    </xf>
    <xf numFmtId="41" fontId="10" fillId="0" borderId="56" xfId="0" applyNumberFormat="1" applyFont="1" applyFill="1" applyBorder="1" applyAlignment="1">
      <alignment horizontal="center" vertical="center"/>
    </xf>
    <xf numFmtId="41" fontId="10" fillId="0" borderId="57" xfId="0" applyNumberFormat="1" applyFont="1" applyFill="1" applyBorder="1" applyAlignment="1">
      <alignment horizontal="center" vertical="center"/>
    </xf>
    <xf numFmtId="41" fontId="18" fillId="0" borderId="25" xfId="0" applyNumberFormat="1" applyFont="1" applyFill="1" applyBorder="1" applyAlignment="1">
      <alignment horizontal="center" vertical="center"/>
    </xf>
    <xf numFmtId="49" fontId="10" fillId="0" borderId="57" xfId="0" applyNumberFormat="1" applyFont="1" applyFill="1" applyBorder="1" applyAlignment="1">
      <alignment horizontal="distributed" vertical="center"/>
    </xf>
    <xf numFmtId="41" fontId="18" fillId="0" borderId="58" xfId="0" applyNumberFormat="1" applyFont="1" applyFill="1" applyBorder="1" applyAlignment="1">
      <alignment horizontal="center" vertical="center"/>
    </xf>
    <xf numFmtId="41" fontId="18" fillId="0" borderId="20" xfId="0" applyNumberFormat="1" applyFont="1" applyFill="1" applyBorder="1" applyAlignment="1">
      <alignment horizontal="center" vertical="center"/>
    </xf>
    <xf numFmtId="41" fontId="18" fillId="0" borderId="27" xfId="0" applyNumberFormat="1" applyFont="1" applyFill="1" applyBorder="1" applyAlignment="1">
      <alignment horizontal="center" vertical="center"/>
    </xf>
    <xf numFmtId="41" fontId="18" fillId="0" borderId="59" xfId="0" applyNumberFormat="1" applyFont="1" applyFill="1" applyBorder="1" applyAlignment="1">
      <alignment horizontal="center" vertical="center"/>
    </xf>
    <xf numFmtId="41" fontId="18" fillId="0" borderId="18" xfId="0" applyNumberFormat="1" applyFont="1" applyFill="1" applyBorder="1" applyAlignment="1">
      <alignment horizontal="center" vertical="center"/>
    </xf>
    <xf numFmtId="49" fontId="18" fillId="0" borderId="41" xfId="0" applyNumberFormat="1" applyFont="1" applyFill="1" applyBorder="1" applyAlignment="1">
      <alignment horizontal="distributed" vertical="center"/>
    </xf>
    <xf numFmtId="0" fontId="10" fillId="0" borderId="0" xfId="0" applyFont="1" applyFill="1" applyBorder="1" applyAlignment="1">
      <alignment horizontal="distributed" vertical="distributed" textRotation="255"/>
    </xf>
    <xf numFmtId="0" fontId="10" fillId="0" borderId="20" xfId="0" applyFont="1" applyFill="1" applyBorder="1" applyAlignment="1">
      <alignment horizontal="distributed" vertical="distributed" textRotation="255"/>
    </xf>
    <xf numFmtId="0" fontId="10" fillId="0" borderId="60" xfId="0" applyFont="1" applyFill="1" applyBorder="1" applyAlignment="1">
      <alignment horizontal="distributed" vertical="distributed" textRotation="255"/>
    </xf>
    <xf numFmtId="0" fontId="10" fillId="0" borderId="61" xfId="0" applyFont="1" applyFill="1" applyBorder="1" applyAlignment="1">
      <alignment horizontal="distributed" vertical="distributed" textRotation="255"/>
    </xf>
    <xf numFmtId="0" fontId="10" fillId="0" borderId="18" xfId="0" applyFont="1" applyFill="1" applyBorder="1" applyAlignment="1">
      <alignment horizontal="distributed" vertical="distributed" textRotation="255"/>
    </xf>
    <xf numFmtId="0" fontId="10" fillId="0" borderId="41" xfId="0" applyFont="1" applyFill="1" applyBorder="1" applyAlignment="1">
      <alignment horizontal="distributed" vertical="distributed" textRotation="255"/>
    </xf>
    <xf numFmtId="0" fontId="10"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0" xfId="0" applyFont="1" applyFill="1" applyBorder="1" applyAlignment="1">
      <alignment horizontal="right" vertical="center"/>
    </xf>
    <xf numFmtId="49" fontId="10" fillId="0" borderId="0" xfId="0" applyNumberFormat="1" applyFont="1" applyFill="1" applyBorder="1" applyAlignment="1">
      <alignment horizontal="distributed" vertical="center"/>
    </xf>
    <xf numFmtId="41" fontId="10" fillId="0" borderId="16" xfId="0" applyNumberFormat="1" applyFont="1" applyFill="1" applyBorder="1" applyAlignment="1">
      <alignment horizontal="center" vertical="center"/>
    </xf>
    <xf numFmtId="41" fontId="10" fillId="0" borderId="52" xfId="0" applyNumberFormat="1" applyFont="1" applyFill="1" applyBorder="1" applyAlignment="1">
      <alignment horizontal="right" vertical="center"/>
    </xf>
    <xf numFmtId="41" fontId="10" fillId="0" borderId="53" xfId="0" applyNumberFormat="1" applyFont="1" applyFill="1" applyBorder="1" applyAlignment="1">
      <alignment horizontal="right" vertical="center"/>
    </xf>
    <xf numFmtId="41" fontId="18" fillId="0" borderId="3" xfId="0" applyNumberFormat="1" applyFont="1" applyFill="1" applyBorder="1" applyAlignment="1">
      <alignment horizontal="center" vertical="center"/>
    </xf>
    <xf numFmtId="41" fontId="10" fillId="0" borderId="3" xfId="0" applyNumberFormat="1" applyFont="1" applyFill="1" applyBorder="1" applyAlignment="1">
      <alignment horizontal="right" vertical="center"/>
    </xf>
    <xf numFmtId="41" fontId="10" fillId="0" borderId="46" xfId="0" applyNumberFormat="1" applyFont="1" applyFill="1" applyBorder="1" applyAlignment="1">
      <alignment horizontal="right" vertical="center"/>
    </xf>
    <xf numFmtId="41" fontId="10" fillId="0" borderId="54" xfId="0" applyNumberFormat="1" applyFont="1" applyFill="1" applyBorder="1" applyAlignment="1">
      <alignment horizontal="right" vertical="center"/>
    </xf>
    <xf numFmtId="41" fontId="10" fillId="0" borderId="0" xfId="0" applyNumberFormat="1" applyFont="1" applyFill="1" applyBorder="1" applyAlignment="1">
      <alignment horizontal="right" vertical="center"/>
    </xf>
    <xf numFmtId="41" fontId="18" fillId="0" borderId="1" xfId="0" applyNumberFormat="1" applyFont="1" applyFill="1" applyBorder="1" applyAlignment="1">
      <alignment horizontal="center" vertical="center"/>
    </xf>
    <xf numFmtId="41" fontId="10" fillId="0" borderId="1" xfId="0" applyNumberFormat="1" applyFont="1" applyFill="1" applyBorder="1" applyAlignment="1">
      <alignment horizontal="right" vertical="center"/>
    </xf>
    <xf numFmtId="41" fontId="10" fillId="0" borderId="56" xfId="0" applyNumberFormat="1" applyFont="1" applyFill="1" applyBorder="1" applyAlignment="1">
      <alignment horizontal="right" vertical="center"/>
    </xf>
    <xf numFmtId="41" fontId="10" fillId="0" borderId="55" xfId="0" applyNumberFormat="1" applyFont="1" applyFill="1" applyBorder="1" applyAlignment="1">
      <alignment horizontal="right" vertical="center"/>
    </xf>
    <xf numFmtId="41" fontId="18" fillId="0" borderId="57" xfId="0" applyNumberFormat="1" applyFont="1" applyFill="1" applyBorder="1" applyAlignment="1">
      <alignment horizontal="center" vertical="center"/>
    </xf>
    <xf numFmtId="41" fontId="10" fillId="0" borderId="57" xfId="0" applyNumberFormat="1" applyFont="1" applyFill="1" applyBorder="1" applyAlignment="1">
      <alignment horizontal="right" vertical="center"/>
    </xf>
    <xf numFmtId="0" fontId="10" fillId="0" borderId="0" xfId="0" applyFont="1" applyFill="1" applyBorder="1"/>
    <xf numFmtId="41" fontId="18" fillId="0" borderId="62" xfId="0" applyNumberFormat="1" applyFont="1" applyFill="1" applyBorder="1" applyAlignment="1">
      <alignment horizontal="center" vertical="center"/>
    </xf>
    <xf numFmtId="41" fontId="18" fillId="0" borderId="41" xfId="0" applyNumberFormat="1" applyFont="1" applyFill="1" applyBorder="1" applyAlignment="1">
      <alignment horizontal="center" vertical="center"/>
    </xf>
    <xf numFmtId="41" fontId="18" fillId="0" borderId="60" xfId="0" applyNumberFormat="1" applyFont="1" applyFill="1" applyBorder="1" applyAlignment="1">
      <alignment horizontal="center" vertical="center"/>
    </xf>
    <xf numFmtId="41" fontId="18" fillId="0" borderId="61" xfId="0" applyNumberFormat="1" applyFont="1" applyFill="1" applyBorder="1" applyAlignment="1">
      <alignment horizontal="center" vertical="center"/>
    </xf>
    <xf numFmtId="0" fontId="10" fillId="0" borderId="14" xfId="0" applyFont="1" applyFill="1" applyBorder="1" applyAlignment="1">
      <alignment horizontal="center" vertical="center"/>
    </xf>
    <xf numFmtId="0" fontId="10" fillId="0" borderId="0" xfId="0" applyFont="1" applyFill="1" applyBorder="1" applyAlignment="1">
      <alignment horizontal="right" vertical="center"/>
    </xf>
    <xf numFmtId="0" fontId="19" fillId="0" borderId="0" xfId="0" applyFont="1" applyFill="1" applyBorder="1" applyAlignment="1">
      <alignment horizontal="right" vertical="center"/>
    </xf>
    <xf numFmtId="0" fontId="20" fillId="0" borderId="0" xfId="0" applyFont="1" applyFill="1"/>
    <xf numFmtId="0" fontId="19" fillId="0" borderId="0" xfId="0" applyFont="1" applyFill="1" applyAlignment="1">
      <alignment vertical="top"/>
    </xf>
    <xf numFmtId="0" fontId="15" fillId="0" borderId="0" xfId="0" applyFont="1"/>
    <xf numFmtId="177" fontId="15" fillId="0" borderId="0" xfId="0" applyNumberFormat="1" applyFont="1" applyBorder="1"/>
    <xf numFmtId="177" fontId="6" fillId="0" borderId="0" xfId="0" applyNumberFormat="1" applyFont="1" applyBorder="1"/>
    <xf numFmtId="0" fontId="7" fillId="0" borderId="0" xfId="0" applyFont="1" applyBorder="1"/>
    <xf numFmtId="180" fontId="6" fillId="0" borderId="32" xfId="0" applyNumberFormat="1" applyFont="1" applyBorder="1" applyAlignment="1">
      <alignment horizontal="right" vertical="center"/>
    </xf>
    <xf numFmtId="41" fontId="6" fillId="0" borderId="63" xfId="0" applyNumberFormat="1" applyFont="1" applyBorder="1" applyAlignment="1">
      <alignment vertical="center"/>
    </xf>
    <xf numFmtId="41" fontId="6" fillId="0" borderId="63" xfId="0" applyNumberFormat="1" applyFont="1" applyBorder="1" applyAlignment="1">
      <alignment horizontal="center" vertical="center"/>
    </xf>
    <xf numFmtId="41" fontId="6" fillId="0" borderId="9" xfId="0" applyNumberFormat="1" applyFont="1" applyBorder="1" applyAlignment="1">
      <alignment horizontal="center" vertical="center"/>
    </xf>
    <xf numFmtId="180" fontId="8" fillId="0" borderId="31" xfId="0" applyNumberFormat="1" applyFont="1" applyBorder="1" applyAlignment="1">
      <alignment horizontal="right" vertical="center"/>
    </xf>
    <xf numFmtId="0" fontId="6" fillId="0" borderId="0" xfId="0" applyFont="1" applyFill="1" applyBorder="1" applyAlignment="1">
      <alignment vertical="center"/>
    </xf>
    <xf numFmtId="0" fontId="6" fillId="0" borderId="64"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65" xfId="0" applyFont="1" applyBorder="1" applyAlignment="1">
      <alignment horizontal="center" vertical="center"/>
    </xf>
    <xf numFmtId="0" fontId="6" fillId="0" borderId="15" xfId="0" applyFont="1" applyBorder="1" applyAlignment="1">
      <alignment horizontal="center" vertical="center"/>
    </xf>
    <xf numFmtId="0" fontId="8" fillId="0" borderId="2" xfId="0" applyFont="1" applyBorder="1" applyAlignment="1">
      <alignment horizontal="center" vertical="center"/>
    </xf>
    <xf numFmtId="0" fontId="6" fillId="0" borderId="0"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177" fontId="21" fillId="0" borderId="0" xfId="0" applyNumberFormat="1" applyFont="1" applyFill="1" applyBorder="1"/>
    <xf numFmtId="177" fontId="10" fillId="0" borderId="0" xfId="0" applyNumberFormat="1" applyFont="1" applyFill="1" applyBorder="1" applyAlignment="1">
      <alignment horizontal="left"/>
    </xf>
    <xf numFmtId="0" fontId="17" fillId="0" borderId="16" xfId="0" applyFont="1" applyBorder="1" applyAlignment="1">
      <alignment vertical="center"/>
    </xf>
    <xf numFmtId="49" fontId="10" fillId="0" borderId="16" xfId="0" applyNumberFormat="1" applyFont="1" applyFill="1" applyBorder="1" applyAlignment="1">
      <alignment horizontal="left" vertical="center"/>
    </xf>
    <xf numFmtId="0" fontId="10" fillId="0" borderId="0" xfId="0" applyFont="1" applyFill="1" applyAlignment="1">
      <alignment vertical="center"/>
    </xf>
    <xf numFmtId="0" fontId="21" fillId="0" borderId="7" xfId="0" applyFont="1" applyFill="1" applyBorder="1" applyAlignment="1">
      <alignment vertical="center"/>
    </xf>
    <xf numFmtId="41" fontId="10" fillId="0" borderId="7" xfId="0" applyNumberFormat="1" applyFont="1" applyFill="1" applyBorder="1" applyAlignment="1">
      <alignment horizontal="center" vertical="center"/>
    </xf>
    <xf numFmtId="41" fontId="21" fillId="0" borderId="6"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0" fontId="21" fillId="0" borderId="24" xfId="0" applyFont="1" applyFill="1" applyBorder="1" applyAlignment="1">
      <alignment vertical="center"/>
    </xf>
    <xf numFmtId="41" fontId="10" fillId="0" borderId="24" xfId="0" applyNumberFormat="1" applyFont="1" applyFill="1" applyBorder="1" applyAlignment="1">
      <alignment horizontal="center" vertical="center"/>
    </xf>
    <xf numFmtId="41" fontId="21" fillId="0" borderId="66" xfId="0" applyNumberFormat="1" applyFont="1" applyFill="1" applyBorder="1" applyAlignment="1">
      <alignment horizontal="center" vertical="center"/>
    </xf>
    <xf numFmtId="49" fontId="10" fillId="0" borderId="57" xfId="0" applyNumberFormat="1" applyFont="1" applyFill="1" applyBorder="1" applyAlignment="1">
      <alignment horizontal="center" vertical="center"/>
    </xf>
    <xf numFmtId="41" fontId="10" fillId="0" borderId="28" xfId="0" applyNumberFormat="1" applyFont="1" applyFill="1" applyBorder="1" applyAlignment="1">
      <alignment horizontal="center" vertical="center"/>
    </xf>
    <xf numFmtId="41" fontId="10" fillId="0" borderId="20" xfId="0" applyNumberFormat="1" applyFont="1" applyFill="1" applyBorder="1" applyAlignment="1">
      <alignment horizontal="center" vertical="center"/>
    </xf>
    <xf numFmtId="41" fontId="10" fillId="0" borderId="67" xfId="0" applyNumberFormat="1" applyFont="1" applyFill="1" applyBorder="1" applyAlignment="1">
      <alignment horizontal="center" vertical="center"/>
    </xf>
    <xf numFmtId="41" fontId="10" fillId="0" borderId="62" xfId="0" applyNumberFormat="1" applyFont="1" applyFill="1" applyBorder="1" applyAlignment="1">
      <alignment horizontal="center" vertical="center"/>
    </xf>
    <xf numFmtId="41" fontId="21" fillId="0" borderId="19" xfId="0" applyNumberFormat="1" applyFont="1" applyFill="1" applyBorder="1" applyAlignment="1">
      <alignment horizontal="center" vertical="center"/>
    </xf>
    <xf numFmtId="41" fontId="10" fillId="0" borderId="59" xfId="0" applyNumberFormat="1" applyFont="1" applyFill="1" applyBorder="1" applyAlignment="1">
      <alignment horizontal="center" vertical="center"/>
    </xf>
    <xf numFmtId="41" fontId="10" fillId="0" borderId="58" xfId="0" applyNumberFormat="1" applyFont="1" applyFill="1" applyBorder="1" applyAlignment="1">
      <alignment horizontal="center" vertical="center"/>
    </xf>
    <xf numFmtId="49" fontId="10" fillId="0" borderId="41" xfId="0" applyNumberFormat="1" applyFont="1" applyFill="1" applyBorder="1" applyAlignment="1">
      <alignment horizontal="center" vertical="center" shrinkToFit="1"/>
    </xf>
    <xf numFmtId="0" fontId="10" fillId="0" borderId="21" xfId="0" applyFont="1" applyFill="1" applyBorder="1" applyAlignment="1">
      <alignment horizontal="center" vertical="center" textRotation="255"/>
    </xf>
    <xf numFmtId="0" fontId="10" fillId="0" borderId="1" xfId="0" applyFont="1" applyFill="1" applyBorder="1" applyAlignment="1">
      <alignment horizontal="distributed" vertical="distributed" textRotation="255"/>
    </xf>
    <xf numFmtId="0" fontId="10" fillId="0" borderId="46" xfId="0" applyFont="1" applyFill="1" applyBorder="1" applyAlignment="1">
      <alignment horizontal="distributed" vertical="distributed" textRotation="255"/>
    </xf>
    <xf numFmtId="0" fontId="10" fillId="0" borderId="5" xfId="0" applyFont="1" applyFill="1" applyBorder="1" applyAlignment="1">
      <alignment horizontal="distributed" vertical="distributed" textRotation="255"/>
    </xf>
    <xf numFmtId="0" fontId="10" fillId="0" borderId="4" xfId="0" applyFont="1" applyFill="1" applyBorder="1" applyAlignment="1">
      <alignment horizontal="distributed" vertical="distributed" textRotation="255"/>
    </xf>
    <xf numFmtId="0" fontId="10" fillId="0" borderId="1" xfId="0" applyFont="1" applyFill="1" applyBorder="1" applyAlignment="1">
      <alignment horizontal="center" vertical="center"/>
    </xf>
    <xf numFmtId="0" fontId="10" fillId="0" borderId="5" xfId="0" applyFont="1" applyFill="1" applyBorder="1" applyAlignment="1">
      <alignment horizontal="center" vertical="center" textRotation="255"/>
    </xf>
    <xf numFmtId="0" fontId="10" fillId="0" borderId="60"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5" xfId="0" applyFont="1" applyFill="1" applyBorder="1" applyAlignment="1">
      <alignment horizontal="center" vertical="center" textRotation="255"/>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41" fontId="10" fillId="0" borderId="13"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1" fontId="18" fillId="0" borderId="44" xfId="0" applyNumberFormat="1" applyFont="1" applyFill="1" applyBorder="1" applyAlignment="1">
      <alignment horizontal="center" vertical="center"/>
    </xf>
    <xf numFmtId="41" fontId="18" fillId="0" borderId="66" xfId="0" applyNumberFormat="1" applyFont="1" applyFill="1" applyBorder="1" applyAlignment="1">
      <alignment horizontal="center" vertical="center"/>
    </xf>
    <xf numFmtId="41" fontId="18" fillId="0" borderId="68" xfId="0" applyNumberFormat="1" applyFont="1" applyFill="1" applyBorder="1" applyAlignment="1">
      <alignment horizontal="center" vertical="center"/>
    </xf>
    <xf numFmtId="41" fontId="18" fillId="0" borderId="19" xfId="0" applyNumberFormat="1" applyFont="1" applyFill="1" applyBorder="1" applyAlignment="1">
      <alignment horizontal="center" vertical="center"/>
    </xf>
    <xf numFmtId="41" fontId="18" fillId="0" borderId="69"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21" fillId="0" borderId="0" xfId="0" applyFont="1" applyFill="1"/>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3"/>
  <sheetViews>
    <sheetView showGridLines="0" tabSelected="1" zoomScaleNormal="100" zoomScaleSheetLayoutView="100" workbookViewId="0"/>
  </sheetViews>
  <sheetFormatPr baseColWidth="10" defaultColWidth="8.83203125" defaultRowHeight="14"/>
  <cols>
    <col min="1" max="1" width="7.6640625" style="7" customWidth="1"/>
    <col min="2" max="2" width="5.33203125" style="7" customWidth="1"/>
    <col min="3" max="13" width="4.33203125" style="7" customWidth="1"/>
    <col min="14" max="14" width="5.33203125" style="7" customWidth="1"/>
    <col min="15" max="18" width="4.33203125" style="7" customWidth="1"/>
    <col min="19" max="19" width="4.33203125" style="8" customWidth="1"/>
    <col min="20" max="16384" width="8.83203125" style="7"/>
  </cols>
  <sheetData>
    <row r="1" spans="1:19" s="1" customFormat="1">
      <c r="S1" s="2"/>
    </row>
    <row r="2" spans="1:19" s="3" customFormat="1" ht="21" customHeight="1">
      <c r="A2" s="272" t="str">
        <f>ROMAN(12,0)&amp;"　公　害　保　健"</f>
        <v>XII　公　害　保　健</v>
      </c>
      <c r="B2" s="272"/>
      <c r="C2" s="272"/>
      <c r="D2" s="272"/>
      <c r="E2" s="272"/>
      <c r="F2" s="272"/>
      <c r="G2" s="272"/>
      <c r="H2" s="272"/>
      <c r="I2" s="272"/>
      <c r="J2" s="272"/>
      <c r="K2" s="272"/>
      <c r="L2" s="272"/>
      <c r="M2" s="272"/>
      <c r="N2" s="272"/>
      <c r="O2" s="272"/>
      <c r="P2" s="272"/>
      <c r="Q2" s="272"/>
      <c r="R2" s="272"/>
      <c r="S2" s="272"/>
    </row>
    <row r="3" spans="1:19" s="3" customFormat="1">
      <c r="S3" s="4"/>
    </row>
    <row r="4" spans="1:19" s="9" customFormat="1" ht="13">
      <c r="A4" s="275" t="s">
        <v>22</v>
      </c>
      <c r="B4" s="275"/>
      <c r="C4" s="275"/>
      <c r="D4" s="275"/>
      <c r="E4" s="275"/>
      <c r="F4" s="275"/>
      <c r="G4" s="275"/>
      <c r="H4" s="275"/>
      <c r="I4" s="275"/>
      <c r="J4" s="275"/>
      <c r="K4" s="275"/>
      <c r="L4" s="275"/>
      <c r="M4" s="275"/>
      <c r="N4" s="275"/>
      <c r="O4" s="275"/>
      <c r="P4" s="275"/>
      <c r="Q4" s="275"/>
      <c r="R4" s="275"/>
      <c r="S4" s="275"/>
    </row>
    <row r="5" spans="1:19" s="9" customFormat="1" ht="13">
      <c r="A5" s="275"/>
      <c r="B5" s="275"/>
      <c r="C5" s="275"/>
      <c r="D5" s="275"/>
      <c r="E5" s="275"/>
      <c r="F5" s="275"/>
      <c r="G5" s="275"/>
      <c r="H5" s="275"/>
      <c r="I5" s="275"/>
      <c r="J5" s="275"/>
      <c r="K5" s="275"/>
      <c r="L5" s="275"/>
      <c r="M5" s="275"/>
      <c r="N5" s="275"/>
      <c r="O5" s="275"/>
      <c r="P5" s="275"/>
      <c r="Q5" s="275"/>
      <c r="R5" s="275"/>
      <c r="S5" s="275"/>
    </row>
    <row r="6" spans="1:19" s="9" customFormat="1" ht="13">
      <c r="A6" s="275"/>
      <c r="B6" s="275"/>
      <c r="C6" s="275"/>
      <c r="D6" s="275"/>
      <c r="E6" s="275"/>
      <c r="F6" s="275"/>
      <c r="G6" s="275"/>
      <c r="H6" s="275"/>
      <c r="I6" s="275"/>
      <c r="J6" s="275"/>
      <c r="K6" s="275"/>
      <c r="L6" s="275"/>
      <c r="M6" s="275"/>
      <c r="N6" s="275"/>
      <c r="O6" s="275"/>
      <c r="P6" s="275"/>
      <c r="Q6" s="275"/>
      <c r="R6" s="275"/>
      <c r="S6" s="275"/>
    </row>
    <row r="7" spans="1:19" s="9" customFormat="1" ht="13">
      <c r="S7" s="10"/>
    </row>
    <row r="8" spans="1:19" s="5" customFormat="1" ht="17">
      <c r="A8" s="5" t="s">
        <v>25</v>
      </c>
      <c r="S8" s="34"/>
    </row>
    <row r="9" spans="1:19" s="9" customFormat="1" ht="13">
      <c r="S9" s="10"/>
    </row>
    <row r="10" spans="1:19" s="35" customFormat="1" ht="18" customHeight="1">
      <c r="A10" s="37" t="s">
        <v>26</v>
      </c>
      <c r="S10" s="36"/>
    </row>
    <row r="11" spans="1:19" s="9" customFormat="1" ht="8.25" customHeight="1">
      <c r="S11" s="10"/>
    </row>
    <row r="12" spans="1:19" s="9" customFormat="1" ht="15" customHeight="1">
      <c r="A12" s="275" t="s">
        <v>20</v>
      </c>
      <c r="B12" s="275"/>
      <c r="C12" s="275"/>
      <c r="D12" s="275"/>
      <c r="E12" s="275"/>
      <c r="F12" s="275"/>
      <c r="G12" s="275"/>
      <c r="H12" s="275"/>
      <c r="I12" s="275"/>
      <c r="J12" s="275"/>
      <c r="K12" s="275"/>
      <c r="L12" s="275"/>
      <c r="M12" s="275"/>
      <c r="N12" s="275"/>
      <c r="O12" s="275"/>
      <c r="P12" s="275"/>
      <c r="Q12" s="275"/>
      <c r="R12" s="275"/>
      <c r="S12" s="275"/>
    </row>
    <row r="13" spans="1:19" s="9" customFormat="1" ht="15" customHeight="1" thickBot="1">
      <c r="A13" s="275"/>
      <c r="B13" s="275"/>
      <c r="C13" s="275"/>
      <c r="D13" s="275"/>
      <c r="E13" s="275"/>
      <c r="F13" s="275"/>
      <c r="G13" s="275"/>
      <c r="H13" s="275"/>
      <c r="I13" s="275"/>
      <c r="J13" s="275"/>
      <c r="K13" s="275"/>
      <c r="L13" s="275"/>
      <c r="M13" s="275"/>
      <c r="N13" s="275"/>
      <c r="O13" s="275"/>
      <c r="P13" s="275"/>
      <c r="Q13" s="275"/>
      <c r="R13" s="275"/>
      <c r="S13" s="275"/>
    </row>
    <row r="14" spans="1:19" s="12" customFormat="1" ht="14.25" customHeight="1">
      <c r="A14" s="11"/>
      <c r="B14" s="267" t="s">
        <v>14</v>
      </c>
      <c r="C14" s="268"/>
      <c r="D14" s="268"/>
      <c r="E14" s="268"/>
      <c r="F14" s="268"/>
      <c r="G14" s="269"/>
      <c r="H14" s="267" t="s">
        <v>15</v>
      </c>
      <c r="I14" s="268"/>
      <c r="J14" s="268"/>
      <c r="K14" s="268"/>
      <c r="L14" s="268"/>
      <c r="M14" s="269"/>
      <c r="N14" s="270" t="s">
        <v>16</v>
      </c>
      <c r="O14" s="271"/>
      <c r="P14" s="271"/>
      <c r="Q14" s="271"/>
      <c r="R14" s="271"/>
      <c r="S14" s="271"/>
    </row>
    <row r="15" spans="1:19" s="12" customFormat="1" ht="30" customHeight="1" thickBot="1">
      <c r="A15" s="13"/>
      <c r="B15" s="14" t="s">
        <v>14</v>
      </c>
      <c r="C15" s="14" t="s">
        <v>9</v>
      </c>
      <c r="D15" s="14" t="s">
        <v>10</v>
      </c>
      <c r="E15" s="14" t="s">
        <v>11</v>
      </c>
      <c r="F15" s="14" t="s">
        <v>12</v>
      </c>
      <c r="G15" s="14" t="s">
        <v>13</v>
      </c>
      <c r="H15" s="14" t="s">
        <v>14</v>
      </c>
      <c r="I15" s="14" t="s">
        <v>9</v>
      </c>
      <c r="J15" s="14" t="s">
        <v>10</v>
      </c>
      <c r="K15" s="14" t="s">
        <v>11</v>
      </c>
      <c r="L15" s="14" t="s">
        <v>12</v>
      </c>
      <c r="M15" s="14" t="s">
        <v>13</v>
      </c>
      <c r="N15" s="14" t="s">
        <v>14</v>
      </c>
      <c r="O15" s="14" t="s">
        <v>9</v>
      </c>
      <c r="P15" s="14" t="s">
        <v>10</v>
      </c>
      <c r="Q15" s="14" t="s">
        <v>11</v>
      </c>
      <c r="R15" s="14" t="s">
        <v>12</v>
      </c>
      <c r="S15" s="15" t="s">
        <v>13</v>
      </c>
    </row>
    <row r="16" spans="1:19" s="12" customFormat="1" ht="15" customHeight="1">
      <c r="A16" s="16" t="s">
        <v>21</v>
      </c>
      <c r="B16" s="38">
        <f>SUM(B17:B26)</f>
        <v>1152</v>
      </c>
      <c r="C16" s="38">
        <f t="shared" ref="C16:H16" si="0">SUM(C17:C26)</f>
        <v>0</v>
      </c>
      <c r="D16" s="38">
        <f t="shared" si="0"/>
        <v>8</v>
      </c>
      <c r="E16" s="38">
        <f t="shared" si="0"/>
        <v>187</v>
      </c>
      <c r="F16" s="38">
        <f t="shared" si="0"/>
        <v>670</v>
      </c>
      <c r="G16" s="38">
        <f t="shared" si="0"/>
        <v>287</v>
      </c>
      <c r="H16" s="38">
        <f t="shared" si="0"/>
        <v>41</v>
      </c>
      <c r="I16" s="38">
        <f t="shared" ref="I16" si="1">SUM(I17:I26)</f>
        <v>0</v>
      </c>
      <c r="J16" s="38">
        <f t="shared" ref="J16" si="2">SUM(J17:J26)</f>
        <v>0</v>
      </c>
      <c r="K16" s="38">
        <f t="shared" ref="K16" si="3">SUM(K17:K26)</f>
        <v>12</v>
      </c>
      <c r="L16" s="38">
        <f t="shared" ref="L16" si="4">SUM(L17:L26)</f>
        <v>28</v>
      </c>
      <c r="M16" s="38">
        <f t="shared" ref="M16:N16" si="5">SUM(M17:M26)</f>
        <v>1</v>
      </c>
      <c r="N16" s="38">
        <f t="shared" si="5"/>
        <v>1111</v>
      </c>
      <c r="O16" s="38">
        <f t="shared" ref="O16" si="6">SUM(O17:O26)</f>
        <v>0</v>
      </c>
      <c r="P16" s="38">
        <f t="shared" ref="P16" si="7">SUM(P17:P26)</f>
        <v>8</v>
      </c>
      <c r="Q16" s="38">
        <f t="shared" ref="Q16" si="8">SUM(Q17:Q26)</f>
        <v>175</v>
      </c>
      <c r="R16" s="38">
        <f t="shared" ref="R16" si="9">SUM(R17:R26)</f>
        <v>642</v>
      </c>
      <c r="S16" s="39">
        <f t="shared" ref="S16" si="10">SUM(S17:S26)</f>
        <v>286</v>
      </c>
    </row>
    <row r="17" spans="1:19" s="12" customFormat="1" ht="15" customHeight="1">
      <c r="A17" s="17" t="s">
        <v>0</v>
      </c>
      <c r="B17" s="18">
        <v>149</v>
      </c>
      <c r="C17" s="18">
        <f t="shared" ref="C17:G17" si="11">SUM(I17+O17+C31+I31)</f>
        <v>0</v>
      </c>
      <c r="D17" s="18">
        <f t="shared" si="11"/>
        <v>0</v>
      </c>
      <c r="E17" s="18">
        <f t="shared" si="11"/>
        <v>29</v>
      </c>
      <c r="F17" s="18">
        <f t="shared" si="11"/>
        <v>87</v>
      </c>
      <c r="G17" s="18">
        <f t="shared" si="11"/>
        <v>33</v>
      </c>
      <c r="H17" s="18">
        <f>SUM(I17:M17)</f>
        <v>4</v>
      </c>
      <c r="I17" s="18">
        <v>0</v>
      </c>
      <c r="J17" s="18">
        <v>0</v>
      </c>
      <c r="K17" s="18">
        <v>2</v>
      </c>
      <c r="L17" s="18">
        <v>2</v>
      </c>
      <c r="M17" s="18">
        <v>0</v>
      </c>
      <c r="N17" s="18">
        <f>SUM(O17:S17)</f>
        <v>145</v>
      </c>
      <c r="O17" s="18">
        <v>0</v>
      </c>
      <c r="P17" s="18">
        <v>0</v>
      </c>
      <c r="Q17" s="18">
        <v>27</v>
      </c>
      <c r="R17" s="18">
        <v>85</v>
      </c>
      <c r="S17" s="19">
        <v>33</v>
      </c>
    </row>
    <row r="18" spans="1:19" s="12" customFormat="1" ht="15" customHeight="1">
      <c r="A18" s="17" t="s">
        <v>1</v>
      </c>
      <c r="B18" s="18">
        <f>SUM(C18:G18)</f>
        <v>149</v>
      </c>
      <c r="C18" s="18">
        <f t="shared" ref="C18:G18" si="12">SUM(I18+O18+C32+I32)</f>
        <v>0</v>
      </c>
      <c r="D18" s="18">
        <f t="shared" si="12"/>
        <v>1</v>
      </c>
      <c r="E18" s="18">
        <f t="shared" si="12"/>
        <v>20</v>
      </c>
      <c r="F18" s="18">
        <f t="shared" si="12"/>
        <v>89</v>
      </c>
      <c r="G18" s="18">
        <f t="shared" si="12"/>
        <v>39</v>
      </c>
      <c r="H18" s="18">
        <f>SUM(I18:M18)</f>
        <v>10</v>
      </c>
      <c r="I18" s="18">
        <v>0</v>
      </c>
      <c r="J18" s="18">
        <v>0</v>
      </c>
      <c r="K18" s="18">
        <v>1</v>
      </c>
      <c r="L18" s="18">
        <v>9</v>
      </c>
      <c r="M18" s="18">
        <v>0</v>
      </c>
      <c r="N18" s="18">
        <f>SUM(O18:S18)</f>
        <v>139</v>
      </c>
      <c r="O18" s="18">
        <v>0</v>
      </c>
      <c r="P18" s="18">
        <v>1</v>
      </c>
      <c r="Q18" s="18">
        <v>19</v>
      </c>
      <c r="R18" s="18">
        <v>80</v>
      </c>
      <c r="S18" s="19">
        <v>39</v>
      </c>
    </row>
    <row r="19" spans="1:19" s="12" customFormat="1" ht="15" customHeight="1">
      <c r="A19" s="17" t="s">
        <v>2</v>
      </c>
      <c r="B19" s="18">
        <f t="shared" ref="B19:B26" si="13">SUM(C19:G19)</f>
        <v>98</v>
      </c>
      <c r="C19" s="18">
        <f t="shared" ref="C19:G19" si="14">SUM(I19+O19+C33+I33)</f>
        <v>0</v>
      </c>
      <c r="D19" s="18">
        <f t="shared" si="14"/>
        <v>0</v>
      </c>
      <c r="E19" s="18">
        <f t="shared" si="14"/>
        <v>25</v>
      </c>
      <c r="F19" s="18">
        <f t="shared" si="14"/>
        <v>49</v>
      </c>
      <c r="G19" s="18">
        <f t="shared" si="14"/>
        <v>24</v>
      </c>
      <c r="H19" s="18">
        <f t="shared" ref="H19:H26" si="15">SUM(I19:M19)</f>
        <v>3</v>
      </c>
      <c r="I19" s="18">
        <v>0</v>
      </c>
      <c r="J19" s="18">
        <v>0</v>
      </c>
      <c r="K19" s="18">
        <v>1</v>
      </c>
      <c r="L19" s="18">
        <v>2</v>
      </c>
      <c r="M19" s="18">
        <v>0</v>
      </c>
      <c r="N19" s="18">
        <f t="shared" ref="N19:N26" si="16">SUM(O19:S19)</f>
        <v>95</v>
      </c>
      <c r="O19" s="18">
        <v>0</v>
      </c>
      <c r="P19" s="18">
        <v>0</v>
      </c>
      <c r="Q19" s="18">
        <v>24</v>
      </c>
      <c r="R19" s="18">
        <v>47</v>
      </c>
      <c r="S19" s="19">
        <v>24</v>
      </c>
    </row>
    <row r="20" spans="1:19" s="12" customFormat="1" ht="15" customHeight="1">
      <c r="A20" s="17" t="s">
        <v>19</v>
      </c>
      <c r="B20" s="18">
        <f t="shared" si="13"/>
        <v>219</v>
      </c>
      <c r="C20" s="18">
        <f t="shared" ref="C20:G20" si="17">SUM(I20+O20+C34+I34)</f>
        <v>0</v>
      </c>
      <c r="D20" s="18">
        <f t="shared" si="17"/>
        <v>4</v>
      </c>
      <c r="E20" s="18">
        <f t="shared" si="17"/>
        <v>29</v>
      </c>
      <c r="F20" s="18">
        <f t="shared" si="17"/>
        <v>144</v>
      </c>
      <c r="G20" s="18">
        <f t="shared" si="17"/>
        <v>42</v>
      </c>
      <c r="H20" s="18">
        <f t="shared" si="15"/>
        <v>6</v>
      </c>
      <c r="I20" s="18">
        <v>0</v>
      </c>
      <c r="J20" s="18">
        <v>0</v>
      </c>
      <c r="K20" s="18">
        <v>2</v>
      </c>
      <c r="L20" s="18">
        <v>4</v>
      </c>
      <c r="M20" s="18">
        <v>0</v>
      </c>
      <c r="N20" s="18">
        <f t="shared" si="16"/>
        <v>213</v>
      </c>
      <c r="O20" s="18">
        <v>0</v>
      </c>
      <c r="P20" s="18">
        <v>4</v>
      </c>
      <c r="Q20" s="18">
        <v>27</v>
      </c>
      <c r="R20" s="18">
        <v>140</v>
      </c>
      <c r="S20" s="19">
        <v>42</v>
      </c>
    </row>
    <row r="21" spans="1:19" s="12" customFormat="1" ht="15" customHeight="1">
      <c r="A21" s="17" t="s">
        <v>3</v>
      </c>
      <c r="B21" s="18">
        <f t="shared" si="13"/>
        <v>30</v>
      </c>
      <c r="C21" s="18">
        <f t="shared" ref="C21:G21" si="18">SUM(I21+O21+C35+I35)</f>
        <v>0</v>
      </c>
      <c r="D21" s="18">
        <f t="shared" si="18"/>
        <v>0</v>
      </c>
      <c r="E21" s="18">
        <f t="shared" si="18"/>
        <v>4</v>
      </c>
      <c r="F21" s="18">
        <f t="shared" si="18"/>
        <v>17</v>
      </c>
      <c r="G21" s="18">
        <f t="shared" si="18"/>
        <v>9</v>
      </c>
      <c r="H21" s="18">
        <f t="shared" si="15"/>
        <v>0</v>
      </c>
      <c r="I21" s="18">
        <v>0</v>
      </c>
      <c r="J21" s="18">
        <v>0</v>
      </c>
      <c r="K21" s="18">
        <v>0</v>
      </c>
      <c r="L21" s="18">
        <v>0</v>
      </c>
      <c r="M21" s="18">
        <v>0</v>
      </c>
      <c r="N21" s="18">
        <f t="shared" si="16"/>
        <v>30</v>
      </c>
      <c r="O21" s="18">
        <v>0</v>
      </c>
      <c r="P21" s="18">
        <v>0</v>
      </c>
      <c r="Q21" s="18">
        <v>4</v>
      </c>
      <c r="R21" s="18">
        <v>17</v>
      </c>
      <c r="S21" s="19">
        <v>9</v>
      </c>
    </row>
    <row r="22" spans="1:19" s="12" customFormat="1" ht="15" customHeight="1">
      <c r="A22" s="17" t="s">
        <v>4</v>
      </c>
      <c r="B22" s="18">
        <f t="shared" si="13"/>
        <v>34</v>
      </c>
      <c r="C22" s="18">
        <f t="shared" ref="C22:G22" si="19">SUM(I22+O22+C36+I36)</f>
        <v>0</v>
      </c>
      <c r="D22" s="18">
        <f t="shared" si="19"/>
        <v>1</v>
      </c>
      <c r="E22" s="18">
        <f t="shared" si="19"/>
        <v>6</v>
      </c>
      <c r="F22" s="18">
        <f t="shared" si="19"/>
        <v>23</v>
      </c>
      <c r="G22" s="18">
        <f t="shared" si="19"/>
        <v>4</v>
      </c>
      <c r="H22" s="18">
        <f t="shared" si="15"/>
        <v>4</v>
      </c>
      <c r="I22" s="18">
        <v>0</v>
      </c>
      <c r="J22" s="18">
        <v>0</v>
      </c>
      <c r="K22" s="18">
        <v>1</v>
      </c>
      <c r="L22" s="18">
        <v>3</v>
      </c>
      <c r="M22" s="18">
        <v>0</v>
      </c>
      <c r="N22" s="18">
        <f t="shared" si="16"/>
        <v>30</v>
      </c>
      <c r="O22" s="18">
        <v>0</v>
      </c>
      <c r="P22" s="18">
        <v>1</v>
      </c>
      <c r="Q22" s="18">
        <v>5</v>
      </c>
      <c r="R22" s="18">
        <v>20</v>
      </c>
      <c r="S22" s="19">
        <v>4</v>
      </c>
    </row>
    <row r="23" spans="1:19" s="12" customFormat="1" ht="15" customHeight="1">
      <c r="A23" s="17" t="s">
        <v>5</v>
      </c>
      <c r="B23" s="18">
        <f t="shared" si="13"/>
        <v>36</v>
      </c>
      <c r="C23" s="18">
        <f t="shared" ref="C23:G23" si="20">SUM(I23+O23+C37+I37)</f>
        <v>0</v>
      </c>
      <c r="D23" s="18">
        <f t="shared" si="20"/>
        <v>0</v>
      </c>
      <c r="E23" s="18">
        <f t="shared" si="20"/>
        <v>8</v>
      </c>
      <c r="F23" s="18">
        <f t="shared" si="20"/>
        <v>20</v>
      </c>
      <c r="G23" s="18">
        <f t="shared" si="20"/>
        <v>8</v>
      </c>
      <c r="H23" s="18">
        <f t="shared" si="15"/>
        <v>3</v>
      </c>
      <c r="I23" s="18">
        <v>0</v>
      </c>
      <c r="J23" s="18">
        <v>0</v>
      </c>
      <c r="K23" s="18">
        <v>1</v>
      </c>
      <c r="L23" s="18">
        <v>2</v>
      </c>
      <c r="M23" s="18">
        <v>0</v>
      </c>
      <c r="N23" s="18">
        <f t="shared" si="16"/>
        <v>33</v>
      </c>
      <c r="O23" s="18">
        <v>0</v>
      </c>
      <c r="P23" s="18">
        <v>0</v>
      </c>
      <c r="Q23" s="18">
        <v>7</v>
      </c>
      <c r="R23" s="18">
        <v>18</v>
      </c>
      <c r="S23" s="19">
        <v>8</v>
      </c>
    </row>
    <row r="24" spans="1:19" s="12" customFormat="1" ht="15" customHeight="1">
      <c r="A24" s="17" t="s">
        <v>6</v>
      </c>
      <c r="B24" s="18">
        <f t="shared" si="13"/>
        <v>18</v>
      </c>
      <c r="C24" s="18">
        <f t="shared" ref="C24:G24" si="21">SUM(I24+O24+C38+I38)</f>
        <v>0</v>
      </c>
      <c r="D24" s="18">
        <f t="shared" si="21"/>
        <v>0</v>
      </c>
      <c r="E24" s="18">
        <f t="shared" si="21"/>
        <v>4</v>
      </c>
      <c r="F24" s="18">
        <f t="shared" si="21"/>
        <v>11</v>
      </c>
      <c r="G24" s="18">
        <f t="shared" si="21"/>
        <v>3</v>
      </c>
      <c r="H24" s="18">
        <f t="shared" si="15"/>
        <v>0</v>
      </c>
      <c r="I24" s="18">
        <v>0</v>
      </c>
      <c r="J24" s="18">
        <v>0</v>
      </c>
      <c r="K24" s="18">
        <v>0</v>
      </c>
      <c r="L24" s="18">
        <v>0</v>
      </c>
      <c r="M24" s="18">
        <v>0</v>
      </c>
      <c r="N24" s="18">
        <f t="shared" si="16"/>
        <v>18</v>
      </c>
      <c r="O24" s="18">
        <v>0</v>
      </c>
      <c r="P24" s="18">
        <v>0</v>
      </c>
      <c r="Q24" s="18">
        <v>4</v>
      </c>
      <c r="R24" s="18">
        <v>11</v>
      </c>
      <c r="S24" s="19">
        <v>3</v>
      </c>
    </row>
    <row r="25" spans="1:19" s="12" customFormat="1" ht="15" customHeight="1">
      <c r="A25" s="17" t="s">
        <v>7</v>
      </c>
      <c r="B25" s="18">
        <f t="shared" si="13"/>
        <v>4</v>
      </c>
      <c r="C25" s="18">
        <f t="shared" ref="C25:G25" si="22">SUM(I25+O25+C39+I39)</f>
        <v>0</v>
      </c>
      <c r="D25" s="18">
        <f t="shared" si="22"/>
        <v>0</v>
      </c>
      <c r="E25" s="18">
        <f t="shared" si="22"/>
        <v>0</v>
      </c>
      <c r="F25" s="18">
        <f t="shared" si="22"/>
        <v>2</v>
      </c>
      <c r="G25" s="18">
        <f t="shared" si="22"/>
        <v>2</v>
      </c>
      <c r="H25" s="18">
        <f t="shared" si="15"/>
        <v>0</v>
      </c>
      <c r="I25" s="18">
        <v>0</v>
      </c>
      <c r="J25" s="18">
        <v>0</v>
      </c>
      <c r="K25" s="18">
        <v>0</v>
      </c>
      <c r="L25" s="18">
        <v>0</v>
      </c>
      <c r="M25" s="18">
        <v>0</v>
      </c>
      <c r="N25" s="18">
        <f t="shared" si="16"/>
        <v>4</v>
      </c>
      <c r="O25" s="18">
        <v>0</v>
      </c>
      <c r="P25" s="18">
        <v>0</v>
      </c>
      <c r="Q25" s="18">
        <v>0</v>
      </c>
      <c r="R25" s="18">
        <v>2</v>
      </c>
      <c r="S25" s="19">
        <v>2</v>
      </c>
    </row>
    <row r="26" spans="1:19" s="12" customFormat="1" ht="15" customHeight="1" thickBot="1">
      <c r="A26" s="20" t="s">
        <v>8</v>
      </c>
      <c r="B26" s="21">
        <f t="shared" si="13"/>
        <v>415</v>
      </c>
      <c r="C26" s="21">
        <f t="shared" ref="C26:G26" si="23">SUM(I26+O26+C40+I40)</f>
        <v>0</v>
      </c>
      <c r="D26" s="21">
        <f t="shared" si="23"/>
        <v>2</v>
      </c>
      <c r="E26" s="21">
        <f t="shared" si="23"/>
        <v>62</v>
      </c>
      <c r="F26" s="21">
        <f t="shared" si="23"/>
        <v>228</v>
      </c>
      <c r="G26" s="21">
        <f t="shared" si="23"/>
        <v>123</v>
      </c>
      <c r="H26" s="21">
        <f t="shared" si="15"/>
        <v>11</v>
      </c>
      <c r="I26" s="21">
        <v>0</v>
      </c>
      <c r="J26" s="21">
        <v>0</v>
      </c>
      <c r="K26" s="21">
        <v>4</v>
      </c>
      <c r="L26" s="21">
        <v>6</v>
      </c>
      <c r="M26" s="21">
        <v>1</v>
      </c>
      <c r="N26" s="21">
        <f t="shared" si="16"/>
        <v>404</v>
      </c>
      <c r="O26" s="21">
        <v>0</v>
      </c>
      <c r="P26" s="21">
        <v>2</v>
      </c>
      <c r="Q26" s="21">
        <v>58</v>
      </c>
      <c r="R26" s="21">
        <v>222</v>
      </c>
      <c r="S26" s="22">
        <v>122</v>
      </c>
    </row>
    <row r="27" spans="1:19" s="12" customFormat="1" ht="15" customHeight="1" thickBot="1">
      <c r="A27" s="23"/>
      <c r="B27" s="24"/>
      <c r="C27" s="25"/>
      <c r="D27" s="24"/>
      <c r="E27" s="24"/>
      <c r="F27" s="24"/>
      <c r="G27" s="24"/>
      <c r="H27" s="24"/>
      <c r="I27" s="26"/>
      <c r="J27" s="27"/>
      <c r="K27" s="27"/>
      <c r="L27" s="27"/>
      <c r="M27" s="27"/>
      <c r="N27" s="27"/>
      <c r="O27" s="27"/>
      <c r="P27" s="27"/>
      <c r="Q27" s="27"/>
      <c r="R27" s="27"/>
      <c r="S27" s="27"/>
    </row>
    <row r="28" spans="1:19" s="12" customFormat="1" ht="14.25" customHeight="1">
      <c r="A28" s="11"/>
      <c r="B28" s="270" t="s">
        <v>17</v>
      </c>
      <c r="C28" s="271"/>
      <c r="D28" s="271"/>
      <c r="E28" s="271"/>
      <c r="F28" s="271"/>
      <c r="G28" s="273"/>
      <c r="H28" s="267" t="s">
        <v>18</v>
      </c>
      <c r="I28" s="268"/>
      <c r="J28" s="268"/>
      <c r="K28" s="268"/>
      <c r="L28" s="268"/>
      <c r="M28" s="268"/>
      <c r="N28" s="274"/>
      <c r="O28" s="274"/>
      <c r="P28" s="274"/>
      <c r="Q28" s="274"/>
      <c r="R28" s="274"/>
      <c r="S28" s="274"/>
    </row>
    <row r="29" spans="1:19" s="12" customFormat="1" ht="30" customHeight="1" thickBot="1">
      <c r="A29" s="13"/>
      <c r="B29" s="14" t="s">
        <v>14</v>
      </c>
      <c r="C29" s="14" t="s">
        <v>9</v>
      </c>
      <c r="D29" s="14" t="s">
        <v>10</v>
      </c>
      <c r="E29" s="14" t="s">
        <v>11</v>
      </c>
      <c r="F29" s="14" t="s">
        <v>12</v>
      </c>
      <c r="G29" s="14" t="s">
        <v>13</v>
      </c>
      <c r="H29" s="14" t="s">
        <v>14</v>
      </c>
      <c r="I29" s="14" t="s">
        <v>9</v>
      </c>
      <c r="J29" s="14" t="s">
        <v>10</v>
      </c>
      <c r="K29" s="14" t="s">
        <v>11</v>
      </c>
      <c r="L29" s="14" t="s">
        <v>12</v>
      </c>
      <c r="M29" s="15" t="s">
        <v>13</v>
      </c>
      <c r="N29" s="28"/>
      <c r="O29" s="28"/>
      <c r="P29" s="28"/>
      <c r="Q29" s="28"/>
      <c r="R29" s="28"/>
      <c r="S29" s="28"/>
    </row>
    <row r="30" spans="1:19" s="12" customFormat="1" ht="15" customHeight="1">
      <c r="A30" s="16" t="s">
        <v>21</v>
      </c>
      <c r="B30" s="38">
        <f t="shared" ref="B30" si="24">SUM(B31:B40)</f>
        <v>0</v>
      </c>
      <c r="C30" s="38">
        <f t="shared" ref="C30" si="25">SUM(C31:C40)</f>
        <v>0</v>
      </c>
      <c r="D30" s="38">
        <f t="shared" ref="D30" si="26">SUM(D31:D40)</f>
        <v>0</v>
      </c>
      <c r="E30" s="38">
        <f t="shared" ref="E30" si="27">SUM(E31:E40)</f>
        <v>0</v>
      </c>
      <c r="F30" s="38">
        <f t="shared" ref="F30" si="28">SUM(F31:F40)</f>
        <v>0</v>
      </c>
      <c r="G30" s="38">
        <f t="shared" ref="G30" si="29">SUM(G31:G40)</f>
        <v>0</v>
      </c>
      <c r="H30" s="38">
        <f t="shared" ref="H30" si="30">SUM(H31:H40)</f>
        <v>0</v>
      </c>
      <c r="I30" s="38">
        <f t="shared" ref="I30" si="31">SUM(I31:I40)</f>
        <v>0</v>
      </c>
      <c r="J30" s="38">
        <f t="shared" ref="J30" si="32">SUM(J31:J40)</f>
        <v>0</v>
      </c>
      <c r="K30" s="38">
        <f t="shared" ref="K30" si="33">SUM(K31:K40)</f>
        <v>0</v>
      </c>
      <c r="L30" s="38">
        <f t="shared" ref="L30" si="34">SUM(L31:L40)</f>
        <v>0</v>
      </c>
      <c r="M30" s="39">
        <f t="shared" ref="M30" si="35">SUM(M31:M40)</f>
        <v>0</v>
      </c>
      <c r="N30" s="29"/>
      <c r="O30" s="29"/>
      <c r="P30" s="29"/>
      <c r="Q30" s="29"/>
      <c r="R30" s="29"/>
      <c r="S30" s="29"/>
    </row>
    <row r="31" spans="1:19" s="12" customFormat="1" ht="15" customHeight="1">
      <c r="A31" s="17" t="s">
        <v>0</v>
      </c>
      <c r="B31" s="18">
        <f>SUM(C31:G31)</f>
        <v>0</v>
      </c>
      <c r="C31" s="18">
        <v>0</v>
      </c>
      <c r="D31" s="18">
        <v>0</v>
      </c>
      <c r="E31" s="18">
        <v>0</v>
      </c>
      <c r="F31" s="18">
        <v>0</v>
      </c>
      <c r="G31" s="18">
        <v>0</v>
      </c>
      <c r="H31" s="18">
        <f>SUM(I31:M31)</f>
        <v>0</v>
      </c>
      <c r="I31" s="18">
        <v>0</v>
      </c>
      <c r="J31" s="18">
        <v>0</v>
      </c>
      <c r="K31" s="18">
        <v>0</v>
      </c>
      <c r="L31" s="18">
        <v>0</v>
      </c>
      <c r="M31" s="19">
        <v>0</v>
      </c>
      <c r="N31" s="29"/>
      <c r="O31" s="29"/>
      <c r="P31" s="29"/>
      <c r="Q31" s="29"/>
      <c r="R31" s="29"/>
      <c r="S31" s="29"/>
    </row>
    <row r="32" spans="1:19" s="12" customFormat="1" ht="15" customHeight="1">
      <c r="A32" s="17" t="s">
        <v>1</v>
      </c>
      <c r="B32" s="18">
        <f>SUM(C32:G32)</f>
        <v>0</v>
      </c>
      <c r="C32" s="18">
        <v>0</v>
      </c>
      <c r="D32" s="18">
        <v>0</v>
      </c>
      <c r="E32" s="18">
        <v>0</v>
      </c>
      <c r="F32" s="18">
        <v>0</v>
      </c>
      <c r="G32" s="18">
        <v>0</v>
      </c>
      <c r="H32" s="18">
        <f>SUM(I32:M32)</f>
        <v>0</v>
      </c>
      <c r="I32" s="18">
        <v>0</v>
      </c>
      <c r="J32" s="18">
        <v>0</v>
      </c>
      <c r="K32" s="18">
        <v>0</v>
      </c>
      <c r="L32" s="18">
        <v>0</v>
      </c>
      <c r="M32" s="19">
        <v>0</v>
      </c>
      <c r="N32" s="29"/>
      <c r="O32" s="29"/>
      <c r="P32" s="29"/>
      <c r="Q32" s="29"/>
      <c r="R32" s="29"/>
      <c r="S32" s="29"/>
    </row>
    <row r="33" spans="1:52" s="12" customFormat="1" ht="15" customHeight="1">
      <c r="A33" s="17" t="s">
        <v>2</v>
      </c>
      <c r="B33" s="18">
        <f t="shared" ref="B33:B40" si="36">SUM(C33:G33)</f>
        <v>0</v>
      </c>
      <c r="C33" s="18">
        <v>0</v>
      </c>
      <c r="D33" s="18">
        <v>0</v>
      </c>
      <c r="E33" s="18">
        <v>0</v>
      </c>
      <c r="F33" s="18">
        <v>0</v>
      </c>
      <c r="G33" s="18">
        <v>0</v>
      </c>
      <c r="H33" s="18">
        <f t="shared" ref="H33:H40" si="37">SUM(I33:M33)</f>
        <v>0</v>
      </c>
      <c r="I33" s="18">
        <v>0</v>
      </c>
      <c r="J33" s="18">
        <v>0</v>
      </c>
      <c r="K33" s="18">
        <v>0</v>
      </c>
      <c r="L33" s="18">
        <v>0</v>
      </c>
      <c r="M33" s="19">
        <v>0</v>
      </c>
      <c r="N33" s="29"/>
      <c r="O33" s="29"/>
      <c r="P33" s="29"/>
      <c r="Q33" s="29"/>
      <c r="R33" s="29"/>
      <c r="S33" s="29"/>
    </row>
    <row r="34" spans="1:52" s="12" customFormat="1" ht="15" customHeight="1">
      <c r="A34" s="17" t="s">
        <v>19</v>
      </c>
      <c r="B34" s="18">
        <f t="shared" si="36"/>
        <v>0</v>
      </c>
      <c r="C34" s="18">
        <v>0</v>
      </c>
      <c r="D34" s="18">
        <v>0</v>
      </c>
      <c r="E34" s="18">
        <v>0</v>
      </c>
      <c r="F34" s="18">
        <v>0</v>
      </c>
      <c r="G34" s="18">
        <v>0</v>
      </c>
      <c r="H34" s="18">
        <f t="shared" si="37"/>
        <v>0</v>
      </c>
      <c r="I34" s="18">
        <v>0</v>
      </c>
      <c r="J34" s="18">
        <v>0</v>
      </c>
      <c r="K34" s="18">
        <v>0</v>
      </c>
      <c r="L34" s="18">
        <v>0</v>
      </c>
      <c r="M34" s="19">
        <v>0</v>
      </c>
      <c r="N34" s="29"/>
      <c r="O34" s="29"/>
      <c r="P34" s="29"/>
      <c r="Q34" s="29"/>
      <c r="R34" s="29"/>
      <c r="S34" s="29"/>
    </row>
    <row r="35" spans="1:52" s="12" customFormat="1" ht="15" customHeight="1">
      <c r="A35" s="17" t="s">
        <v>3</v>
      </c>
      <c r="B35" s="18">
        <f t="shared" si="36"/>
        <v>0</v>
      </c>
      <c r="C35" s="18">
        <v>0</v>
      </c>
      <c r="D35" s="18">
        <v>0</v>
      </c>
      <c r="E35" s="18">
        <v>0</v>
      </c>
      <c r="F35" s="18">
        <v>0</v>
      </c>
      <c r="G35" s="18">
        <v>0</v>
      </c>
      <c r="H35" s="18">
        <f t="shared" si="37"/>
        <v>0</v>
      </c>
      <c r="I35" s="18">
        <v>0</v>
      </c>
      <c r="J35" s="18">
        <v>0</v>
      </c>
      <c r="K35" s="18">
        <v>0</v>
      </c>
      <c r="L35" s="18">
        <v>0</v>
      </c>
      <c r="M35" s="19">
        <v>0</v>
      </c>
      <c r="N35" s="29"/>
      <c r="O35" s="29"/>
      <c r="P35" s="29"/>
      <c r="Q35" s="29"/>
      <c r="R35" s="29"/>
      <c r="S35" s="29"/>
    </row>
    <row r="36" spans="1:52" s="12" customFormat="1" ht="15" customHeight="1">
      <c r="A36" s="17" t="s">
        <v>4</v>
      </c>
      <c r="B36" s="18">
        <f t="shared" si="36"/>
        <v>0</v>
      </c>
      <c r="C36" s="18">
        <v>0</v>
      </c>
      <c r="D36" s="18">
        <v>0</v>
      </c>
      <c r="E36" s="18">
        <v>0</v>
      </c>
      <c r="F36" s="18">
        <v>0</v>
      </c>
      <c r="G36" s="18">
        <v>0</v>
      </c>
      <c r="H36" s="18">
        <f t="shared" si="37"/>
        <v>0</v>
      </c>
      <c r="I36" s="18">
        <v>0</v>
      </c>
      <c r="J36" s="18">
        <v>0</v>
      </c>
      <c r="K36" s="18">
        <v>0</v>
      </c>
      <c r="L36" s="18">
        <v>0</v>
      </c>
      <c r="M36" s="19">
        <v>0</v>
      </c>
      <c r="N36" s="29"/>
      <c r="O36" s="29"/>
      <c r="P36" s="29"/>
      <c r="Q36" s="29"/>
      <c r="R36" s="29"/>
      <c r="S36" s="29"/>
    </row>
    <row r="37" spans="1:52" s="12" customFormat="1" ht="15" customHeight="1">
      <c r="A37" s="17" t="s">
        <v>5</v>
      </c>
      <c r="B37" s="18">
        <f t="shared" si="36"/>
        <v>0</v>
      </c>
      <c r="C37" s="18">
        <v>0</v>
      </c>
      <c r="D37" s="18">
        <v>0</v>
      </c>
      <c r="E37" s="18">
        <v>0</v>
      </c>
      <c r="F37" s="18">
        <v>0</v>
      </c>
      <c r="G37" s="18">
        <v>0</v>
      </c>
      <c r="H37" s="18">
        <f t="shared" si="37"/>
        <v>0</v>
      </c>
      <c r="I37" s="18">
        <v>0</v>
      </c>
      <c r="J37" s="18">
        <v>0</v>
      </c>
      <c r="K37" s="18">
        <v>0</v>
      </c>
      <c r="L37" s="18">
        <v>0</v>
      </c>
      <c r="M37" s="19">
        <v>0</v>
      </c>
      <c r="N37" s="29"/>
      <c r="O37" s="29"/>
      <c r="P37" s="29"/>
      <c r="Q37" s="29"/>
      <c r="R37" s="29"/>
      <c r="S37" s="29"/>
    </row>
    <row r="38" spans="1:52" s="12" customFormat="1" ht="15" customHeight="1">
      <c r="A38" s="17" t="s">
        <v>6</v>
      </c>
      <c r="B38" s="18">
        <f t="shared" si="36"/>
        <v>0</v>
      </c>
      <c r="C38" s="18">
        <v>0</v>
      </c>
      <c r="D38" s="18">
        <v>0</v>
      </c>
      <c r="E38" s="18">
        <v>0</v>
      </c>
      <c r="F38" s="18">
        <v>0</v>
      </c>
      <c r="G38" s="18">
        <v>0</v>
      </c>
      <c r="H38" s="18">
        <f t="shared" si="37"/>
        <v>0</v>
      </c>
      <c r="I38" s="18">
        <v>0</v>
      </c>
      <c r="J38" s="18">
        <v>0</v>
      </c>
      <c r="K38" s="18">
        <v>0</v>
      </c>
      <c r="L38" s="18">
        <v>0</v>
      </c>
      <c r="M38" s="19">
        <v>0</v>
      </c>
      <c r="N38" s="29"/>
      <c r="O38" s="29"/>
      <c r="P38" s="29"/>
      <c r="Q38" s="29"/>
      <c r="R38" s="29"/>
      <c r="S38" s="29"/>
    </row>
    <row r="39" spans="1:52" s="12" customFormat="1" ht="15" customHeight="1">
      <c r="A39" s="17" t="s">
        <v>7</v>
      </c>
      <c r="B39" s="18">
        <f t="shared" si="36"/>
        <v>0</v>
      </c>
      <c r="C39" s="18">
        <v>0</v>
      </c>
      <c r="D39" s="18">
        <v>0</v>
      </c>
      <c r="E39" s="18">
        <v>0</v>
      </c>
      <c r="F39" s="18">
        <v>0</v>
      </c>
      <c r="G39" s="18">
        <v>0</v>
      </c>
      <c r="H39" s="18">
        <f t="shared" si="37"/>
        <v>0</v>
      </c>
      <c r="I39" s="18">
        <v>0</v>
      </c>
      <c r="J39" s="18">
        <v>0</v>
      </c>
      <c r="K39" s="18">
        <v>0</v>
      </c>
      <c r="L39" s="18">
        <v>0</v>
      </c>
      <c r="M39" s="19">
        <v>0</v>
      </c>
      <c r="N39" s="266"/>
      <c r="O39" s="266"/>
      <c r="P39" s="29"/>
      <c r="Q39" s="29"/>
      <c r="R39" s="29"/>
      <c r="S39" s="266"/>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row>
    <row r="40" spans="1:52" s="12" customFormat="1" ht="15" customHeight="1" thickBot="1">
      <c r="A40" s="20" t="s">
        <v>8</v>
      </c>
      <c r="B40" s="21">
        <f t="shared" si="36"/>
        <v>0</v>
      </c>
      <c r="C40" s="31">
        <v>0</v>
      </c>
      <c r="D40" s="31">
        <v>0</v>
      </c>
      <c r="E40" s="31">
        <v>0</v>
      </c>
      <c r="F40" s="31">
        <v>0</v>
      </c>
      <c r="G40" s="31">
        <v>0</v>
      </c>
      <c r="H40" s="21">
        <f t="shared" si="37"/>
        <v>0</v>
      </c>
      <c r="I40" s="31">
        <v>0</v>
      </c>
      <c r="J40" s="31">
        <v>0</v>
      </c>
      <c r="K40" s="32">
        <v>0</v>
      </c>
      <c r="L40" s="32">
        <v>0</v>
      </c>
      <c r="M40" s="32">
        <v>0</v>
      </c>
      <c r="N40" s="266"/>
      <c r="O40" s="266"/>
      <c r="P40" s="29"/>
      <c r="Q40" s="29"/>
      <c r="R40" s="29"/>
      <c r="S40" s="266"/>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row>
    <row r="41" spans="1:52" s="12" customFormat="1" ht="13">
      <c r="A41" s="33" t="s">
        <v>24</v>
      </c>
      <c r="B41" s="33"/>
      <c r="C41" s="33"/>
      <c r="D41" s="33"/>
      <c r="E41" s="33"/>
      <c r="F41" s="33"/>
      <c r="G41" s="33"/>
      <c r="H41" s="33"/>
      <c r="I41" s="33"/>
      <c r="J41" s="33"/>
      <c r="K41" s="33"/>
      <c r="L41" s="33"/>
      <c r="M41" s="33"/>
      <c r="N41" s="33"/>
      <c r="O41" s="33"/>
      <c r="P41" s="33"/>
      <c r="Q41" s="33"/>
      <c r="R41" s="33"/>
      <c r="S41" s="33"/>
    </row>
    <row r="42" spans="1:52" s="12" customFormat="1" ht="13">
      <c r="A42" s="33" t="s">
        <v>23</v>
      </c>
      <c r="B42" s="33"/>
      <c r="C42" s="33"/>
      <c r="D42" s="33"/>
      <c r="E42" s="33"/>
      <c r="F42" s="33"/>
      <c r="G42" s="33"/>
      <c r="H42" s="33"/>
      <c r="I42" s="33"/>
      <c r="J42" s="33"/>
      <c r="K42" s="33"/>
      <c r="L42" s="33"/>
      <c r="M42" s="33"/>
      <c r="N42" s="33"/>
      <c r="O42" s="33"/>
      <c r="P42" s="33"/>
      <c r="Q42" s="33"/>
      <c r="R42" s="33"/>
      <c r="S42" s="33"/>
    </row>
    <row r="43" spans="1:52">
      <c r="A43" s="6"/>
      <c r="B43" s="6"/>
      <c r="C43" s="6"/>
      <c r="D43" s="6"/>
      <c r="E43" s="6"/>
      <c r="F43" s="6"/>
      <c r="G43" s="6"/>
      <c r="H43" s="6"/>
      <c r="I43" s="6"/>
      <c r="J43" s="6"/>
      <c r="K43" s="6"/>
      <c r="L43" s="6"/>
      <c r="M43" s="6"/>
      <c r="N43" s="6"/>
      <c r="O43" s="6"/>
      <c r="P43" s="6"/>
      <c r="Q43" s="6"/>
      <c r="R43" s="6"/>
      <c r="S43" s="6"/>
    </row>
  </sheetData>
  <mergeCells count="12">
    <mergeCell ref="A2:S2"/>
    <mergeCell ref="B28:G28"/>
    <mergeCell ref="H28:M28"/>
    <mergeCell ref="N28:S28"/>
    <mergeCell ref="A4:S6"/>
    <mergeCell ref="A12:S13"/>
    <mergeCell ref="N39:N40"/>
    <mergeCell ref="O39:O40"/>
    <mergeCell ref="S39:S40"/>
    <mergeCell ref="B14:G14"/>
    <mergeCell ref="H14:M14"/>
    <mergeCell ref="N14:S1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29823-7C04-3546-B668-68EC6AA992F3}">
  <dimension ref="A1:U35"/>
  <sheetViews>
    <sheetView showGridLines="0" zoomScaleSheetLayoutView="100" zoomScalePageLayoutView="125" workbookViewId="0">
      <selection activeCell="B1" sqref="B1"/>
    </sheetView>
  </sheetViews>
  <sheetFormatPr baseColWidth="10" defaultColWidth="8.83203125" defaultRowHeight="14"/>
  <cols>
    <col min="1" max="1" width="0.5" style="7" customWidth="1"/>
    <col min="2" max="2" width="3.1640625" style="7" customWidth="1"/>
    <col min="3" max="3" width="1.6640625" style="7" customWidth="1"/>
    <col min="4" max="4" width="4" style="7" customWidth="1"/>
    <col min="5" max="5" width="5.83203125" style="7" customWidth="1"/>
    <col min="6" max="6" width="6.1640625" style="7" customWidth="1"/>
    <col min="7" max="17" width="5.33203125" style="7" customWidth="1"/>
    <col min="18" max="18" width="5.33203125" style="8" customWidth="1"/>
    <col min="19" max="16384" width="8.83203125" style="7"/>
  </cols>
  <sheetData>
    <row r="1" spans="1:21" s="37" customFormat="1" ht="18" customHeight="1" thickBot="1">
      <c r="A1" s="37" t="s">
        <v>64</v>
      </c>
      <c r="R1" s="81"/>
    </row>
    <row r="2" spans="1:21" s="12" customFormat="1" ht="144" customHeight="1">
      <c r="A2" s="289"/>
      <c r="B2" s="289"/>
      <c r="C2" s="289"/>
      <c r="D2" s="289"/>
      <c r="E2" s="280" t="s">
        <v>14</v>
      </c>
      <c r="F2" s="281"/>
      <c r="G2" s="276" t="s">
        <v>63</v>
      </c>
      <c r="H2" s="276" t="s">
        <v>62</v>
      </c>
      <c r="I2" s="282" t="s">
        <v>61</v>
      </c>
      <c r="J2" s="276" t="s">
        <v>60</v>
      </c>
      <c r="K2" s="276" t="s">
        <v>59</v>
      </c>
      <c r="L2" s="276" t="s">
        <v>58</v>
      </c>
      <c r="M2" s="276" t="s">
        <v>57</v>
      </c>
      <c r="N2" s="276" t="s">
        <v>56</v>
      </c>
      <c r="O2" s="276" t="s">
        <v>55</v>
      </c>
      <c r="P2" s="276" t="s">
        <v>54</v>
      </c>
      <c r="Q2" s="276" t="s">
        <v>53</v>
      </c>
      <c r="R2" s="278" t="s">
        <v>52</v>
      </c>
      <c r="U2" s="79"/>
    </row>
    <row r="3" spans="1:21" s="12" customFormat="1" ht="17" customHeight="1" thickBot="1">
      <c r="A3" s="290"/>
      <c r="B3" s="290"/>
      <c r="C3" s="290"/>
      <c r="D3" s="290"/>
      <c r="E3" s="80" t="s">
        <v>51</v>
      </c>
      <c r="F3" s="80" t="s">
        <v>50</v>
      </c>
      <c r="G3" s="277"/>
      <c r="H3" s="277"/>
      <c r="I3" s="283"/>
      <c r="J3" s="277"/>
      <c r="K3" s="277"/>
      <c r="L3" s="277"/>
      <c r="M3" s="277"/>
      <c r="N3" s="277"/>
      <c r="O3" s="277"/>
      <c r="P3" s="277"/>
      <c r="Q3" s="277"/>
      <c r="R3" s="279"/>
      <c r="U3" s="79"/>
    </row>
    <row r="4" spans="1:21" s="12" customFormat="1" ht="15" customHeight="1">
      <c r="A4" s="292" t="s">
        <v>49</v>
      </c>
      <c r="B4" s="292"/>
      <c r="C4" s="292"/>
      <c r="D4" s="292"/>
      <c r="E4" s="77">
        <f>SUM(G4:R4)</f>
        <v>737</v>
      </c>
      <c r="F4" s="78">
        <f>E4/E4*100</f>
        <v>100</v>
      </c>
      <c r="G4" s="77">
        <f t="shared" ref="G4:R4" si="0">SUM(G5,G11)</f>
        <v>8</v>
      </c>
      <c r="H4" s="77">
        <f t="shared" si="0"/>
        <v>83</v>
      </c>
      <c r="I4" s="77">
        <f t="shared" si="0"/>
        <v>104</v>
      </c>
      <c r="J4" s="77">
        <f t="shared" si="0"/>
        <v>91</v>
      </c>
      <c r="K4" s="77">
        <f t="shared" si="0"/>
        <v>13</v>
      </c>
      <c r="L4" s="77">
        <f t="shared" si="0"/>
        <v>2</v>
      </c>
      <c r="M4" s="77">
        <f t="shared" si="0"/>
        <v>18</v>
      </c>
      <c r="N4" s="77">
        <f t="shared" si="0"/>
        <v>34</v>
      </c>
      <c r="O4" s="77">
        <f t="shared" si="0"/>
        <v>1</v>
      </c>
      <c r="P4" s="77">
        <f t="shared" si="0"/>
        <v>66</v>
      </c>
      <c r="Q4" s="77">
        <f t="shared" si="0"/>
        <v>274</v>
      </c>
      <c r="R4" s="76">
        <f t="shared" si="0"/>
        <v>43</v>
      </c>
    </row>
    <row r="5" spans="1:21" s="12" customFormat="1" ht="15" customHeight="1">
      <c r="A5" s="291" t="s">
        <v>48</v>
      </c>
      <c r="B5" s="291"/>
      <c r="C5" s="291"/>
      <c r="D5" s="291"/>
      <c r="E5" s="54">
        <f>SUM(E6:E10)</f>
        <v>344</v>
      </c>
      <c r="F5" s="73">
        <f t="shared" ref="F5:F16" si="1">E5/$E$4*100</f>
        <v>46.675712347354136</v>
      </c>
      <c r="G5" s="75">
        <f t="shared" ref="G5:R5" si="2">SUM(G6:G10)</f>
        <v>8</v>
      </c>
      <c r="H5" s="75">
        <f t="shared" si="2"/>
        <v>47</v>
      </c>
      <c r="I5" s="75">
        <f t="shared" si="2"/>
        <v>52</v>
      </c>
      <c r="J5" s="75">
        <f t="shared" si="2"/>
        <v>49</v>
      </c>
      <c r="K5" s="75">
        <f t="shared" si="2"/>
        <v>13</v>
      </c>
      <c r="L5" s="75">
        <f t="shared" si="2"/>
        <v>2</v>
      </c>
      <c r="M5" s="75">
        <f t="shared" si="2"/>
        <v>18</v>
      </c>
      <c r="N5" s="75">
        <f t="shared" si="2"/>
        <v>28</v>
      </c>
      <c r="O5" s="75">
        <f t="shared" si="2"/>
        <v>1</v>
      </c>
      <c r="P5" s="75">
        <f t="shared" si="2"/>
        <v>1</v>
      </c>
      <c r="Q5" s="75">
        <f t="shared" si="2"/>
        <v>103</v>
      </c>
      <c r="R5" s="74">
        <f t="shared" si="2"/>
        <v>22</v>
      </c>
    </row>
    <row r="6" spans="1:21" s="41" customFormat="1" ht="15" customHeight="1">
      <c r="A6" s="62"/>
      <c r="B6" s="63" t="s">
        <v>46</v>
      </c>
      <c r="C6" s="62" t="s">
        <v>37</v>
      </c>
      <c r="D6" s="61" t="s">
        <v>45</v>
      </c>
      <c r="E6" s="67">
        <f>SUM(G6:R6)</f>
        <v>23</v>
      </c>
      <c r="F6" s="49">
        <f t="shared" si="1"/>
        <v>3.1207598371777476</v>
      </c>
      <c r="G6" s="48">
        <v>0</v>
      </c>
      <c r="H6" s="48">
        <v>2</v>
      </c>
      <c r="I6" s="48">
        <v>4</v>
      </c>
      <c r="J6" s="48">
        <v>3</v>
      </c>
      <c r="K6" s="48">
        <v>2</v>
      </c>
      <c r="L6" s="48">
        <v>1</v>
      </c>
      <c r="M6" s="48">
        <v>3</v>
      </c>
      <c r="N6" s="48">
        <v>5</v>
      </c>
      <c r="O6" s="48">
        <v>1</v>
      </c>
      <c r="P6" s="48">
        <v>0</v>
      </c>
      <c r="Q6" s="48">
        <v>1</v>
      </c>
      <c r="R6" s="47">
        <v>1</v>
      </c>
    </row>
    <row r="7" spans="1:21" s="41" customFormat="1" ht="15" customHeight="1">
      <c r="A7" s="62"/>
      <c r="B7" s="63" t="s">
        <v>44</v>
      </c>
      <c r="C7" s="62" t="s">
        <v>37</v>
      </c>
      <c r="D7" s="61" t="s">
        <v>43</v>
      </c>
      <c r="E7" s="50">
        <f>SUM(G7:R7)</f>
        <v>223</v>
      </c>
      <c r="F7" s="49">
        <f t="shared" si="1"/>
        <v>30.257801899592945</v>
      </c>
      <c r="G7" s="48">
        <v>8</v>
      </c>
      <c r="H7" s="48">
        <v>37</v>
      </c>
      <c r="I7" s="48">
        <v>47</v>
      </c>
      <c r="J7" s="48">
        <v>40</v>
      </c>
      <c r="K7" s="48">
        <v>6</v>
      </c>
      <c r="L7" s="48">
        <v>1</v>
      </c>
      <c r="M7" s="48">
        <v>13</v>
      </c>
      <c r="N7" s="48">
        <v>20</v>
      </c>
      <c r="O7" s="48">
        <v>0</v>
      </c>
      <c r="P7" s="48">
        <v>0</v>
      </c>
      <c r="Q7" s="48">
        <v>35</v>
      </c>
      <c r="R7" s="47">
        <v>16</v>
      </c>
    </row>
    <row r="8" spans="1:21" s="41" customFormat="1" ht="15" customHeight="1">
      <c r="A8" s="62"/>
      <c r="B8" s="63" t="s">
        <v>42</v>
      </c>
      <c r="C8" s="62" t="s">
        <v>37</v>
      </c>
      <c r="D8" s="61" t="s">
        <v>41</v>
      </c>
      <c r="E8" s="50">
        <f>SUM(G8:R8)</f>
        <v>45</v>
      </c>
      <c r="F8" s="49">
        <f t="shared" si="1"/>
        <v>6.1058344640434195</v>
      </c>
      <c r="G8" s="48">
        <v>0</v>
      </c>
      <c r="H8" s="48">
        <v>7</v>
      </c>
      <c r="I8" s="48">
        <v>1</v>
      </c>
      <c r="J8" s="48">
        <v>4</v>
      </c>
      <c r="K8" s="48">
        <v>5</v>
      </c>
      <c r="L8" s="48">
        <v>0</v>
      </c>
      <c r="M8" s="48">
        <v>1</v>
      </c>
      <c r="N8" s="48">
        <v>2</v>
      </c>
      <c r="O8" s="48">
        <v>0</v>
      </c>
      <c r="P8" s="48">
        <v>1</v>
      </c>
      <c r="Q8" s="48">
        <v>21</v>
      </c>
      <c r="R8" s="47">
        <v>3</v>
      </c>
    </row>
    <row r="9" spans="1:21" s="41" customFormat="1" ht="15" customHeight="1">
      <c r="A9" s="62"/>
      <c r="B9" s="63" t="s">
        <v>40</v>
      </c>
      <c r="C9" s="62" t="s">
        <v>37</v>
      </c>
      <c r="D9" s="61" t="s">
        <v>39</v>
      </c>
      <c r="E9" s="50">
        <f>SUM(G9:R9)</f>
        <v>16</v>
      </c>
      <c r="F9" s="49">
        <f t="shared" si="1"/>
        <v>2.1709633649932156</v>
      </c>
      <c r="G9" s="48">
        <v>0</v>
      </c>
      <c r="H9" s="48">
        <v>0</v>
      </c>
      <c r="I9" s="48">
        <v>0</v>
      </c>
      <c r="J9" s="48">
        <v>2</v>
      </c>
      <c r="K9" s="48">
        <v>0</v>
      </c>
      <c r="L9" s="48">
        <v>0</v>
      </c>
      <c r="M9" s="48">
        <v>0</v>
      </c>
      <c r="N9" s="48">
        <v>1</v>
      </c>
      <c r="O9" s="48">
        <v>0</v>
      </c>
      <c r="P9" s="48">
        <v>0</v>
      </c>
      <c r="Q9" s="48">
        <v>13</v>
      </c>
      <c r="R9" s="47">
        <v>0</v>
      </c>
    </row>
    <row r="10" spans="1:21" s="41" customFormat="1" ht="15" customHeight="1">
      <c r="A10" s="59"/>
      <c r="B10" s="60" t="s">
        <v>38</v>
      </c>
      <c r="C10" s="59" t="s">
        <v>37</v>
      </c>
      <c r="D10" s="60"/>
      <c r="E10" s="58">
        <f>SUM(G10:R10)</f>
        <v>37</v>
      </c>
      <c r="F10" s="57">
        <f t="shared" si="1"/>
        <v>5.0203527815468112</v>
      </c>
      <c r="G10" s="56">
        <v>0</v>
      </c>
      <c r="H10" s="56">
        <v>1</v>
      </c>
      <c r="I10" s="56">
        <v>0</v>
      </c>
      <c r="J10" s="56">
        <v>0</v>
      </c>
      <c r="K10" s="56">
        <v>0</v>
      </c>
      <c r="L10" s="56">
        <v>0</v>
      </c>
      <c r="M10" s="56">
        <v>1</v>
      </c>
      <c r="N10" s="56">
        <v>0</v>
      </c>
      <c r="O10" s="56">
        <v>0</v>
      </c>
      <c r="P10" s="56">
        <v>0</v>
      </c>
      <c r="Q10" s="56">
        <v>33</v>
      </c>
      <c r="R10" s="55">
        <v>2</v>
      </c>
    </row>
    <row r="11" spans="1:21" s="12" customFormat="1" ht="15" customHeight="1">
      <c r="A11" s="284" t="s">
        <v>47</v>
      </c>
      <c r="B11" s="284"/>
      <c r="C11" s="284"/>
      <c r="D11" s="284"/>
      <c r="E11" s="54">
        <f>SUM(E12:E16)</f>
        <v>393</v>
      </c>
      <c r="F11" s="73">
        <f t="shared" si="1"/>
        <v>53.324287652645864</v>
      </c>
      <c r="G11" s="72">
        <f t="shared" ref="G11:R11" si="3">SUM(G12:G16)</f>
        <v>0</v>
      </c>
      <c r="H11" s="72">
        <f t="shared" si="3"/>
        <v>36</v>
      </c>
      <c r="I11" s="72">
        <f t="shared" si="3"/>
        <v>52</v>
      </c>
      <c r="J11" s="72">
        <f t="shared" si="3"/>
        <v>42</v>
      </c>
      <c r="K11" s="72">
        <f t="shared" si="3"/>
        <v>0</v>
      </c>
      <c r="L11" s="72">
        <f t="shared" si="3"/>
        <v>0</v>
      </c>
      <c r="M11" s="72">
        <f t="shared" si="3"/>
        <v>0</v>
      </c>
      <c r="N11" s="72">
        <f t="shared" si="3"/>
        <v>6</v>
      </c>
      <c r="O11" s="72">
        <f t="shared" si="3"/>
        <v>0</v>
      </c>
      <c r="P11" s="72">
        <f t="shared" si="3"/>
        <v>65</v>
      </c>
      <c r="Q11" s="72">
        <f t="shared" si="3"/>
        <v>171</v>
      </c>
      <c r="R11" s="71">
        <f t="shared" si="3"/>
        <v>21</v>
      </c>
    </row>
    <row r="12" spans="1:21" s="41" customFormat="1" ht="15" customHeight="1">
      <c r="A12" s="69"/>
      <c r="B12" s="70" t="s">
        <v>46</v>
      </c>
      <c r="C12" s="69" t="s">
        <v>37</v>
      </c>
      <c r="D12" s="68" t="s">
        <v>45</v>
      </c>
      <c r="E12" s="67">
        <f t="shared" ref="E12:E25" si="4">SUM(G12:R12)</f>
        <v>16</v>
      </c>
      <c r="F12" s="66">
        <f t="shared" si="1"/>
        <v>2.1709633649932156</v>
      </c>
      <c r="G12" s="65">
        <v>0</v>
      </c>
      <c r="H12" s="65">
        <v>4</v>
      </c>
      <c r="I12" s="65">
        <v>3</v>
      </c>
      <c r="J12" s="65">
        <v>3</v>
      </c>
      <c r="K12" s="65">
        <v>0</v>
      </c>
      <c r="L12" s="65">
        <v>0</v>
      </c>
      <c r="M12" s="65">
        <v>0</v>
      </c>
      <c r="N12" s="65">
        <v>0</v>
      </c>
      <c r="O12" s="65">
        <v>0</v>
      </c>
      <c r="P12" s="65">
        <v>1</v>
      </c>
      <c r="Q12" s="65">
        <v>4</v>
      </c>
      <c r="R12" s="64">
        <v>1</v>
      </c>
    </row>
    <row r="13" spans="1:21" s="41" customFormat="1" ht="15" customHeight="1">
      <c r="A13" s="62"/>
      <c r="B13" s="63" t="s">
        <v>44</v>
      </c>
      <c r="C13" s="62" t="s">
        <v>37</v>
      </c>
      <c r="D13" s="61" t="s">
        <v>43</v>
      </c>
      <c r="E13" s="50">
        <f t="shared" si="4"/>
        <v>168</v>
      </c>
      <c r="F13" s="49">
        <f t="shared" si="1"/>
        <v>22.795115332428765</v>
      </c>
      <c r="G13" s="48">
        <v>0</v>
      </c>
      <c r="H13" s="48">
        <v>30</v>
      </c>
      <c r="I13" s="48">
        <v>45</v>
      </c>
      <c r="J13" s="48">
        <v>28</v>
      </c>
      <c r="K13" s="48">
        <v>0</v>
      </c>
      <c r="L13" s="48">
        <v>0</v>
      </c>
      <c r="M13" s="48">
        <v>0</v>
      </c>
      <c r="N13" s="48">
        <v>4</v>
      </c>
      <c r="O13" s="48">
        <v>0</v>
      </c>
      <c r="P13" s="48">
        <v>21</v>
      </c>
      <c r="Q13" s="48">
        <v>28</v>
      </c>
      <c r="R13" s="47">
        <v>12</v>
      </c>
    </row>
    <row r="14" spans="1:21" s="41" customFormat="1" ht="15" customHeight="1">
      <c r="A14" s="62"/>
      <c r="B14" s="63" t="s">
        <v>42</v>
      </c>
      <c r="C14" s="62" t="s">
        <v>37</v>
      </c>
      <c r="D14" s="61" t="s">
        <v>41</v>
      </c>
      <c r="E14" s="50">
        <f t="shared" si="4"/>
        <v>51</v>
      </c>
      <c r="F14" s="49">
        <f t="shared" si="1"/>
        <v>6.9199457259158752</v>
      </c>
      <c r="G14" s="48">
        <v>0</v>
      </c>
      <c r="H14" s="48">
        <v>2</v>
      </c>
      <c r="I14" s="48">
        <v>3</v>
      </c>
      <c r="J14" s="48">
        <v>8</v>
      </c>
      <c r="K14" s="48">
        <v>0</v>
      </c>
      <c r="L14" s="48">
        <v>0</v>
      </c>
      <c r="M14" s="48">
        <v>0</v>
      </c>
      <c r="N14" s="48">
        <v>1</v>
      </c>
      <c r="O14" s="48">
        <v>0</v>
      </c>
      <c r="P14" s="48">
        <v>14</v>
      </c>
      <c r="Q14" s="48">
        <v>20</v>
      </c>
      <c r="R14" s="47">
        <v>3</v>
      </c>
    </row>
    <row r="15" spans="1:21" s="41" customFormat="1" ht="15" customHeight="1">
      <c r="A15" s="62"/>
      <c r="B15" s="63" t="s">
        <v>40</v>
      </c>
      <c r="C15" s="62" t="s">
        <v>37</v>
      </c>
      <c r="D15" s="61" t="s">
        <v>39</v>
      </c>
      <c r="E15" s="50">
        <f t="shared" si="4"/>
        <v>38</v>
      </c>
      <c r="F15" s="49">
        <f t="shared" si="1"/>
        <v>5.1560379918588879</v>
      </c>
      <c r="G15" s="48">
        <v>0</v>
      </c>
      <c r="H15" s="48">
        <v>0</v>
      </c>
      <c r="I15" s="48">
        <v>0</v>
      </c>
      <c r="J15" s="48">
        <v>2</v>
      </c>
      <c r="K15" s="48">
        <v>0</v>
      </c>
      <c r="L15" s="48">
        <v>0</v>
      </c>
      <c r="M15" s="48">
        <v>0</v>
      </c>
      <c r="N15" s="48">
        <v>1</v>
      </c>
      <c r="O15" s="48">
        <v>0</v>
      </c>
      <c r="P15" s="48">
        <v>7</v>
      </c>
      <c r="Q15" s="48">
        <v>27</v>
      </c>
      <c r="R15" s="47">
        <v>1</v>
      </c>
    </row>
    <row r="16" spans="1:21" s="41" customFormat="1" ht="15" customHeight="1">
      <c r="A16" s="59"/>
      <c r="B16" s="60" t="s">
        <v>38</v>
      </c>
      <c r="C16" s="59" t="s">
        <v>37</v>
      </c>
      <c r="D16" s="59"/>
      <c r="E16" s="58">
        <f t="shared" si="4"/>
        <v>120</v>
      </c>
      <c r="F16" s="57">
        <f t="shared" si="1"/>
        <v>16.282225237449119</v>
      </c>
      <c r="G16" s="56">
        <v>0</v>
      </c>
      <c r="H16" s="56">
        <v>0</v>
      </c>
      <c r="I16" s="56">
        <v>1</v>
      </c>
      <c r="J16" s="56">
        <v>1</v>
      </c>
      <c r="K16" s="56">
        <v>0</v>
      </c>
      <c r="L16" s="56">
        <v>0</v>
      </c>
      <c r="M16" s="56">
        <v>0</v>
      </c>
      <c r="N16" s="56">
        <v>0</v>
      </c>
      <c r="O16" s="56">
        <v>0</v>
      </c>
      <c r="P16" s="56">
        <v>22</v>
      </c>
      <c r="Q16" s="56">
        <v>92</v>
      </c>
      <c r="R16" s="55">
        <v>4</v>
      </c>
    </row>
    <row r="17" spans="1:18" s="41" customFormat="1" ht="15" customHeight="1">
      <c r="A17" s="288" t="s">
        <v>36</v>
      </c>
      <c r="B17" s="288"/>
      <c r="C17" s="288"/>
      <c r="D17" s="288"/>
      <c r="E17" s="54">
        <f t="shared" si="4"/>
        <v>149</v>
      </c>
      <c r="F17" s="53">
        <f t="shared" ref="F17:F25" si="5">E17/SUM($E$17:$E$25)*100</f>
        <v>20.217096336499321</v>
      </c>
      <c r="G17" s="52">
        <v>1</v>
      </c>
      <c r="H17" s="52">
        <v>13</v>
      </c>
      <c r="I17" s="52">
        <v>22</v>
      </c>
      <c r="J17" s="52">
        <v>18</v>
      </c>
      <c r="K17" s="52">
        <v>0</v>
      </c>
      <c r="L17" s="52">
        <v>0</v>
      </c>
      <c r="M17" s="52">
        <v>4</v>
      </c>
      <c r="N17" s="52">
        <v>8</v>
      </c>
      <c r="O17" s="52">
        <v>0</v>
      </c>
      <c r="P17" s="52">
        <v>22</v>
      </c>
      <c r="Q17" s="52">
        <v>45</v>
      </c>
      <c r="R17" s="51">
        <v>16</v>
      </c>
    </row>
    <row r="18" spans="1:18" s="41" customFormat="1" ht="15" customHeight="1">
      <c r="A18" s="284" t="s">
        <v>35</v>
      </c>
      <c r="B18" s="284"/>
      <c r="C18" s="284"/>
      <c r="D18" s="284"/>
      <c r="E18" s="50">
        <f t="shared" si="4"/>
        <v>149</v>
      </c>
      <c r="F18" s="49">
        <f t="shared" si="5"/>
        <v>20.217096336499321</v>
      </c>
      <c r="G18" s="48">
        <v>1</v>
      </c>
      <c r="H18" s="48">
        <v>15</v>
      </c>
      <c r="I18" s="48">
        <v>24</v>
      </c>
      <c r="J18" s="48">
        <v>23</v>
      </c>
      <c r="K18" s="48">
        <v>8</v>
      </c>
      <c r="L18" s="48">
        <v>2</v>
      </c>
      <c r="M18" s="48">
        <v>4</v>
      </c>
      <c r="N18" s="48">
        <v>4</v>
      </c>
      <c r="O18" s="48">
        <v>0</v>
      </c>
      <c r="P18" s="48">
        <v>6</v>
      </c>
      <c r="Q18" s="48">
        <v>51</v>
      </c>
      <c r="R18" s="47">
        <v>11</v>
      </c>
    </row>
    <row r="19" spans="1:18" s="41" customFormat="1" ht="15" customHeight="1">
      <c r="A19" s="284" t="s">
        <v>34</v>
      </c>
      <c r="B19" s="284"/>
      <c r="C19" s="284"/>
      <c r="D19" s="284"/>
      <c r="E19" s="50">
        <f t="shared" si="4"/>
        <v>98</v>
      </c>
      <c r="F19" s="49">
        <f t="shared" si="5"/>
        <v>13.297150610583447</v>
      </c>
      <c r="G19" s="48">
        <v>0</v>
      </c>
      <c r="H19" s="48">
        <v>14</v>
      </c>
      <c r="I19" s="48">
        <v>12</v>
      </c>
      <c r="J19" s="48">
        <v>12</v>
      </c>
      <c r="K19" s="48">
        <v>4</v>
      </c>
      <c r="L19" s="48">
        <v>0</v>
      </c>
      <c r="M19" s="48">
        <v>1</v>
      </c>
      <c r="N19" s="48">
        <v>7</v>
      </c>
      <c r="O19" s="48">
        <v>0</v>
      </c>
      <c r="P19" s="48">
        <v>1</v>
      </c>
      <c r="Q19" s="48">
        <v>45</v>
      </c>
      <c r="R19" s="47">
        <v>2</v>
      </c>
    </row>
    <row r="20" spans="1:18" s="41" customFormat="1" ht="15" customHeight="1">
      <c r="A20" s="284" t="s">
        <v>19</v>
      </c>
      <c r="B20" s="284"/>
      <c r="C20" s="284"/>
      <c r="D20" s="285"/>
      <c r="E20" s="50">
        <f t="shared" si="4"/>
        <v>219</v>
      </c>
      <c r="F20" s="49">
        <f t="shared" si="5"/>
        <v>29.715061058344638</v>
      </c>
      <c r="G20" s="48">
        <v>6</v>
      </c>
      <c r="H20" s="48">
        <v>23</v>
      </c>
      <c r="I20" s="48">
        <v>31</v>
      </c>
      <c r="J20" s="48">
        <v>23</v>
      </c>
      <c r="K20" s="48">
        <v>1</v>
      </c>
      <c r="L20" s="48">
        <v>0</v>
      </c>
      <c r="M20" s="48">
        <v>5</v>
      </c>
      <c r="N20" s="48">
        <v>10</v>
      </c>
      <c r="O20" s="48">
        <v>1</v>
      </c>
      <c r="P20" s="48">
        <v>24</v>
      </c>
      <c r="Q20" s="48">
        <v>87</v>
      </c>
      <c r="R20" s="47">
        <v>8</v>
      </c>
    </row>
    <row r="21" spans="1:18" s="41" customFormat="1" ht="15" customHeight="1">
      <c r="A21" s="284" t="s">
        <v>33</v>
      </c>
      <c r="B21" s="284"/>
      <c r="C21" s="284"/>
      <c r="D21" s="285"/>
      <c r="E21" s="50">
        <f t="shared" si="4"/>
        <v>30</v>
      </c>
      <c r="F21" s="49">
        <f t="shared" si="5"/>
        <v>4.0705563093622796</v>
      </c>
      <c r="G21" s="48">
        <v>0</v>
      </c>
      <c r="H21" s="48">
        <v>6</v>
      </c>
      <c r="I21" s="48">
        <v>7</v>
      </c>
      <c r="J21" s="48">
        <v>2</v>
      </c>
      <c r="K21" s="48">
        <v>0</v>
      </c>
      <c r="L21" s="48">
        <v>0</v>
      </c>
      <c r="M21" s="48">
        <v>0</v>
      </c>
      <c r="N21" s="48">
        <v>0</v>
      </c>
      <c r="O21" s="48">
        <v>0</v>
      </c>
      <c r="P21" s="48">
        <v>0</v>
      </c>
      <c r="Q21" s="48">
        <v>9</v>
      </c>
      <c r="R21" s="47">
        <v>6</v>
      </c>
    </row>
    <row r="22" spans="1:18" s="41" customFormat="1" ht="15" customHeight="1">
      <c r="A22" s="284" t="s">
        <v>32</v>
      </c>
      <c r="B22" s="284"/>
      <c r="C22" s="284"/>
      <c r="D22" s="285"/>
      <c r="E22" s="50">
        <f t="shared" si="4"/>
        <v>34</v>
      </c>
      <c r="F22" s="49">
        <f t="shared" si="5"/>
        <v>4.6132971506105829</v>
      </c>
      <c r="G22" s="48">
        <v>0</v>
      </c>
      <c r="H22" s="48">
        <v>3</v>
      </c>
      <c r="I22" s="48">
        <v>1</v>
      </c>
      <c r="J22" s="48">
        <v>1</v>
      </c>
      <c r="K22" s="48">
        <v>0</v>
      </c>
      <c r="L22" s="48">
        <v>0</v>
      </c>
      <c r="M22" s="48">
        <v>1</v>
      </c>
      <c r="N22" s="48">
        <v>0</v>
      </c>
      <c r="O22" s="48">
        <v>0</v>
      </c>
      <c r="P22" s="48">
        <v>6</v>
      </c>
      <c r="Q22" s="48">
        <v>11</v>
      </c>
      <c r="R22" s="47">
        <v>11</v>
      </c>
    </row>
    <row r="23" spans="1:18" s="41" customFormat="1" ht="15" customHeight="1">
      <c r="A23" s="284" t="s">
        <v>31</v>
      </c>
      <c r="B23" s="284"/>
      <c r="C23" s="284"/>
      <c r="D23" s="285"/>
      <c r="E23" s="50">
        <f t="shared" si="4"/>
        <v>36</v>
      </c>
      <c r="F23" s="49">
        <f t="shared" si="5"/>
        <v>4.8846675712347354</v>
      </c>
      <c r="G23" s="48">
        <v>0</v>
      </c>
      <c r="H23" s="48">
        <v>0</v>
      </c>
      <c r="I23" s="48">
        <v>6</v>
      </c>
      <c r="J23" s="48">
        <v>6</v>
      </c>
      <c r="K23" s="48">
        <v>0</v>
      </c>
      <c r="L23" s="48">
        <v>0</v>
      </c>
      <c r="M23" s="48">
        <v>2</v>
      </c>
      <c r="N23" s="48">
        <v>3</v>
      </c>
      <c r="O23" s="48">
        <v>0</v>
      </c>
      <c r="P23" s="48">
        <v>4</v>
      </c>
      <c r="Q23" s="48">
        <v>13</v>
      </c>
      <c r="R23" s="47">
        <v>2</v>
      </c>
    </row>
    <row r="24" spans="1:18" s="41" customFormat="1" ht="15" customHeight="1">
      <c r="A24" s="284" t="s">
        <v>30</v>
      </c>
      <c r="B24" s="284"/>
      <c r="C24" s="284"/>
      <c r="D24" s="285"/>
      <c r="E24" s="50">
        <f t="shared" si="4"/>
        <v>18</v>
      </c>
      <c r="F24" s="49">
        <f t="shared" si="5"/>
        <v>2.4423337856173677</v>
      </c>
      <c r="G24" s="48">
        <v>0</v>
      </c>
      <c r="H24" s="48">
        <v>5</v>
      </c>
      <c r="I24" s="48">
        <v>0</v>
      </c>
      <c r="J24" s="48">
        <v>3</v>
      </c>
      <c r="K24" s="48">
        <v>0</v>
      </c>
      <c r="L24" s="48">
        <v>0</v>
      </c>
      <c r="M24" s="48">
        <v>0</v>
      </c>
      <c r="N24" s="48">
        <v>1</v>
      </c>
      <c r="O24" s="48">
        <v>0</v>
      </c>
      <c r="P24" s="48">
        <v>0</v>
      </c>
      <c r="Q24" s="48">
        <v>8</v>
      </c>
      <c r="R24" s="47">
        <v>1</v>
      </c>
    </row>
    <row r="25" spans="1:18" s="41" customFormat="1" ht="15" customHeight="1" thickBot="1">
      <c r="A25" s="286" t="s">
        <v>29</v>
      </c>
      <c r="B25" s="286"/>
      <c r="C25" s="286"/>
      <c r="D25" s="287"/>
      <c r="E25" s="46">
        <f t="shared" si="4"/>
        <v>4</v>
      </c>
      <c r="F25" s="45">
        <f t="shared" si="5"/>
        <v>0.54274084124830391</v>
      </c>
      <c r="G25" s="44">
        <v>0</v>
      </c>
      <c r="H25" s="44">
        <v>2</v>
      </c>
      <c r="I25" s="44">
        <v>0</v>
      </c>
      <c r="J25" s="44">
        <v>1</v>
      </c>
      <c r="K25" s="44">
        <v>0</v>
      </c>
      <c r="L25" s="44">
        <v>0</v>
      </c>
      <c r="M25" s="44">
        <v>0</v>
      </c>
      <c r="N25" s="44">
        <v>1</v>
      </c>
      <c r="O25" s="44">
        <v>0</v>
      </c>
      <c r="P25" s="44">
        <v>0</v>
      </c>
      <c r="Q25" s="44">
        <v>0</v>
      </c>
      <c r="R25" s="43">
        <v>0</v>
      </c>
    </row>
    <row r="26" spans="1:18" s="41" customFormat="1" ht="15" customHeight="1">
      <c r="A26" s="33"/>
      <c r="B26" s="33" t="s">
        <v>28</v>
      </c>
      <c r="C26" s="7"/>
      <c r="D26" s="7"/>
      <c r="E26" s="7"/>
      <c r="F26" s="33"/>
      <c r="G26" s="42"/>
      <c r="H26" s="42"/>
      <c r="I26" s="42"/>
      <c r="J26" s="42"/>
      <c r="K26" s="42"/>
      <c r="L26" s="42"/>
      <c r="M26" s="42"/>
      <c r="N26" s="42"/>
      <c r="O26" s="42"/>
      <c r="P26" s="42"/>
      <c r="Q26" s="42"/>
      <c r="R26" s="42"/>
    </row>
    <row r="27" spans="1:18" s="41" customFormat="1" ht="15" customHeight="1">
      <c r="A27" s="6"/>
      <c r="B27" s="33" t="s">
        <v>27</v>
      </c>
      <c r="C27" s="7"/>
      <c r="D27" s="7"/>
      <c r="E27" s="7"/>
      <c r="F27" s="6"/>
      <c r="G27" s="6"/>
      <c r="H27" s="6"/>
      <c r="I27" s="6"/>
      <c r="J27" s="6"/>
      <c r="K27" s="6"/>
      <c r="L27" s="6"/>
      <c r="M27" s="6"/>
      <c r="N27" s="6"/>
      <c r="O27" s="6"/>
      <c r="P27" s="6"/>
      <c r="Q27" s="6"/>
      <c r="R27" s="6"/>
    </row>
    <row r="28" spans="1:18" s="41" customFormat="1" ht="15" customHeight="1">
      <c r="A28" s="7"/>
      <c r="B28" s="7"/>
      <c r="C28" s="7"/>
      <c r="D28" s="7"/>
      <c r="E28" s="7"/>
      <c r="F28" s="7"/>
      <c r="G28" s="7"/>
      <c r="H28" s="7"/>
      <c r="I28" s="7"/>
      <c r="J28" s="7"/>
      <c r="K28" s="7"/>
      <c r="L28" s="7"/>
      <c r="M28" s="7"/>
      <c r="N28" s="7"/>
      <c r="O28" s="7"/>
      <c r="P28" s="7"/>
      <c r="Q28" s="7"/>
      <c r="R28" s="8"/>
    </row>
    <row r="29" spans="1:18" s="41" customFormat="1" ht="15" customHeight="1">
      <c r="A29" s="7"/>
      <c r="B29" s="7"/>
      <c r="C29" s="7"/>
      <c r="D29" s="7"/>
      <c r="E29" s="7"/>
      <c r="F29" s="7"/>
      <c r="G29" s="7"/>
      <c r="H29" s="7"/>
      <c r="I29" s="7"/>
      <c r="J29" s="7"/>
      <c r="K29" s="7"/>
      <c r="L29" s="7"/>
      <c r="M29" s="7"/>
      <c r="N29" s="7"/>
      <c r="O29" s="7"/>
      <c r="P29" s="7"/>
      <c r="Q29" s="7"/>
      <c r="R29" s="8"/>
    </row>
    <row r="30" spans="1:18" s="41" customFormat="1" ht="15" customHeight="1">
      <c r="A30" s="7"/>
      <c r="B30" s="7"/>
      <c r="C30" s="7"/>
      <c r="D30" s="7"/>
      <c r="E30" s="7"/>
      <c r="F30" s="7"/>
      <c r="G30" s="7"/>
      <c r="H30" s="7"/>
      <c r="I30" s="7"/>
      <c r="J30" s="7"/>
      <c r="K30" s="7"/>
      <c r="L30" s="7"/>
      <c r="M30" s="7"/>
      <c r="N30" s="7"/>
      <c r="O30" s="7"/>
      <c r="P30" s="7"/>
      <c r="Q30" s="7"/>
      <c r="R30" s="8"/>
    </row>
    <row r="31" spans="1:18" s="41" customFormat="1" ht="15" customHeight="1">
      <c r="A31" s="7"/>
      <c r="B31" s="7"/>
      <c r="C31" s="7"/>
      <c r="D31" s="7"/>
      <c r="E31" s="7"/>
      <c r="F31" s="7"/>
      <c r="G31" s="7"/>
      <c r="H31" s="7"/>
      <c r="I31" s="7"/>
      <c r="J31" s="7"/>
      <c r="K31" s="7"/>
      <c r="L31" s="7"/>
      <c r="M31" s="7"/>
      <c r="N31" s="7"/>
      <c r="O31" s="7"/>
      <c r="P31" s="7"/>
      <c r="Q31" s="7"/>
      <c r="R31" s="8"/>
    </row>
    <row r="32" spans="1:18" s="41" customFormat="1" ht="15" customHeight="1">
      <c r="A32" s="7"/>
      <c r="B32" s="7"/>
      <c r="C32" s="7"/>
      <c r="D32" s="7"/>
      <c r="E32" s="7"/>
      <c r="F32" s="7"/>
      <c r="G32" s="7"/>
      <c r="H32" s="7"/>
      <c r="I32" s="7"/>
      <c r="J32" s="7"/>
      <c r="K32" s="7"/>
      <c r="L32" s="7"/>
      <c r="M32" s="7"/>
      <c r="N32" s="7"/>
      <c r="O32" s="7"/>
      <c r="P32" s="7"/>
      <c r="Q32" s="7"/>
      <c r="R32" s="8"/>
    </row>
    <row r="33" spans="1:18" s="41" customFormat="1" ht="15" customHeight="1">
      <c r="A33" s="7"/>
      <c r="B33" s="7"/>
      <c r="C33" s="7"/>
      <c r="D33" s="7"/>
      <c r="E33" s="7"/>
      <c r="F33" s="7"/>
      <c r="G33" s="7"/>
      <c r="H33" s="7"/>
      <c r="I33" s="7"/>
      <c r="J33" s="7"/>
      <c r="K33" s="7"/>
      <c r="L33" s="7"/>
      <c r="M33" s="7"/>
      <c r="N33" s="7"/>
      <c r="O33" s="7"/>
      <c r="P33" s="7"/>
      <c r="Q33" s="7"/>
      <c r="R33" s="8"/>
    </row>
    <row r="34" spans="1:18" s="41" customFormat="1" ht="15" customHeight="1">
      <c r="A34" s="7"/>
      <c r="B34" s="7"/>
      <c r="C34" s="7"/>
      <c r="D34" s="7"/>
      <c r="E34" s="7"/>
      <c r="F34" s="7"/>
      <c r="G34" s="7"/>
      <c r="H34" s="7"/>
      <c r="I34" s="7"/>
      <c r="J34" s="7"/>
      <c r="K34" s="7"/>
      <c r="L34" s="7"/>
      <c r="M34" s="7"/>
      <c r="N34" s="7"/>
      <c r="O34" s="7"/>
      <c r="P34" s="7"/>
      <c r="Q34" s="7"/>
      <c r="R34" s="8"/>
    </row>
    <row r="35" spans="1:18" s="12" customFormat="1">
      <c r="A35" s="7"/>
      <c r="B35" s="7"/>
      <c r="C35" s="7"/>
      <c r="D35" s="7"/>
      <c r="E35" s="7"/>
      <c r="F35" s="7"/>
      <c r="G35" s="7"/>
      <c r="H35" s="7"/>
      <c r="I35" s="7"/>
      <c r="J35" s="7"/>
      <c r="K35" s="7"/>
      <c r="L35" s="7"/>
      <c r="M35" s="7"/>
      <c r="N35" s="7"/>
      <c r="O35" s="7"/>
      <c r="P35" s="7"/>
      <c r="Q35" s="7"/>
      <c r="R35" s="8"/>
    </row>
  </sheetData>
  <mergeCells count="26">
    <mergeCell ref="A2:D3"/>
    <mergeCell ref="J2:J3"/>
    <mergeCell ref="A5:D5"/>
    <mergeCell ref="A4:D4"/>
    <mergeCell ref="A11:D11"/>
    <mergeCell ref="A22:D22"/>
    <mergeCell ref="A23:D23"/>
    <mergeCell ref="A25:D25"/>
    <mergeCell ref="A17:D17"/>
    <mergeCell ref="A18:D18"/>
    <mergeCell ref="A19:D19"/>
    <mergeCell ref="A21:D21"/>
    <mergeCell ref="A24:D24"/>
    <mergeCell ref="A20:D20"/>
    <mergeCell ref="Q2:Q3"/>
    <mergeCell ref="K2:K3"/>
    <mergeCell ref="R2:R3"/>
    <mergeCell ref="E2:F2"/>
    <mergeCell ref="G2:G3"/>
    <mergeCell ref="H2:H3"/>
    <mergeCell ref="L2:L3"/>
    <mergeCell ref="M2:M3"/>
    <mergeCell ref="N2:N3"/>
    <mergeCell ref="O2:O3"/>
    <mergeCell ref="I2:I3"/>
    <mergeCell ref="P2:P3"/>
  </mergeCells>
  <phoneticPr fontId="1"/>
  <printOptions horizontalCentered="1"/>
  <pageMargins left="0.47000000000000003" right="0.47000000000000003" top="0.71"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89879-364E-F44E-AFF9-8F0D722426B4}">
  <dimension ref="A1:N58"/>
  <sheetViews>
    <sheetView showGridLines="0" zoomScaleNormal="100" workbookViewId="0"/>
  </sheetViews>
  <sheetFormatPr baseColWidth="10" defaultColWidth="8.83203125" defaultRowHeight="14"/>
  <cols>
    <col min="1" max="1" width="18.6640625" style="82" customWidth="1"/>
    <col min="2" max="2" width="17.33203125" style="82" customWidth="1"/>
    <col min="3" max="3" width="6.6640625" style="82" bestFit="1" customWidth="1"/>
    <col min="4" max="12" width="5" style="82" customWidth="1"/>
    <col min="13" max="13" width="8.83203125" style="82"/>
    <col min="14" max="14" width="8.83203125" style="83"/>
    <col min="15" max="16384" width="8.83203125" style="82"/>
  </cols>
  <sheetData>
    <row r="1" spans="1:14" s="37" customFormat="1" ht="18" customHeight="1" thickBot="1">
      <c r="A1" s="37" t="s">
        <v>120</v>
      </c>
      <c r="N1" s="110"/>
    </row>
    <row r="2" spans="1:14" s="12" customFormat="1" ht="15" customHeight="1" thickBot="1">
      <c r="A2" s="299"/>
      <c r="B2" s="300"/>
      <c r="C2" s="109" t="s">
        <v>14</v>
      </c>
      <c r="D2" s="108" t="s">
        <v>119</v>
      </c>
      <c r="E2" s="108" t="s">
        <v>118</v>
      </c>
      <c r="F2" s="108" t="s">
        <v>117</v>
      </c>
      <c r="G2" s="108" t="s">
        <v>19</v>
      </c>
      <c r="H2" s="108" t="s">
        <v>116</v>
      </c>
      <c r="I2" s="108" t="s">
        <v>115</v>
      </c>
      <c r="J2" s="108" t="s">
        <v>114</v>
      </c>
      <c r="K2" s="108" t="s">
        <v>113</v>
      </c>
      <c r="L2" s="107" t="s">
        <v>112</v>
      </c>
      <c r="N2" s="85"/>
    </row>
    <row r="3" spans="1:14" s="12" customFormat="1" ht="13" customHeight="1">
      <c r="A3" s="297" t="s">
        <v>111</v>
      </c>
      <c r="B3" s="298"/>
      <c r="C3" s="106">
        <f t="shared" ref="C3:C34" si="0">SUM(D3:L3)</f>
        <v>737</v>
      </c>
      <c r="D3" s="105">
        <f t="shared" ref="D3:L3" si="1">SUM(D4,D5,D56)</f>
        <v>149</v>
      </c>
      <c r="E3" s="105">
        <f t="shared" si="1"/>
        <v>149</v>
      </c>
      <c r="F3" s="105">
        <f t="shared" si="1"/>
        <v>98</v>
      </c>
      <c r="G3" s="105">
        <f t="shared" si="1"/>
        <v>219</v>
      </c>
      <c r="H3" s="105">
        <f t="shared" si="1"/>
        <v>30</v>
      </c>
      <c r="I3" s="105">
        <f t="shared" si="1"/>
        <v>34</v>
      </c>
      <c r="J3" s="105">
        <f t="shared" si="1"/>
        <v>36</v>
      </c>
      <c r="K3" s="105">
        <f t="shared" si="1"/>
        <v>18</v>
      </c>
      <c r="L3" s="104">
        <f t="shared" si="1"/>
        <v>4</v>
      </c>
      <c r="M3" s="85"/>
      <c r="N3" s="85"/>
    </row>
    <row r="4" spans="1:14" s="41" customFormat="1" ht="13" customHeight="1">
      <c r="A4" s="293" t="s">
        <v>110</v>
      </c>
      <c r="B4" s="301"/>
      <c r="C4" s="77">
        <f t="shared" si="0"/>
        <v>151</v>
      </c>
      <c r="D4" s="72">
        <v>21</v>
      </c>
      <c r="E4" s="72">
        <v>19</v>
      </c>
      <c r="F4" s="72">
        <v>16</v>
      </c>
      <c r="G4" s="72">
        <v>69</v>
      </c>
      <c r="H4" s="72">
        <v>12</v>
      </c>
      <c r="I4" s="72">
        <v>6</v>
      </c>
      <c r="J4" s="72">
        <v>4</v>
      </c>
      <c r="K4" s="72">
        <v>2</v>
      </c>
      <c r="L4" s="71">
        <v>2</v>
      </c>
      <c r="M4" s="85"/>
      <c r="N4" s="85"/>
    </row>
    <row r="5" spans="1:14" s="41" customFormat="1" ht="13" customHeight="1">
      <c r="A5" s="293" t="s">
        <v>109</v>
      </c>
      <c r="B5" s="301"/>
      <c r="C5" s="77">
        <f t="shared" si="0"/>
        <v>552</v>
      </c>
      <c r="D5" s="72">
        <v>118</v>
      </c>
      <c r="E5" s="72">
        <v>117</v>
      </c>
      <c r="F5" s="72">
        <v>82</v>
      </c>
      <c r="G5" s="72">
        <v>147</v>
      </c>
      <c r="H5" s="72">
        <v>14</v>
      </c>
      <c r="I5" s="72">
        <v>28</v>
      </c>
      <c r="J5" s="72">
        <v>28</v>
      </c>
      <c r="K5" s="72">
        <v>16</v>
      </c>
      <c r="L5" s="71">
        <v>2</v>
      </c>
      <c r="M5" s="85"/>
      <c r="N5" s="85"/>
    </row>
    <row r="6" spans="1:14" s="41" customFormat="1" ht="13" customHeight="1">
      <c r="A6" s="302" t="s">
        <v>108</v>
      </c>
      <c r="B6" s="303"/>
      <c r="C6" s="103">
        <f t="shared" si="0"/>
        <v>1155</v>
      </c>
      <c r="D6" s="102">
        <f t="shared" ref="D6:L6" si="2">SUM(D7,D10,D14,D18,D21,D30,D38,D42,D45,D52,D54)</f>
        <v>251</v>
      </c>
      <c r="E6" s="102">
        <f t="shared" si="2"/>
        <v>236</v>
      </c>
      <c r="F6" s="102">
        <f t="shared" si="2"/>
        <v>182</v>
      </c>
      <c r="G6" s="102">
        <f t="shared" si="2"/>
        <v>312</v>
      </c>
      <c r="H6" s="102">
        <f t="shared" si="2"/>
        <v>23</v>
      </c>
      <c r="I6" s="102">
        <f t="shared" si="2"/>
        <v>66</v>
      </c>
      <c r="J6" s="102">
        <f t="shared" si="2"/>
        <v>54</v>
      </c>
      <c r="K6" s="102">
        <f t="shared" si="2"/>
        <v>28</v>
      </c>
      <c r="L6" s="101">
        <f t="shared" si="2"/>
        <v>3</v>
      </c>
      <c r="M6" s="85"/>
      <c r="N6" s="85"/>
    </row>
    <row r="7" spans="1:14" s="41" customFormat="1" ht="13" customHeight="1">
      <c r="A7" s="304" t="s">
        <v>107</v>
      </c>
      <c r="B7" s="98" t="s">
        <v>14</v>
      </c>
      <c r="C7" s="97">
        <f t="shared" si="0"/>
        <v>59</v>
      </c>
      <c r="D7" s="96">
        <v>28</v>
      </c>
      <c r="E7" s="96">
        <f t="shared" ref="E7:L7" si="3">SUM(E8:E9)</f>
        <v>3</v>
      </c>
      <c r="F7" s="96">
        <f t="shared" si="3"/>
        <v>17</v>
      </c>
      <c r="G7" s="96">
        <f t="shared" si="3"/>
        <v>2</v>
      </c>
      <c r="H7" s="96">
        <f t="shared" si="3"/>
        <v>0</v>
      </c>
      <c r="I7" s="96">
        <f t="shared" si="3"/>
        <v>2</v>
      </c>
      <c r="J7" s="96">
        <f t="shared" si="3"/>
        <v>3</v>
      </c>
      <c r="K7" s="96">
        <f t="shared" si="3"/>
        <v>4</v>
      </c>
      <c r="L7" s="95">
        <f t="shared" si="3"/>
        <v>0</v>
      </c>
      <c r="M7" s="85"/>
      <c r="N7" s="85"/>
    </row>
    <row r="8" spans="1:14" s="41" customFormat="1" ht="13" customHeight="1">
      <c r="A8" s="294"/>
      <c r="B8" s="99" t="s">
        <v>106</v>
      </c>
      <c r="C8" s="77">
        <f t="shared" si="0"/>
        <v>1</v>
      </c>
      <c r="D8" s="48">
        <v>1</v>
      </c>
      <c r="E8" s="72">
        <v>0</v>
      </c>
      <c r="F8" s="72">
        <v>0</v>
      </c>
      <c r="G8" s="72">
        <v>0</v>
      </c>
      <c r="H8" s="72">
        <v>0</v>
      </c>
      <c r="I8" s="72">
        <v>0</v>
      </c>
      <c r="J8" s="72">
        <v>0</v>
      </c>
      <c r="K8" s="72">
        <v>0</v>
      </c>
      <c r="L8" s="71">
        <v>0</v>
      </c>
      <c r="M8" s="85"/>
      <c r="N8" s="85"/>
    </row>
    <row r="9" spans="1:14" s="41" customFormat="1" ht="13" customHeight="1">
      <c r="A9" s="293"/>
      <c r="B9" s="99" t="s">
        <v>66</v>
      </c>
      <c r="C9" s="77">
        <f t="shared" si="0"/>
        <v>58</v>
      </c>
      <c r="D9" s="48">
        <v>27</v>
      </c>
      <c r="E9" s="72">
        <v>3</v>
      </c>
      <c r="F9" s="72">
        <v>17</v>
      </c>
      <c r="G9" s="72">
        <v>2</v>
      </c>
      <c r="H9" s="72">
        <v>0</v>
      </c>
      <c r="I9" s="72">
        <v>2</v>
      </c>
      <c r="J9" s="72">
        <v>3</v>
      </c>
      <c r="K9" s="48">
        <v>4</v>
      </c>
      <c r="L9" s="71">
        <v>0</v>
      </c>
      <c r="M9" s="85"/>
      <c r="N9" s="85"/>
    </row>
    <row r="10" spans="1:14" s="41" customFormat="1" ht="13" customHeight="1">
      <c r="A10" s="295" t="s">
        <v>105</v>
      </c>
      <c r="B10" s="98" t="s">
        <v>14</v>
      </c>
      <c r="C10" s="97">
        <f t="shared" si="0"/>
        <v>156</v>
      </c>
      <c r="D10" s="96">
        <f t="shared" ref="D10:L10" si="4">SUM(D11:D13)</f>
        <v>43</v>
      </c>
      <c r="E10" s="96">
        <f t="shared" si="4"/>
        <v>26</v>
      </c>
      <c r="F10" s="96">
        <f t="shared" si="4"/>
        <v>18</v>
      </c>
      <c r="G10" s="96">
        <f t="shared" si="4"/>
        <v>48</v>
      </c>
      <c r="H10" s="96">
        <f t="shared" si="4"/>
        <v>2</v>
      </c>
      <c r="I10" s="96">
        <f t="shared" si="4"/>
        <v>10</v>
      </c>
      <c r="J10" s="96">
        <f t="shared" si="4"/>
        <v>7</v>
      </c>
      <c r="K10" s="52">
        <f t="shared" si="4"/>
        <v>2</v>
      </c>
      <c r="L10" s="95">
        <f t="shared" si="4"/>
        <v>0</v>
      </c>
      <c r="M10" s="85"/>
      <c r="N10" s="85"/>
    </row>
    <row r="11" spans="1:14" s="41" customFormat="1" ht="13" customHeight="1">
      <c r="A11" s="294"/>
      <c r="B11" s="99" t="s">
        <v>104</v>
      </c>
      <c r="C11" s="77">
        <f t="shared" si="0"/>
        <v>97</v>
      </c>
      <c r="D11" s="48">
        <v>20</v>
      </c>
      <c r="E11" s="72">
        <v>23</v>
      </c>
      <c r="F11" s="72">
        <v>12</v>
      </c>
      <c r="G11" s="72">
        <v>26</v>
      </c>
      <c r="H11" s="72">
        <v>1</v>
      </c>
      <c r="I11" s="72">
        <v>8</v>
      </c>
      <c r="J11" s="72">
        <v>5</v>
      </c>
      <c r="K11" s="48">
        <v>2</v>
      </c>
      <c r="L11" s="71">
        <v>0</v>
      </c>
      <c r="M11" s="85"/>
      <c r="N11" s="85"/>
    </row>
    <row r="12" spans="1:14" s="41" customFormat="1" ht="13" customHeight="1">
      <c r="A12" s="294"/>
      <c r="B12" s="99" t="s">
        <v>103</v>
      </c>
      <c r="C12" s="77">
        <f t="shared" si="0"/>
        <v>14</v>
      </c>
      <c r="D12" s="48">
        <v>0</v>
      </c>
      <c r="E12" s="72">
        <v>2</v>
      </c>
      <c r="F12" s="72">
        <v>3</v>
      </c>
      <c r="G12" s="72">
        <v>4</v>
      </c>
      <c r="H12" s="48">
        <v>1</v>
      </c>
      <c r="I12" s="72">
        <v>2</v>
      </c>
      <c r="J12" s="72">
        <v>2</v>
      </c>
      <c r="K12" s="48">
        <v>0</v>
      </c>
      <c r="L12" s="71">
        <v>0</v>
      </c>
      <c r="M12" s="85"/>
      <c r="N12" s="85"/>
    </row>
    <row r="13" spans="1:14" s="41" customFormat="1" ht="13" customHeight="1">
      <c r="A13" s="296"/>
      <c r="B13" s="94" t="s">
        <v>66</v>
      </c>
      <c r="C13" s="93">
        <f t="shared" si="0"/>
        <v>45</v>
      </c>
      <c r="D13" s="56">
        <v>23</v>
      </c>
      <c r="E13" s="92">
        <v>1</v>
      </c>
      <c r="F13" s="92">
        <v>3</v>
      </c>
      <c r="G13" s="92">
        <v>18</v>
      </c>
      <c r="H13" s="92">
        <v>0</v>
      </c>
      <c r="I13" s="92">
        <v>0</v>
      </c>
      <c r="J13" s="92">
        <v>0</v>
      </c>
      <c r="K13" s="56">
        <v>0</v>
      </c>
      <c r="L13" s="91">
        <v>0</v>
      </c>
      <c r="M13" s="85"/>
      <c r="N13" s="85"/>
    </row>
    <row r="14" spans="1:14" s="41" customFormat="1" ht="13" customHeight="1">
      <c r="A14" s="305" t="s">
        <v>102</v>
      </c>
      <c r="B14" s="98" t="s">
        <v>14</v>
      </c>
      <c r="C14" s="97">
        <f t="shared" si="0"/>
        <v>7</v>
      </c>
      <c r="D14" s="96">
        <f t="shared" ref="D14:L14" si="5">SUM(D15:D17)</f>
        <v>0</v>
      </c>
      <c r="E14" s="96">
        <f t="shared" si="5"/>
        <v>0</v>
      </c>
      <c r="F14" s="96">
        <f t="shared" si="5"/>
        <v>3</v>
      </c>
      <c r="G14" s="96">
        <f t="shared" si="5"/>
        <v>2</v>
      </c>
      <c r="H14" s="96">
        <f t="shared" si="5"/>
        <v>0</v>
      </c>
      <c r="I14" s="96">
        <f t="shared" si="5"/>
        <v>0</v>
      </c>
      <c r="J14" s="96">
        <f t="shared" si="5"/>
        <v>0</v>
      </c>
      <c r="K14" s="96">
        <f t="shared" si="5"/>
        <v>2</v>
      </c>
      <c r="L14" s="95">
        <f t="shared" si="5"/>
        <v>0</v>
      </c>
      <c r="M14" s="85"/>
      <c r="N14" s="85"/>
    </row>
    <row r="15" spans="1:14" s="41" customFormat="1" ht="13" customHeight="1">
      <c r="A15" s="294"/>
      <c r="B15" s="99" t="s">
        <v>101</v>
      </c>
      <c r="C15" s="77">
        <f t="shared" si="0"/>
        <v>3</v>
      </c>
      <c r="D15" s="48">
        <v>0</v>
      </c>
      <c r="E15" s="48">
        <v>0</v>
      </c>
      <c r="F15" s="72">
        <v>2</v>
      </c>
      <c r="G15" s="72">
        <v>1</v>
      </c>
      <c r="H15" s="72">
        <v>0</v>
      </c>
      <c r="I15" s="72">
        <v>0</v>
      </c>
      <c r="J15" s="72">
        <v>0</v>
      </c>
      <c r="K15" s="72">
        <v>0</v>
      </c>
      <c r="L15" s="71">
        <v>0</v>
      </c>
      <c r="M15" s="85"/>
      <c r="N15" s="85"/>
    </row>
    <row r="16" spans="1:14" s="41" customFormat="1" ht="13" customHeight="1">
      <c r="A16" s="294"/>
      <c r="B16" s="99" t="s">
        <v>100</v>
      </c>
      <c r="C16" s="77">
        <f t="shared" si="0"/>
        <v>0</v>
      </c>
      <c r="D16" s="48"/>
      <c r="E16" s="72"/>
      <c r="F16" s="72"/>
      <c r="G16" s="72"/>
      <c r="H16" s="72"/>
      <c r="I16" s="72"/>
      <c r="J16" s="72"/>
      <c r="K16" s="72"/>
      <c r="L16" s="71"/>
      <c r="M16" s="85"/>
      <c r="N16" s="85"/>
    </row>
    <row r="17" spans="1:14" s="41" customFormat="1" ht="13" customHeight="1">
      <c r="A17" s="293"/>
      <c r="B17" s="99" t="s">
        <v>66</v>
      </c>
      <c r="C17" s="77">
        <f t="shared" si="0"/>
        <v>4</v>
      </c>
      <c r="D17" s="48">
        <v>0</v>
      </c>
      <c r="E17" s="72">
        <v>0</v>
      </c>
      <c r="F17" s="48">
        <v>1</v>
      </c>
      <c r="G17" s="72">
        <v>1</v>
      </c>
      <c r="H17" s="72">
        <v>0</v>
      </c>
      <c r="I17" s="72">
        <v>0</v>
      </c>
      <c r="J17" s="72">
        <v>0</v>
      </c>
      <c r="K17" s="72">
        <v>2</v>
      </c>
      <c r="L17" s="71">
        <v>0</v>
      </c>
      <c r="M17" s="85"/>
      <c r="N17" s="85"/>
    </row>
    <row r="18" spans="1:14" s="41" customFormat="1" ht="13" customHeight="1">
      <c r="A18" s="304" t="s">
        <v>99</v>
      </c>
      <c r="B18" s="98" t="s">
        <v>14</v>
      </c>
      <c r="C18" s="97">
        <f t="shared" si="0"/>
        <v>48</v>
      </c>
      <c r="D18" s="52">
        <f t="shared" ref="D18:L18" si="6">SUM(D19:D20)</f>
        <v>11</v>
      </c>
      <c r="E18" s="96">
        <f t="shared" si="6"/>
        <v>11</v>
      </c>
      <c r="F18" s="96">
        <f t="shared" si="6"/>
        <v>8</v>
      </c>
      <c r="G18" s="96">
        <f t="shared" si="6"/>
        <v>10</v>
      </c>
      <c r="H18" s="96">
        <f t="shared" si="6"/>
        <v>0</v>
      </c>
      <c r="I18" s="96">
        <f t="shared" si="6"/>
        <v>1</v>
      </c>
      <c r="J18" s="96">
        <f t="shared" si="6"/>
        <v>7</v>
      </c>
      <c r="K18" s="96">
        <f t="shared" si="6"/>
        <v>0</v>
      </c>
      <c r="L18" s="95">
        <f t="shared" si="6"/>
        <v>0</v>
      </c>
      <c r="M18" s="85"/>
      <c r="N18" s="85"/>
    </row>
    <row r="19" spans="1:14" s="41" customFormat="1" ht="13" customHeight="1">
      <c r="A19" s="294"/>
      <c r="B19" s="99" t="s">
        <v>98</v>
      </c>
      <c r="C19" s="77">
        <f t="shared" si="0"/>
        <v>5</v>
      </c>
      <c r="D19" s="48">
        <v>0</v>
      </c>
      <c r="E19" s="72">
        <v>2</v>
      </c>
      <c r="F19" s="72">
        <v>0</v>
      </c>
      <c r="G19" s="72">
        <v>2</v>
      </c>
      <c r="H19" s="72">
        <v>0</v>
      </c>
      <c r="I19" s="72">
        <v>0</v>
      </c>
      <c r="J19" s="72">
        <v>1</v>
      </c>
      <c r="K19" s="72">
        <v>0</v>
      </c>
      <c r="L19" s="71">
        <v>0</v>
      </c>
      <c r="M19" s="85"/>
      <c r="N19" s="85"/>
    </row>
    <row r="20" spans="1:14" s="41" customFormat="1" ht="13" customHeight="1">
      <c r="A20" s="296"/>
      <c r="B20" s="94" t="s">
        <v>97</v>
      </c>
      <c r="C20" s="93">
        <f t="shared" si="0"/>
        <v>43</v>
      </c>
      <c r="D20" s="56">
        <v>11</v>
      </c>
      <c r="E20" s="92">
        <v>9</v>
      </c>
      <c r="F20" s="92">
        <v>8</v>
      </c>
      <c r="G20" s="92">
        <v>8</v>
      </c>
      <c r="H20" s="92">
        <v>0</v>
      </c>
      <c r="I20" s="92">
        <v>1</v>
      </c>
      <c r="J20" s="92">
        <v>6</v>
      </c>
      <c r="K20" s="92">
        <v>0</v>
      </c>
      <c r="L20" s="91">
        <v>0</v>
      </c>
      <c r="M20" s="85"/>
      <c r="N20" s="85"/>
    </row>
    <row r="21" spans="1:14" s="41" customFormat="1" ht="13" customHeight="1">
      <c r="A21" s="305" t="s">
        <v>96</v>
      </c>
      <c r="B21" s="98" t="s">
        <v>14</v>
      </c>
      <c r="C21" s="97">
        <f t="shared" si="0"/>
        <v>116</v>
      </c>
      <c r="D21" s="96">
        <f t="shared" ref="D21:L21" si="7">SUM(D22:D29)</f>
        <v>27</v>
      </c>
      <c r="E21" s="96">
        <f t="shared" si="7"/>
        <v>17</v>
      </c>
      <c r="F21" s="96">
        <f t="shared" si="7"/>
        <v>16</v>
      </c>
      <c r="G21" s="96">
        <f t="shared" si="7"/>
        <v>47</v>
      </c>
      <c r="H21" s="96">
        <f t="shared" si="7"/>
        <v>1</v>
      </c>
      <c r="I21" s="96">
        <f t="shared" si="7"/>
        <v>6</v>
      </c>
      <c r="J21" s="96">
        <f t="shared" si="7"/>
        <v>0</v>
      </c>
      <c r="K21" s="96">
        <f t="shared" si="7"/>
        <v>2</v>
      </c>
      <c r="L21" s="95">
        <f t="shared" si="7"/>
        <v>0</v>
      </c>
      <c r="M21" s="85"/>
      <c r="N21" s="85"/>
    </row>
    <row r="22" spans="1:14" s="41" customFormat="1" ht="13" customHeight="1">
      <c r="A22" s="294"/>
      <c r="B22" s="99" t="s">
        <v>95</v>
      </c>
      <c r="C22" s="77">
        <f t="shared" si="0"/>
        <v>0</v>
      </c>
      <c r="D22" s="48"/>
      <c r="E22" s="48"/>
      <c r="F22" s="72"/>
      <c r="G22" s="72"/>
      <c r="H22" s="72"/>
      <c r="I22" s="72"/>
      <c r="J22" s="72"/>
      <c r="K22" s="72"/>
      <c r="L22" s="71"/>
      <c r="M22" s="85"/>
      <c r="N22" s="85"/>
    </row>
    <row r="23" spans="1:14" s="41" customFormat="1" ht="13" customHeight="1">
      <c r="A23" s="294"/>
      <c r="B23" s="99" t="s">
        <v>94</v>
      </c>
      <c r="C23" s="77">
        <f t="shared" si="0"/>
        <v>36</v>
      </c>
      <c r="D23" s="48">
        <v>5</v>
      </c>
      <c r="E23" s="72">
        <v>8</v>
      </c>
      <c r="F23" s="72">
        <v>4</v>
      </c>
      <c r="G23" s="72">
        <v>17</v>
      </c>
      <c r="H23" s="48">
        <v>0</v>
      </c>
      <c r="I23" s="72">
        <v>1</v>
      </c>
      <c r="J23" s="72">
        <v>0</v>
      </c>
      <c r="K23" s="72">
        <v>1</v>
      </c>
      <c r="L23" s="71">
        <v>0</v>
      </c>
      <c r="M23" s="85"/>
      <c r="N23" s="85"/>
    </row>
    <row r="24" spans="1:14" s="41" customFormat="1" ht="13" customHeight="1">
      <c r="A24" s="294"/>
      <c r="B24" s="99" t="s">
        <v>93</v>
      </c>
      <c r="C24" s="77">
        <f t="shared" si="0"/>
        <v>2</v>
      </c>
      <c r="D24" s="48">
        <v>1</v>
      </c>
      <c r="E24" s="72">
        <v>0</v>
      </c>
      <c r="F24" s="72">
        <v>0</v>
      </c>
      <c r="G24" s="72">
        <v>1</v>
      </c>
      <c r="H24" s="72">
        <v>0</v>
      </c>
      <c r="I24" s="72">
        <v>0</v>
      </c>
      <c r="J24" s="72">
        <v>0</v>
      </c>
      <c r="K24" s="72">
        <v>0</v>
      </c>
      <c r="L24" s="71">
        <v>0</v>
      </c>
      <c r="M24" s="85"/>
      <c r="N24" s="85"/>
    </row>
    <row r="25" spans="1:14" s="41" customFormat="1" ht="13" customHeight="1">
      <c r="A25" s="294"/>
      <c r="B25" s="99" t="s">
        <v>92</v>
      </c>
      <c r="C25" s="77">
        <f t="shared" si="0"/>
        <v>36</v>
      </c>
      <c r="D25" s="48">
        <v>9</v>
      </c>
      <c r="E25" s="72">
        <v>4</v>
      </c>
      <c r="F25" s="72">
        <v>6</v>
      </c>
      <c r="G25" s="72">
        <v>14</v>
      </c>
      <c r="H25" s="72">
        <v>0</v>
      </c>
      <c r="I25" s="48">
        <v>3</v>
      </c>
      <c r="J25" s="72">
        <v>0</v>
      </c>
      <c r="K25" s="72">
        <v>0</v>
      </c>
      <c r="L25" s="71">
        <v>0</v>
      </c>
      <c r="M25" s="85"/>
      <c r="N25" s="85"/>
    </row>
    <row r="26" spans="1:14" s="41" customFormat="1" ht="13" customHeight="1">
      <c r="A26" s="294"/>
      <c r="B26" s="99" t="s">
        <v>91</v>
      </c>
      <c r="C26" s="77">
        <f t="shared" si="0"/>
        <v>19</v>
      </c>
      <c r="D26" s="48">
        <v>9</v>
      </c>
      <c r="E26" s="72">
        <v>3</v>
      </c>
      <c r="F26" s="72">
        <v>2</v>
      </c>
      <c r="G26" s="72">
        <v>4</v>
      </c>
      <c r="H26" s="48">
        <v>0</v>
      </c>
      <c r="I26" s="48">
        <v>0</v>
      </c>
      <c r="J26" s="72">
        <v>0</v>
      </c>
      <c r="K26" s="72">
        <v>1</v>
      </c>
      <c r="L26" s="71">
        <v>0</v>
      </c>
      <c r="M26" s="85"/>
      <c r="N26" s="85"/>
    </row>
    <row r="27" spans="1:14" s="41" customFormat="1" ht="13" customHeight="1">
      <c r="A27" s="294"/>
      <c r="B27" s="99" t="s">
        <v>90</v>
      </c>
      <c r="C27" s="77">
        <f t="shared" si="0"/>
        <v>8</v>
      </c>
      <c r="D27" s="48">
        <v>0</v>
      </c>
      <c r="E27" s="72">
        <v>0</v>
      </c>
      <c r="F27" s="72">
        <v>2</v>
      </c>
      <c r="G27" s="72">
        <v>6</v>
      </c>
      <c r="H27" s="48">
        <v>0</v>
      </c>
      <c r="I27" s="72">
        <v>0</v>
      </c>
      <c r="J27" s="72">
        <v>0</v>
      </c>
      <c r="K27" s="72">
        <v>0</v>
      </c>
      <c r="L27" s="71">
        <v>0</v>
      </c>
      <c r="M27" s="85"/>
      <c r="N27" s="85"/>
    </row>
    <row r="28" spans="1:14" s="41" customFormat="1" ht="13" customHeight="1">
      <c r="A28" s="294"/>
      <c r="B28" s="99" t="s">
        <v>89</v>
      </c>
      <c r="C28" s="77">
        <f t="shared" si="0"/>
        <v>4</v>
      </c>
      <c r="D28" s="48">
        <v>1</v>
      </c>
      <c r="E28" s="72">
        <v>2</v>
      </c>
      <c r="F28" s="72">
        <v>0</v>
      </c>
      <c r="G28" s="72">
        <v>1</v>
      </c>
      <c r="H28" s="48">
        <v>0</v>
      </c>
      <c r="I28" s="72">
        <v>0</v>
      </c>
      <c r="J28" s="72">
        <v>0</v>
      </c>
      <c r="K28" s="72">
        <v>0</v>
      </c>
      <c r="L28" s="71">
        <v>0</v>
      </c>
      <c r="M28" s="85"/>
      <c r="N28" s="85"/>
    </row>
    <row r="29" spans="1:14" s="41" customFormat="1" ht="13" customHeight="1">
      <c r="A29" s="294"/>
      <c r="B29" s="99" t="s">
        <v>88</v>
      </c>
      <c r="C29" s="77">
        <f t="shared" si="0"/>
        <v>11</v>
      </c>
      <c r="D29" s="48">
        <v>2</v>
      </c>
      <c r="E29" s="72">
        <v>0</v>
      </c>
      <c r="F29" s="72">
        <v>2</v>
      </c>
      <c r="G29" s="72">
        <v>4</v>
      </c>
      <c r="H29" s="48">
        <v>1</v>
      </c>
      <c r="I29" s="72">
        <v>2</v>
      </c>
      <c r="J29" s="72">
        <v>0</v>
      </c>
      <c r="K29" s="48">
        <v>0</v>
      </c>
      <c r="L29" s="47">
        <v>0</v>
      </c>
      <c r="M29" s="85"/>
      <c r="N29" s="85"/>
    </row>
    <row r="30" spans="1:14" s="41" customFormat="1" ht="13" customHeight="1">
      <c r="A30" s="295" t="s">
        <v>87</v>
      </c>
      <c r="B30" s="98" t="s">
        <v>14</v>
      </c>
      <c r="C30" s="97">
        <f t="shared" si="0"/>
        <v>320</v>
      </c>
      <c r="D30" s="96">
        <f t="shared" ref="D30:L30" si="8">SUM(D31:D37)</f>
        <v>65</v>
      </c>
      <c r="E30" s="96">
        <f t="shared" si="8"/>
        <v>71</v>
      </c>
      <c r="F30" s="96">
        <f t="shared" si="8"/>
        <v>47</v>
      </c>
      <c r="G30" s="96">
        <f t="shared" si="8"/>
        <v>77</v>
      </c>
      <c r="H30" s="52">
        <f t="shared" si="8"/>
        <v>13</v>
      </c>
      <c r="I30" s="96">
        <f t="shared" si="8"/>
        <v>16</v>
      </c>
      <c r="J30" s="96">
        <f t="shared" si="8"/>
        <v>21</v>
      </c>
      <c r="K30" s="52">
        <f t="shared" si="8"/>
        <v>10</v>
      </c>
      <c r="L30" s="95">
        <f t="shared" si="8"/>
        <v>0</v>
      </c>
      <c r="M30" s="85"/>
      <c r="N30" s="85"/>
    </row>
    <row r="31" spans="1:14" s="41" customFormat="1" ht="13" customHeight="1">
      <c r="A31" s="294"/>
      <c r="B31" s="99" t="s">
        <v>86</v>
      </c>
      <c r="C31" s="77">
        <f t="shared" si="0"/>
        <v>0</v>
      </c>
      <c r="D31" s="48"/>
      <c r="E31" s="72"/>
      <c r="F31" s="72"/>
      <c r="G31" s="72"/>
      <c r="H31" s="48"/>
      <c r="I31" s="72"/>
      <c r="J31" s="72"/>
      <c r="K31" s="48"/>
      <c r="L31" s="71"/>
      <c r="M31" s="85"/>
      <c r="N31" s="85"/>
    </row>
    <row r="32" spans="1:14" s="41" customFormat="1" ht="13" customHeight="1">
      <c r="A32" s="294"/>
      <c r="B32" s="99" t="s">
        <v>85</v>
      </c>
      <c r="C32" s="77">
        <f t="shared" si="0"/>
        <v>65</v>
      </c>
      <c r="D32" s="48">
        <v>14</v>
      </c>
      <c r="E32" s="72">
        <v>18</v>
      </c>
      <c r="F32" s="72">
        <v>6</v>
      </c>
      <c r="G32" s="72">
        <v>14</v>
      </c>
      <c r="H32" s="48">
        <v>4</v>
      </c>
      <c r="I32" s="72">
        <v>2</v>
      </c>
      <c r="J32" s="72">
        <v>3</v>
      </c>
      <c r="K32" s="48">
        <v>4</v>
      </c>
      <c r="L32" s="71">
        <v>0</v>
      </c>
      <c r="M32" s="85"/>
      <c r="N32" s="85"/>
    </row>
    <row r="33" spans="1:14" s="41" customFormat="1" ht="13" customHeight="1">
      <c r="A33" s="294"/>
      <c r="B33" s="99" t="s">
        <v>84</v>
      </c>
      <c r="C33" s="77">
        <f t="shared" si="0"/>
        <v>203</v>
      </c>
      <c r="D33" s="48">
        <v>40</v>
      </c>
      <c r="E33" s="72">
        <v>41</v>
      </c>
      <c r="F33" s="72">
        <v>32</v>
      </c>
      <c r="G33" s="72">
        <v>51</v>
      </c>
      <c r="H33" s="48">
        <v>7</v>
      </c>
      <c r="I33" s="72">
        <v>12</v>
      </c>
      <c r="J33" s="72">
        <v>14</v>
      </c>
      <c r="K33" s="48">
        <v>6</v>
      </c>
      <c r="L33" s="71">
        <v>0</v>
      </c>
      <c r="M33" s="85"/>
      <c r="N33" s="85"/>
    </row>
    <row r="34" spans="1:14" s="41" customFormat="1" ht="13" customHeight="1">
      <c r="A34" s="294"/>
      <c r="B34" s="99" t="s">
        <v>83</v>
      </c>
      <c r="C34" s="77">
        <f t="shared" si="0"/>
        <v>28</v>
      </c>
      <c r="D34" s="48">
        <v>6</v>
      </c>
      <c r="E34" s="72">
        <v>8</v>
      </c>
      <c r="F34" s="72">
        <v>3</v>
      </c>
      <c r="G34" s="72">
        <v>8</v>
      </c>
      <c r="H34" s="48">
        <v>1</v>
      </c>
      <c r="I34" s="72">
        <v>2</v>
      </c>
      <c r="J34" s="72">
        <v>0</v>
      </c>
      <c r="K34" s="48">
        <v>0</v>
      </c>
      <c r="L34" s="71">
        <v>0</v>
      </c>
      <c r="M34" s="85"/>
      <c r="N34" s="85"/>
    </row>
    <row r="35" spans="1:14" s="41" customFormat="1" ht="13" customHeight="1">
      <c r="A35" s="294"/>
      <c r="B35" s="99" t="s">
        <v>82</v>
      </c>
      <c r="C35" s="77">
        <f t="shared" ref="C35:C66" si="9">SUM(D35:L35)</f>
        <v>3</v>
      </c>
      <c r="D35" s="48">
        <v>0</v>
      </c>
      <c r="E35" s="72">
        <v>1</v>
      </c>
      <c r="F35" s="72">
        <v>1</v>
      </c>
      <c r="G35" s="72">
        <v>0</v>
      </c>
      <c r="H35" s="48">
        <v>1</v>
      </c>
      <c r="I35" s="72">
        <v>0</v>
      </c>
      <c r="J35" s="72">
        <v>0</v>
      </c>
      <c r="K35" s="48">
        <v>0</v>
      </c>
      <c r="L35" s="71">
        <v>0</v>
      </c>
      <c r="M35" s="85"/>
      <c r="N35" s="85"/>
    </row>
    <row r="36" spans="1:14" s="41" customFormat="1" ht="13" customHeight="1">
      <c r="A36" s="294"/>
      <c r="B36" s="99" t="s">
        <v>81</v>
      </c>
      <c r="C36" s="77">
        <f t="shared" si="9"/>
        <v>0</v>
      </c>
      <c r="D36" s="48"/>
      <c r="E36" s="72"/>
      <c r="F36" s="72"/>
      <c r="G36" s="72"/>
      <c r="H36" s="48"/>
      <c r="I36" s="72"/>
      <c r="J36" s="72"/>
      <c r="K36" s="48"/>
      <c r="L36" s="71"/>
      <c r="M36" s="85"/>
      <c r="N36" s="85"/>
    </row>
    <row r="37" spans="1:14" s="41" customFormat="1" ht="13" customHeight="1">
      <c r="A37" s="306"/>
      <c r="B37" s="94" t="s">
        <v>66</v>
      </c>
      <c r="C37" s="93">
        <f t="shared" si="9"/>
        <v>21</v>
      </c>
      <c r="D37" s="56">
        <v>5</v>
      </c>
      <c r="E37" s="92">
        <v>3</v>
      </c>
      <c r="F37" s="92">
        <v>5</v>
      </c>
      <c r="G37" s="92">
        <v>4</v>
      </c>
      <c r="H37" s="56">
        <v>0</v>
      </c>
      <c r="I37" s="92">
        <v>0</v>
      </c>
      <c r="J37" s="92">
        <v>4</v>
      </c>
      <c r="K37" s="56">
        <v>0</v>
      </c>
      <c r="L37" s="91">
        <v>0</v>
      </c>
      <c r="M37" s="85"/>
      <c r="N37" s="85"/>
    </row>
    <row r="38" spans="1:14" s="41" customFormat="1" ht="13" customHeight="1">
      <c r="A38" s="293" t="s">
        <v>80</v>
      </c>
      <c r="B38" s="98" t="s">
        <v>14</v>
      </c>
      <c r="C38" s="97">
        <f t="shared" si="9"/>
        <v>78</v>
      </c>
      <c r="D38" s="96">
        <f t="shared" ref="D38:L38" si="10">SUM(D39:D41)</f>
        <v>15</v>
      </c>
      <c r="E38" s="96">
        <f t="shared" si="10"/>
        <v>15</v>
      </c>
      <c r="F38" s="96">
        <f t="shared" si="10"/>
        <v>10</v>
      </c>
      <c r="G38" s="96">
        <f t="shared" si="10"/>
        <v>22</v>
      </c>
      <c r="H38" s="96">
        <f t="shared" si="10"/>
        <v>2</v>
      </c>
      <c r="I38" s="96">
        <f t="shared" si="10"/>
        <v>12</v>
      </c>
      <c r="J38" s="96">
        <f t="shared" si="10"/>
        <v>1</v>
      </c>
      <c r="K38" s="96">
        <f t="shared" si="10"/>
        <v>1</v>
      </c>
      <c r="L38" s="95">
        <f t="shared" si="10"/>
        <v>0</v>
      </c>
      <c r="M38" s="85"/>
      <c r="N38" s="85"/>
    </row>
    <row r="39" spans="1:14" s="41" customFormat="1" ht="13" customHeight="1">
      <c r="A39" s="294"/>
      <c r="B39" s="99" t="s">
        <v>79</v>
      </c>
      <c r="C39" s="77">
        <f t="shared" si="9"/>
        <v>21</v>
      </c>
      <c r="D39" s="48">
        <v>3</v>
      </c>
      <c r="E39" s="72">
        <v>1</v>
      </c>
      <c r="F39" s="72">
        <v>3</v>
      </c>
      <c r="G39" s="72">
        <v>7</v>
      </c>
      <c r="H39" s="48">
        <v>1</v>
      </c>
      <c r="I39" s="72">
        <v>5</v>
      </c>
      <c r="J39" s="72">
        <v>0</v>
      </c>
      <c r="K39" s="48">
        <v>1</v>
      </c>
      <c r="L39" s="71">
        <v>0</v>
      </c>
      <c r="M39" s="85"/>
      <c r="N39" s="85"/>
    </row>
    <row r="40" spans="1:14" s="41" customFormat="1" ht="13" customHeight="1">
      <c r="A40" s="294"/>
      <c r="B40" s="99" t="s">
        <v>78</v>
      </c>
      <c r="C40" s="77">
        <f t="shared" si="9"/>
        <v>10</v>
      </c>
      <c r="D40" s="48">
        <v>1</v>
      </c>
      <c r="E40" s="72">
        <v>1</v>
      </c>
      <c r="F40" s="72">
        <v>0</v>
      </c>
      <c r="G40" s="72">
        <v>3</v>
      </c>
      <c r="H40" s="48">
        <v>1</v>
      </c>
      <c r="I40" s="48">
        <v>3</v>
      </c>
      <c r="J40" s="72">
        <v>1</v>
      </c>
      <c r="K40" s="48">
        <v>0</v>
      </c>
      <c r="L40" s="71">
        <v>0</v>
      </c>
      <c r="M40" s="85"/>
      <c r="N40" s="85"/>
    </row>
    <row r="41" spans="1:14" s="41" customFormat="1" ht="13" customHeight="1">
      <c r="A41" s="293"/>
      <c r="B41" s="99" t="s">
        <v>66</v>
      </c>
      <c r="C41" s="77">
        <f t="shared" si="9"/>
        <v>47</v>
      </c>
      <c r="D41" s="48">
        <v>11</v>
      </c>
      <c r="E41" s="72">
        <v>13</v>
      </c>
      <c r="F41" s="72">
        <v>7</v>
      </c>
      <c r="G41" s="72">
        <v>12</v>
      </c>
      <c r="H41" s="48">
        <v>0</v>
      </c>
      <c r="I41" s="48">
        <v>4</v>
      </c>
      <c r="J41" s="72">
        <v>0</v>
      </c>
      <c r="K41" s="48">
        <v>0</v>
      </c>
      <c r="L41" s="71">
        <v>0</v>
      </c>
      <c r="M41" s="85"/>
      <c r="N41" s="85"/>
    </row>
    <row r="42" spans="1:14" s="41" customFormat="1" ht="13" customHeight="1">
      <c r="A42" s="304" t="s">
        <v>77</v>
      </c>
      <c r="B42" s="98" t="s">
        <v>14</v>
      </c>
      <c r="C42" s="97">
        <f t="shared" si="9"/>
        <v>28</v>
      </c>
      <c r="D42" s="52">
        <f t="shared" ref="D42:L42" si="11">SUM(D43:D44)</f>
        <v>3</v>
      </c>
      <c r="E42" s="96">
        <f t="shared" si="11"/>
        <v>7</v>
      </c>
      <c r="F42" s="96">
        <f t="shared" si="11"/>
        <v>7</v>
      </c>
      <c r="G42" s="96">
        <f t="shared" si="11"/>
        <v>8</v>
      </c>
      <c r="H42" s="96">
        <f t="shared" si="11"/>
        <v>0</v>
      </c>
      <c r="I42" s="96">
        <f t="shared" si="11"/>
        <v>2</v>
      </c>
      <c r="J42" s="96">
        <f t="shared" si="11"/>
        <v>1</v>
      </c>
      <c r="K42" s="96">
        <f t="shared" si="11"/>
        <v>0</v>
      </c>
      <c r="L42" s="95">
        <f t="shared" si="11"/>
        <v>0</v>
      </c>
      <c r="M42" s="85"/>
      <c r="N42" s="85"/>
    </row>
    <row r="43" spans="1:14" s="41" customFormat="1" ht="13" customHeight="1">
      <c r="A43" s="294"/>
      <c r="B43" s="99" t="s">
        <v>76</v>
      </c>
      <c r="C43" s="77">
        <f t="shared" si="9"/>
        <v>3</v>
      </c>
      <c r="D43" s="48">
        <v>0</v>
      </c>
      <c r="E43" s="72">
        <v>1</v>
      </c>
      <c r="F43" s="72">
        <v>0</v>
      </c>
      <c r="G43" s="72">
        <v>1</v>
      </c>
      <c r="H43" s="48">
        <v>0</v>
      </c>
      <c r="I43" s="48">
        <v>0</v>
      </c>
      <c r="J43" s="48">
        <v>1</v>
      </c>
      <c r="K43" s="72">
        <v>0</v>
      </c>
      <c r="L43" s="71">
        <v>0</v>
      </c>
      <c r="M43" s="85"/>
      <c r="N43" s="85"/>
    </row>
    <row r="44" spans="1:14" s="41" customFormat="1" ht="13" customHeight="1">
      <c r="A44" s="296"/>
      <c r="B44" s="94" t="s">
        <v>66</v>
      </c>
      <c r="C44" s="93">
        <f t="shared" si="9"/>
        <v>25</v>
      </c>
      <c r="D44" s="56">
        <v>3</v>
      </c>
      <c r="E44" s="92">
        <v>6</v>
      </c>
      <c r="F44" s="92">
        <v>7</v>
      </c>
      <c r="G44" s="92">
        <v>7</v>
      </c>
      <c r="H44" s="56">
        <v>0</v>
      </c>
      <c r="I44" s="92">
        <v>2</v>
      </c>
      <c r="J44" s="56">
        <v>0</v>
      </c>
      <c r="K44" s="92">
        <v>0</v>
      </c>
      <c r="L44" s="91">
        <v>0</v>
      </c>
      <c r="M44" s="85"/>
      <c r="N44" s="85"/>
    </row>
    <row r="45" spans="1:14" s="41" customFormat="1" ht="13" customHeight="1">
      <c r="A45" s="305" t="s">
        <v>75</v>
      </c>
      <c r="B45" s="98" t="s">
        <v>14</v>
      </c>
      <c r="C45" s="97">
        <f t="shared" si="9"/>
        <v>184</v>
      </c>
      <c r="D45" s="52">
        <f t="shared" ref="D45:L45" si="12">SUM(D46:D51)</f>
        <v>32</v>
      </c>
      <c r="E45" s="54">
        <f t="shared" si="12"/>
        <v>46</v>
      </c>
      <c r="F45" s="54">
        <f t="shared" si="12"/>
        <v>35</v>
      </c>
      <c r="G45" s="54">
        <f t="shared" si="12"/>
        <v>46</v>
      </c>
      <c r="H45" s="54">
        <f t="shared" si="12"/>
        <v>3</v>
      </c>
      <c r="I45" s="54">
        <f t="shared" si="12"/>
        <v>10</v>
      </c>
      <c r="J45" s="54">
        <f t="shared" si="12"/>
        <v>7</v>
      </c>
      <c r="K45" s="100">
        <f t="shared" si="12"/>
        <v>3</v>
      </c>
      <c r="L45" s="100">
        <f t="shared" si="12"/>
        <v>2</v>
      </c>
      <c r="M45" s="85"/>
      <c r="N45" s="85"/>
    </row>
    <row r="46" spans="1:14" s="41" customFormat="1" ht="13" customHeight="1">
      <c r="A46" s="294"/>
      <c r="B46" s="99" t="s">
        <v>74</v>
      </c>
      <c r="C46" s="313">
        <f t="shared" si="9"/>
        <v>10</v>
      </c>
      <c r="D46" s="307">
        <v>1</v>
      </c>
      <c r="E46" s="307">
        <v>2</v>
      </c>
      <c r="F46" s="307">
        <v>1</v>
      </c>
      <c r="G46" s="307">
        <v>3</v>
      </c>
      <c r="H46" s="307">
        <v>0</v>
      </c>
      <c r="I46" s="307">
        <v>0</v>
      </c>
      <c r="J46" s="307">
        <v>1</v>
      </c>
      <c r="K46" s="307">
        <v>1</v>
      </c>
      <c r="L46" s="311">
        <v>1</v>
      </c>
      <c r="M46" s="85"/>
      <c r="N46" s="85"/>
    </row>
    <row r="47" spans="1:14" s="41" customFormat="1" ht="13" customHeight="1">
      <c r="A47" s="294"/>
      <c r="B47" s="99" t="s">
        <v>73</v>
      </c>
      <c r="C47" s="313">
        <f t="shared" si="9"/>
        <v>0</v>
      </c>
      <c r="D47" s="308"/>
      <c r="E47" s="308"/>
      <c r="F47" s="308"/>
      <c r="G47" s="308"/>
      <c r="H47" s="308"/>
      <c r="I47" s="308"/>
      <c r="J47" s="308"/>
      <c r="K47" s="308"/>
      <c r="L47" s="312"/>
      <c r="M47" s="85"/>
      <c r="N47" s="85"/>
    </row>
    <row r="48" spans="1:14" s="41" customFormat="1" ht="13" customHeight="1">
      <c r="A48" s="294"/>
      <c r="B48" s="99" t="s">
        <v>72</v>
      </c>
      <c r="C48" s="77">
        <f t="shared" si="9"/>
        <v>62</v>
      </c>
      <c r="D48" s="48">
        <v>7</v>
      </c>
      <c r="E48" s="72">
        <v>13</v>
      </c>
      <c r="F48" s="72">
        <v>15</v>
      </c>
      <c r="G48" s="72">
        <v>18</v>
      </c>
      <c r="H48" s="48">
        <v>2</v>
      </c>
      <c r="I48" s="48">
        <v>4</v>
      </c>
      <c r="J48" s="48">
        <v>2</v>
      </c>
      <c r="K48" s="72">
        <v>1</v>
      </c>
      <c r="L48" s="71">
        <v>0</v>
      </c>
      <c r="M48" s="85"/>
      <c r="N48" s="85"/>
    </row>
    <row r="49" spans="1:14" s="41" customFormat="1" ht="13" customHeight="1">
      <c r="A49" s="294"/>
      <c r="B49" s="99" t="s">
        <v>71</v>
      </c>
      <c r="C49" s="313">
        <f t="shared" si="9"/>
        <v>18</v>
      </c>
      <c r="D49" s="307">
        <v>4</v>
      </c>
      <c r="E49" s="307">
        <v>5</v>
      </c>
      <c r="F49" s="307">
        <v>5</v>
      </c>
      <c r="G49" s="307">
        <v>4</v>
      </c>
      <c r="H49" s="307">
        <v>0</v>
      </c>
      <c r="I49" s="307">
        <v>0</v>
      </c>
      <c r="J49" s="307">
        <v>0</v>
      </c>
      <c r="K49" s="307">
        <v>0</v>
      </c>
      <c r="L49" s="311">
        <v>0</v>
      </c>
      <c r="M49" s="85"/>
      <c r="N49" s="85"/>
    </row>
    <row r="50" spans="1:14" s="41" customFormat="1" ht="13" customHeight="1">
      <c r="A50" s="294"/>
      <c r="B50" s="99" t="s">
        <v>70</v>
      </c>
      <c r="C50" s="313">
        <f t="shared" si="9"/>
        <v>0</v>
      </c>
      <c r="D50" s="308"/>
      <c r="E50" s="308"/>
      <c r="F50" s="308"/>
      <c r="G50" s="308"/>
      <c r="H50" s="308"/>
      <c r="I50" s="308"/>
      <c r="J50" s="308"/>
      <c r="K50" s="308"/>
      <c r="L50" s="312"/>
      <c r="M50" s="85"/>
      <c r="N50" s="85"/>
    </row>
    <row r="51" spans="1:14" s="41" customFormat="1" ht="13" customHeight="1">
      <c r="A51" s="294"/>
      <c r="B51" s="99" t="s">
        <v>66</v>
      </c>
      <c r="C51" s="77">
        <f t="shared" si="9"/>
        <v>94</v>
      </c>
      <c r="D51" s="48">
        <v>20</v>
      </c>
      <c r="E51" s="72">
        <v>26</v>
      </c>
      <c r="F51" s="72">
        <v>14</v>
      </c>
      <c r="G51" s="72">
        <v>21</v>
      </c>
      <c r="H51" s="48">
        <v>1</v>
      </c>
      <c r="I51" s="72">
        <v>6</v>
      </c>
      <c r="J51" s="72">
        <v>4</v>
      </c>
      <c r="K51" s="72">
        <v>1</v>
      </c>
      <c r="L51" s="71">
        <v>1</v>
      </c>
      <c r="M51" s="85"/>
      <c r="N51" s="85"/>
    </row>
    <row r="52" spans="1:14" s="41" customFormat="1" ht="13" customHeight="1">
      <c r="A52" s="295" t="s">
        <v>69</v>
      </c>
      <c r="B52" s="98" t="s">
        <v>14</v>
      </c>
      <c r="C52" s="97">
        <f t="shared" si="9"/>
        <v>1</v>
      </c>
      <c r="D52" s="52">
        <f t="shared" ref="D52:L52" si="13">SUM(D53)</f>
        <v>0</v>
      </c>
      <c r="E52" s="96">
        <f t="shared" si="13"/>
        <v>1</v>
      </c>
      <c r="F52" s="96">
        <f t="shared" si="13"/>
        <v>0</v>
      </c>
      <c r="G52" s="96">
        <f t="shared" si="13"/>
        <v>0</v>
      </c>
      <c r="H52" s="52">
        <f t="shared" si="13"/>
        <v>0</v>
      </c>
      <c r="I52" s="96">
        <f t="shared" si="13"/>
        <v>0</v>
      </c>
      <c r="J52" s="96">
        <f t="shared" si="13"/>
        <v>0</v>
      </c>
      <c r="K52" s="96">
        <f t="shared" si="13"/>
        <v>0</v>
      </c>
      <c r="L52" s="95">
        <f t="shared" si="13"/>
        <v>0</v>
      </c>
      <c r="M52" s="85"/>
      <c r="N52" s="85"/>
    </row>
    <row r="53" spans="1:14" s="41" customFormat="1" ht="13" customHeight="1">
      <c r="A53" s="306"/>
      <c r="B53" s="94" t="s">
        <v>68</v>
      </c>
      <c r="C53" s="93">
        <f t="shared" si="9"/>
        <v>1</v>
      </c>
      <c r="D53" s="56">
        <v>0</v>
      </c>
      <c r="E53" s="56">
        <v>1</v>
      </c>
      <c r="F53" s="92">
        <v>0</v>
      </c>
      <c r="G53" s="92">
        <v>0</v>
      </c>
      <c r="H53" s="56">
        <v>0</v>
      </c>
      <c r="I53" s="92">
        <v>0</v>
      </c>
      <c r="J53" s="92">
        <v>0</v>
      </c>
      <c r="K53" s="92">
        <v>0</v>
      </c>
      <c r="L53" s="91">
        <v>0</v>
      </c>
      <c r="M53" s="85"/>
      <c r="N53" s="85"/>
    </row>
    <row r="54" spans="1:14" s="41" customFormat="1" ht="13" customHeight="1">
      <c r="A54" s="305" t="s">
        <v>67</v>
      </c>
      <c r="B54" s="98" t="s">
        <v>14</v>
      </c>
      <c r="C54" s="97">
        <f t="shared" si="9"/>
        <v>158</v>
      </c>
      <c r="D54" s="52">
        <f t="shared" ref="D54:L54" si="14">SUM(D55)</f>
        <v>27</v>
      </c>
      <c r="E54" s="52">
        <f t="shared" si="14"/>
        <v>39</v>
      </c>
      <c r="F54" s="96">
        <f t="shared" si="14"/>
        <v>21</v>
      </c>
      <c r="G54" s="96">
        <f t="shared" si="14"/>
        <v>50</v>
      </c>
      <c r="H54" s="52">
        <f t="shared" si="14"/>
        <v>2</v>
      </c>
      <c r="I54" s="96">
        <f t="shared" si="14"/>
        <v>7</v>
      </c>
      <c r="J54" s="96">
        <f t="shared" si="14"/>
        <v>7</v>
      </c>
      <c r="K54" s="96">
        <f t="shared" si="14"/>
        <v>4</v>
      </c>
      <c r="L54" s="95">
        <f t="shared" si="14"/>
        <v>1</v>
      </c>
      <c r="M54" s="85"/>
      <c r="N54" s="85"/>
    </row>
    <row r="55" spans="1:14" s="41" customFormat="1" ht="13" customHeight="1">
      <c r="A55" s="306"/>
      <c r="B55" s="94" t="s">
        <v>66</v>
      </c>
      <c r="C55" s="93">
        <f t="shared" si="9"/>
        <v>158</v>
      </c>
      <c r="D55" s="56">
        <v>27</v>
      </c>
      <c r="E55" s="56">
        <v>39</v>
      </c>
      <c r="F55" s="92">
        <v>21</v>
      </c>
      <c r="G55" s="92">
        <v>50</v>
      </c>
      <c r="H55" s="56">
        <v>2</v>
      </c>
      <c r="I55" s="92">
        <v>7</v>
      </c>
      <c r="J55" s="92">
        <v>7</v>
      </c>
      <c r="K55" s="92">
        <v>4</v>
      </c>
      <c r="L55" s="91">
        <v>1</v>
      </c>
      <c r="M55" s="85"/>
      <c r="N55" s="85"/>
    </row>
    <row r="56" spans="1:14" s="41" customFormat="1" ht="15" customHeight="1" thickBot="1">
      <c r="A56" s="309" t="s">
        <v>52</v>
      </c>
      <c r="B56" s="310"/>
      <c r="C56" s="90">
        <f t="shared" si="9"/>
        <v>34</v>
      </c>
      <c r="D56" s="88">
        <v>10</v>
      </c>
      <c r="E56" s="89">
        <v>13</v>
      </c>
      <c r="F56" s="88">
        <v>0</v>
      </c>
      <c r="G56" s="88">
        <v>3</v>
      </c>
      <c r="H56" s="89">
        <v>4</v>
      </c>
      <c r="I56" s="88">
        <v>0</v>
      </c>
      <c r="J56" s="88">
        <v>4</v>
      </c>
      <c r="K56" s="88">
        <v>0</v>
      </c>
      <c r="L56" s="87">
        <v>0</v>
      </c>
      <c r="M56" s="85"/>
      <c r="N56" s="85"/>
    </row>
    <row r="57" spans="1:14" s="12" customFormat="1" ht="13" customHeight="1">
      <c r="A57" s="86" t="s">
        <v>65</v>
      </c>
      <c r="B57" s="86"/>
      <c r="C57" s="33"/>
      <c r="D57" s="33"/>
      <c r="E57" s="33"/>
      <c r="F57" s="33"/>
      <c r="G57" s="33"/>
      <c r="H57" s="33"/>
      <c r="I57" s="33"/>
      <c r="J57" s="33"/>
      <c r="K57" s="33"/>
      <c r="L57" s="33"/>
      <c r="N57" s="85"/>
    </row>
    <row r="58" spans="1:14">
      <c r="A58" s="84"/>
      <c r="B58" s="84"/>
      <c r="C58" s="84"/>
      <c r="D58" s="84"/>
      <c r="E58" s="84"/>
      <c r="F58" s="84"/>
      <c r="G58" s="84"/>
      <c r="H58" s="84"/>
      <c r="I58" s="84"/>
      <c r="J58" s="84"/>
      <c r="K58" s="84"/>
      <c r="L58" s="84"/>
    </row>
  </sheetData>
  <mergeCells count="37">
    <mergeCell ref="G46:G47"/>
    <mergeCell ref="H46:H47"/>
    <mergeCell ref="C46:C47"/>
    <mergeCell ref="I46:I47"/>
    <mergeCell ref="A42:A44"/>
    <mergeCell ref="A56:B56"/>
    <mergeCell ref="K46:K47"/>
    <mergeCell ref="L46:L47"/>
    <mergeCell ref="L49:L50"/>
    <mergeCell ref="E49:E50"/>
    <mergeCell ref="F49:F50"/>
    <mergeCell ref="G49:G50"/>
    <mergeCell ref="K49:K50"/>
    <mergeCell ref="F46:F47"/>
    <mergeCell ref="I49:I50"/>
    <mergeCell ref="C49:C50"/>
    <mergeCell ref="H49:H50"/>
    <mergeCell ref="J49:J50"/>
    <mergeCell ref="E46:E47"/>
    <mergeCell ref="J46:J47"/>
    <mergeCell ref="A45:A51"/>
    <mergeCell ref="A52:A53"/>
    <mergeCell ref="A54:A55"/>
    <mergeCell ref="D46:D47"/>
    <mergeCell ref="D49:D50"/>
    <mergeCell ref="A38:A41"/>
    <mergeCell ref="A10:A13"/>
    <mergeCell ref="A3:B3"/>
    <mergeCell ref="A2:B2"/>
    <mergeCell ref="A4:B4"/>
    <mergeCell ref="A5:B5"/>
    <mergeCell ref="A6:B6"/>
    <mergeCell ref="A7:A9"/>
    <mergeCell ref="A14:A17"/>
    <mergeCell ref="A21:A29"/>
    <mergeCell ref="A18:A20"/>
    <mergeCell ref="A30:A37"/>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A971B-53CA-9445-8309-86A7E26F5D4B}">
  <dimension ref="A1:P45"/>
  <sheetViews>
    <sheetView showGridLines="0" showWhiteSpace="0" zoomScaleNormal="100" zoomScaleSheetLayoutView="100" workbookViewId="0"/>
  </sheetViews>
  <sheetFormatPr baseColWidth="10" defaultColWidth="8.83203125" defaultRowHeight="14"/>
  <cols>
    <col min="1" max="1" width="15.6640625" style="82" customWidth="1"/>
    <col min="2" max="2" width="5.6640625" style="82" customWidth="1"/>
    <col min="3" max="3" width="4.5" style="82" customWidth="1"/>
    <col min="4" max="4" width="6.6640625" style="82" bestFit="1" customWidth="1"/>
    <col min="5" max="15" width="4.5" style="82" customWidth="1"/>
    <col min="16" max="16" width="4.5" style="111" customWidth="1"/>
    <col min="17" max="16384" width="8.83203125" style="82"/>
  </cols>
  <sheetData>
    <row r="1" spans="1:16" s="35" customFormat="1" ht="15">
      <c r="A1" s="35" t="s">
        <v>143</v>
      </c>
      <c r="P1" s="36"/>
    </row>
    <row r="2" spans="1:16" s="9" customFormat="1" ht="11" customHeight="1">
      <c r="A2" s="316" t="s">
        <v>142</v>
      </c>
      <c r="B2" s="316"/>
      <c r="C2" s="316"/>
      <c r="D2" s="316"/>
      <c r="E2" s="316"/>
      <c r="F2" s="316"/>
      <c r="G2" s="316"/>
      <c r="H2" s="316"/>
      <c r="I2" s="316"/>
      <c r="J2" s="316"/>
      <c r="K2" s="316"/>
      <c r="L2" s="316"/>
      <c r="M2" s="316"/>
      <c r="N2" s="316"/>
      <c r="O2" s="316"/>
      <c r="P2" s="316"/>
    </row>
    <row r="3" spans="1:16" s="9" customFormat="1" ht="11" customHeight="1">
      <c r="A3" s="316"/>
      <c r="B3" s="316"/>
      <c r="C3" s="316"/>
      <c r="D3" s="316"/>
      <c r="E3" s="316"/>
      <c r="F3" s="316"/>
      <c r="G3" s="316"/>
      <c r="H3" s="316"/>
      <c r="I3" s="316"/>
      <c r="J3" s="316"/>
      <c r="K3" s="316"/>
      <c r="L3" s="316"/>
      <c r="M3" s="316"/>
      <c r="N3" s="316"/>
      <c r="O3" s="316"/>
      <c r="P3" s="316"/>
    </row>
    <row r="4" spans="1:16" s="9" customFormat="1" ht="11" customHeight="1" thickBot="1">
      <c r="A4" s="317"/>
      <c r="B4" s="317"/>
      <c r="C4" s="317"/>
      <c r="D4" s="317"/>
      <c r="E4" s="317"/>
      <c r="F4" s="317"/>
      <c r="G4" s="317"/>
      <c r="H4" s="317"/>
      <c r="I4" s="317"/>
      <c r="J4" s="317"/>
      <c r="K4" s="317"/>
      <c r="L4" s="317"/>
      <c r="M4" s="317"/>
      <c r="N4" s="317"/>
      <c r="O4" s="317"/>
      <c r="P4" s="317"/>
    </row>
    <row r="5" spans="1:16" s="9" customFormat="1" ht="11" customHeight="1">
      <c r="A5" s="269"/>
      <c r="B5" s="321" t="s">
        <v>141</v>
      </c>
      <c r="C5" s="322"/>
      <c r="D5" s="322"/>
      <c r="E5" s="322"/>
      <c r="F5" s="323"/>
      <c r="G5" s="321" t="s">
        <v>140</v>
      </c>
      <c r="H5" s="322"/>
      <c r="I5" s="322"/>
      <c r="J5" s="322"/>
      <c r="K5" s="323"/>
      <c r="L5" s="321" t="s">
        <v>139</v>
      </c>
      <c r="M5" s="322"/>
      <c r="N5" s="322"/>
      <c r="O5" s="322"/>
      <c r="P5" s="322"/>
    </row>
    <row r="6" spans="1:16" s="9" customFormat="1" ht="78" customHeight="1" thickBot="1">
      <c r="A6" s="320"/>
      <c r="B6" s="122" t="s">
        <v>14</v>
      </c>
      <c r="C6" s="122" t="s">
        <v>130</v>
      </c>
      <c r="D6" s="122" t="s">
        <v>129</v>
      </c>
      <c r="E6" s="121" t="s">
        <v>128</v>
      </c>
      <c r="F6" s="122" t="s">
        <v>127</v>
      </c>
      <c r="G6" s="122" t="s">
        <v>14</v>
      </c>
      <c r="H6" s="122" t="s">
        <v>130</v>
      </c>
      <c r="I6" s="122" t="s">
        <v>129</v>
      </c>
      <c r="J6" s="121" t="s">
        <v>128</v>
      </c>
      <c r="K6" s="122" t="s">
        <v>127</v>
      </c>
      <c r="L6" s="123" t="s">
        <v>14</v>
      </c>
      <c r="M6" s="122" t="s">
        <v>130</v>
      </c>
      <c r="N6" s="122" t="s">
        <v>129</v>
      </c>
      <c r="O6" s="121" t="s">
        <v>128</v>
      </c>
      <c r="P6" s="120" t="s">
        <v>127</v>
      </c>
    </row>
    <row r="7" spans="1:16" s="9" customFormat="1" ht="11" customHeight="1">
      <c r="A7" s="118" t="s">
        <v>14</v>
      </c>
      <c r="B7" s="93">
        <f t="shared" ref="B7:P7" si="0">SUM(B8:B13)</f>
        <v>1493</v>
      </c>
      <c r="C7" s="93">
        <f t="shared" si="0"/>
        <v>69</v>
      </c>
      <c r="D7" s="93">
        <f t="shared" si="0"/>
        <v>1424</v>
      </c>
      <c r="E7" s="93">
        <f t="shared" si="0"/>
        <v>0</v>
      </c>
      <c r="F7" s="93">
        <f t="shared" si="0"/>
        <v>0</v>
      </c>
      <c r="G7" s="93">
        <f t="shared" si="0"/>
        <v>198</v>
      </c>
      <c r="H7" s="93">
        <f t="shared" si="0"/>
        <v>9</v>
      </c>
      <c r="I7" s="93">
        <f t="shared" si="0"/>
        <v>189</v>
      </c>
      <c r="J7" s="93">
        <f t="shared" si="0"/>
        <v>0</v>
      </c>
      <c r="K7" s="93">
        <f t="shared" si="0"/>
        <v>0</v>
      </c>
      <c r="L7" s="93">
        <f t="shared" si="0"/>
        <v>207</v>
      </c>
      <c r="M7" s="93">
        <f t="shared" si="0"/>
        <v>22</v>
      </c>
      <c r="N7" s="93">
        <f t="shared" si="0"/>
        <v>185</v>
      </c>
      <c r="O7" s="93">
        <f t="shared" si="0"/>
        <v>0</v>
      </c>
      <c r="P7" s="117">
        <f t="shared" si="0"/>
        <v>0</v>
      </c>
    </row>
    <row r="8" spans="1:16" s="9" customFormat="1" ht="11" customHeight="1">
      <c r="A8" s="17" t="s">
        <v>138</v>
      </c>
      <c r="B8" s="102">
        <f t="shared" ref="B8:B13" si="1">SUM(C8:F8)</f>
        <v>565</v>
      </c>
      <c r="C8" s="102">
        <f t="shared" ref="C8:F13" si="2">H8+M8+C18+H18+M18+C28+H28+M28+C38+H38</f>
        <v>40</v>
      </c>
      <c r="D8" s="102">
        <f t="shared" si="2"/>
        <v>525</v>
      </c>
      <c r="E8" s="102">
        <f t="shared" si="2"/>
        <v>0</v>
      </c>
      <c r="F8" s="102">
        <f t="shared" si="2"/>
        <v>0</v>
      </c>
      <c r="G8" s="102">
        <f t="shared" ref="G8:G13" si="3">SUM(H8:K8)</f>
        <v>85</v>
      </c>
      <c r="H8" s="102">
        <v>4</v>
      </c>
      <c r="I8" s="102">
        <v>81</v>
      </c>
      <c r="J8" s="102">
        <v>0</v>
      </c>
      <c r="K8" s="102">
        <v>0</v>
      </c>
      <c r="L8" s="102">
        <f t="shared" ref="L8:L13" si="4">SUM(M8:P8)</f>
        <v>113</v>
      </c>
      <c r="M8" s="102">
        <v>16</v>
      </c>
      <c r="N8" s="102">
        <v>97</v>
      </c>
      <c r="O8" s="102">
        <v>0</v>
      </c>
      <c r="P8" s="101">
        <v>0</v>
      </c>
    </row>
    <row r="9" spans="1:16" s="9" customFormat="1" ht="11" customHeight="1">
      <c r="A9" s="17" t="s">
        <v>125</v>
      </c>
      <c r="B9" s="102">
        <f t="shared" si="1"/>
        <v>21</v>
      </c>
      <c r="C9" s="102">
        <f t="shared" si="2"/>
        <v>1</v>
      </c>
      <c r="D9" s="102">
        <f t="shared" si="2"/>
        <v>20</v>
      </c>
      <c r="E9" s="102">
        <f t="shared" si="2"/>
        <v>0</v>
      </c>
      <c r="F9" s="102">
        <f t="shared" si="2"/>
        <v>0</v>
      </c>
      <c r="G9" s="102">
        <f t="shared" si="3"/>
        <v>6</v>
      </c>
      <c r="H9" s="102">
        <v>1</v>
      </c>
      <c r="I9" s="102">
        <v>5</v>
      </c>
      <c r="J9" s="102">
        <v>0</v>
      </c>
      <c r="K9" s="102">
        <v>0</v>
      </c>
      <c r="L9" s="102">
        <f t="shared" si="4"/>
        <v>0</v>
      </c>
      <c r="M9" s="102">
        <v>0</v>
      </c>
      <c r="N9" s="102">
        <v>0</v>
      </c>
      <c r="O9" s="102">
        <v>0</v>
      </c>
      <c r="P9" s="101">
        <v>0</v>
      </c>
    </row>
    <row r="10" spans="1:16" s="9" customFormat="1" ht="11" customHeight="1">
      <c r="A10" s="17" t="s">
        <v>124</v>
      </c>
      <c r="B10" s="314">
        <f t="shared" si="1"/>
        <v>906</v>
      </c>
      <c r="C10" s="314">
        <f t="shared" si="2"/>
        <v>28</v>
      </c>
      <c r="D10" s="314">
        <f t="shared" si="2"/>
        <v>878</v>
      </c>
      <c r="E10" s="314">
        <f t="shared" si="2"/>
        <v>0</v>
      </c>
      <c r="F10" s="314">
        <f t="shared" si="2"/>
        <v>0</v>
      </c>
      <c r="G10" s="314">
        <f t="shared" si="3"/>
        <v>107</v>
      </c>
      <c r="H10" s="314">
        <v>4</v>
      </c>
      <c r="I10" s="314">
        <v>103</v>
      </c>
      <c r="J10" s="314">
        <v>0</v>
      </c>
      <c r="K10" s="314">
        <v>0</v>
      </c>
      <c r="L10" s="314">
        <f t="shared" si="4"/>
        <v>94</v>
      </c>
      <c r="M10" s="314">
        <v>6</v>
      </c>
      <c r="N10" s="314">
        <v>88</v>
      </c>
      <c r="O10" s="314">
        <v>0</v>
      </c>
      <c r="P10" s="319">
        <v>0</v>
      </c>
    </row>
    <row r="11" spans="1:16" s="9" customFormat="1" ht="11" customHeight="1">
      <c r="A11" s="17" t="s">
        <v>123</v>
      </c>
      <c r="B11" s="314">
        <f t="shared" si="1"/>
        <v>0</v>
      </c>
      <c r="C11" s="314">
        <f t="shared" si="2"/>
        <v>0</v>
      </c>
      <c r="D11" s="314">
        <f t="shared" si="2"/>
        <v>0</v>
      </c>
      <c r="E11" s="314">
        <f t="shared" si="2"/>
        <v>0</v>
      </c>
      <c r="F11" s="314">
        <f t="shared" si="2"/>
        <v>0</v>
      </c>
      <c r="G11" s="314">
        <f t="shared" si="3"/>
        <v>0</v>
      </c>
      <c r="H11" s="314"/>
      <c r="I11" s="314"/>
      <c r="J11" s="314"/>
      <c r="K11" s="314"/>
      <c r="L11" s="314">
        <f t="shared" si="4"/>
        <v>0</v>
      </c>
      <c r="M11" s="314"/>
      <c r="N11" s="314"/>
      <c r="O11" s="314"/>
      <c r="P11" s="319"/>
    </row>
    <row r="12" spans="1:16" s="9" customFormat="1" ht="11" customHeight="1">
      <c r="A12" s="116" t="s">
        <v>122</v>
      </c>
      <c r="B12" s="96">
        <f t="shared" si="1"/>
        <v>1</v>
      </c>
      <c r="C12" s="96">
        <f t="shared" si="2"/>
        <v>0</v>
      </c>
      <c r="D12" s="96">
        <f t="shared" si="2"/>
        <v>1</v>
      </c>
      <c r="E12" s="96">
        <f t="shared" si="2"/>
        <v>0</v>
      </c>
      <c r="F12" s="96">
        <f t="shared" si="2"/>
        <v>0</v>
      </c>
      <c r="G12" s="96">
        <f t="shared" si="3"/>
        <v>0</v>
      </c>
      <c r="H12" s="96">
        <v>0</v>
      </c>
      <c r="I12" s="96">
        <v>0</v>
      </c>
      <c r="J12" s="96">
        <v>0</v>
      </c>
      <c r="K12" s="96">
        <v>0</v>
      </c>
      <c r="L12" s="96">
        <f t="shared" si="4"/>
        <v>0</v>
      </c>
      <c r="M12" s="96">
        <v>0</v>
      </c>
      <c r="N12" s="96">
        <v>0</v>
      </c>
      <c r="O12" s="96">
        <v>0</v>
      </c>
      <c r="P12" s="95">
        <v>0</v>
      </c>
    </row>
    <row r="13" spans="1:16" s="9" customFormat="1" ht="11" customHeight="1" thickBot="1">
      <c r="A13" s="114" t="s">
        <v>52</v>
      </c>
      <c r="B13" s="88">
        <f t="shared" si="1"/>
        <v>0</v>
      </c>
      <c r="C13" s="88">
        <f t="shared" si="2"/>
        <v>0</v>
      </c>
      <c r="D13" s="88">
        <f t="shared" si="2"/>
        <v>0</v>
      </c>
      <c r="E13" s="88">
        <f t="shared" si="2"/>
        <v>0</v>
      </c>
      <c r="F13" s="88">
        <f t="shared" si="2"/>
        <v>0</v>
      </c>
      <c r="G13" s="88">
        <f t="shared" si="3"/>
        <v>0</v>
      </c>
      <c r="H13" s="88">
        <v>0</v>
      </c>
      <c r="I13" s="88">
        <v>0</v>
      </c>
      <c r="J13" s="88">
        <v>0</v>
      </c>
      <c r="K13" s="88">
        <v>0</v>
      </c>
      <c r="L13" s="88">
        <f t="shared" si="4"/>
        <v>0</v>
      </c>
      <c r="M13" s="88">
        <v>0</v>
      </c>
      <c r="N13" s="88">
        <v>0</v>
      </c>
      <c r="O13" s="88">
        <v>0</v>
      </c>
      <c r="P13" s="87">
        <v>0</v>
      </c>
    </row>
    <row r="14" spans="1:16" s="9" customFormat="1" ht="4" customHeight="1" thickBot="1">
      <c r="A14" s="128"/>
      <c r="B14" s="128"/>
      <c r="C14" s="128"/>
      <c r="D14" s="128"/>
      <c r="E14" s="128"/>
      <c r="F14" s="128"/>
      <c r="G14" s="128"/>
      <c r="H14" s="128"/>
      <c r="I14" s="128"/>
      <c r="J14" s="128"/>
      <c r="K14" s="128"/>
      <c r="L14" s="128"/>
      <c r="M14" s="128"/>
      <c r="N14" s="128"/>
      <c r="O14" s="128"/>
      <c r="P14" s="128"/>
    </row>
    <row r="15" spans="1:16" s="9" customFormat="1" ht="11" customHeight="1">
      <c r="A15" s="269"/>
      <c r="B15" s="321" t="s">
        <v>137</v>
      </c>
      <c r="C15" s="322"/>
      <c r="D15" s="322"/>
      <c r="E15" s="322"/>
      <c r="F15" s="323"/>
      <c r="G15" s="321" t="s">
        <v>19</v>
      </c>
      <c r="H15" s="322"/>
      <c r="I15" s="322"/>
      <c r="J15" s="322"/>
      <c r="K15" s="322"/>
      <c r="L15" s="321" t="s">
        <v>136</v>
      </c>
      <c r="M15" s="322"/>
      <c r="N15" s="322"/>
      <c r="O15" s="322"/>
      <c r="P15" s="322"/>
    </row>
    <row r="16" spans="1:16" s="9" customFormat="1" ht="78" customHeight="1" thickBot="1">
      <c r="A16" s="320"/>
      <c r="B16" s="122" t="s">
        <v>14</v>
      </c>
      <c r="C16" s="122" t="s">
        <v>130</v>
      </c>
      <c r="D16" s="122" t="s">
        <v>129</v>
      </c>
      <c r="E16" s="121" t="s">
        <v>128</v>
      </c>
      <c r="F16" s="122" t="s">
        <v>127</v>
      </c>
      <c r="G16" s="122" t="s">
        <v>14</v>
      </c>
      <c r="H16" s="122" t="s">
        <v>130</v>
      </c>
      <c r="I16" s="122" t="s">
        <v>129</v>
      </c>
      <c r="J16" s="121" t="s">
        <v>128</v>
      </c>
      <c r="K16" s="120" t="s">
        <v>127</v>
      </c>
      <c r="L16" s="123" t="s">
        <v>14</v>
      </c>
      <c r="M16" s="122" t="s">
        <v>130</v>
      </c>
      <c r="N16" s="122" t="s">
        <v>129</v>
      </c>
      <c r="O16" s="121" t="s">
        <v>128</v>
      </c>
      <c r="P16" s="120" t="s">
        <v>127</v>
      </c>
    </row>
    <row r="17" spans="1:16" s="9" customFormat="1" ht="11" customHeight="1">
      <c r="A17" s="118" t="s">
        <v>14</v>
      </c>
      <c r="B17" s="93">
        <f t="shared" ref="B17:P17" si="5">SUM(B18:B23)</f>
        <v>115</v>
      </c>
      <c r="C17" s="93">
        <f t="shared" si="5"/>
        <v>8</v>
      </c>
      <c r="D17" s="93">
        <f t="shared" si="5"/>
        <v>107</v>
      </c>
      <c r="E17" s="93">
        <f t="shared" si="5"/>
        <v>0</v>
      </c>
      <c r="F17" s="93">
        <f t="shared" si="5"/>
        <v>0</v>
      </c>
      <c r="G17" s="93">
        <f t="shared" si="5"/>
        <v>357</v>
      </c>
      <c r="H17" s="93">
        <f t="shared" si="5"/>
        <v>11</v>
      </c>
      <c r="I17" s="93">
        <f t="shared" si="5"/>
        <v>346</v>
      </c>
      <c r="J17" s="93">
        <f t="shared" si="5"/>
        <v>0</v>
      </c>
      <c r="K17" s="93">
        <f t="shared" si="5"/>
        <v>0</v>
      </c>
      <c r="L17" s="93">
        <f t="shared" si="5"/>
        <v>37</v>
      </c>
      <c r="M17" s="93">
        <f t="shared" si="5"/>
        <v>0</v>
      </c>
      <c r="N17" s="93">
        <f t="shared" si="5"/>
        <v>37</v>
      </c>
      <c r="O17" s="93">
        <f t="shared" si="5"/>
        <v>0</v>
      </c>
      <c r="P17" s="117">
        <f t="shared" si="5"/>
        <v>0</v>
      </c>
    </row>
    <row r="18" spans="1:16" s="9" customFormat="1" ht="11" customHeight="1">
      <c r="A18" s="17" t="s">
        <v>126</v>
      </c>
      <c r="B18" s="102">
        <f t="shared" ref="B18:B23" si="6">SUM(C18:F18)</f>
        <v>67</v>
      </c>
      <c r="C18" s="102">
        <v>4</v>
      </c>
      <c r="D18" s="102">
        <v>63</v>
      </c>
      <c r="E18" s="102">
        <v>0</v>
      </c>
      <c r="F18" s="102">
        <v>0</v>
      </c>
      <c r="G18" s="102">
        <f t="shared" ref="G18:G23" si="7">SUM(H18:K18)</f>
        <v>185</v>
      </c>
      <c r="H18" s="102">
        <v>9</v>
      </c>
      <c r="I18" s="102">
        <v>176</v>
      </c>
      <c r="J18" s="102">
        <v>0</v>
      </c>
      <c r="K18" s="102">
        <v>0</v>
      </c>
      <c r="L18" s="102">
        <f t="shared" ref="L18:L23" si="8">SUM(M18:P18)</f>
        <v>11</v>
      </c>
      <c r="M18" s="102">
        <v>0</v>
      </c>
      <c r="N18" s="102">
        <v>11</v>
      </c>
      <c r="O18" s="102">
        <v>0</v>
      </c>
      <c r="P18" s="101">
        <v>0</v>
      </c>
    </row>
    <row r="19" spans="1:16" s="9" customFormat="1" ht="11" customHeight="1">
      <c r="A19" s="17" t="s">
        <v>125</v>
      </c>
      <c r="B19" s="102">
        <f t="shared" si="6"/>
        <v>0</v>
      </c>
      <c r="C19" s="102">
        <v>0</v>
      </c>
      <c r="D19" s="102">
        <v>0</v>
      </c>
      <c r="E19" s="102">
        <v>0</v>
      </c>
      <c r="F19" s="102">
        <v>0</v>
      </c>
      <c r="G19" s="102">
        <f t="shared" si="7"/>
        <v>14</v>
      </c>
      <c r="H19" s="102">
        <v>0</v>
      </c>
      <c r="I19" s="102">
        <v>14</v>
      </c>
      <c r="J19" s="102">
        <v>0</v>
      </c>
      <c r="K19" s="102">
        <v>0</v>
      </c>
      <c r="L19" s="102">
        <f t="shared" si="8"/>
        <v>0</v>
      </c>
      <c r="M19" s="102">
        <v>0</v>
      </c>
      <c r="N19" s="102">
        <v>0</v>
      </c>
      <c r="O19" s="102">
        <v>0</v>
      </c>
      <c r="P19" s="101">
        <v>0</v>
      </c>
    </row>
    <row r="20" spans="1:16" s="9" customFormat="1" ht="11" customHeight="1">
      <c r="A20" s="17" t="s">
        <v>124</v>
      </c>
      <c r="B20" s="324">
        <f t="shared" si="6"/>
        <v>48</v>
      </c>
      <c r="C20" s="324">
        <v>4</v>
      </c>
      <c r="D20" s="324">
        <v>44</v>
      </c>
      <c r="E20" s="324">
        <v>0</v>
      </c>
      <c r="F20" s="324">
        <v>0</v>
      </c>
      <c r="G20" s="324">
        <f t="shared" si="7"/>
        <v>158</v>
      </c>
      <c r="H20" s="324">
        <v>2</v>
      </c>
      <c r="I20" s="324">
        <v>156</v>
      </c>
      <c r="J20" s="324">
        <v>0</v>
      </c>
      <c r="K20" s="324">
        <v>0</v>
      </c>
      <c r="L20" s="324">
        <f t="shared" si="8"/>
        <v>26</v>
      </c>
      <c r="M20" s="324">
        <v>0</v>
      </c>
      <c r="N20" s="324">
        <v>26</v>
      </c>
      <c r="O20" s="324">
        <v>0</v>
      </c>
      <c r="P20" s="327">
        <v>0</v>
      </c>
    </row>
    <row r="21" spans="1:16" s="9" customFormat="1" ht="11" customHeight="1">
      <c r="A21" s="17" t="s">
        <v>123</v>
      </c>
      <c r="B21" s="325">
        <f t="shared" si="6"/>
        <v>0</v>
      </c>
      <c r="C21" s="325"/>
      <c r="D21" s="325"/>
      <c r="E21" s="325"/>
      <c r="F21" s="325"/>
      <c r="G21" s="325">
        <f t="shared" si="7"/>
        <v>0</v>
      </c>
      <c r="H21" s="325"/>
      <c r="I21" s="325"/>
      <c r="J21" s="325"/>
      <c r="K21" s="325"/>
      <c r="L21" s="325">
        <f t="shared" si="8"/>
        <v>0</v>
      </c>
      <c r="M21" s="325"/>
      <c r="N21" s="325"/>
      <c r="O21" s="325"/>
      <c r="P21" s="328"/>
    </row>
    <row r="22" spans="1:16" s="127" customFormat="1" ht="11" customHeight="1">
      <c r="A22" s="116" t="s">
        <v>122</v>
      </c>
      <c r="B22" s="96">
        <f t="shared" si="6"/>
        <v>0</v>
      </c>
      <c r="C22" s="96">
        <v>0</v>
      </c>
      <c r="D22" s="96">
        <v>0</v>
      </c>
      <c r="E22" s="96">
        <v>0</v>
      </c>
      <c r="F22" s="96">
        <v>0</v>
      </c>
      <c r="G22" s="96">
        <f t="shared" si="7"/>
        <v>0</v>
      </c>
      <c r="H22" s="96">
        <v>0</v>
      </c>
      <c r="I22" s="96">
        <v>0</v>
      </c>
      <c r="J22" s="96">
        <v>0</v>
      </c>
      <c r="K22" s="95">
        <v>0</v>
      </c>
      <c r="L22" s="96">
        <f t="shared" si="8"/>
        <v>0</v>
      </c>
      <c r="M22" s="96">
        <v>0</v>
      </c>
      <c r="N22" s="96">
        <v>0</v>
      </c>
      <c r="O22" s="96">
        <v>0</v>
      </c>
      <c r="P22" s="95">
        <v>0</v>
      </c>
    </row>
    <row r="23" spans="1:16" s="9" customFormat="1" ht="11" customHeight="1" thickBot="1">
      <c r="A23" s="114" t="s">
        <v>52</v>
      </c>
      <c r="B23" s="88">
        <f t="shared" si="6"/>
        <v>0</v>
      </c>
      <c r="C23" s="88">
        <v>0</v>
      </c>
      <c r="D23" s="88">
        <v>0</v>
      </c>
      <c r="E23" s="88">
        <v>0</v>
      </c>
      <c r="F23" s="88">
        <v>0</v>
      </c>
      <c r="G23" s="88">
        <f t="shared" si="7"/>
        <v>0</v>
      </c>
      <c r="H23" s="88">
        <v>0</v>
      </c>
      <c r="I23" s="88">
        <v>0</v>
      </c>
      <c r="J23" s="88">
        <v>0</v>
      </c>
      <c r="K23" s="87">
        <v>0</v>
      </c>
      <c r="L23" s="88">
        <f t="shared" si="8"/>
        <v>0</v>
      </c>
      <c r="M23" s="88">
        <v>0</v>
      </c>
      <c r="N23" s="88">
        <v>0</v>
      </c>
      <c r="O23" s="88">
        <v>0</v>
      </c>
      <c r="P23" s="87">
        <v>0</v>
      </c>
    </row>
    <row r="24" spans="1:16" s="9" customFormat="1" ht="4" customHeight="1" thickBot="1">
      <c r="A24" s="10"/>
      <c r="K24" s="126"/>
      <c r="L24" s="126"/>
      <c r="M24" s="10"/>
      <c r="N24" s="10"/>
      <c r="O24" s="10"/>
      <c r="P24" s="125"/>
    </row>
    <row r="25" spans="1:16" s="9" customFormat="1" ht="11" customHeight="1">
      <c r="A25" s="269"/>
      <c r="B25" s="321" t="s">
        <v>135</v>
      </c>
      <c r="C25" s="322"/>
      <c r="D25" s="322"/>
      <c r="E25" s="322"/>
      <c r="F25" s="323"/>
      <c r="G25" s="321" t="s">
        <v>134</v>
      </c>
      <c r="H25" s="322"/>
      <c r="I25" s="322"/>
      <c r="J25" s="322"/>
      <c r="K25" s="323"/>
      <c r="L25" s="321" t="s">
        <v>133</v>
      </c>
      <c r="M25" s="322"/>
      <c r="N25" s="322"/>
      <c r="O25" s="322"/>
      <c r="P25" s="322"/>
    </row>
    <row r="26" spans="1:16" s="9" customFormat="1" ht="78" customHeight="1" thickBot="1">
      <c r="A26" s="320"/>
      <c r="B26" s="122" t="s">
        <v>14</v>
      </c>
      <c r="C26" s="122" t="s">
        <v>130</v>
      </c>
      <c r="D26" s="122" t="s">
        <v>129</v>
      </c>
      <c r="E26" s="121" t="s">
        <v>128</v>
      </c>
      <c r="F26" s="122" t="s">
        <v>127</v>
      </c>
      <c r="G26" s="122" t="s">
        <v>14</v>
      </c>
      <c r="H26" s="122" t="s">
        <v>130</v>
      </c>
      <c r="I26" s="122" t="s">
        <v>129</v>
      </c>
      <c r="J26" s="121" t="s">
        <v>128</v>
      </c>
      <c r="K26" s="120" t="s">
        <v>127</v>
      </c>
      <c r="L26" s="123" t="s">
        <v>14</v>
      </c>
      <c r="M26" s="122" t="s">
        <v>130</v>
      </c>
      <c r="N26" s="122" t="s">
        <v>129</v>
      </c>
      <c r="O26" s="121" t="s">
        <v>128</v>
      </c>
      <c r="P26" s="120" t="s">
        <v>127</v>
      </c>
    </row>
    <row r="27" spans="1:16" s="9" customFormat="1" ht="11" customHeight="1">
      <c r="A27" s="118" t="s">
        <v>14</v>
      </c>
      <c r="B27" s="93">
        <f t="shared" ref="B27:P27" si="9">SUM(B28:B33)</f>
        <v>57</v>
      </c>
      <c r="C27" s="93">
        <f t="shared" si="9"/>
        <v>5</v>
      </c>
      <c r="D27" s="93">
        <f t="shared" si="9"/>
        <v>52</v>
      </c>
      <c r="E27" s="93">
        <f t="shared" si="9"/>
        <v>0</v>
      </c>
      <c r="F27" s="93">
        <f t="shared" si="9"/>
        <v>0</v>
      </c>
      <c r="G27" s="93">
        <f t="shared" si="9"/>
        <v>60</v>
      </c>
      <c r="H27" s="93">
        <f t="shared" si="9"/>
        <v>3</v>
      </c>
      <c r="I27" s="93">
        <f t="shared" si="9"/>
        <v>57</v>
      </c>
      <c r="J27" s="93">
        <f t="shared" si="9"/>
        <v>0</v>
      </c>
      <c r="K27" s="93">
        <f t="shared" si="9"/>
        <v>0</v>
      </c>
      <c r="L27" s="93">
        <f t="shared" si="9"/>
        <v>30</v>
      </c>
      <c r="M27" s="93">
        <f t="shared" si="9"/>
        <v>0</v>
      </c>
      <c r="N27" s="93">
        <f t="shared" si="9"/>
        <v>30</v>
      </c>
      <c r="O27" s="93">
        <f t="shared" si="9"/>
        <v>0</v>
      </c>
      <c r="P27" s="124">
        <f t="shared" si="9"/>
        <v>0</v>
      </c>
    </row>
    <row r="28" spans="1:16" s="9" customFormat="1" ht="11" customHeight="1">
      <c r="A28" s="17" t="s">
        <v>126</v>
      </c>
      <c r="B28" s="102">
        <f t="shared" ref="B28:B33" si="10">SUM(C28:F28)</f>
        <v>43</v>
      </c>
      <c r="C28" s="102">
        <v>5</v>
      </c>
      <c r="D28" s="102">
        <v>38</v>
      </c>
      <c r="E28" s="102">
        <v>0</v>
      </c>
      <c r="F28" s="102">
        <v>0</v>
      </c>
      <c r="G28" s="102">
        <f t="shared" ref="G28:G33" si="11">SUM(H28:K28)</f>
        <v>38</v>
      </c>
      <c r="H28" s="102">
        <v>2</v>
      </c>
      <c r="I28" s="102">
        <v>36</v>
      </c>
      <c r="J28" s="102">
        <v>0</v>
      </c>
      <c r="K28" s="102">
        <v>0</v>
      </c>
      <c r="L28" s="102">
        <f t="shared" ref="L28:L33" si="12">SUM(M28:P28)</f>
        <v>23</v>
      </c>
      <c r="M28" s="102">
        <v>0</v>
      </c>
      <c r="N28" s="102">
        <v>23</v>
      </c>
      <c r="O28" s="102">
        <v>0</v>
      </c>
      <c r="P28" s="101">
        <v>0</v>
      </c>
    </row>
    <row r="29" spans="1:16" s="9" customFormat="1" ht="11" customHeight="1">
      <c r="A29" s="17" t="s">
        <v>125</v>
      </c>
      <c r="B29" s="102">
        <f t="shared" si="10"/>
        <v>0</v>
      </c>
      <c r="C29" s="102">
        <v>0</v>
      </c>
      <c r="D29" s="102">
        <v>0</v>
      </c>
      <c r="E29" s="102">
        <v>0</v>
      </c>
      <c r="F29" s="102">
        <v>0</v>
      </c>
      <c r="G29" s="102">
        <f t="shared" si="11"/>
        <v>0</v>
      </c>
      <c r="H29" s="102">
        <v>0</v>
      </c>
      <c r="I29" s="102">
        <v>0</v>
      </c>
      <c r="J29" s="102">
        <v>0</v>
      </c>
      <c r="K29" s="102">
        <v>0</v>
      </c>
      <c r="L29" s="102">
        <f t="shared" si="12"/>
        <v>0</v>
      </c>
      <c r="M29" s="102">
        <v>0</v>
      </c>
      <c r="N29" s="102">
        <v>0</v>
      </c>
      <c r="O29" s="102">
        <v>0</v>
      </c>
      <c r="P29" s="101">
        <v>0</v>
      </c>
    </row>
    <row r="30" spans="1:16" s="9" customFormat="1" ht="11" customHeight="1">
      <c r="A30" s="17" t="s">
        <v>124</v>
      </c>
      <c r="B30" s="324">
        <f t="shared" si="10"/>
        <v>13</v>
      </c>
      <c r="C30" s="324">
        <v>0</v>
      </c>
      <c r="D30" s="324">
        <v>13</v>
      </c>
      <c r="E30" s="324">
        <v>0</v>
      </c>
      <c r="F30" s="324">
        <v>0</v>
      </c>
      <c r="G30" s="324">
        <f t="shared" si="11"/>
        <v>22</v>
      </c>
      <c r="H30" s="324">
        <v>1</v>
      </c>
      <c r="I30" s="324">
        <v>21</v>
      </c>
      <c r="J30" s="324">
        <v>0</v>
      </c>
      <c r="K30" s="324">
        <v>0</v>
      </c>
      <c r="L30" s="324">
        <f t="shared" si="12"/>
        <v>7</v>
      </c>
      <c r="M30" s="324">
        <v>0</v>
      </c>
      <c r="N30" s="324">
        <v>7</v>
      </c>
      <c r="O30" s="324">
        <v>0</v>
      </c>
      <c r="P30" s="327">
        <v>0</v>
      </c>
    </row>
    <row r="31" spans="1:16" s="9" customFormat="1" ht="11" customHeight="1">
      <c r="A31" s="17" t="s">
        <v>123</v>
      </c>
      <c r="B31" s="325">
        <f t="shared" si="10"/>
        <v>0</v>
      </c>
      <c r="C31" s="325"/>
      <c r="D31" s="325"/>
      <c r="E31" s="325"/>
      <c r="F31" s="325"/>
      <c r="G31" s="325">
        <f t="shared" si="11"/>
        <v>0</v>
      </c>
      <c r="H31" s="325"/>
      <c r="I31" s="325"/>
      <c r="J31" s="325"/>
      <c r="K31" s="325"/>
      <c r="L31" s="325">
        <f t="shared" si="12"/>
        <v>0</v>
      </c>
      <c r="M31" s="325"/>
      <c r="N31" s="325"/>
      <c r="O31" s="325"/>
      <c r="P31" s="328"/>
    </row>
    <row r="32" spans="1:16" s="9" customFormat="1" ht="11" customHeight="1">
      <c r="A32" s="116" t="s">
        <v>122</v>
      </c>
      <c r="B32" s="96">
        <f t="shared" si="10"/>
        <v>1</v>
      </c>
      <c r="C32" s="96">
        <v>0</v>
      </c>
      <c r="D32" s="96">
        <v>1</v>
      </c>
      <c r="E32" s="96">
        <v>0</v>
      </c>
      <c r="F32" s="96">
        <v>0</v>
      </c>
      <c r="G32" s="96">
        <f t="shared" si="11"/>
        <v>0</v>
      </c>
      <c r="H32" s="96">
        <v>0</v>
      </c>
      <c r="I32" s="96">
        <v>0</v>
      </c>
      <c r="J32" s="96">
        <v>0</v>
      </c>
      <c r="K32" s="95">
        <v>0</v>
      </c>
      <c r="L32" s="96">
        <f t="shared" si="12"/>
        <v>0</v>
      </c>
      <c r="M32" s="96">
        <v>0</v>
      </c>
      <c r="N32" s="96">
        <v>0</v>
      </c>
      <c r="O32" s="96">
        <v>0</v>
      </c>
      <c r="P32" s="95">
        <v>0</v>
      </c>
    </row>
    <row r="33" spans="1:16" s="9" customFormat="1" ht="11" customHeight="1" thickBot="1">
      <c r="A33" s="114" t="s">
        <v>52</v>
      </c>
      <c r="B33" s="88">
        <f t="shared" si="10"/>
        <v>0</v>
      </c>
      <c r="C33" s="88">
        <v>0</v>
      </c>
      <c r="D33" s="88">
        <v>0</v>
      </c>
      <c r="E33" s="88">
        <v>0</v>
      </c>
      <c r="F33" s="88">
        <v>0</v>
      </c>
      <c r="G33" s="88">
        <f t="shared" si="11"/>
        <v>0</v>
      </c>
      <c r="H33" s="88">
        <v>0</v>
      </c>
      <c r="I33" s="88">
        <v>0</v>
      </c>
      <c r="J33" s="88">
        <v>0</v>
      </c>
      <c r="K33" s="87">
        <v>0</v>
      </c>
      <c r="L33" s="88">
        <f t="shared" si="12"/>
        <v>0</v>
      </c>
      <c r="M33" s="88">
        <v>0</v>
      </c>
      <c r="N33" s="88">
        <v>0</v>
      </c>
      <c r="O33" s="88">
        <v>0</v>
      </c>
      <c r="P33" s="87">
        <v>0</v>
      </c>
    </row>
    <row r="34" spans="1:16" s="9" customFormat="1" ht="4" customHeight="1" thickBot="1">
      <c r="A34" s="10"/>
      <c r="P34" s="10"/>
    </row>
    <row r="35" spans="1:16" s="9" customFormat="1" ht="11" customHeight="1">
      <c r="A35" s="269"/>
      <c r="B35" s="321" t="s">
        <v>132</v>
      </c>
      <c r="C35" s="322"/>
      <c r="D35" s="322"/>
      <c r="E35" s="322"/>
      <c r="F35" s="323"/>
      <c r="G35" s="321" t="s">
        <v>131</v>
      </c>
      <c r="H35" s="322"/>
      <c r="I35" s="322"/>
      <c r="J35" s="322"/>
      <c r="K35" s="322"/>
      <c r="L35" s="326"/>
      <c r="M35" s="326"/>
      <c r="N35" s="326"/>
      <c r="O35" s="326"/>
      <c r="P35" s="326"/>
    </row>
    <row r="36" spans="1:16" s="9" customFormat="1" ht="78" customHeight="1" thickBot="1">
      <c r="A36" s="320"/>
      <c r="B36" s="122" t="s">
        <v>14</v>
      </c>
      <c r="C36" s="122" t="s">
        <v>130</v>
      </c>
      <c r="D36" s="122" t="s">
        <v>129</v>
      </c>
      <c r="E36" s="121" t="s">
        <v>128</v>
      </c>
      <c r="F36" s="122" t="s">
        <v>127</v>
      </c>
      <c r="G36" s="123" t="s">
        <v>14</v>
      </c>
      <c r="H36" s="122" t="s">
        <v>130</v>
      </c>
      <c r="I36" s="122" t="s">
        <v>129</v>
      </c>
      <c r="J36" s="121" t="s">
        <v>128</v>
      </c>
      <c r="K36" s="120" t="s">
        <v>127</v>
      </c>
      <c r="L36" s="119"/>
      <c r="M36" s="119"/>
      <c r="N36" s="119"/>
      <c r="O36" s="119"/>
      <c r="P36" s="119"/>
    </row>
    <row r="37" spans="1:16" s="9" customFormat="1" ht="11" customHeight="1">
      <c r="A37" s="118" t="s">
        <v>14</v>
      </c>
      <c r="B37" s="93">
        <f t="shared" ref="B37:K37" si="13">SUM(B38:B43)</f>
        <v>5</v>
      </c>
      <c r="C37" s="93">
        <f t="shared" si="13"/>
        <v>0</v>
      </c>
      <c r="D37" s="93">
        <f t="shared" si="13"/>
        <v>5</v>
      </c>
      <c r="E37" s="93">
        <f t="shared" si="13"/>
        <v>0</v>
      </c>
      <c r="F37" s="93">
        <f t="shared" si="13"/>
        <v>0</v>
      </c>
      <c r="G37" s="93">
        <f t="shared" si="13"/>
        <v>427</v>
      </c>
      <c r="H37" s="93">
        <f t="shared" si="13"/>
        <v>11</v>
      </c>
      <c r="I37" s="93">
        <f t="shared" si="13"/>
        <v>416</v>
      </c>
      <c r="J37" s="93">
        <f t="shared" si="13"/>
        <v>0</v>
      </c>
      <c r="K37" s="117">
        <f t="shared" si="13"/>
        <v>0</v>
      </c>
      <c r="L37" s="112"/>
      <c r="M37" s="112"/>
      <c r="N37" s="112"/>
      <c r="O37" s="112"/>
      <c r="P37" s="112"/>
    </row>
    <row r="38" spans="1:16" s="9" customFormat="1" ht="11" customHeight="1">
      <c r="A38" s="17" t="s">
        <v>126</v>
      </c>
      <c r="B38" s="102">
        <f t="shared" ref="B38:B43" si="14">SUM(C38:F38)</f>
        <v>0</v>
      </c>
      <c r="C38" s="102">
        <v>0</v>
      </c>
      <c r="D38" s="102">
        <v>0</v>
      </c>
      <c r="E38" s="102">
        <v>0</v>
      </c>
      <c r="F38" s="102">
        <v>0</v>
      </c>
      <c r="G38" s="102">
        <f t="shared" ref="G38:G43" si="15">SUM(H38:K38)</f>
        <v>0</v>
      </c>
      <c r="H38" s="102">
        <v>0</v>
      </c>
      <c r="I38" s="102">
        <v>0</v>
      </c>
      <c r="J38" s="102">
        <v>0</v>
      </c>
      <c r="K38" s="101">
        <v>0</v>
      </c>
      <c r="L38" s="112"/>
      <c r="M38" s="112"/>
      <c r="N38" s="112"/>
      <c r="O38" s="112"/>
      <c r="P38" s="112"/>
    </row>
    <row r="39" spans="1:16" s="9" customFormat="1" ht="11" customHeight="1">
      <c r="A39" s="17" t="s">
        <v>125</v>
      </c>
      <c r="B39" s="102">
        <f t="shared" si="14"/>
        <v>1</v>
      </c>
      <c r="C39" s="102">
        <v>0</v>
      </c>
      <c r="D39" s="102">
        <v>1</v>
      </c>
      <c r="E39" s="102">
        <v>0</v>
      </c>
      <c r="F39" s="102">
        <v>0</v>
      </c>
      <c r="G39" s="102">
        <f t="shared" si="15"/>
        <v>0</v>
      </c>
      <c r="H39" s="102">
        <v>0</v>
      </c>
      <c r="I39" s="102">
        <v>0</v>
      </c>
      <c r="J39" s="102">
        <v>0</v>
      </c>
      <c r="K39" s="101">
        <v>0</v>
      </c>
      <c r="L39" s="112"/>
      <c r="M39" s="112"/>
      <c r="N39" s="112"/>
      <c r="O39" s="112"/>
      <c r="P39" s="112"/>
    </row>
    <row r="40" spans="1:16" s="9" customFormat="1" ht="11" customHeight="1">
      <c r="A40" s="17" t="s">
        <v>124</v>
      </c>
      <c r="B40" s="314">
        <f t="shared" si="14"/>
        <v>4</v>
      </c>
      <c r="C40" s="314">
        <v>0</v>
      </c>
      <c r="D40" s="314">
        <v>4</v>
      </c>
      <c r="E40" s="314">
        <v>0</v>
      </c>
      <c r="F40" s="314">
        <v>0</v>
      </c>
      <c r="G40" s="314">
        <f t="shared" si="15"/>
        <v>427</v>
      </c>
      <c r="H40" s="314">
        <v>11</v>
      </c>
      <c r="I40" s="314">
        <v>416</v>
      </c>
      <c r="J40" s="314">
        <v>0</v>
      </c>
      <c r="K40" s="319">
        <v>0</v>
      </c>
      <c r="L40" s="318"/>
      <c r="M40" s="318"/>
      <c r="N40" s="318"/>
      <c r="O40" s="318"/>
      <c r="P40" s="318"/>
    </row>
    <row r="41" spans="1:16" s="9" customFormat="1" ht="11" customHeight="1">
      <c r="A41" s="17" t="s">
        <v>123</v>
      </c>
      <c r="B41" s="314">
        <f t="shared" si="14"/>
        <v>0</v>
      </c>
      <c r="C41" s="314"/>
      <c r="D41" s="314"/>
      <c r="E41" s="314"/>
      <c r="F41" s="314"/>
      <c r="G41" s="314">
        <f t="shared" si="15"/>
        <v>0</v>
      </c>
      <c r="H41" s="314"/>
      <c r="I41" s="314"/>
      <c r="J41" s="314"/>
      <c r="K41" s="319"/>
      <c r="L41" s="318"/>
      <c r="M41" s="318"/>
      <c r="N41" s="318"/>
      <c r="O41" s="318"/>
      <c r="P41" s="318"/>
    </row>
    <row r="42" spans="1:16" s="9" customFormat="1" ht="11" customHeight="1">
      <c r="A42" s="116" t="s">
        <v>122</v>
      </c>
      <c r="B42" s="96">
        <f t="shared" si="14"/>
        <v>0</v>
      </c>
      <c r="C42" s="96">
        <v>0</v>
      </c>
      <c r="D42" s="96">
        <v>0</v>
      </c>
      <c r="E42" s="96">
        <v>0</v>
      </c>
      <c r="F42" s="96">
        <v>0</v>
      </c>
      <c r="G42" s="96">
        <f t="shared" si="15"/>
        <v>0</v>
      </c>
      <c r="H42" s="96">
        <v>0</v>
      </c>
      <c r="I42" s="96">
        <v>0</v>
      </c>
      <c r="J42" s="96">
        <v>0</v>
      </c>
      <c r="K42" s="95">
        <v>0</v>
      </c>
      <c r="L42" s="115"/>
      <c r="M42" s="115"/>
      <c r="N42" s="115"/>
      <c r="O42" s="115"/>
      <c r="P42" s="115"/>
    </row>
    <row r="43" spans="1:16" s="9" customFormat="1" ht="11" customHeight="1" thickBot="1">
      <c r="A43" s="114" t="s">
        <v>52</v>
      </c>
      <c r="B43" s="88">
        <f t="shared" si="14"/>
        <v>0</v>
      </c>
      <c r="C43" s="88">
        <v>0</v>
      </c>
      <c r="D43" s="88">
        <v>0</v>
      </c>
      <c r="E43" s="88">
        <v>0</v>
      </c>
      <c r="F43" s="88">
        <v>0</v>
      </c>
      <c r="G43" s="88">
        <f t="shared" si="15"/>
        <v>0</v>
      </c>
      <c r="H43" s="88">
        <v>0</v>
      </c>
      <c r="I43" s="88">
        <v>0</v>
      </c>
      <c r="J43" s="88">
        <v>0</v>
      </c>
      <c r="K43" s="87">
        <v>0</v>
      </c>
      <c r="L43" s="112"/>
      <c r="M43" s="112"/>
      <c r="N43" s="112"/>
      <c r="O43" s="112"/>
      <c r="P43" s="112"/>
    </row>
    <row r="44" spans="1:16" s="9" customFormat="1" ht="13">
      <c r="A44" s="315" t="s">
        <v>121</v>
      </c>
      <c r="B44" s="315"/>
      <c r="C44" s="315"/>
      <c r="D44" s="315"/>
      <c r="E44" s="113"/>
      <c r="F44" s="113"/>
      <c r="G44" s="113"/>
      <c r="H44" s="113"/>
      <c r="I44" s="113"/>
      <c r="J44" s="113"/>
      <c r="K44" s="113"/>
      <c r="L44" s="112"/>
      <c r="M44" s="112"/>
      <c r="N44" s="112"/>
      <c r="O44" s="112"/>
      <c r="P44" s="112"/>
    </row>
    <row r="45" spans="1:16" s="9" customFormat="1" ht="13">
      <c r="A45" s="329" t="s">
        <v>65</v>
      </c>
      <c r="B45" s="329"/>
      <c r="C45" s="329"/>
      <c r="P45" s="10"/>
    </row>
  </sheetData>
  <mergeCells count="79">
    <mergeCell ref="A45:C45"/>
    <mergeCell ref="H10:H11"/>
    <mergeCell ref="G10:G11"/>
    <mergeCell ref="L5:P5"/>
    <mergeCell ref="B10:B11"/>
    <mergeCell ref="C10:C11"/>
    <mergeCell ref="D10:D11"/>
    <mergeCell ref="E10:E11"/>
    <mergeCell ref="F10:F11"/>
    <mergeCell ref="N10:N11"/>
    <mergeCell ref="P10:P11"/>
    <mergeCell ref="P20:P21"/>
    <mergeCell ref="M20:M21"/>
    <mergeCell ref="B20:B21"/>
    <mergeCell ref="I10:I11"/>
    <mergeCell ref="G20:G21"/>
    <mergeCell ref="L15:P15"/>
    <mergeCell ref="O10:O11"/>
    <mergeCell ref="N20:N21"/>
    <mergeCell ref="A5:A6"/>
    <mergeCell ref="B5:F5"/>
    <mergeCell ref="G5:K5"/>
    <mergeCell ref="K10:K11"/>
    <mergeCell ref="D20:D21"/>
    <mergeCell ref="E20:E21"/>
    <mergeCell ref="J10:J11"/>
    <mergeCell ref="A15:A16"/>
    <mergeCell ref="B15:F15"/>
    <mergeCell ref="G15:K15"/>
    <mergeCell ref="L10:L11"/>
    <mergeCell ref="M10:M11"/>
    <mergeCell ref="I20:I21"/>
    <mergeCell ref="L20:L21"/>
    <mergeCell ref="F20:F21"/>
    <mergeCell ref="C20:C21"/>
    <mergeCell ref="J20:J21"/>
    <mergeCell ref="K20:K21"/>
    <mergeCell ref="L25:P25"/>
    <mergeCell ref="G30:G31"/>
    <mergeCell ref="O30:O31"/>
    <mergeCell ref="A25:A26"/>
    <mergeCell ref="B25:F25"/>
    <mergeCell ref="O20:O21"/>
    <mergeCell ref="N30:N31"/>
    <mergeCell ref="H20:H21"/>
    <mergeCell ref="D40:D41"/>
    <mergeCell ref="E40:E41"/>
    <mergeCell ref="F30:F31"/>
    <mergeCell ref="H30:H31"/>
    <mergeCell ref="G40:G41"/>
    <mergeCell ref="M30:M31"/>
    <mergeCell ref="H40:H41"/>
    <mergeCell ref="L35:P35"/>
    <mergeCell ref="J30:J31"/>
    <mergeCell ref="K30:K31"/>
    <mergeCell ref="L30:L31"/>
    <mergeCell ref="P30:P31"/>
    <mergeCell ref="G25:K25"/>
    <mergeCell ref="B30:B31"/>
    <mergeCell ref="C30:C31"/>
    <mergeCell ref="D30:D31"/>
    <mergeCell ref="E30:E31"/>
    <mergeCell ref="I30:I31"/>
    <mergeCell ref="I40:I41"/>
    <mergeCell ref="B40:B41"/>
    <mergeCell ref="C40:C41"/>
    <mergeCell ref="A44:D44"/>
    <mergeCell ref="A2:P4"/>
    <mergeCell ref="N40:N41"/>
    <mergeCell ref="O40:O41"/>
    <mergeCell ref="P40:P41"/>
    <mergeCell ref="J40:J41"/>
    <mergeCell ref="K40:K41"/>
    <mergeCell ref="L40:L41"/>
    <mergeCell ref="M40:M41"/>
    <mergeCell ref="F40:F41"/>
    <mergeCell ref="A35:A36"/>
    <mergeCell ref="B35:F35"/>
    <mergeCell ref="G35:K35"/>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1CD78-88A7-C84F-A98D-D70BE85A0FFC}">
  <dimension ref="A1:P47"/>
  <sheetViews>
    <sheetView showGridLines="0" zoomScaleNormal="100" zoomScaleSheetLayoutView="100" workbookViewId="0"/>
  </sheetViews>
  <sheetFormatPr baseColWidth="10" defaultColWidth="8.83203125" defaultRowHeight="14"/>
  <cols>
    <col min="1" max="1" width="2.6640625" style="7" customWidth="1"/>
    <col min="2" max="2" width="13" style="7" customWidth="1"/>
    <col min="3" max="13" width="6" style="7" customWidth="1"/>
    <col min="14" max="14" width="6" style="8" customWidth="1"/>
    <col min="15" max="15" width="8.83203125" style="8"/>
    <col min="16" max="16384" width="8.83203125" style="7"/>
  </cols>
  <sheetData>
    <row r="1" spans="1:16" s="149" customFormat="1" ht="18" thickBot="1">
      <c r="A1" s="37" t="s">
        <v>154</v>
      </c>
      <c r="B1" s="151"/>
      <c r="M1" s="341"/>
      <c r="N1" s="341"/>
      <c r="O1" s="150"/>
    </row>
    <row r="2" spans="1:16" s="12" customFormat="1" ht="14.25" customHeight="1">
      <c r="A2" s="268"/>
      <c r="B2" s="337"/>
      <c r="C2" s="321" t="s">
        <v>141</v>
      </c>
      <c r="D2" s="322"/>
      <c r="E2" s="322"/>
      <c r="F2" s="321" t="s">
        <v>140</v>
      </c>
      <c r="G2" s="322"/>
      <c r="H2" s="322"/>
      <c r="I2" s="321" t="s">
        <v>139</v>
      </c>
      <c r="J2" s="322"/>
      <c r="K2" s="323"/>
      <c r="L2" s="321" t="s">
        <v>137</v>
      </c>
      <c r="M2" s="322"/>
      <c r="N2" s="322"/>
      <c r="O2" s="30"/>
    </row>
    <row r="3" spans="1:16" s="12" customFormat="1" ht="28.5" customHeight="1" thickBot="1">
      <c r="A3" s="338"/>
      <c r="B3" s="320"/>
      <c r="C3" s="148" t="s">
        <v>14</v>
      </c>
      <c r="D3" s="137" t="s">
        <v>153</v>
      </c>
      <c r="E3" s="137" t="s">
        <v>152</v>
      </c>
      <c r="F3" s="137" t="s">
        <v>14</v>
      </c>
      <c r="G3" s="137" t="s">
        <v>153</v>
      </c>
      <c r="H3" s="137" t="s">
        <v>152</v>
      </c>
      <c r="I3" s="137" t="s">
        <v>14</v>
      </c>
      <c r="J3" s="137" t="s">
        <v>153</v>
      </c>
      <c r="K3" s="137" t="s">
        <v>152</v>
      </c>
      <c r="L3" s="138" t="s">
        <v>14</v>
      </c>
      <c r="M3" s="137" t="s">
        <v>153</v>
      </c>
      <c r="N3" s="144" t="s">
        <v>152</v>
      </c>
      <c r="O3" s="30"/>
    </row>
    <row r="4" spans="1:16" s="12" customFormat="1" ht="15" customHeight="1">
      <c r="A4" s="296" t="s">
        <v>151</v>
      </c>
      <c r="B4" s="334"/>
      <c r="C4" s="133">
        <f>SUM(D4:E4)</f>
        <v>133</v>
      </c>
      <c r="D4" s="92">
        <f>SUM(G4+J4+M4+D17+G17+J17+M17+D30+G30)</f>
        <v>60</v>
      </c>
      <c r="E4" s="92">
        <f>SUM(H4+K4+N4+E17+H17+K17+N17+E30+H30)</f>
        <v>73</v>
      </c>
      <c r="F4" s="133">
        <f>SUM(G4:H4)</f>
        <v>32</v>
      </c>
      <c r="G4" s="92">
        <v>17</v>
      </c>
      <c r="H4" s="92">
        <v>15</v>
      </c>
      <c r="I4" s="133">
        <f>SUM(J4:K4)</f>
        <v>21</v>
      </c>
      <c r="J4" s="92">
        <v>9</v>
      </c>
      <c r="K4" s="92">
        <v>12</v>
      </c>
      <c r="L4" s="133">
        <f>SUM(M4:N4)</f>
        <v>18</v>
      </c>
      <c r="M4" s="92">
        <v>8</v>
      </c>
      <c r="N4" s="91">
        <v>10</v>
      </c>
      <c r="O4" s="30"/>
    </row>
    <row r="5" spans="1:16" s="12" customFormat="1" ht="15" customHeight="1">
      <c r="A5" s="293" t="s">
        <v>150</v>
      </c>
      <c r="B5" s="301"/>
      <c r="C5" s="330">
        <f t="shared" ref="C5:N5" si="0">SUM(C7:C9)</f>
        <v>331</v>
      </c>
      <c r="D5" s="324">
        <f t="shared" si="0"/>
        <v>84</v>
      </c>
      <c r="E5" s="324">
        <f t="shared" si="0"/>
        <v>247</v>
      </c>
      <c r="F5" s="324">
        <f t="shared" si="0"/>
        <v>62</v>
      </c>
      <c r="G5" s="324">
        <f t="shared" si="0"/>
        <v>17</v>
      </c>
      <c r="H5" s="324">
        <f t="shared" si="0"/>
        <v>45</v>
      </c>
      <c r="I5" s="324">
        <f t="shared" si="0"/>
        <v>51</v>
      </c>
      <c r="J5" s="324">
        <f t="shared" si="0"/>
        <v>9</v>
      </c>
      <c r="K5" s="324">
        <f t="shared" si="0"/>
        <v>42</v>
      </c>
      <c r="L5" s="324">
        <f t="shared" si="0"/>
        <v>33</v>
      </c>
      <c r="M5" s="324">
        <f t="shared" si="0"/>
        <v>8</v>
      </c>
      <c r="N5" s="327">
        <f t="shared" si="0"/>
        <v>25</v>
      </c>
      <c r="O5" s="30"/>
    </row>
    <row r="6" spans="1:16" s="12" customFormat="1" ht="15" customHeight="1">
      <c r="A6" s="293" t="s">
        <v>14</v>
      </c>
      <c r="B6" s="301"/>
      <c r="C6" s="313"/>
      <c r="D6" s="331"/>
      <c r="E6" s="331"/>
      <c r="F6" s="332"/>
      <c r="G6" s="332"/>
      <c r="H6" s="332"/>
      <c r="I6" s="332"/>
      <c r="J6" s="332"/>
      <c r="K6" s="332"/>
      <c r="L6" s="332"/>
      <c r="M6" s="332"/>
      <c r="N6" s="333"/>
      <c r="O6" s="30"/>
    </row>
    <row r="7" spans="1:16" s="12" customFormat="1" ht="15" customHeight="1">
      <c r="A7" s="132"/>
      <c r="B7" s="17" t="s">
        <v>149</v>
      </c>
      <c r="C7" s="147">
        <f t="shared" ref="C7:C12" si="1">SUM(D7:E7)</f>
        <v>133</v>
      </c>
      <c r="D7" s="72">
        <f t="shared" ref="D7:E12" si="2">G7+J7+M7+D20+G20+J20+M20+D33+G33</f>
        <v>9</v>
      </c>
      <c r="E7" s="72">
        <f t="shared" si="2"/>
        <v>124</v>
      </c>
      <c r="F7" s="131">
        <f t="shared" ref="F7:F12" si="3">SUM(G7:H7)</f>
        <v>21</v>
      </c>
      <c r="G7" s="72">
        <v>3</v>
      </c>
      <c r="H7" s="72">
        <v>18</v>
      </c>
      <c r="I7" s="131">
        <f t="shared" ref="I7:I12" si="4">SUM(J7:K7)</f>
        <v>16</v>
      </c>
      <c r="J7" s="72">
        <v>1</v>
      </c>
      <c r="K7" s="72">
        <v>15</v>
      </c>
      <c r="L7" s="131">
        <f t="shared" ref="L7:L12" si="5">SUM(M7:N7)</f>
        <v>14</v>
      </c>
      <c r="M7" s="72">
        <v>0</v>
      </c>
      <c r="N7" s="71">
        <v>14</v>
      </c>
      <c r="O7" s="30"/>
    </row>
    <row r="8" spans="1:16" s="12" customFormat="1" ht="15" customHeight="1">
      <c r="A8" s="132"/>
      <c r="B8" s="17" t="s">
        <v>148</v>
      </c>
      <c r="C8" s="147">
        <f t="shared" si="1"/>
        <v>16</v>
      </c>
      <c r="D8" s="72">
        <f t="shared" si="2"/>
        <v>8</v>
      </c>
      <c r="E8" s="72">
        <f t="shared" si="2"/>
        <v>8</v>
      </c>
      <c r="F8" s="131">
        <f t="shared" si="3"/>
        <v>3</v>
      </c>
      <c r="G8" s="72">
        <v>0</v>
      </c>
      <c r="H8" s="72">
        <v>3</v>
      </c>
      <c r="I8" s="131">
        <f t="shared" si="4"/>
        <v>0</v>
      </c>
      <c r="J8" s="72">
        <v>0</v>
      </c>
      <c r="K8" s="72">
        <v>0</v>
      </c>
      <c r="L8" s="131">
        <f t="shared" si="5"/>
        <v>0</v>
      </c>
      <c r="M8" s="72">
        <v>0</v>
      </c>
      <c r="N8" s="71">
        <v>0</v>
      </c>
      <c r="O8" s="30"/>
    </row>
    <row r="9" spans="1:16" s="12" customFormat="1" ht="15" customHeight="1">
      <c r="A9" s="132"/>
      <c r="B9" s="17" t="s">
        <v>66</v>
      </c>
      <c r="C9" s="147">
        <f t="shared" si="1"/>
        <v>182</v>
      </c>
      <c r="D9" s="72">
        <f t="shared" si="2"/>
        <v>67</v>
      </c>
      <c r="E9" s="72">
        <f t="shared" si="2"/>
        <v>115</v>
      </c>
      <c r="F9" s="131">
        <f t="shared" si="3"/>
        <v>38</v>
      </c>
      <c r="G9" s="72">
        <v>14</v>
      </c>
      <c r="H9" s="72">
        <v>24</v>
      </c>
      <c r="I9" s="131">
        <f t="shared" si="4"/>
        <v>35</v>
      </c>
      <c r="J9" s="72">
        <v>8</v>
      </c>
      <c r="K9" s="72">
        <v>27</v>
      </c>
      <c r="L9" s="131">
        <f t="shared" si="5"/>
        <v>19</v>
      </c>
      <c r="M9" s="72">
        <v>8</v>
      </c>
      <c r="N9" s="71">
        <v>11</v>
      </c>
      <c r="O9" s="30"/>
      <c r="P9" s="30"/>
    </row>
    <row r="10" spans="1:16" s="12" customFormat="1" ht="15" customHeight="1">
      <c r="A10" s="143"/>
      <c r="B10" s="142" t="s">
        <v>147</v>
      </c>
      <c r="C10" s="147">
        <f t="shared" si="1"/>
        <v>94</v>
      </c>
      <c r="D10" s="72">
        <f t="shared" si="2"/>
        <v>0</v>
      </c>
      <c r="E10" s="72">
        <f t="shared" si="2"/>
        <v>94</v>
      </c>
      <c r="F10" s="131">
        <f t="shared" si="3"/>
        <v>17</v>
      </c>
      <c r="G10" s="72">
        <v>0</v>
      </c>
      <c r="H10" s="72">
        <v>17</v>
      </c>
      <c r="I10" s="131">
        <f t="shared" si="4"/>
        <v>24</v>
      </c>
      <c r="J10" s="72">
        <v>0</v>
      </c>
      <c r="K10" s="72">
        <v>24</v>
      </c>
      <c r="L10" s="131">
        <f t="shared" si="5"/>
        <v>11</v>
      </c>
      <c r="M10" s="72">
        <v>0</v>
      </c>
      <c r="N10" s="91">
        <v>11</v>
      </c>
      <c r="O10" s="30"/>
      <c r="P10" s="30"/>
    </row>
    <row r="11" spans="1:16" s="12" customFormat="1" ht="15" customHeight="1">
      <c r="A11" s="339" t="s">
        <v>146</v>
      </c>
      <c r="B11" s="340"/>
      <c r="C11" s="146">
        <f t="shared" si="1"/>
        <v>0</v>
      </c>
      <c r="D11" s="102">
        <f t="shared" si="2"/>
        <v>0</v>
      </c>
      <c r="E11" s="102">
        <f t="shared" si="2"/>
        <v>0</v>
      </c>
      <c r="F11" s="130">
        <f t="shared" si="3"/>
        <v>0</v>
      </c>
      <c r="G11" s="102">
        <v>0</v>
      </c>
      <c r="H11" s="102">
        <v>0</v>
      </c>
      <c r="I11" s="130">
        <f t="shared" si="4"/>
        <v>0</v>
      </c>
      <c r="J11" s="102">
        <v>0</v>
      </c>
      <c r="K11" s="102">
        <v>0</v>
      </c>
      <c r="L11" s="130">
        <f t="shared" si="5"/>
        <v>0</v>
      </c>
      <c r="M11" s="102">
        <v>0</v>
      </c>
      <c r="N11" s="71">
        <v>0</v>
      </c>
      <c r="O11" s="30"/>
      <c r="P11" s="30"/>
    </row>
    <row r="12" spans="1:16" s="12" customFormat="1" ht="15" customHeight="1" thickBot="1">
      <c r="A12" s="335" t="s">
        <v>145</v>
      </c>
      <c r="B12" s="336"/>
      <c r="C12" s="145">
        <f t="shared" si="1"/>
        <v>0</v>
      </c>
      <c r="D12" s="88">
        <f t="shared" si="2"/>
        <v>0</v>
      </c>
      <c r="E12" s="88">
        <f t="shared" si="2"/>
        <v>0</v>
      </c>
      <c r="F12" s="80">
        <f t="shared" si="3"/>
        <v>0</v>
      </c>
      <c r="G12" s="80">
        <v>0</v>
      </c>
      <c r="H12" s="80">
        <v>0</v>
      </c>
      <c r="I12" s="80">
        <f t="shared" si="4"/>
        <v>0</v>
      </c>
      <c r="J12" s="80">
        <v>0</v>
      </c>
      <c r="K12" s="80">
        <v>0</v>
      </c>
      <c r="L12" s="80">
        <f t="shared" si="5"/>
        <v>0</v>
      </c>
      <c r="M12" s="80">
        <v>0</v>
      </c>
      <c r="N12" s="129">
        <v>0</v>
      </c>
      <c r="O12" s="30"/>
      <c r="P12" s="30"/>
    </row>
    <row r="13" spans="1:16" s="12" customFormat="1" ht="13">
      <c r="A13" s="23"/>
      <c r="B13" s="23"/>
      <c r="C13" s="40"/>
      <c r="D13" s="40"/>
      <c r="E13" s="40"/>
      <c r="F13" s="40"/>
      <c r="G13" s="40"/>
      <c r="H13" s="40"/>
      <c r="I13" s="40"/>
      <c r="J13" s="40"/>
      <c r="K13" s="40"/>
      <c r="L13" s="40"/>
      <c r="M13" s="40"/>
      <c r="N13" s="40"/>
      <c r="O13" s="30"/>
    </row>
    <row r="14" spans="1:16" s="12" customFormat="1" thickBot="1">
      <c r="A14" s="33"/>
      <c r="B14" s="33"/>
      <c r="C14" s="33"/>
      <c r="D14" s="33"/>
      <c r="E14" s="33"/>
      <c r="F14" s="33"/>
      <c r="G14" s="33"/>
      <c r="H14" s="33"/>
      <c r="I14" s="33"/>
      <c r="J14" s="33"/>
      <c r="K14" s="33"/>
      <c r="L14" s="33"/>
      <c r="M14" s="342"/>
      <c r="N14" s="342"/>
      <c r="O14" s="30"/>
    </row>
    <row r="15" spans="1:16" s="12" customFormat="1" ht="14.25" customHeight="1">
      <c r="A15" s="268"/>
      <c r="B15" s="337"/>
      <c r="C15" s="321" t="s">
        <v>19</v>
      </c>
      <c r="D15" s="322"/>
      <c r="E15" s="322"/>
      <c r="F15" s="321" t="s">
        <v>136</v>
      </c>
      <c r="G15" s="322"/>
      <c r="H15" s="322"/>
      <c r="I15" s="321" t="s">
        <v>135</v>
      </c>
      <c r="J15" s="322"/>
      <c r="K15" s="322"/>
      <c r="L15" s="321" t="s">
        <v>134</v>
      </c>
      <c r="M15" s="322"/>
      <c r="N15" s="322"/>
      <c r="O15" s="30"/>
    </row>
    <row r="16" spans="1:16" s="12" customFormat="1" ht="28.5" customHeight="1" thickBot="1">
      <c r="A16" s="338"/>
      <c r="B16" s="320"/>
      <c r="C16" s="137" t="s">
        <v>14</v>
      </c>
      <c r="D16" s="137" t="s">
        <v>153</v>
      </c>
      <c r="E16" s="137" t="s">
        <v>152</v>
      </c>
      <c r="F16" s="137" t="s">
        <v>14</v>
      </c>
      <c r="G16" s="137" t="s">
        <v>153</v>
      </c>
      <c r="H16" s="137" t="s">
        <v>152</v>
      </c>
      <c r="I16" s="137" t="s">
        <v>14</v>
      </c>
      <c r="J16" s="137" t="s">
        <v>153</v>
      </c>
      <c r="K16" s="137" t="s">
        <v>152</v>
      </c>
      <c r="L16" s="138" t="s">
        <v>14</v>
      </c>
      <c r="M16" s="137" t="s">
        <v>153</v>
      </c>
      <c r="N16" s="144" t="s">
        <v>152</v>
      </c>
      <c r="O16" s="30"/>
    </row>
    <row r="17" spans="1:15" s="12" customFormat="1" ht="15" customHeight="1">
      <c r="A17" s="296" t="s">
        <v>151</v>
      </c>
      <c r="B17" s="334"/>
      <c r="C17" s="133">
        <f>SUM(D17:E17)</f>
        <v>43</v>
      </c>
      <c r="D17" s="92">
        <v>20</v>
      </c>
      <c r="E17" s="92">
        <v>23</v>
      </c>
      <c r="F17" s="133">
        <f>SUM(G17:H17)</f>
        <v>3</v>
      </c>
      <c r="G17" s="92">
        <v>1</v>
      </c>
      <c r="H17" s="92">
        <v>2</v>
      </c>
      <c r="I17" s="133">
        <f>SUM(J17:K17)</f>
        <v>5</v>
      </c>
      <c r="J17" s="92">
        <v>1</v>
      </c>
      <c r="K17" s="92">
        <v>4</v>
      </c>
      <c r="L17" s="133">
        <f>SUM(M17:N17)</f>
        <v>8</v>
      </c>
      <c r="M17" s="92">
        <v>3</v>
      </c>
      <c r="N17" s="91">
        <v>5</v>
      </c>
      <c r="O17" s="30"/>
    </row>
    <row r="18" spans="1:15" s="12" customFormat="1" ht="15" customHeight="1">
      <c r="A18" s="293" t="s">
        <v>150</v>
      </c>
      <c r="B18" s="301"/>
      <c r="C18" s="324">
        <f t="shared" ref="C18:N18" si="6">SUM(C20:C22)</f>
        <v>131</v>
      </c>
      <c r="D18" s="324">
        <f t="shared" si="6"/>
        <v>43</v>
      </c>
      <c r="E18" s="324">
        <f t="shared" si="6"/>
        <v>88</v>
      </c>
      <c r="F18" s="324">
        <f t="shared" si="6"/>
        <v>4</v>
      </c>
      <c r="G18" s="324">
        <f t="shared" si="6"/>
        <v>1</v>
      </c>
      <c r="H18" s="324">
        <f t="shared" si="6"/>
        <v>3</v>
      </c>
      <c r="I18" s="324">
        <f t="shared" si="6"/>
        <v>22</v>
      </c>
      <c r="J18" s="324">
        <f t="shared" si="6"/>
        <v>1</v>
      </c>
      <c r="K18" s="324">
        <f t="shared" si="6"/>
        <v>21</v>
      </c>
      <c r="L18" s="324">
        <f t="shared" si="6"/>
        <v>18</v>
      </c>
      <c r="M18" s="324">
        <f t="shared" si="6"/>
        <v>3</v>
      </c>
      <c r="N18" s="327">
        <f t="shared" si="6"/>
        <v>15</v>
      </c>
      <c r="O18" s="30"/>
    </row>
    <row r="19" spans="1:15" s="12" customFormat="1" ht="15" customHeight="1">
      <c r="A19" s="293" t="s">
        <v>14</v>
      </c>
      <c r="B19" s="301"/>
      <c r="C19" s="332"/>
      <c r="D19" s="332"/>
      <c r="E19" s="332"/>
      <c r="F19" s="332"/>
      <c r="G19" s="332"/>
      <c r="H19" s="332"/>
      <c r="I19" s="332"/>
      <c r="J19" s="332"/>
      <c r="K19" s="332"/>
      <c r="L19" s="332"/>
      <c r="M19" s="332"/>
      <c r="N19" s="333"/>
      <c r="O19" s="30"/>
    </row>
    <row r="20" spans="1:15" s="12" customFormat="1" ht="15" customHeight="1">
      <c r="A20" s="132"/>
      <c r="B20" s="17" t="s">
        <v>149</v>
      </c>
      <c r="C20" s="131">
        <f t="shared" ref="C20:C25" si="7">SUM(D20:E20)</f>
        <v>44</v>
      </c>
      <c r="D20" s="72">
        <v>5</v>
      </c>
      <c r="E20" s="72">
        <v>39</v>
      </c>
      <c r="F20" s="131">
        <f t="shared" ref="F20:F25" si="8">SUM(G20:H20)</f>
        <v>0</v>
      </c>
      <c r="G20" s="72">
        <v>0</v>
      </c>
      <c r="H20" s="72">
        <v>0</v>
      </c>
      <c r="I20" s="131">
        <f t="shared" ref="I20:I25" si="9">SUM(J20:K20)</f>
        <v>18</v>
      </c>
      <c r="J20" s="72">
        <v>0</v>
      </c>
      <c r="K20" s="72">
        <v>18</v>
      </c>
      <c r="L20" s="131">
        <f t="shared" ref="L20:L25" si="10">SUM(M20:N20)</f>
        <v>13</v>
      </c>
      <c r="M20" s="72">
        <v>0</v>
      </c>
      <c r="N20" s="71">
        <v>13</v>
      </c>
      <c r="O20" s="30"/>
    </row>
    <row r="21" spans="1:15" s="12" customFormat="1" ht="15" customHeight="1">
      <c r="A21" s="132"/>
      <c r="B21" s="17" t="s">
        <v>148</v>
      </c>
      <c r="C21" s="131">
        <f t="shared" si="7"/>
        <v>12</v>
      </c>
      <c r="D21" s="72">
        <v>7</v>
      </c>
      <c r="E21" s="72">
        <v>5</v>
      </c>
      <c r="F21" s="131">
        <f t="shared" si="8"/>
        <v>0</v>
      </c>
      <c r="G21" s="72">
        <v>0</v>
      </c>
      <c r="H21" s="72">
        <v>0</v>
      </c>
      <c r="I21" s="131">
        <f t="shared" si="9"/>
        <v>0</v>
      </c>
      <c r="J21" s="72">
        <v>0</v>
      </c>
      <c r="K21" s="131">
        <v>0</v>
      </c>
      <c r="L21" s="131">
        <f t="shared" si="10"/>
        <v>0</v>
      </c>
      <c r="M21" s="72">
        <v>0</v>
      </c>
      <c r="N21" s="71">
        <v>0</v>
      </c>
      <c r="O21" s="30"/>
    </row>
    <row r="22" spans="1:15" s="12" customFormat="1" ht="15" customHeight="1">
      <c r="A22" s="132"/>
      <c r="B22" s="17" t="s">
        <v>66</v>
      </c>
      <c r="C22" s="131">
        <f t="shared" si="7"/>
        <v>75</v>
      </c>
      <c r="D22" s="72">
        <v>31</v>
      </c>
      <c r="E22" s="72">
        <v>44</v>
      </c>
      <c r="F22" s="131">
        <f t="shared" si="8"/>
        <v>4</v>
      </c>
      <c r="G22" s="72">
        <v>1</v>
      </c>
      <c r="H22" s="72">
        <v>3</v>
      </c>
      <c r="I22" s="131">
        <f t="shared" si="9"/>
        <v>4</v>
      </c>
      <c r="J22" s="72">
        <v>1</v>
      </c>
      <c r="K22" s="72">
        <v>3</v>
      </c>
      <c r="L22" s="131">
        <f t="shared" si="10"/>
        <v>5</v>
      </c>
      <c r="M22" s="72">
        <v>3</v>
      </c>
      <c r="N22" s="71">
        <v>2</v>
      </c>
      <c r="O22" s="30"/>
    </row>
    <row r="23" spans="1:15" s="30" customFormat="1" ht="15" customHeight="1">
      <c r="A23" s="143"/>
      <c r="B23" s="142" t="s">
        <v>147</v>
      </c>
      <c r="C23" s="141">
        <f t="shared" si="7"/>
        <v>37</v>
      </c>
      <c r="D23" s="92">
        <v>0</v>
      </c>
      <c r="E23" s="92">
        <v>37</v>
      </c>
      <c r="F23" s="141">
        <f t="shared" si="8"/>
        <v>0</v>
      </c>
      <c r="G23" s="92">
        <v>0</v>
      </c>
      <c r="H23" s="92">
        <v>0</v>
      </c>
      <c r="I23" s="141">
        <f t="shared" si="9"/>
        <v>3</v>
      </c>
      <c r="J23" s="92">
        <v>0</v>
      </c>
      <c r="K23" s="92">
        <v>3</v>
      </c>
      <c r="L23" s="141">
        <f t="shared" si="10"/>
        <v>2</v>
      </c>
      <c r="M23" s="92">
        <v>0</v>
      </c>
      <c r="N23" s="91">
        <v>2</v>
      </c>
    </row>
    <row r="24" spans="1:15" s="30" customFormat="1" ht="15" customHeight="1">
      <c r="A24" s="339" t="s">
        <v>146</v>
      </c>
      <c r="B24" s="340"/>
      <c r="C24" s="130">
        <f t="shared" si="7"/>
        <v>0</v>
      </c>
      <c r="D24" s="102">
        <v>0</v>
      </c>
      <c r="E24" s="102">
        <v>0</v>
      </c>
      <c r="F24" s="130">
        <f t="shared" si="8"/>
        <v>0</v>
      </c>
      <c r="G24" s="102">
        <v>0</v>
      </c>
      <c r="H24" s="102">
        <v>0</v>
      </c>
      <c r="I24" s="130">
        <f t="shared" si="9"/>
        <v>0</v>
      </c>
      <c r="J24" s="102">
        <v>0</v>
      </c>
      <c r="K24" s="102">
        <v>0</v>
      </c>
      <c r="L24" s="130">
        <f t="shared" si="10"/>
        <v>0</v>
      </c>
      <c r="M24" s="102">
        <v>0</v>
      </c>
      <c r="N24" s="101">
        <v>0</v>
      </c>
    </row>
    <row r="25" spans="1:15" s="12" customFormat="1" ht="15" customHeight="1" thickBot="1">
      <c r="A25" s="335" t="s">
        <v>145</v>
      </c>
      <c r="B25" s="336"/>
      <c r="C25" s="140">
        <f t="shared" si="7"/>
        <v>0</v>
      </c>
      <c r="D25" s="140">
        <v>0</v>
      </c>
      <c r="E25" s="140">
        <v>0</v>
      </c>
      <c r="F25" s="140">
        <f t="shared" si="8"/>
        <v>0</v>
      </c>
      <c r="G25" s="140">
        <v>0</v>
      </c>
      <c r="H25" s="140">
        <v>0</v>
      </c>
      <c r="I25" s="140">
        <f t="shared" si="9"/>
        <v>0</v>
      </c>
      <c r="J25" s="140">
        <v>0</v>
      </c>
      <c r="K25" s="140">
        <v>0</v>
      </c>
      <c r="L25" s="140">
        <f t="shared" si="10"/>
        <v>0</v>
      </c>
      <c r="M25" s="140">
        <v>0</v>
      </c>
      <c r="N25" s="139">
        <v>0</v>
      </c>
      <c r="O25" s="30"/>
    </row>
    <row r="26" spans="1:15" s="12" customFormat="1" ht="13">
      <c r="A26" s="23"/>
      <c r="B26" s="23"/>
      <c r="C26" s="40"/>
      <c r="D26" s="40"/>
      <c r="E26" s="40"/>
      <c r="F26" s="40"/>
      <c r="G26" s="40"/>
      <c r="H26" s="40"/>
      <c r="I26" s="40"/>
      <c r="J26" s="40"/>
      <c r="K26" s="40"/>
      <c r="L26" s="40"/>
      <c r="M26" s="40"/>
      <c r="N26" s="40"/>
      <c r="O26" s="30"/>
    </row>
    <row r="27" spans="1:15" s="12" customFormat="1" thickBot="1">
      <c r="A27" s="30"/>
      <c r="B27" s="30"/>
      <c r="G27" s="342"/>
      <c r="H27" s="342"/>
      <c r="N27" s="30"/>
      <c r="O27" s="30"/>
    </row>
    <row r="28" spans="1:15" s="12" customFormat="1" ht="14.25" customHeight="1">
      <c r="A28" s="268"/>
      <c r="B28" s="337"/>
      <c r="C28" s="321" t="s">
        <v>133</v>
      </c>
      <c r="D28" s="322"/>
      <c r="E28" s="322"/>
      <c r="F28" s="321" t="s">
        <v>132</v>
      </c>
      <c r="G28" s="322"/>
      <c r="H28" s="322"/>
      <c r="I28" s="344"/>
      <c r="J28" s="344"/>
      <c r="K28" s="344"/>
      <c r="L28" s="344"/>
      <c r="M28" s="344"/>
      <c r="N28" s="344"/>
      <c r="O28" s="30"/>
    </row>
    <row r="29" spans="1:15" s="12" customFormat="1" ht="28.5" customHeight="1" thickBot="1">
      <c r="A29" s="338"/>
      <c r="B29" s="320"/>
      <c r="C29" s="137" t="s">
        <v>14</v>
      </c>
      <c r="D29" s="137" t="s">
        <v>153</v>
      </c>
      <c r="E29" s="137" t="s">
        <v>152</v>
      </c>
      <c r="F29" s="138" t="s">
        <v>14</v>
      </c>
      <c r="G29" s="137" t="s">
        <v>153</v>
      </c>
      <c r="H29" s="136" t="s">
        <v>152</v>
      </c>
      <c r="I29" s="135"/>
      <c r="J29" s="134"/>
      <c r="K29" s="134"/>
      <c r="L29" s="135"/>
      <c r="M29" s="134"/>
      <c r="N29" s="134"/>
      <c r="O29" s="30"/>
    </row>
    <row r="30" spans="1:15" s="12" customFormat="1" ht="15" customHeight="1">
      <c r="A30" s="296" t="s">
        <v>151</v>
      </c>
      <c r="B30" s="334"/>
      <c r="C30" s="133">
        <f>SUM(D30:E30)</f>
        <v>2</v>
      </c>
      <c r="D30" s="92">
        <v>0</v>
      </c>
      <c r="E30" s="92">
        <v>2</v>
      </c>
      <c r="F30" s="133">
        <f>SUM(G30:H30)</f>
        <v>1</v>
      </c>
      <c r="G30" s="92">
        <v>1</v>
      </c>
      <c r="H30" s="91">
        <v>0</v>
      </c>
      <c r="I30" s="113"/>
      <c r="J30" s="113"/>
      <c r="K30" s="113"/>
      <c r="L30" s="113"/>
      <c r="M30" s="113"/>
      <c r="N30" s="113"/>
      <c r="O30" s="30"/>
    </row>
    <row r="31" spans="1:15" s="12" customFormat="1" ht="15" customHeight="1">
      <c r="A31" s="293" t="s">
        <v>150</v>
      </c>
      <c r="B31" s="301"/>
      <c r="C31" s="324">
        <f t="shared" ref="C31:H31" si="11">SUM(C33:C35)</f>
        <v>8</v>
      </c>
      <c r="D31" s="324">
        <f t="shared" si="11"/>
        <v>0</v>
      </c>
      <c r="E31" s="324">
        <f t="shared" si="11"/>
        <v>8</v>
      </c>
      <c r="F31" s="324">
        <f t="shared" si="11"/>
        <v>2</v>
      </c>
      <c r="G31" s="324">
        <f t="shared" si="11"/>
        <v>2</v>
      </c>
      <c r="H31" s="327">
        <f t="shared" si="11"/>
        <v>0</v>
      </c>
      <c r="I31" s="343"/>
      <c r="J31" s="343"/>
      <c r="K31" s="343"/>
      <c r="L31" s="343"/>
      <c r="M31" s="343"/>
      <c r="N31" s="343"/>
      <c r="O31" s="30"/>
    </row>
    <row r="32" spans="1:15" s="12" customFormat="1" ht="15" customHeight="1">
      <c r="A32" s="293" t="s">
        <v>14</v>
      </c>
      <c r="B32" s="301"/>
      <c r="C32" s="332"/>
      <c r="D32" s="332"/>
      <c r="E32" s="332"/>
      <c r="F32" s="332"/>
      <c r="G32" s="332"/>
      <c r="H32" s="333"/>
      <c r="I32" s="344"/>
      <c r="J32" s="344"/>
      <c r="K32" s="344"/>
      <c r="L32" s="344"/>
      <c r="M32" s="344"/>
      <c r="N32" s="344"/>
      <c r="O32" s="30"/>
    </row>
    <row r="33" spans="1:15" s="12" customFormat="1" ht="15" customHeight="1">
      <c r="A33" s="132"/>
      <c r="B33" s="17" t="s">
        <v>149</v>
      </c>
      <c r="C33" s="131">
        <f t="shared" ref="C33:C38" si="12">SUM(D33:E33)</f>
        <v>7</v>
      </c>
      <c r="D33" s="72">
        <v>0</v>
      </c>
      <c r="E33" s="72">
        <v>7</v>
      </c>
      <c r="F33" s="131">
        <f t="shared" ref="F33:F38" si="13">SUM(G33:H33)</f>
        <v>0</v>
      </c>
      <c r="G33" s="72">
        <v>0</v>
      </c>
      <c r="H33" s="71">
        <v>0</v>
      </c>
      <c r="I33" s="40"/>
      <c r="J33" s="113"/>
      <c r="K33" s="113"/>
      <c r="L33" s="40"/>
      <c r="M33" s="113"/>
      <c r="N33" s="113"/>
      <c r="O33" s="30"/>
    </row>
    <row r="34" spans="1:15" s="12" customFormat="1" ht="15" customHeight="1">
      <c r="A34" s="132"/>
      <c r="B34" s="17" t="s">
        <v>148</v>
      </c>
      <c r="C34" s="131">
        <f t="shared" si="12"/>
        <v>0</v>
      </c>
      <c r="D34" s="72">
        <v>0</v>
      </c>
      <c r="E34" s="72">
        <v>0</v>
      </c>
      <c r="F34" s="131">
        <f t="shared" si="13"/>
        <v>1</v>
      </c>
      <c r="G34" s="72">
        <v>1</v>
      </c>
      <c r="H34" s="71">
        <v>0</v>
      </c>
      <c r="I34" s="40"/>
      <c r="J34" s="113"/>
      <c r="K34" s="113"/>
      <c r="L34" s="40"/>
      <c r="M34" s="113"/>
      <c r="N34" s="113"/>
      <c r="O34" s="30"/>
    </row>
    <row r="35" spans="1:15" s="12" customFormat="1" ht="15" customHeight="1">
      <c r="A35" s="132"/>
      <c r="B35" s="17" t="s">
        <v>66</v>
      </c>
      <c r="C35" s="131">
        <f t="shared" si="12"/>
        <v>1</v>
      </c>
      <c r="D35" s="72">
        <v>0</v>
      </c>
      <c r="E35" s="72">
        <v>1</v>
      </c>
      <c r="F35" s="131">
        <f t="shared" si="13"/>
        <v>1</v>
      </c>
      <c r="G35" s="72">
        <v>1</v>
      </c>
      <c r="H35" s="71">
        <v>0</v>
      </c>
      <c r="I35" s="40"/>
      <c r="J35" s="113"/>
      <c r="K35" s="113"/>
      <c r="L35" s="40"/>
      <c r="M35" s="113"/>
      <c r="N35" s="113"/>
      <c r="O35" s="30"/>
    </row>
    <row r="36" spans="1:15" s="12" customFormat="1" ht="15" customHeight="1">
      <c r="A36" s="132"/>
      <c r="B36" s="17" t="s">
        <v>147</v>
      </c>
      <c r="C36" s="131">
        <f t="shared" si="12"/>
        <v>0</v>
      </c>
      <c r="D36" s="72">
        <v>0</v>
      </c>
      <c r="E36" s="72">
        <v>0</v>
      </c>
      <c r="F36" s="131">
        <f t="shared" si="13"/>
        <v>0</v>
      </c>
      <c r="G36" s="72">
        <v>0</v>
      </c>
      <c r="H36" s="71">
        <v>0</v>
      </c>
      <c r="I36" s="40"/>
      <c r="J36" s="113"/>
      <c r="K36" s="113"/>
      <c r="L36" s="40"/>
      <c r="M36" s="113"/>
      <c r="N36" s="113"/>
      <c r="O36" s="30"/>
    </row>
    <row r="37" spans="1:15" s="12" customFormat="1" ht="15" customHeight="1">
      <c r="A37" s="339" t="s">
        <v>146</v>
      </c>
      <c r="B37" s="340"/>
      <c r="C37" s="130">
        <f t="shared" si="12"/>
        <v>0</v>
      </c>
      <c r="D37" s="102">
        <v>0</v>
      </c>
      <c r="E37" s="102">
        <v>0</v>
      </c>
      <c r="F37" s="130">
        <f t="shared" si="13"/>
        <v>0</v>
      </c>
      <c r="G37" s="102">
        <v>0</v>
      </c>
      <c r="H37" s="101">
        <v>0</v>
      </c>
      <c r="I37" s="40"/>
      <c r="J37" s="113"/>
      <c r="K37" s="113"/>
      <c r="L37" s="40"/>
      <c r="M37" s="113"/>
      <c r="N37" s="113"/>
      <c r="O37" s="30"/>
    </row>
    <row r="38" spans="1:15" s="12" customFormat="1" ht="15" customHeight="1" thickBot="1">
      <c r="A38" s="335" t="s">
        <v>145</v>
      </c>
      <c r="B38" s="336"/>
      <c r="C38" s="80">
        <f t="shared" si="12"/>
        <v>0</v>
      </c>
      <c r="D38" s="80">
        <v>0</v>
      </c>
      <c r="E38" s="80">
        <v>0</v>
      </c>
      <c r="F38" s="80">
        <f t="shared" si="13"/>
        <v>0</v>
      </c>
      <c r="G38" s="80">
        <v>0</v>
      </c>
      <c r="H38" s="129">
        <v>0</v>
      </c>
      <c r="I38" s="40"/>
      <c r="J38" s="40"/>
      <c r="K38" s="40"/>
      <c r="L38" s="40"/>
      <c r="M38" s="40"/>
      <c r="N38" s="40"/>
      <c r="O38" s="30"/>
    </row>
    <row r="39" spans="1:15" s="12" customFormat="1" ht="15" customHeight="1">
      <c r="A39" s="33" t="s">
        <v>144</v>
      </c>
      <c r="N39" s="30"/>
      <c r="O39" s="30"/>
    </row>
    <row r="47" spans="1:15">
      <c r="A47" s="6"/>
    </row>
  </sheetData>
  <mergeCells count="69">
    <mergeCell ref="A24:B24"/>
    <mergeCell ref="A37:B37"/>
    <mergeCell ref="A38:B38"/>
    <mergeCell ref="I31:I32"/>
    <mergeCell ref="J31:J32"/>
    <mergeCell ref="G27:H27"/>
    <mergeCell ref="A30:B30"/>
    <mergeCell ref="A31:B31"/>
    <mergeCell ref="C31:C32"/>
    <mergeCell ref="D31:D32"/>
    <mergeCell ref="A32:B32"/>
    <mergeCell ref="A25:B25"/>
    <mergeCell ref="A28:B29"/>
    <mergeCell ref="K31:K32"/>
    <mergeCell ref="L31:L32"/>
    <mergeCell ref="E31:E32"/>
    <mergeCell ref="F31:F32"/>
    <mergeCell ref="L28:N28"/>
    <mergeCell ref="G31:G32"/>
    <mergeCell ref="H31:H32"/>
    <mergeCell ref="A18:B18"/>
    <mergeCell ref="C18:C19"/>
    <mergeCell ref="D18:D19"/>
    <mergeCell ref="E18:E19"/>
    <mergeCell ref="K18:K19"/>
    <mergeCell ref="M31:M32"/>
    <mergeCell ref="N31:N32"/>
    <mergeCell ref="C28:E28"/>
    <mergeCell ref="F28:H28"/>
    <mergeCell ref="I28:K28"/>
    <mergeCell ref="A11:B11"/>
    <mergeCell ref="A6:B6"/>
    <mergeCell ref="M1:N1"/>
    <mergeCell ref="A15:B16"/>
    <mergeCell ref="C15:E15"/>
    <mergeCell ref="F15:H15"/>
    <mergeCell ref="I15:K15"/>
    <mergeCell ref="L15:N15"/>
    <mergeCell ref="I5:I6"/>
    <mergeCell ref="M14:N14"/>
    <mergeCell ref="L2:N2"/>
    <mergeCell ref="L5:L6"/>
    <mergeCell ref="J18:J19"/>
    <mergeCell ref="N5:N6"/>
    <mergeCell ref="J5:J6"/>
    <mergeCell ref="K5:K6"/>
    <mergeCell ref="G5:G6"/>
    <mergeCell ref="H5:H6"/>
    <mergeCell ref="N18:N19"/>
    <mergeCell ref="A19:B19"/>
    <mergeCell ref="M5:M6"/>
    <mergeCell ref="I2:K2"/>
    <mergeCell ref="A17:B17"/>
    <mergeCell ref="A12:B12"/>
    <mergeCell ref="C2:E2"/>
    <mergeCell ref="A2:B3"/>
    <mergeCell ref="A4:B4"/>
    <mergeCell ref="A5:B5"/>
    <mergeCell ref="L18:L19"/>
    <mergeCell ref="M18:M19"/>
    <mergeCell ref="F18:F19"/>
    <mergeCell ref="G18:G19"/>
    <mergeCell ref="H18:H19"/>
    <mergeCell ref="I18:I19"/>
    <mergeCell ref="F2:H2"/>
    <mergeCell ref="C5:C6"/>
    <mergeCell ref="D5:D6"/>
    <mergeCell ref="E5:E6"/>
    <mergeCell ref="F5:F6"/>
  </mergeCells>
  <phoneticPr fontId="1"/>
  <printOptions horizontalCentered="1"/>
  <pageMargins left="0.47244094488188981" right="0.47244094488188981" top="0.70866141732283472" bottom="0" header="0" footer="0"/>
  <pageSetup paperSize="9"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4D9D-C008-F343-88D1-04F12E828E28}">
  <dimension ref="A1:AL48"/>
  <sheetViews>
    <sheetView showGridLines="0" zoomScaleNormal="100" zoomScaleSheetLayoutView="100" workbookViewId="0">
      <selection sqref="A1:M1"/>
    </sheetView>
  </sheetViews>
  <sheetFormatPr baseColWidth="10" defaultColWidth="8.83203125" defaultRowHeight="14"/>
  <cols>
    <col min="1" max="1" width="2.6640625" style="152" customWidth="1"/>
    <col min="2" max="2" width="10.83203125" style="152" customWidth="1"/>
    <col min="3" max="3" width="1" style="152" customWidth="1"/>
    <col min="4" max="4" width="4.1640625" style="152" customWidth="1"/>
    <col min="5" max="6" width="1" style="152" customWidth="1"/>
    <col min="7" max="7" width="4.1640625" style="152" customWidth="1"/>
    <col min="8" max="9" width="1" style="152" customWidth="1"/>
    <col min="10" max="10" width="4.33203125" style="152" customWidth="1"/>
    <col min="11" max="12" width="1" style="152" customWidth="1"/>
    <col min="13" max="13" width="4.1640625" style="152" customWidth="1"/>
    <col min="14" max="15" width="1" style="152" customWidth="1"/>
    <col min="16" max="16" width="4.1640625" style="152" customWidth="1"/>
    <col min="17" max="18" width="1" style="152" customWidth="1"/>
    <col min="19" max="19" width="4.1640625" style="152" customWidth="1"/>
    <col min="20" max="21" width="1" style="152" customWidth="1"/>
    <col min="22" max="22" width="4.1640625" style="152" customWidth="1"/>
    <col min="23" max="24" width="1" style="152" customWidth="1"/>
    <col min="25" max="25" width="4.1640625" style="152" customWidth="1"/>
    <col min="26" max="27" width="1" style="152" customWidth="1"/>
    <col min="28" max="28" width="4.1640625" style="152" customWidth="1"/>
    <col min="29" max="30" width="1" style="152" customWidth="1"/>
    <col min="31" max="31" width="4.1640625" style="152" customWidth="1"/>
    <col min="32" max="33" width="1" style="152" customWidth="1"/>
    <col min="34" max="34" width="4.1640625" style="152" customWidth="1"/>
    <col min="35" max="36" width="1" style="152" customWidth="1"/>
    <col min="37" max="37" width="4.1640625" style="153" customWidth="1"/>
    <col min="38" max="38" width="1" style="153" customWidth="1"/>
    <col min="39" max="16384" width="8.83203125" style="152"/>
  </cols>
  <sheetData>
    <row r="1" spans="1:38" s="234" customFormat="1" ht="18" customHeight="1" thickBot="1">
      <c r="A1" s="353" t="s">
        <v>175</v>
      </c>
      <c r="B1" s="353"/>
      <c r="C1" s="353"/>
      <c r="D1" s="353"/>
      <c r="E1" s="353"/>
      <c r="F1" s="353"/>
      <c r="G1" s="353"/>
      <c r="H1" s="353"/>
      <c r="I1" s="353"/>
      <c r="J1" s="353"/>
      <c r="K1" s="353"/>
      <c r="L1" s="353"/>
      <c r="M1" s="353"/>
      <c r="N1" s="236"/>
      <c r="O1" s="236"/>
      <c r="P1" s="236"/>
      <c r="Q1" s="236"/>
      <c r="R1" s="236"/>
      <c r="S1" s="236"/>
      <c r="T1" s="236"/>
      <c r="U1" s="236"/>
      <c r="V1" s="236"/>
      <c r="W1" s="236"/>
      <c r="X1" s="236"/>
      <c r="Y1" s="236"/>
      <c r="Z1" s="236"/>
      <c r="AA1" s="236"/>
      <c r="AB1" s="236"/>
      <c r="AC1" s="236"/>
      <c r="AD1" s="236"/>
      <c r="AE1" s="236"/>
      <c r="AF1" s="236"/>
      <c r="AG1" s="236"/>
      <c r="AH1" s="375"/>
      <c r="AI1" s="375"/>
      <c r="AJ1" s="375"/>
      <c r="AK1" s="375"/>
      <c r="AL1" s="235"/>
    </row>
    <row r="2" spans="1:38" s="157" customFormat="1" ht="14.25" customHeight="1">
      <c r="A2" s="376"/>
      <c r="B2" s="377"/>
      <c r="C2" s="378" t="s">
        <v>141</v>
      </c>
      <c r="D2" s="379"/>
      <c r="E2" s="379"/>
      <c r="F2" s="379"/>
      <c r="G2" s="379"/>
      <c r="H2" s="379"/>
      <c r="I2" s="379"/>
      <c r="J2" s="379"/>
      <c r="K2" s="380"/>
      <c r="L2" s="351" t="s">
        <v>140</v>
      </c>
      <c r="M2" s="352"/>
      <c r="N2" s="352"/>
      <c r="O2" s="352"/>
      <c r="P2" s="352"/>
      <c r="Q2" s="352"/>
      <c r="R2" s="352"/>
      <c r="S2" s="352"/>
      <c r="T2" s="372"/>
      <c r="U2" s="351" t="s">
        <v>139</v>
      </c>
      <c r="V2" s="352"/>
      <c r="W2" s="352"/>
      <c r="X2" s="352"/>
      <c r="Y2" s="352"/>
      <c r="Z2" s="352"/>
      <c r="AA2" s="352"/>
      <c r="AB2" s="352"/>
      <c r="AC2" s="372"/>
      <c r="AD2" s="366" t="s">
        <v>137</v>
      </c>
      <c r="AE2" s="367"/>
      <c r="AF2" s="367"/>
      <c r="AG2" s="367"/>
      <c r="AH2" s="367"/>
      <c r="AI2" s="367"/>
      <c r="AJ2" s="367"/>
      <c r="AK2" s="367"/>
      <c r="AL2" s="367"/>
    </row>
    <row r="3" spans="1:38" s="157" customFormat="1" ht="28.5" customHeight="1" thickBot="1">
      <c r="A3" s="364"/>
      <c r="B3" s="365"/>
      <c r="C3" s="381" t="s">
        <v>14</v>
      </c>
      <c r="D3" s="382"/>
      <c r="E3" s="383"/>
      <c r="F3" s="355" t="s">
        <v>164</v>
      </c>
      <c r="G3" s="356"/>
      <c r="H3" s="357"/>
      <c r="I3" s="355" t="s">
        <v>163</v>
      </c>
      <c r="J3" s="356"/>
      <c r="K3" s="357"/>
      <c r="L3" s="358" t="s">
        <v>14</v>
      </c>
      <c r="M3" s="359"/>
      <c r="N3" s="360"/>
      <c r="O3" s="355" t="s">
        <v>164</v>
      </c>
      <c r="P3" s="356"/>
      <c r="Q3" s="357"/>
      <c r="R3" s="355" t="s">
        <v>163</v>
      </c>
      <c r="S3" s="356"/>
      <c r="T3" s="357"/>
      <c r="U3" s="358" t="s">
        <v>14</v>
      </c>
      <c r="V3" s="359"/>
      <c r="W3" s="360"/>
      <c r="X3" s="355" t="s">
        <v>164</v>
      </c>
      <c r="Y3" s="356"/>
      <c r="Z3" s="357"/>
      <c r="AA3" s="355" t="s">
        <v>163</v>
      </c>
      <c r="AB3" s="356"/>
      <c r="AC3" s="357"/>
      <c r="AD3" s="358" t="s">
        <v>14</v>
      </c>
      <c r="AE3" s="359"/>
      <c r="AF3" s="360"/>
      <c r="AG3" s="355" t="s">
        <v>164</v>
      </c>
      <c r="AH3" s="356"/>
      <c r="AI3" s="357"/>
      <c r="AJ3" s="355" t="s">
        <v>163</v>
      </c>
      <c r="AK3" s="356"/>
      <c r="AL3" s="356"/>
    </row>
    <row r="4" spans="1:38" s="157" customFormat="1" ht="13">
      <c r="A4" s="345" t="s">
        <v>162</v>
      </c>
      <c r="B4" s="345"/>
      <c r="C4" s="217"/>
      <c r="D4" s="229">
        <f>SUM(G4,J4)</f>
        <v>84</v>
      </c>
      <c r="E4" s="197"/>
      <c r="F4" s="228"/>
      <c r="G4" s="161">
        <f>SUM(P4+Y4+AH4+G17+P17+Y17+AH17+G30+P30)</f>
        <v>7</v>
      </c>
      <c r="H4" s="161"/>
      <c r="I4" s="221"/>
      <c r="J4" s="219">
        <f>SUM(S4+AB4+AK4+J17+S17+AB17+AK17+J30+S30)</f>
        <v>77</v>
      </c>
      <c r="K4" s="222"/>
      <c r="L4" s="161"/>
      <c r="M4" s="197">
        <f>P4+S4</f>
        <v>22</v>
      </c>
      <c r="N4" s="169"/>
      <c r="O4" s="168"/>
      <c r="P4" s="196" t="s">
        <v>161</v>
      </c>
      <c r="Q4" s="169"/>
      <c r="R4" s="168"/>
      <c r="S4" s="167" t="s">
        <v>174</v>
      </c>
      <c r="T4" s="169"/>
      <c r="U4" s="168"/>
      <c r="V4" s="197">
        <f>Y4+AB4</f>
        <v>13</v>
      </c>
      <c r="W4" s="169"/>
      <c r="X4" s="168"/>
      <c r="Y4" s="167" t="s">
        <v>158</v>
      </c>
      <c r="Z4" s="169"/>
      <c r="AA4" s="168"/>
      <c r="AB4" s="196" t="s">
        <v>170</v>
      </c>
      <c r="AC4" s="169"/>
      <c r="AD4" s="168"/>
      <c r="AE4" s="197">
        <f>AH4+AK4</f>
        <v>14</v>
      </c>
      <c r="AF4" s="169"/>
      <c r="AG4" s="168"/>
      <c r="AH4" s="196" t="s">
        <v>158</v>
      </c>
      <c r="AI4" s="161"/>
      <c r="AJ4" s="168"/>
      <c r="AK4" s="167" t="s">
        <v>173</v>
      </c>
      <c r="AL4" s="161"/>
    </row>
    <row r="5" spans="1:38" s="157" customFormat="1">
      <c r="A5" s="180"/>
      <c r="B5" s="180"/>
      <c r="C5" s="195" t="s">
        <v>157</v>
      </c>
      <c r="D5" s="233">
        <f>SUM(G5,J5)</f>
        <v>74</v>
      </c>
      <c r="E5" s="194" t="s">
        <v>156</v>
      </c>
      <c r="F5" s="191" t="s">
        <v>157</v>
      </c>
      <c r="G5" s="189">
        <f>SUM(P5+Y5+AH5+G18+P18+Y18+AH18+G31+P31)</f>
        <v>6</v>
      </c>
      <c r="H5" s="189" t="s">
        <v>156</v>
      </c>
      <c r="I5" s="191" t="s">
        <v>157</v>
      </c>
      <c r="J5" s="189">
        <f>SUM(S5+AB5+AK5+J18+S18+AB18+AK18+J31+S31)</f>
        <v>68</v>
      </c>
      <c r="K5" s="189" t="s">
        <v>156</v>
      </c>
      <c r="L5" s="191" t="s">
        <v>157</v>
      </c>
      <c r="M5" s="193">
        <f>P5+S5</f>
        <v>21</v>
      </c>
      <c r="N5" s="189" t="s">
        <v>156</v>
      </c>
      <c r="O5" s="191" t="s">
        <v>159</v>
      </c>
      <c r="P5" s="232" t="s">
        <v>161</v>
      </c>
      <c r="Q5" s="189" t="s">
        <v>160</v>
      </c>
      <c r="R5" s="191" t="s">
        <v>159</v>
      </c>
      <c r="S5" s="192" t="s">
        <v>172</v>
      </c>
      <c r="T5" s="189" t="s">
        <v>156</v>
      </c>
      <c r="U5" s="191" t="s">
        <v>157</v>
      </c>
      <c r="V5" s="193">
        <f>Y5+AB5</f>
        <v>12</v>
      </c>
      <c r="W5" s="189" t="s">
        <v>156</v>
      </c>
      <c r="X5" s="191" t="s">
        <v>159</v>
      </c>
      <c r="Y5" s="192" t="s">
        <v>158</v>
      </c>
      <c r="Z5" s="189" t="s">
        <v>160</v>
      </c>
      <c r="AA5" s="191" t="s">
        <v>159</v>
      </c>
      <c r="AB5" s="192" t="s">
        <v>171</v>
      </c>
      <c r="AC5" s="189" t="s">
        <v>156</v>
      </c>
      <c r="AD5" s="191" t="s">
        <v>157</v>
      </c>
      <c r="AE5" s="193">
        <f>AH5+AK5</f>
        <v>13</v>
      </c>
      <c r="AF5" s="189" t="s">
        <v>156</v>
      </c>
      <c r="AG5" s="191" t="s">
        <v>159</v>
      </c>
      <c r="AH5" s="192" t="s">
        <v>158</v>
      </c>
      <c r="AI5" s="189" t="s">
        <v>160</v>
      </c>
      <c r="AJ5" s="191" t="s">
        <v>159</v>
      </c>
      <c r="AK5" s="192" t="s">
        <v>170</v>
      </c>
      <c r="AL5" s="189" t="s">
        <v>156</v>
      </c>
    </row>
    <row r="6" spans="1:38" s="157" customFormat="1" ht="13">
      <c r="A6" s="369" t="s">
        <v>150</v>
      </c>
      <c r="B6" s="369"/>
      <c r="C6" s="218"/>
      <c r="D6" s="373">
        <f>SUM(D8:D10)</f>
        <v>166</v>
      </c>
      <c r="E6" s="231"/>
      <c r="F6" s="230"/>
      <c r="G6" s="349">
        <f>SUM(G8:G10)</f>
        <v>19</v>
      </c>
      <c r="H6" s="185"/>
      <c r="I6" s="186"/>
      <c r="J6" s="349">
        <f>SUM(J8:J10)</f>
        <v>147</v>
      </c>
      <c r="K6" s="187"/>
      <c r="L6" s="186"/>
      <c r="M6" s="349">
        <f>SUM(M8:M10)</f>
        <v>36</v>
      </c>
      <c r="N6" s="187"/>
      <c r="O6" s="186"/>
      <c r="P6" s="349">
        <f>SUM(P8:P10)</f>
        <v>1</v>
      </c>
      <c r="Q6" s="187"/>
      <c r="R6" s="186"/>
      <c r="S6" s="349">
        <f>SUM(S8:S10)</f>
        <v>35</v>
      </c>
      <c r="T6" s="187"/>
      <c r="U6" s="186"/>
      <c r="V6" s="349">
        <f>SUM(V8:V10)</f>
        <v>22</v>
      </c>
      <c r="W6" s="187"/>
      <c r="X6" s="186"/>
      <c r="Y6" s="349">
        <f>SUM(Y8:Y10)</f>
        <v>0</v>
      </c>
      <c r="Z6" s="187"/>
      <c r="AA6" s="186"/>
      <c r="AB6" s="349">
        <f>SUM(AB8:AB10)</f>
        <v>22</v>
      </c>
      <c r="AC6" s="187"/>
      <c r="AD6" s="186"/>
      <c r="AE6" s="349">
        <f>SUM(AE8:AE10)</f>
        <v>26</v>
      </c>
      <c r="AF6" s="187"/>
      <c r="AG6" s="186"/>
      <c r="AH6" s="349">
        <f>SUM(AH8:AH10)</f>
        <v>0</v>
      </c>
      <c r="AI6" s="185"/>
      <c r="AJ6" s="186"/>
      <c r="AK6" s="349">
        <f>SUM(AK8:AK10)</f>
        <v>26</v>
      </c>
      <c r="AL6" s="185"/>
    </row>
    <row r="7" spans="1:38" s="157" customFormat="1" ht="13">
      <c r="A7" s="345" t="s">
        <v>14</v>
      </c>
      <c r="B7" s="345"/>
      <c r="C7" s="217"/>
      <c r="D7" s="374"/>
      <c r="E7" s="197"/>
      <c r="F7" s="228"/>
      <c r="G7" s="348"/>
      <c r="H7" s="161"/>
      <c r="I7" s="168"/>
      <c r="J7" s="348"/>
      <c r="K7" s="169"/>
      <c r="L7" s="168"/>
      <c r="M7" s="348"/>
      <c r="N7" s="169"/>
      <c r="O7" s="168"/>
      <c r="P7" s="348"/>
      <c r="Q7" s="169"/>
      <c r="R7" s="168"/>
      <c r="S7" s="348"/>
      <c r="T7" s="169"/>
      <c r="U7" s="168"/>
      <c r="V7" s="348"/>
      <c r="W7" s="169"/>
      <c r="X7" s="168"/>
      <c r="Y7" s="348"/>
      <c r="Z7" s="169"/>
      <c r="AA7" s="168"/>
      <c r="AB7" s="348"/>
      <c r="AC7" s="169"/>
      <c r="AD7" s="168"/>
      <c r="AE7" s="348"/>
      <c r="AF7" s="169"/>
      <c r="AG7" s="168"/>
      <c r="AH7" s="348"/>
      <c r="AI7" s="161"/>
      <c r="AJ7" s="168"/>
      <c r="AK7" s="348"/>
      <c r="AL7" s="161"/>
    </row>
    <row r="8" spans="1:38" s="157" customFormat="1">
      <c r="A8" s="181"/>
      <c r="B8" s="180" t="s">
        <v>149</v>
      </c>
      <c r="C8" s="217"/>
      <c r="D8" s="229">
        <f>SUM(G8,J8)</f>
        <v>105</v>
      </c>
      <c r="E8" s="197"/>
      <c r="F8" s="228"/>
      <c r="G8" s="161">
        <f>SUM(P8+Y8+AH8+G21+P21+Y21+AH21+G34+P34)</f>
        <v>13</v>
      </c>
      <c r="H8" s="161"/>
      <c r="I8" s="168"/>
      <c r="J8" s="161">
        <f>SUM(S8+AB8+AK8+J21+S21+AB21+AK21+J34+S34)</f>
        <v>92</v>
      </c>
      <c r="K8" s="169"/>
      <c r="L8" s="168"/>
      <c r="M8" s="161">
        <f>SUM(P8,S8)</f>
        <v>25</v>
      </c>
      <c r="N8" s="169"/>
      <c r="O8" s="168">
        <v>0</v>
      </c>
      <c r="P8" s="167">
        <v>1</v>
      </c>
      <c r="Q8" s="169">
        <v>0</v>
      </c>
      <c r="R8" s="168">
        <v>0</v>
      </c>
      <c r="S8" s="167">
        <v>24</v>
      </c>
      <c r="T8" s="169">
        <v>0</v>
      </c>
      <c r="U8" s="168"/>
      <c r="V8" s="161">
        <f>SUM(Y8,AB8)</f>
        <v>14</v>
      </c>
      <c r="W8" s="169"/>
      <c r="X8" s="168">
        <v>0</v>
      </c>
      <c r="Y8" s="167">
        <v>0</v>
      </c>
      <c r="Z8" s="169">
        <v>0</v>
      </c>
      <c r="AA8" s="168">
        <v>0</v>
      </c>
      <c r="AB8" s="167">
        <v>14</v>
      </c>
      <c r="AC8" s="169">
        <v>0</v>
      </c>
      <c r="AD8" s="168"/>
      <c r="AE8" s="161">
        <f>SUM(AH8,AK8)</f>
        <v>18</v>
      </c>
      <c r="AF8" s="169"/>
      <c r="AG8" s="168">
        <v>0</v>
      </c>
      <c r="AH8" s="167">
        <v>0</v>
      </c>
      <c r="AI8" s="161">
        <v>0</v>
      </c>
      <c r="AJ8" s="168">
        <v>0</v>
      </c>
      <c r="AK8" s="167">
        <v>18</v>
      </c>
      <c r="AL8" s="161">
        <v>0</v>
      </c>
    </row>
    <row r="9" spans="1:38" s="157" customFormat="1">
      <c r="A9" s="181"/>
      <c r="B9" s="180" t="s">
        <v>148</v>
      </c>
      <c r="C9" s="217"/>
      <c r="D9" s="229">
        <f>SUM(G9,J9)</f>
        <v>5</v>
      </c>
      <c r="E9" s="197"/>
      <c r="F9" s="228"/>
      <c r="G9" s="161">
        <f>SUM(P9+Y9+AH9+G22+P22+Y22+AH22+G35+P35)</f>
        <v>1</v>
      </c>
      <c r="H9" s="161"/>
      <c r="I9" s="168"/>
      <c r="J9" s="161">
        <f>SUM(S9+AB9+AK9+J22+S22+AB22+AK22+J35+S35)</f>
        <v>4</v>
      </c>
      <c r="K9" s="169"/>
      <c r="L9" s="168"/>
      <c r="M9" s="161">
        <f>SUM(P9,S9)</f>
        <v>1</v>
      </c>
      <c r="N9" s="169"/>
      <c r="O9" s="168">
        <v>0</v>
      </c>
      <c r="P9" s="167">
        <v>0</v>
      </c>
      <c r="Q9" s="169">
        <v>0</v>
      </c>
      <c r="R9" s="168">
        <v>0</v>
      </c>
      <c r="S9" s="167">
        <v>1</v>
      </c>
      <c r="T9" s="169">
        <v>0</v>
      </c>
      <c r="U9" s="168"/>
      <c r="V9" s="161">
        <f>SUM(Y9,AB9)</f>
        <v>0</v>
      </c>
      <c r="W9" s="169"/>
      <c r="X9" s="168">
        <v>0</v>
      </c>
      <c r="Y9" s="167">
        <v>0</v>
      </c>
      <c r="Z9" s="169">
        <v>0</v>
      </c>
      <c r="AA9" s="168">
        <v>0</v>
      </c>
      <c r="AB9" s="167">
        <v>0</v>
      </c>
      <c r="AC9" s="169">
        <v>0</v>
      </c>
      <c r="AD9" s="168"/>
      <c r="AE9" s="161">
        <f>SUM(AH9,AK9)</f>
        <v>0</v>
      </c>
      <c r="AF9" s="169"/>
      <c r="AG9" s="168">
        <v>0</v>
      </c>
      <c r="AH9" s="167">
        <v>0</v>
      </c>
      <c r="AI9" s="161">
        <v>0</v>
      </c>
      <c r="AJ9" s="168">
        <v>0</v>
      </c>
      <c r="AK9" s="167">
        <v>0</v>
      </c>
      <c r="AL9" s="161">
        <v>0</v>
      </c>
    </row>
    <row r="10" spans="1:38" s="157" customFormat="1">
      <c r="A10" s="181"/>
      <c r="B10" s="180" t="s">
        <v>66</v>
      </c>
      <c r="C10" s="217"/>
      <c r="D10" s="229">
        <f>SUM(G10,J10)</f>
        <v>56</v>
      </c>
      <c r="E10" s="197"/>
      <c r="F10" s="228"/>
      <c r="G10" s="161">
        <f>SUM(P10+Y10+AH10+G23+P23+Y23+AH23+G36+P36)</f>
        <v>5</v>
      </c>
      <c r="H10" s="161"/>
      <c r="I10" s="168"/>
      <c r="J10" s="161">
        <f>SUM(S10+AB10+AK10+J23+S23+AB23+AK23+J36+S36)</f>
        <v>51</v>
      </c>
      <c r="K10" s="169"/>
      <c r="L10" s="168"/>
      <c r="M10" s="161">
        <f>SUM(P10,S10)</f>
        <v>10</v>
      </c>
      <c r="N10" s="169"/>
      <c r="O10" s="168">
        <v>0</v>
      </c>
      <c r="P10" s="167">
        <v>0</v>
      </c>
      <c r="Q10" s="169">
        <v>0</v>
      </c>
      <c r="R10" s="168">
        <v>0</v>
      </c>
      <c r="S10" s="167">
        <v>10</v>
      </c>
      <c r="T10" s="169">
        <v>0</v>
      </c>
      <c r="U10" s="168"/>
      <c r="V10" s="161">
        <f>SUM(Y10,AB10)</f>
        <v>8</v>
      </c>
      <c r="W10" s="169"/>
      <c r="X10" s="168">
        <v>0</v>
      </c>
      <c r="Y10" s="167">
        <v>0</v>
      </c>
      <c r="Z10" s="169">
        <v>0</v>
      </c>
      <c r="AA10" s="168">
        <v>0</v>
      </c>
      <c r="AB10" s="167">
        <v>8</v>
      </c>
      <c r="AC10" s="169">
        <v>0</v>
      </c>
      <c r="AD10" s="168"/>
      <c r="AE10" s="161">
        <f>SUM(AH10,AK10)</f>
        <v>8</v>
      </c>
      <c r="AF10" s="169"/>
      <c r="AG10" s="168">
        <v>0</v>
      </c>
      <c r="AH10" s="167">
        <v>0</v>
      </c>
      <c r="AI10" s="161">
        <v>0</v>
      </c>
      <c r="AJ10" s="168">
        <v>0</v>
      </c>
      <c r="AK10" s="167">
        <v>8</v>
      </c>
      <c r="AL10" s="161">
        <v>0</v>
      </c>
    </row>
    <row r="11" spans="1:38" s="157" customFormat="1">
      <c r="A11" s="361" t="s">
        <v>146</v>
      </c>
      <c r="B11" s="340"/>
      <c r="C11" s="170"/>
      <c r="D11" s="227">
        <f>SUM(G11,J11)</f>
        <v>1</v>
      </c>
      <c r="E11" s="215"/>
      <c r="F11" s="214"/>
      <c r="G11" s="210">
        <f>SUM(P11+Y11+AH11+G24+P24+Y24+AH24+G37+P37)</f>
        <v>0</v>
      </c>
      <c r="H11" s="210"/>
      <c r="I11" s="212"/>
      <c r="J11" s="210">
        <f>SUM(S11+AB11+AK11+J24+S24+AB24+AK24+J37+S37)</f>
        <v>1</v>
      </c>
      <c r="K11" s="213"/>
      <c r="L11" s="212"/>
      <c r="M11" s="210">
        <f>SUM(P11,S11)</f>
        <v>0</v>
      </c>
      <c r="N11" s="213"/>
      <c r="O11" s="212">
        <v>0</v>
      </c>
      <c r="P11" s="211">
        <v>0</v>
      </c>
      <c r="Q11" s="213">
        <v>0</v>
      </c>
      <c r="R11" s="212">
        <v>0</v>
      </c>
      <c r="S11" s="211">
        <v>0</v>
      </c>
      <c r="T11" s="213">
        <v>0</v>
      </c>
      <c r="U11" s="212"/>
      <c r="V11" s="210">
        <f>SUM(Y11,AB11)</f>
        <v>0</v>
      </c>
      <c r="W11" s="213"/>
      <c r="X11" s="212">
        <v>0</v>
      </c>
      <c r="Y11" s="211">
        <v>0</v>
      </c>
      <c r="Z11" s="213">
        <v>0</v>
      </c>
      <c r="AA11" s="212">
        <v>0</v>
      </c>
      <c r="AB11" s="211">
        <v>0</v>
      </c>
      <c r="AC11" s="213">
        <v>0</v>
      </c>
      <c r="AD11" s="212"/>
      <c r="AE11" s="210">
        <f>SUM(AH11,AK11)</f>
        <v>0</v>
      </c>
      <c r="AF11" s="213"/>
      <c r="AG11" s="212">
        <v>0</v>
      </c>
      <c r="AH11" s="211">
        <v>0</v>
      </c>
      <c r="AI11" s="210">
        <v>0</v>
      </c>
      <c r="AJ11" s="212">
        <v>0</v>
      </c>
      <c r="AK11" s="211">
        <v>0</v>
      </c>
      <c r="AL11" s="210">
        <v>0</v>
      </c>
    </row>
    <row r="12" spans="1:38" s="157" customFormat="1" thickBot="1">
      <c r="A12" s="347" t="s">
        <v>145</v>
      </c>
      <c r="B12" s="347"/>
      <c r="C12" s="166"/>
      <c r="D12" s="226">
        <f>SUM(G12,J12)</f>
        <v>0</v>
      </c>
      <c r="E12" s="209"/>
      <c r="F12" s="208"/>
      <c r="G12" s="204">
        <f>SUM(P12+Y12+AH12+G25+P25+Y25+AH25+G38+P38)</f>
        <v>0</v>
      </c>
      <c r="H12" s="204"/>
      <c r="I12" s="206"/>
      <c r="J12" s="204">
        <f>SUM(S12+AB12+AK12+J25+S25+AB25+AK25+J38+S38)</f>
        <v>0</v>
      </c>
      <c r="K12" s="207"/>
      <c r="L12" s="206"/>
      <c r="M12" s="204">
        <f>SUM(P12,S12)</f>
        <v>0</v>
      </c>
      <c r="N12" s="207"/>
      <c r="O12" s="206">
        <v>0</v>
      </c>
      <c r="P12" s="205">
        <v>0</v>
      </c>
      <c r="Q12" s="207">
        <v>0</v>
      </c>
      <c r="R12" s="206">
        <v>0</v>
      </c>
      <c r="S12" s="205">
        <v>0</v>
      </c>
      <c r="T12" s="207">
        <v>0</v>
      </c>
      <c r="U12" s="206"/>
      <c r="V12" s="204">
        <f>SUM(Y12,AB12)</f>
        <v>0</v>
      </c>
      <c r="W12" s="207"/>
      <c r="X12" s="206">
        <v>0</v>
      </c>
      <c r="Y12" s="205">
        <v>0</v>
      </c>
      <c r="Z12" s="207">
        <v>0</v>
      </c>
      <c r="AA12" s="206">
        <v>0</v>
      </c>
      <c r="AB12" s="205">
        <v>0</v>
      </c>
      <c r="AC12" s="207">
        <v>0</v>
      </c>
      <c r="AD12" s="206"/>
      <c r="AE12" s="204">
        <f>SUM(AH12,AK12)</f>
        <v>0</v>
      </c>
      <c r="AF12" s="207"/>
      <c r="AG12" s="206">
        <v>0</v>
      </c>
      <c r="AH12" s="205">
        <v>0</v>
      </c>
      <c r="AI12" s="204">
        <v>0</v>
      </c>
      <c r="AJ12" s="206">
        <v>0</v>
      </c>
      <c r="AK12" s="205">
        <v>0</v>
      </c>
      <c r="AL12" s="204">
        <v>0</v>
      </c>
    </row>
    <row r="13" spans="1:38" s="157" customFormat="1" ht="13">
      <c r="A13" s="180"/>
      <c r="B13" s="180"/>
      <c r="C13" s="18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row>
    <row r="14" spans="1:38" s="157" customFormat="1" thickBot="1">
      <c r="A14" s="225"/>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4"/>
      <c r="Z14" s="224"/>
      <c r="AA14" s="224"/>
      <c r="AB14" s="224"/>
      <c r="AC14" s="224"/>
      <c r="AD14" s="224"/>
      <c r="AE14" s="224"/>
      <c r="AF14" s="224"/>
      <c r="AG14" s="224"/>
      <c r="AH14" s="371"/>
      <c r="AI14" s="371"/>
      <c r="AJ14" s="371"/>
      <c r="AK14" s="371"/>
      <c r="AL14" s="202"/>
    </row>
    <row r="15" spans="1:38" s="157" customFormat="1" ht="14.25" customHeight="1">
      <c r="A15" s="362"/>
      <c r="B15" s="363"/>
      <c r="C15" s="366" t="s">
        <v>19</v>
      </c>
      <c r="D15" s="367"/>
      <c r="E15" s="367"/>
      <c r="F15" s="367"/>
      <c r="G15" s="367"/>
      <c r="H15" s="367"/>
      <c r="I15" s="367"/>
      <c r="J15" s="367"/>
      <c r="K15" s="368"/>
      <c r="L15" s="366" t="s">
        <v>136</v>
      </c>
      <c r="M15" s="367"/>
      <c r="N15" s="367"/>
      <c r="O15" s="367"/>
      <c r="P15" s="367"/>
      <c r="Q15" s="367"/>
      <c r="R15" s="367"/>
      <c r="S15" s="367"/>
      <c r="T15" s="368"/>
      <c r="U15" s="366" t="s">
        <v>135</v>
      </c>
      <c r="V15" s="367"/>
      <c r="W15" s="367"/>
      <c r="X15" s="367"/>
      <c r="Y15" s="352"/>
      <c r="Z15" s="352"/>
      <c r="AA15" s="352"/>
      <c r="AB15" s="352"/>
      <c r="AC15" s="372"/>
      <c r="AD15" s="366" t="s">
        <v>134</v>
      </c>
      <c r="AE15" s="367"/>
      <c r="AF15" s="367"/>
      <c r="AG15" s="367"/>
      <c r="AH15" s="367"/>
      <c r="AI15" s="367"/>
      <c r="AJ15" s="367"/>
      <c r="AK15" s="367"/>
      <c r="AL15" s="367"/>
    </row>
    <row r="16" spans="1:38" s="157" customFormat="1" ht="28.5" customHeight="1" thickBot="1">
      <c r="A16" s="364"/>
      <c r="B16" s="365"/>
      <c r="C16" s="358" t="s">
        <v>14</v>
      </c>
      <c r="D16" s="359"/>
      <c r="E16" s="360"/>
      <c r="F16" s="355" t="s">
        <v>164</v>
      </c>
      <c r="G16" s="356"/>
      <c r="H16" s="357"/>
      <c r="I16" s="355" t="s">
        <v>163</v>
      </c>
      <c r="J16" s="356"/>
      <c r="K16" s="357"/>
      <c r="L16" s="358" t="s">
        <v>14</v>
      </c>
      <c r="M16" s="359"/>
      <c r="N16" s="360"/>
      <c r="O16" s="355" t="s">
        <v>164</v>
      </c>
      <c r="P16" s="356"/>
      <c r="Q16" s="357"/>
      <c r="R16" s="355" t="s">
        <v>163</v>
      </c>
      <c r="S16" s="356"/>
      <c r="T16" s="357"/>
      <c r="U16" s="358" t="s">
        <v>14</v>
      </c>
      <c r="V16" s="359"/>
      <c r="W16" s="360"/>
      <c r="X16" s="355" t="s">
        <v>164</v>
      </c>
      <c r="Y16" s="356"/>
      <c r="Z16" s="357"/>
      <c r="AA16" s="355" t="s">
        <v>163</v>
      </c>
      <c r="AB16" s="356"/>
      <c r="AC16" s="357"/>
      <c r="AD16" s="358" t="s">
        <v>14</v>
      </c>
      <c r="AE16" s="359"/>
      <c r="AF16" s="360"/>
      <c r="AG16" s="355" t="s">
        <v>164</v>
      </c>
      <c r="AH16" s="356"/>
      <c r="AI16" s="357"/>
      <c r="AJ16" s="355" t="s">
        <v>163</v>
      </c>
      <c r="AK16" s="356"/>
      <c r="AL16" s="356"/>
    </row>
    <row r="17" spans="1:38" s="157" customFormat="1" ht="13">
      <c r="A17" s="345" t="s">
        <v>162</v>
      </c>
      <c r="B17" s="346"/>
      <c r="C17" s="223"/>
      <c r="D17" s="197">
        <f>G17+J17</f>
        <v>21</v>
      </c>
      <c r="E17" s="222"/>
      <c r="F17" s="221"/>
      <c r="G17" s="220" t="s">
        <v>165</v>
      </c>
      <c r="H17" s="222"/>
      <c r="I17" s="221"/>
      <c r="J17" s="220" t="s">
        <v>169</v>
      </c>
      <c r="K17" s="222"/>
      <c r="L17" s="221"/>
      <c r="M17" s="197">
        <f>P17+S17</f>
        <v>3</v>
      </c>
      <c r="N17" s="222"/>
      <c r="O17" s="221"/>
      <c r="P17" s="220" t="s">
        <v>158</v>
      </c>
      <c r="Q17" s="222"/>
      <c r="R17" s="221"/>
      <c r="S17" s="220" t="s">
        <v>165</v>
      </c>
      <c r="T17" s="222"/>
      <c r="U17" s="221"/>
      <c r="V17" s="197">
        <f>Y17+AB17</f>
        <v>3</v>
      </c>
      <c r="W17" s="222"/>
      <c r="X17" s="221"/>
      <c r="Y17" s="220" t="s">
        <v>158</v>
      </c>
      <c r="Z17" s="222"/>
      <c r="AA17" s="221"/>
      <c r="AB17" s="220" t="s">
        <v>165</v>
      </c>
      <c r="AC17" s="222"/>
      <c r="AD17" s="221"/>
      <c r="AE17" s="197">
        <f>AH17+AK17</f>
        <v>6</v>
      </c>
      <c r="AF17" s="222"/>
      <c r="AG17" s="221"/>
      <c r="AH17" s="220" t="s">
        <v>166</v>
      </c>
      <c r="AI17" s="219"/>
      <c r="AJ17" s="221"/>
      <c r="AK17" s="220" t="s">
        <v>168</v>
      </c>
      <c r="AL17" s="219"/>
    </row>
    <row r="18" spans="1:38" s="157" customFormat="1">
      <c r="A18" s="180"/>
      <c r="B18" s="176"/>
      <c r="C18" s="195" t="s">
        <v>157</v>
      </c>
      <c r="D18" s="193">
        <f>G18+J18</f>
        <v>18</v>
      </c>
      <c r="E18" s="194" t="s">
        <v>156</v>
      </c>
      <c r="F18" s="191" t="s">
        <v>159</v>
      </c>
      <c r="G18" s="192" t="s">
        <v>165</v>
      </c>
      <c r="H18" s="189" t="s">
        <v>160</v>
      </c>
      <c r="I18" s="191" t="s">
        <v>159</v>
      </c>
      <c r="J18" s="192" t="s">
        <v>167</v>
      </c>
      <c r="K18" s="189" t="s">
        <v>156</v>
      </c>
      <c r="L18" s="191" t="s">
        <v>157</v>
      </c>
      <c r="M18" s="193">
        <f>P18+S18</f>
        <v>2</v>
      </c>
      <c r="N18" s="189" t="s">
        <v>156</v>
      </c>
      <c r="O18" s="191" t="s">
        <v>159</v>
      </c>
      <c r="P18" s="192" t="s">
        <v>158</v>
      </c>
      <c r="Q18" s="189" t="s">
        <v>160</v>
      </c>
      <c r="R18" s="191" t="s">
        <v>159</v>
      </c>
      <c r="S18" s="192" t="s">
        <v>166</v>
      </c>
      <c r="T18" s="189" t="s">
        <v>156</v>
      </c>
      <c r="U18" s="191" t="s">
        <v>157</v>
      </c>
      <c r="V18" s="193">
        <f>Y18+AB18</f>
        <v>3</v>
      </c>
      <c r="W18" s="189" t="s">
        <v>156</v>
      </c>
      <c r="X18" s="191" t="s">
        <v>159</v>
      </c>
      <c r="Y18" s="192" t="s">
        <v>158</v>
      </c>
      <c r="Z18" s="189" t="s">
        <v>160</v>
      </c>
      <c r="AA18" s="191" t="s">
        <v>159</v>
      </c>
      <c r="AB18" s="192" t="s">
        <v>165</v>
      </c>
      <c r="AC18" s="189" t="s">
        <v>156</v>
      </c>
      <c r="AD18" s="191" t="s">
        <v>157</v>
      </c>
      <c r="AE18" s="193">
        <f>AH18+AK18</f>
        <v>5</v>
      </c>
      <c r="AF18" s="189" t="s">
        <v>156</v>
      </c>
      <c r="AG18" s="191" t="s">
        <v>159</v>
      </c>
      <c r="AH18" s="192" t="s">
        <v>166</v>
      </c>
      <c r="AI18" s="189" t="s">
        <v>160</v>
      </c>
      <c r="AJ18" s="191" t="s">
        <v>159</v>
      </c>
      <c r="AK18" s="192" t="s">
        <v>165</v>
      </c>
      <c r="AL18" s="189" t="s">
        <v>156</v>
      </c>
    </row>
    <row r="19" spans="1:38" s="157" customFormat="1" ht="13">
      <c r="A19" s="369" t="s">
        <v>150</v>
      </c>
      <c r="B19" s="370"/>
      <c r="C19" s="218"/>
      <c r="D19" s="349">
        <f>SUM(D21:D23)</f>
        <v>48</v>
      </c>
      <c r="E19" s="187"/>
      <c r="F19" s="186"/>
      <c r="G19" s="349">
        <f>SUM(G21:G23)</f>
        <v>10</v>
      </c>
      <c r="H19" s="187"/>
      <c r="I19" s="186"/>
      <c r="J19" s="349">
        <f>SUM(J21:J23)</f>
        <v>38</v>
      </c>
      <c r="K19" s="187"/>
      <c r="L19" s="186"/>
      <c r="M19" s="349">
        <f>SUM(M21:M23)</f>
        <v>4</v>
      </c>
      <c r="N19" s="187"/>
      <c r="O19" s="186"/>
      <c r="P19" s="349">
        <f>SUM(P21:P23)</f>
        <v>0</v>
      </c>
      <c r="Q19" s="187"/>
      <c r="R19" s="186"/>
      <c r="S19" s="349">
        <f>SUM(S21:S23)</f>
        <v>4</v>
      </c>
      <c r="T19" s="187"/>
      <c r="U19" s="186"/>
      <c r="V19" s="349">
        <f>SUM(V21:V23)</f>
        <v>10</v>
      </c>
      <c r="W19" s="187"/>
      <c r="X19" s="186"/>
      <c r="Y19" s="349">
        <f>SUM(Y21:Y23)</f>
        <v>0</v>
      </c>
      <c r="Z19" s="187"/>
      <c r="AA19" s="186"/>
      <c r="AB19" s="349">
        <f>SUM(AB21:AB23)</f>
        <v>10</v>
      </c>
      <c r="AC19" s="187"/>
      <c r="AD19" s="186"/>
      <c r="AE19" s="349">
        <f>SUM(AE21:AE23)</f>
        <v>12</v>
      </c>
      <c r="AF19" s="187"/>
      <c r="AG19" s="186"/>
      <c r="AH19" s="349">
        <f>SUM(AH21:AH23)</f>
        <v>4</v>
      </c>
      <c r="AI19" s="185"/>
      <c r="AJ19" s="186"/>
      <c r="AK19" s="349">
        <f>SUM(AK21:AK23)</f>
        <v>8</v>
      </c>
      <c r="AL19" s="185"/>
    </row>
    <row r="20" spans="1:38" s="157" customFormat="1" ht="13">
      <c r="A20" s="345" t="s">
        <v>14</v>
      </c>
      <c r="B20" s="346"/>
      <c r="C20" s="217"/>
      <c r="D20" s="348"/>
      <c r="E20" s="169"/>
      <c r="F20" s="168"/>
      <c r="G20" s="348"/>
      <c r="H20" s="169"/>
      <c r="I20" s="168"/>
      <c r="J20" s="348"/>
      <c r="K20" s="169"/>
      <c r="L20" s="168"/>
      <c r="M20" s="348"/>
      <c r="N20" s="169"/>
      <c r="O20" s="168"/>
      <c r="P20" s="348"/>
      <c r="Q20" s="169"/>
      <c r="R20" s="168"/>
      <c r="S20" s="348"/>
      <c r="T20" s="169"/>
      <c r="U20" s="168"/>
      <c r="V20" s="348"/>
      <c r="W20" s="169"/>
      <c r="X20" s="168"/>
      <c r="Y20" s="348"/>
      <c r="Z20" s="169"/>
      <c r="AA20" s="168"/>
      <c r="AB20" s="348"/>
      <c r="AC20" s="169"/>
      <c r="AD20" s="168"/>
      <c r="AE20" s="348"/>
      <c r="AF20" s="169"/>
      <c r="AG20" s="168"/>
      <c r="AH20" s="348"/>
      <c r="AI20" s="161"/>
      <c r="AJ20" s="168"/>
      <c r="AK20" s="348"/>
      <c r="AL20" s="161"/>
    </row>
    <row r="21" spans="1:38" s="157" customFormat="1">
      <c r="A21" s="181"/>
      <c r="B21" s="176" t="s">
        <v>149</v>
      </c>
      <c r="C21" s="217"/>
      <c r="D21" s="161">
        <f>SUM(G21,J21)</f>
        <v>21</v>
      </c>
      <c r="E21" s="169"/>
      <c r="F21" s="168">
        <v>0</v>
      </c>
      <c r="G21" s="167">
        <v>5</v>
      </c>
      <c r="H21" s="169">
        <v>0</v>
      </c>
      <c r="I21" s="168">
        <v>0</v>
      </c>
      <c r="J21" s="167">
        <v>16</v>
      </c>
      <c r="K21" s="169">
        <v>0</v>
      </c>
      <c r="L21" s="168"/>
      <c r="M21" s="161">
        <f>SUM(P21,S21)</f>
        <v>2</v>
      </c>
      <c r="N21" s="169"/>
      <c r="O21" s="168">
        <v>0</v>
      </c>
      <c r="P21" s="167">
        <v>0</v>
      </c>
      <c r="Q21" s="169">
        <v>0</v>
      </c>
      <c r="R21" s="168">
        <v>0</v>
      </c>
      <c r="S21" s="167">
        <v>2</v>
      </c>
      <c r="T21" s="169">
        <v>0</v>
      </c>
      <c r="U21" s="168"/>
      <c r="V21" s="161">
        <f>SUM(Y21,AB21)</f>
        <v>9</v>
      </c>
      <c r="W21" s="169"/>
      <c r="X21" s="168">
        <v>0</v>
      </c>
      <c r="Y21" s="167">
        <v>0</v>
      </c>
      <c r="Z21" s="169">
        <v>0</v>
      </c>
      <c r="AA21" s="168">
        <v>0</v>
      </c>
      <c r="AB21" s="167">
        <v>9</v>
      </c>
      <c r="AC21" s="169">
        <v>0</v>
      </c>
      <c r="AD21" s="168"/>
      <c r="AE21" s="161">
        <f>SUM(AH21,AK21)</f>
        <v>9</v>
      </c>
      <c r="AF21" s="169"/>
      <c r="AG21" s="168">
        <v>0</v>
      </c>
      <c r="AH21" s="167">
        <v>4</v>
      </c>
      <c r="AI21" s="161">
        <v>0</v>
      </c>
      <c r="AJ21" s="168">
        <v>0</v>
      </c>
      <c r="AK21" s="167">
        <v>5</v>
      </c>
      <c r="AL21" s="161">
        <v>0</v>
      </c>
    </row>
    <row r="22" spans="1:38" s="157" customFormat="1">
      <c r="A22" s="181"/>
      <c r="B22" s="176" t="s">
        <v>148</v>
      </c>
      <c r="C22" s="217"/>
      <c r="D22" s="161">
        <f>SUM(G22,J22)</f>
        <v>4</v>
      </c>
      <c r="E22" s="169"/>
      <c r="F22" s="168">
        <v>0</v>
      </c>
      <c r="G22" s="167">
        <v>1</v>
      </c>
      <c r="H22" s="169">
        <v>0</v>
      </c>
      <c r="I22" s="168">
        <v>0</v>
      </c>
      <c r="J22" s="167">
        <v>3</v>
      </c>
      <c r="K22" s="169">
        <v>0</v>
      </c>
      <c r="L22" s="168"/>
      <c r="M22" s="161">
        <f>SUM(P22,S22)</f>
        <v>0</v>
      </c>
      <c r="N22" s="169"/>
      <c r="O22" s="168">
        <v>0</v>
      </c>
      <c r="P22" s="167">
        <v>0</v>
      </c>
      <c r="Q22" s="169">
        <v>0</v>
      </c>
      <c r="R22" s="168">
        <v>0</v>
      </c>
      <c r="S22" s="167">
        <v>0</v>
      </c>
      <c r="T22" s="169">
        <v>0</v>
      </c>
      <c r="U22" s="168"/>
      <c r="V22" s="161">
        <f>SUM(Y22,AB22)</f>
        <v>0</v>
      </c>
      <c r="W22" s="169"/>
      <c r="X22" s="168">
        <v>0</v>
      </c>
      <c r="Y22" s="167">
        <v>0</v>
      </c>
      <c r="Z22" s="169">
        <v>0</v>
      </c>
      <c r="AA22" s="168">
        <v>0</v>
      </c>
      <c r="AB22" s="167">
        <v>0</v>
      </c>
      <c r="AC22" s="169">
        <v>0</v>
      </c>
      <c r="AD22" s="168"/>
      <c r="AE22" s="161">
        <f>SUM(AH22,AK22)</f>
        <v>0</v>
      </c>
      <c r="AF22" s="169"/>
      <c r="AG22" s="168">
        <v>0</v>
      </c>
      <c r="AH22" s="167">
        <v>0</v>
      </c>
      <c r="AI22" s="161">
        <v>0</v>
      </c>
      <c r="AJ22" s="168">
        <v>0</v>
      </c>
      <c r="AK22" s="167">
        <v>0</v>
      </c>
      <c r="AL22" s="161">
        <v>0</v>
      </c>
    </row>
    <row r="23" spans="1:38" s="157" customFormat="1">
      <c r="A23" s="177"/>
      <c r="B23" s="176" t="s">
        <v>66</v>
      </c>
      <c r="C23" s="216"/>
      <c r="D23" s="171">
        <f>SUM(G23,J23)</f>
        <v>23</v>
      </c>
      <c r="E23" s="174"/>
      <c r="F23" s="173">
        <v>0</v>
      </c>
      <c r="G23" s="172">
        <v>4</v>
      </c>
      <c r="H23" s="174">
        <v>0</v>
      </c>
      <c r="I23" s="173">
        <v>0</v>
      </c>
      <c r="J23" s="172">
        <v>19</v>
      </c>
      <c r="K23" s="174">
        <v>0</v>
      </c>
      <c r="L23" s="173"/>
      <c r="M23" s="171">
        <f>SUM(P23,S23)</f>
        <v>2</v>
      </c>
      <c r="N23" s="174"/>
      <c r="O23" s="173">
        <v>0</v>
      </c>
      <c r="P23" s="172">
        <v>0</v>
      </c>
      <c r="Q23" s="174">
        <v>0</v>
      </c>
      <c r="R23" s="173">
        <v>0</v>
      </c>
      <c r="S23" s="172">
        <v>2</v>
      </c>
      <c r="T23" s="174">
        <v>0</v>
      </c>
      <c r="U23" s="173"/>
      <c r="V23" s="171">
        <f>SUM(Y23,AB23)</f>
        <v>1</v>
      </c>
      <c r="W23" s="174"/>
      <c r="X23" s="173">
        <v>0</v>
      </c>
      <c r="Y23" s="172">
        <v>0</v>
      </c>
      <c r="Z23" s="174">
        <v>0</v>
      </c>
      <c r="AA23" s="173">
        <v>0</v>
      </c>
      <c r="AB23" s="172">
        <v>1</v>
      </c>
      <c r="AC23" s="174">
        <v>0</v>
      </c>
      <c r="AD23" s="173"/>
      <c r="AE23" s="171">
        <f>SUM(AH23,AK23)</f>
        <v>3</v>
      </c>
      <c r="AF23" s="174"/>
      <c r="AG23" s="173">
        <v>0</v>
      </c>
      <c r="AH23" s="172">
        <v>0</v>
      </c>
      <c r="AI23" s="171">
        <v>0</v>
      </c>
      <c r="AJ23" s="173">
        <v>0</v>
      </c>
      <c r="AK23" s="172">
        <v>3</v>
      </c>
      <c r="AL23" s="171">
        <v>0</v>
      </c>
    </row>
    <row r="24" spans="1:38" s="157" customFormat="1">
      <c r="A24" s="361" t="s">
        <v>146</v>
      </c>
      <c r="B24" s="340"/>
      <c r="C24" s="170"/>
      <c r="D24" s="215">
        <f>SUM(G24,J24)</f>
        <v>0</v>
      </c>
      <c r="E24" s="215"/>
      <c r="F24" s="214">
        <v>0</v>
      </c>
      <c r="G24" s="210">
        <v>0</v>
      </c>
      <c r="H24" s="210">
        <v>0</v>
      </c>
      <c r="I24" s="212">
        <v>0</v>
      </c>
      <c r="J24" s="210">
        <v>0</v>
      </c>
      <c r="K24" s="213">
        <v>0</v>
      </c>
      <c r="L24" s="212"/>
      <c r="M24" s="210">
        <f>SUM(P24,S24)</f>
        <v>0</v>
      </c>
      <c r="N24" s="213"/>
      <c r="O24" s="212">
        <v>0</v>
      </c>
      <c r="P24" s="211">
        <v>0</v>
      </c>
      <c r="Q24" s="213">
        <v>0</v>
      </c>
      <c r="R24" s="212">
        <v>0</v>
      </c>
      <c r="S24" s="211">
        <v>0</v>
      </c>
      <c r="T24" s="213">
        <v>0</v>
      </c>
      <c r="U24" s="212"/>
      <c r="V24" s="210">
        <f>SUM(Y24,AB24)</f>
        <v>1</v>
      </c>
      <c r="W24" s="213"/>
      <c r="X24" s="212">
        <v>0</v>
      </c>
      <c r="Y24" s="211">
        <v>0</v>
      </c>
      <c r="Z24" s="213">
        <v>0</v>
      </c>
      <c r="AA24" s="212">
        <v>0</v>
      </c>
      <c r="AB24" s="211">
        <v>1</v>
      </c>
      <c r="AC24" s="213">
        <v>0</v>
      </c>
      <c r="AD24" s="212"/>
      <c r="AE24" s="210">
        <f>SUM(AH24,AK24)</f>
        <v>0</v>
      </c>
      <c r="AF24" s="213"/>
      <c r="AG24" s="212">
        <v>0</v>
      </c>
      <c r="AH24" s="211">
        <v>0</v>
      </c>
      <c r="AI24" s="210">
        <v>0</v>
      </c>
      <c r="AJ24" s="212">
        <v>0</v>
      </c>
      <c r="AK24" s="211">
        <v>0</v>
      </c>
      <c r="AL24" s="210">
        <v>0</v>
      </c>
    </row>
    <row r="25" spans="1:38" s="157" customFormat="1" ht="12" customHeight="1" thickBot="1">
      <c r="A25" s="347" t="s">
        <v>145</v>
      </c>
      <c r="B25" s="347"/>
      <c r="C25" s="166"/>
      <c r="D25" s="209">
        <f>SUM(G25,J25)</f>
        <v>0</v>
      </c>
      <c r="E25" s="209"/>
      <c r="F25" s="208">
        <v>0</v>
      </c>
      <c r="G25" s="204">
        <v>0</v>
      </c>
      <c r="H25" s="204">
        <v>0</v>
      </c>
      <c r="I25" s="206">
        <v>0</v>
      </c>
      <c r="J25" s="204">
        <v>0</v>
      </c>
      <c r="K25" s="207">
        <v>0</v>
      </c>
      <c r="L25" s="206"/>
      <c r="M25" s="204">
        <f>SUM(P25,S25)</f>
        <v>0</v>
      </c>
      <c r="N25" s="207"/>
      <c r="O25" s="206">
        <v>0</v>
      </c>
      <c r="P25" s="205">
        <v>0</v>
      </c>
      <c r="Q25" s="207">
        <v>0</v>
      </c>
      <c r="R25" s="206">
        <v>0</v>
      </c>
      <c r="S25" s="205">
        <v>0</v>
      </c>
      <c r="T25" s="207">
        <v>0</v>
      </c>
      <c r="U25" s="206"/>
      <c r="V25" s="204">
        <f>SUM(Y25,AB25)</f>
        <v>0</v>
      </c>
      <c r="W25" s="207"/>
      <c r="X25" s="206">
        <v>0</v>
      </c>
      <c r="Y25" s="205">
        <v>0</v>
      </c>
      <c r="Z25" s="207">
        <v>0</v>
      </c>
      <c r="AA25" s="206">
        <v>0</v>
      </c>
      <c r="AB25" s="205">
        <v>0</v>
      </c>
      <c r="AC25" s="207">
        <v>0</v>
      </c>
      <c r="AD25" s="206"/>
      <c r="AE25" s="204">
        <f>SUM(AH25,AK25)</f>
        <v>0</v>
      </c>
      <c r="AF25" s="207"/>
      <c r="AG25" s="206">
        <v>0</v>
      </c>
      <c r="AH25" s="205">
        <v>0</v>
      </c>
      <c r="AI25" s="204">
        <v>0</v>
      </c>
      <c r="AJ25" s="206">
        <v>0</v>
      </c>
      <c r="AK25" s="205">
        <v>0</v>
      </c>
      <c r="AL25" s="204">
        <v>0</v>
      </c>
    </row>
    <row r="26" spans="1:38" s="157" customFormat="1" ht="13">
      <c r="A26" s="180"/>
      <c r="B26" s="180"/>
      <c r="C26" s="18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row>
    <row r="27" spans="1:38" s="157" customFormat="1" thickBot="1">
      <c r="A27" s="158"/>
      <c r="B27" s="158"/>
      <c r="C27" s="158"/>
      <c r="J27" s="203"/>
      <c r="K27" s="203"/>
      <c r="L27" s="203"/>
      <c r="M27" s="203"/>
      <c r="N27" s="203"/>
      <c r="O27" s="203"/>
      <c r="P27" s="371"/>
      <c r="Q27" s="371"/>
      <c r="R27" s="371"/>
      <c r="S27" s="371"/>
      <c r="T27" s="202"/>
      <c r="U27" s="201"/>
      <c r="AK27" s="158"/>
      <c r="AL27" s="158"/>
    </row>
    <row r="28" spans="1:38" s="157" customFormat="1" ht="14.25" customHeight="1">
      <c r="A28" s="362"/>
      <c r="B28" s="363"/>
      <c r="C28" s="366" t="s">
        <v>133</v>
      </c>
      <c r="D28" s="367"/>
      <c r="E28" s="367"/>
      <c r="F28" s="367"/>
      <c r="G28" s="367"/>
      <c r="H28" s="367"/>
      <c r="I28" s="367"/>
      <c r="J28" s="367"/>
      <c r="K28" s="368"/>
      <c r="L28" s="351" t="s">
        <v>132</v>
      </c>
      <c r="M28" s="352"/>
      <c r="N28" s="352"/>
      <c r="O28" s="352"/>
      <c r="P28" s="352"/>
      <c r="Q28" s="352"/>
      <c r="R28" s="352"/>
      <c r="S28" s="352"/>
      <c r="T28" s="352"/>
      <c r="U28" s="182"/>
      <c r="V28" s="350"/>
      <c r="W28" s="350"/>
      <c r="X28" s="350"/>
      <c r="Y28" s="350"/>
      <c r="Z28" s="350"/>
      <c r="AA28" s="350"/>
      <c r="AB28" s="350"/>
      <c r="AC28" s="182"/>
      <c r="AD28" s="182"/>
      <c r="AE28" s="350"/>
      <c r="AF28" s="350"/>
      <c r="AG28" s="350"/>
      <c r="AH28" s="350"/>
      <c r="AI28" s="350"/>
      <c r="AJ28" s="350"/>
      <c r="AK28" s="350"/>
      <c r="AL28" s="182"/>
    </row>
    <row r="29" spans="1:38" s="157" customFormat="1" ht="28.5" customHeight="1" thickBot="1">
      <c r="A29" s="364"/>
      <c r="B29" s="365"/>
      <c r="C29" s="358" t="s">
        <v>14</v>
      </c>
      <c r="D29" s="359"/>
      <c r="E29" s="360"/>
      <c r="F29" s="355" t="s">
        <v>164</v>
      </c>
      <c r="G29" s="356"/>
      <c r="H29" s="357"/>
      <c r="I29" s="355" t="s">
        <v>163</v>
      </c>
      <c r="J29" s="356"/>
      <c r="K29" s="357"/>
      <c r="L29" s="358" t="s">
        <v>14</v>
      </c>
      <c r="M29" s="359"/>
      <c r="N29" s="360"/>
      <c r="O29" s="355" t="s">
        <v>164</v>
      </c>
      <c r="P29" s="356"/>
      <c r="Q29" s="357"/>
      <c r="R29" s="355" t="s">
        <v>163</v>
      </c>
      <c r="S29" s="356"/>
      <c r="T29" s="356"/>
      <c r="U29" s="200"/>
      <c r="V29" s="199"/>
      <c r="W29" s="199"/>
      <c r="X29" s="199"/>
      <c r="Y29" s="198"/>
      <c r="Z29" s="198"/>
      <c r="AA29" s="198"/>
      <c r="AB29" s="198"/>
      <c r="AC29" s="198"/>
      <c r="AD29" s="198"/>
      <c r="AE29" s="199"/>
      <c r="AF29" s="199"/>
      <c r="AG29" s="199"/>
      <c r="AH29" s="198"/>
      <c r="AI29" s="198"/>
      <c r="AJ29" s="198"/>
      <c r="AK29" s="198"/>
      <c r="AL29" s="198"/>
    </row>
    <row r="30" spans="1:38" s="157" customFormat="1" ht="13">
      <c r="A30" s="345" t="s">
        <v>162</v>
      </c>
      <c r="B30" s="346"/>
      <c r="C30" s="180"/>
      <c r="D30" s="197">
        <f>G30+J30</f>
        <v>2</v>
      </c>
      <c r="E30" s="169"/>
      <c r="F30" s="168"/>
      <c r="G30" s="167" t="s">
        <v>161</v>
      </c>
      <c r="H30" s="169"/>
      <c r="I30" s="168"/>
      <c r="J30" s="167" t="s">
        <v>161</v>
      </c>
      <c r="K30" s="169"/>
      <c r="L30" s="168"/>
      <c r="M30" s="197">
        <f>P30+S30</f>
        <v>0</v>
      </c>
      <c r="N30" s="169"/>
      <c r="O30" s="168"/>
      <c r="P30" s="196"/>
      <c r="Q30" s="161"/>
      <c r="R30" s="168"/>
      <c r="S30" s="167"/>
      <c r="T30" s="161"/>
      <c r="U30" s="161"/>
      <c r="V30" s="161"/>
      <c r="W30" s="161"/>
      <c r="X30" s="161"/>
      <c r="Y30" s="161"/>
      <c r="Z30" s="161"/>
      <c r="AA30" s="161"/>
      <c r="AB30" s="161"/>
      <c r="AC30" s="161"/>
      <c r="AD30" s="161"/>
      <c r="AE30" s="161"/>
      <c r="AF30" s="161"/>
      <c r="AG30" s="161"/>
      <c r="AH30" s="161"/>
      <c r="AI30" s="161"/>
      <c r="AJ30" s="161"/>
      <c r="AK30" s="161"/>
      <c r="AL30" s="161"/>
    </row>
    <row r="31" spans="1:38" s="157" customFormat="1">
      <c r="A31" s="180"/>
      <c r="B31" s="176"/>
      <c r="C31" s="195" t="s">
        <v>157</v>
      </c>
      <c r="D31" s="193">
        <f>G31+J31</f>
        <v>0</v>
      </c>
      <c r="E31" s="194" t="s">
        <v>156</v>
      </c>
      <c r="F31" s="191" t="s">
        <v>159</v>
      </c>
      <c r="G31" s="192" t="s">
        <v>158</v>
      </c>
      <c r="H31" s="189" t="s">
        <v>160</v>
      </c>
      <c r="I31" s="191" t="s">
        <v>159</v>
      </c>
      <c r="J31" s="192" t="s">
        <v>158</v>
      </c>
      <c r="K31" s="189" t="s">
        <v>156</v>
      </c>
      <c r="L31" s="191" t="s">
        <v>157</v>
      </c>
      <c r="M31" s="193">
        <f>P31+S31</f>
        <v>0</v>
      </c>
      <c r="N31" s="189" t="s">
        <v>156</v>
      </c>
      <c r="O31" s="191" t="s">
        <v>157</v>
      </c>
      <c r="P31" s="192"/>
      <c r="Q31" s="189" t="s">
        <v>156</v>
      </c>
      <c r="R31" s="191" t="s">
        <v>157</v>
      </c>
      <c r="S31" s="190"/>
      <c r="T31" s="189" t="s">
        <v>156</v>
      </c>
      <c r="U31" s="161"/>
      <c r="V31" s="161"/>
      <c r="W31" s="161"/>
      <c r="X31" s="161"/>
      <c r="Y31" s="161"/>
      <c r="Z31" s="161"/>
      <c r="AA31" s="161"/>
      <c r="AB31" s="161"/>
      <c r="AC31" s="161"/>
      <c r="AD31" s="161"/>
      <c r="AE31" s="161"/>
      <c r="AF31" s="161"/>
      <c r="AG31" s="161"/>
      <c r="AH31" s="161"/>
      <c r="AI31" s="161"/>
      <c r="AJ31" s="161"/>
      <c r="AK31" s="161"/>
      <c r="AL31" s="161"/>
    </row>
    <row r="32" spans="1:38" s="157" customFormat="1" ht="13">
      <c r="A32" s="369" t="s">
        <v>150</v>
      </c>
      <c r="B32" s="370"/>
      <c r="C32" s="188"/>
      <c r="D32" s="349">
        <f>SUM(D34:D36)</f>
        <v>8</v>
      </c>
      <c r="E32" s="187"/>
      <c r="F32" s="186"/>
      <c r="G32" s="349">
        <f>SUM(G34:G36)</f>
        <v>4</v>
      </c>
      <c r="H32" s="187"/>
      <c r="I32" s="186"/>
      <c r="J32" s="349">
        <f>SUM(J34:J36)</f>
        <v>4</v>
      </c>
      <c r="K32" s="187"/>
      <c r="L32" s="186"/>
      <c r="M32" s="349">
        <f>SUM(M34:M36)</f>
        <v>0</v>
      </c>
      <c r="N32" s="187"/>
      <c r="O32" s="186"/>
      <c r="P32" s="349">
        <f>SUM(P34:P36)</f>
        <v>0</v>
      </c>
      <c r="Q32" s="185"/>
      <c r="R32" s="186"/>
      <c r="S32" s="349">
        <f>SUM(S34:S36)</f>
        <v>0</v>
      </c>
      <c r="T32" s="185"/>
      <c r="U32" s="161"/>
      <c r="V32" s="348"/>
      <c r="W32" s="161"/>
      <c r="X32" s="161"/>
      <c r="Y32" s="348"/>
      <c r="Z32" s="161"/>
      <c r="AA32" s="161"/>
      <c r="AB32" s="348"/>
      <c r="AC32" s="161"/>
      <c r="AD32" s="161"/>
      <c r="AE32" s="348"/>
      <c r="AF32" s="161"/>
      <c r="AG32" s="161"/>
      <c r="AH32" s="348"/>
      <c r="AI32" s="161"/>
      <c r="AJ32" s="161"/>
      <c r="AK32" s="348"/>
      <c r="AL32" s="161"/>
    </row>
    <row r="33" spans="1:38" s="157" customFormat="1" ht="13">
      <c r="A33" s="345" t="s">
        <v>14</v>
      </c>
      <c r="B33" s="346"/>
      <c r="C33" s="180"/>
      <c r="D33" s="348"/>
      <c r="E33" s="184"/>
      <c r="F33" s="183"/>
      <c r="G33" s="348"/>
      <c r="H33" s="184"/>
      <c r="I33" s="183"/>
      <c r="J33" s="348"/>
      <c r="K33" s="184"/>
      <c r="L33" s="183"/>
      <c r="M33" s="348"/>
      <c r="N33" s="184"/>
      <c r="O33" s="183"/>
      <c r="P33" s="348"/>
      <c r="Q33" s="182"/>
      <c r="R33" s="183"/>
      <c r="S33" s="348"/>
      <c r="T33" s="182"/>
      <c r="U33" s="182"/>
      <c r="V33" s="348"/>
      <c r="W33" s="161"/>
      <c r="X33" s="161"/>
      <c r="Y33" s="348"/>
      <c r="Z33" s="161"/>
      <c r="AA33" s="161"/>
      <c r="AB33" s="350"/>
      <c r="AC33" s="182"/>
      <c r="AD33" s="182"/>
      <c r="AE33" s="348"/>
      <c r="AF33" s="161"/>
      <c r="AG33" s="161"/>
      <c r="AH33" s="348"/>
      <c r="AI33" s="161"/>
      <c r="AJ33" s="161"/>
      <c r="AK33" s="350"/>
      <c r="AL33" s="182"/>
    </row>
    <row r="34" spans="1:38" s="157" customFormat="1">
      <c r="A34" s="181"/>
      <c r="B34" s="176" t="s">
        <v>149</v>
      </c>
      <c r="C34" s="180"/>
      <c r="D34" s="161">
        <f>SUM(G34,J34)</f>
        <v>7</v>
      </c>
      <c r="E34" s="169"/>
      <c r="F34" s="168">
        <v>0</v>
      </c>
      <c r="G34" s="167">
        <v>3</v>
      </c>
      <c r="H34" s="161">
        <v>0</v>
      </c>
      <c r="I34" s="168">
        <v>0</v>
      </c>
      <c r="J34" s="167">
        <v>4</v>
      </c>
      <c r="K34" s="161">
        <v>0</v>
      </c>
      <c r="L34" s="168"/>
      <c r="M34" s="161">
        <f>SUM(P34,S34)</f>
        <v>0</v>
      </c>
      <c r="N34" s="179"/>
      <c r="O34" s="178"/>
      <c r="P34" s="167"/>
      <c r="Q34" s="161"/>
      <c r="R34" s="168"/>
      <c r="S34" s="167"/>
      <c r="T34" s="161"/>
      <c r="U34" s="161"/>
      <c r="V34" s="160"/>
      <c r="W34" s="160"/>
      <c r="X34" s="160"/>
      <c r="Y34" s="161"/>
      <c r="Z34" s="161"/>
      <c r="AA34" s="161"/>
      <c r="AB34" s="161"/>
      <c r="AC34" s="161"/>
      <c r="AD34" s="161"/>
      <c r="AE34" s="160"/>
      <c r="AF34" s="160"/>
      <c r="AG34" s="160"/>
      <c r="AH34" s="161"/>
      <c r="AI34" s="161"/>
      <c r="AJ34" s="161"/>
      <c r="AK34" s="161"/>
      <c r="AL34" s="161"/>
    </row>
    <row r="35" spans="1:38" s="157" customFormat="1">
      <c r="A35" s="181"/>
      <c r="B35" s="176" t="s">
        <v>148</v>
      </c>
      <c r="C35" s="180"/>
      <c r="D35" s="161">
        <f>SUM(G35,J35)</f>
        <v>0</v>
      </c>
      <c r="E35" s="169"/>
      <c r="F35" s="168">
        <v>0</v>
      </c>
      <c r="G35" s="167">
        <v>0</v>
      </c>
      <c r="H35" s="161">
        <v>0</v>
      </c>
      <c r="I35" s="168">
        <v>0</v>
      </c>
      <c r="J35" s="167">
        <v>0</v>
      </c>
      <c r="K35" s="161">
        <v>0</v>
      </c>
      <c r="L35" s="168"/>
      <c r="M35" s="161">
        <f>SUM(P35,S35)</f>
        <v>0</v>
      </c>
      <c r="N35" s="179"/>
      <c r="O35" s="178"/>
      <c r="P35" s="167"/>
      <c r="Q35" s="161"/>
      <c r="R35" s="168"/>
      <c r="S35" s="167"/>
      <c r="T35" s="161"/>
      <c r="U35" s="161"/>
      <c r="V35" s="160"/>
      <c r="W35" s="160"/>
      <c r="X35" s="160"/>
      <c r="Y35" s="161"/>
      <c r="Z35" s="161"/>
      <c r="AA35" s="161"/>
      <c r="AB35" s="161"/>
      <c r="AC35" s="161"/>
      <c r="AD35" s="161"/>
      <c r="AE35" s="160"/>
      <c r="AF35" s="160"/>
      <c r="AG35" s="160"/>
      <c r="AH35" s="161"/>
      <c r="AI35" s="161"/>
      <c r="AJ35" s="161"/>
      <c r="AK35" s="161"/>
      <c r="AL35" s="161"/>
    </row>
    <row r="36" spans="1:38" s="157" customFormat="1">
      <c r="A36" s="177"/>
      <c r="B36" s="176" t="s">
        <v>66</v>
      </c>
      <c r="C36" s="175"/>
      <c r="D36" s="171">
        <f>SUM(G36,J36)</f>
        <v>1</v>
      </c>
      <c r="E36" s="174"/>
      <c r="F36" s="173">
        <v>0</v>
      </c>
      <c r="G36" s="172">
        <v>1</v>
      </c>
      <c r="H36" s="174">
        <v>0</v>
      </c>
      <c r="I36" s="173">
        <v>0</v>
      </c>
      <c r="J36" s="172">
        <v>0</v>
      </c>
      <c r="K36" s="174">
        <v>0</v>
      </c>
      <c r="L36" s="173"/>
      <c r="M36" s="171">
        <f>SUM(P36,S36)</f>
        <v>0</v>
      </c>
      <c r="N36" s="174"/>
      <c r="O36" s="173"/>
      <c r="P36" s="172"/>
      <c r="Q36" s="171"/>
      <c r="R36" s="173"/>
      <c r="S36" s="172"/>
      <c r="T36" s="171"/>
      <c r="U36" s="161"/>
      <c r="V36" s="160"/>
      <c r="W36" s="160"/>
      <c r="X36" s="160"/>
      <c r="Y36" s="161"/>
      <c r="Z36" s="161"/>
      <c r="AA36" s="161"/>
      <c r="AB36" s="161"/>
      <c r="AC36" s="161"/>
      <c r="AD36" s="161"/>
      <c r="AE36" s="160"/>
      <c r="AF36" s="160"/>
      <c r="AG36" s="160"/>
      <c r="AH36" s="161"/>
      <c r="AI36" s="161"/>
      <c r="AJ36" s="161"/>
      <c r="AK36" s="161"/>
      <c r="AL36" s="161"/>
    </row>
    <row r="37" spans="1:38" s="157" customFormat="1">
      <c r="A37" s="361" t="s">
        <v>146</v>
      </c>
      <c r="B37" s="340"/>
      <c r="C37" s="170"/>
      <c r="D37" s="161">
        <f>SUM(G37,J37)</f>
        <v>0</v>
      </c>
      <c r="E37" s="169"/>
      <c r="F37" s="168">
        <v>0</v>
      </c>
      <c r="G37" s="167">
        <v>0</v>
      </c>
      <c r="H37" s="169">
        <v>0</v>
      </c>
      <c r="I37" s="168">
        <v>0</v>
      </c>
      <c r="J37" s="167">
        <v>0</v>
      </c>
      <c r="K37" s="169">
        <v>0</v>
      </c>
      <c r="L37" s="168"/>
      <c r="M37" s="161">
        <f>SUM(P37,S37)</f>
        <v>0</v>
      </c>
      <c r="N37" s="169"/>
      <c r="O37" s="168"/>
      <c r="P37" s="167"/>
      <c r="Q37" s="161"/>
      <c r="R37" s="168"/>
      <c r="S37" s="167"/>
      <c r="T37" s="161"/>
      <c r="U37" s="161"/>
      <c r="V37" s="160"/>
      <c r="W37" s="160"/>
      <c r="X37" s="160"/>
      <c r="Y37" s="161"/>
      <c r="Z37" s="161"/>
      <c r="AA37" s="161"/>
      <c r="AB37" s="161"/>
      <c r="AC37" s="161"/>
      <c r="AD37" s="161"/>
      <c r="AE37" s="160"/>
      <c r="AF37" s="160"/>
      <c r="AG37" s="160"/>
      <c r="AH37" s="161"/>
      <c r="AI37" s="161"/>
      <c r="AJ37" s="161"/>
      <c r="AK37" s="161"/>
      <c r="AL37" s="161"/>
    </row>
    <row r="38" spans="1:38" s="157" customFormat="1" ht="12" customHeight="1" thickBot="1">
      <c r="A38" s="347" t="s">
        <v>145</v>
      </c>
      <c r="B38" s="347"/>
      <c r="C38" s="166"/>
      <c r="D38" s="162">
        <f>SUM(G38,J38)</f>
        <v>0</v>
      </c>
      <c r="E38" s="165"/>
      <c r="F38" s="164">
        <v>0</v>
      </c>
      <c r="G38" s="163">
        <v>0</v>
      </c>
      <c r="H38" s="165">
        <v>0</v>
      </c>
      <c r="I38" s="164">
        <v>0</v>
      </c>
      <c r="J38" s="163">
        <v>0</v>
      </c>
      <c r="K38" s="165">
        <v>0</v>
      </c>
      <c r="L38" s="164"/>
      <c r="M38" s="162">
        <f>SUM(P38,S38)</f>
        <v>0</v>
      </c>
      <c r="N38" s="165"/>
      <c r="O38" s="164"/>
      <c r="P38" s="163"/>
      <c r="Q38" s="162"/>
      <c r="R38" s="164"/>
      <c r="S38" s="163"/>
      <c r="T38" s="162"/>
      <c r="U38" s="161"/>
      <c r="V38" s="160"/>
      <c r="W38" s="160"/>
      <c r="X38" s="160"/>
      <c r="Y38" s="160"/>
      <c r="Z38" s="160"/>
      <c r="AA38" s="160"/>
      <c r="AB38" s="160"/>
      <c r="AC38" s="160"/>
      <c r="AD38" s="160"/>
      <c r="AE38" s="160"/>
      <c r="AF38" s="160"/>
      <c r="AG38" s="160"/>
      <c r="AH38" s="160"/>
      <c r="AI38" s="160"/>
      <c r="AJ38" s="160"/>
      <c r="AK38" s="160"/>
      <c r="AL38" s="160"/>
    </row>
    <row r="39" spans="1:38" s="157" customFormat="1" ht="18" customHeight="1">
      <c r="A39" s="354" t="s">
        <v>155</v>
      </c>
      <c r="B39" s="354"/>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row>
    <row r="40" spans="1:38" s="157" customFormat="1" ht="16.5" customHeight="1">
      <c r="A40" s="159" t="s">
        <v>144</v>
      </c>
      <c r="B40" s="159"/>
      <c r="C40" s="159"/>
      <c r="D40" s="159"/>
      <c r="E40" s="159"/>
      <c r="F40" s="159"/>
      <c r="AK40" s="158"/>
      <c r="AL40" s="158"/>
    </row>
    <row r="41" spans="1:38" s="155" customFormat="1">
      <c r="AK41" s="156"/>
      <c r="AL41" s="156"/>
    </row>
    <row r="48" spans="1:38">
      <c r="A48" s="154"/>
    </row>
  </sheetData>
  <mergeCells count="101">
    <mergeCell ref="AH1:AK1"/>
    <mergeCell ref="A2:B3"/>
    <mergeCell ref="C2:K2"/>
    <mergeCell ref="C3:E3"/>
    <mergeCell ref="F3:H3"/>
    <mergeCell ref="I3:K3"/>
    <mergeCell ref="R3:T3"/>
    <mergeCell ref="U3:W3"/>
    <mergeCell ref="AJ3:AL3"/>
    <mergeCell ref="A4:B4"/>
    <mergeCell ref="A6:B6"/>
    <mergeCell ref="D6:D7"/>
    <mergeCell ref="G6:G7"/>
    <mergeCell ref="A7:B7"/>
    <mergeCell ref="AH6:AH7"/>
    <mergeCell ref="L2:T2"/>
    <mergeCell ref="AD2:AL2"/>
    <mergeCell ref="X3:Z3"/>
    <mergeCell ref="AA3:AC3"/>
    <mergeCell ref="AD3:AF3"/>
    <mergeCell ref="AG3:AI3"/>
    <mergeCell ref="U2:AC2"/>
    <mergeCell ref="L3:N3"/>
    <mergeCell ref="O3:Q3"/>
    <mergeCell ref="AH14:AK14"/>
    <mergeCell ref="A17:B17"/>
    <mergeCell ref="R16:T16"/>
    <mergeCell ref="U16:W16"/>
    <mergeCell ref="L16:N16"/>
    <mergeCell ref="P6:P7"/>
    <mergeCell ref="S6:S7"/>
    <mergeCell ref="C16:E16"/>
    <mergeCell ref="F16:H16"/>
    <mergeCell ref="I16:K16"/>
    <mergeCell ref="A11:B11"/>
    <mergeCell ref="AK6:AK7"/>
    <mergeCell ref="AE6:AE7"/>
    <mergeCell ref="J6:J7"/>
    <mergeCell ref="M6:M7"/>
    <mergeCell ref="A12:B12"/>
    <mergeCell ref="V6:V7"/>
    <mergeCell ref="Y6:Y7"/>
    <mergeCell ref="AB6:AB7"/>
    <mergeCell ref="A19:B19"/>
    <mergeCell ref="A15:B16"/>
    <mergeCell ref="C15:K15"/>
    <mergeCell ref="L15:T15"/>
    <mergeCell ref="U15:AC15"/>
    <mergeCell ref="AD15:AL15"/>
    <mergeCell ref="X16:Z16"/>
    <mergeCell ref="O16:Q16"/>
    <mergeCell ref="Y19:Y20"/>
    <mergeCell ref="AH19:AH20"/>
    <mergeCell ref="AK19:AK20"/>
    <mergeCell ref="AB19:AB20"/>
    <mergeCell ref="AE19:AE20"/>
    <mergeCell ref="A1:M1"/>
    <mergeCell ref="A39:AL39"/>
    <mergeCell ref="AA16:AC16"/>
    <mergeCell ref="AD16:AF16"/>
    <mergeCell ref="AG16:AI16"/>
    <mergeCell ref="AJ16:AL16"/>
    <mergeCell ref="D19:D20"/>
    <mergeCell ref="G19:G20"/>
    <mergeCell ref="A20:B20"/>
    <mergeCell ref="A25:B25"/>
    <mergeCell ref="A24:B24"/>
    <mergeCell ref="A28:B29"/>
    <mergeCell ref="C28:K28"/>
    <mergeCell ref="C29:E29"/>
    <mergeCell ref="F29:H29"/>
    <mergeCell ref="I29:K29"/>
    <mergeCell ref="V19:V20"/>
    <mergeCell ref="A32:B32"/>
    <mergeCell ref="D32:D33"/>
    <mergeCell ref="G32:G33"/>
    <mergeCell ref="A33:B33"/>
    <mergeCell ref="L29:N29"/>
    <mergeCell ref="O29:Q29"/>
    <mergeCell ref="R29:T29"/>
    <mergeCell ref="AK32:AK33"/>
    <mergeCell ref="AB32:AB33"/>
    <mergeCell ref="AE32:AE33"/>
    <mergeCell ref="L28:T28"/>
    <mergeCell ref="V28:AB28"/>
    <mergeCell ref="AE28:AK28"/>
    <mergeCell ref="J19:J20"/>
    <mergeCell ref="M19:M20"/>
    <mergeCell ref="P19:P20"/>
    <mergeCell ref="S19:S20"/>
    <mergeCell ref="P27:S27"/>
    <mergeCell ref="A30:B30"/>
    <mergeCell ref="A38:B38"/>
    <mergeCell ref="V32:V33"/>
    <mergeCell ref="Y32:Y33"/>
    <mergeCell ref="J32:J33"/>
    <mergeCell ref="M32:M33"/>
    <mergeCell ref="P32:P33"/>
    <mergeCell ref="S32:S33"/>
    <mergeCell ref="AH32:AH33"/>
    <mergeCell ref="A37:B37"/>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57548-1D8F-D648-BC47-6B46F9BF7C57}">
  <dimension ref="A1:F12"/>
  <sheetViews>
    <sheetView showGridLines="0" zoomScaleSheetLayoutView="115" workbookViewId="0"/>
  </sheetViews>
  <sheetFormatPr baseColWidth="10" defaultColWidth="8.83203125" defaultRowHeight="14"/>
  <cols>
    <col min="1" max="1" width="16.83203125" customWidth="1"/>
    <col min="2" max="6" width="14.1640625" customWidth="1"/>
  </cols>
  <sheetData>
    <row r="1" spans="1:6" s="238" customFormat="1" ht="17">
      <c r="A1" s="265" t="s">
        <v>188</v>
      </c>
      <c r="B1" s="264"/>
      <c r="C1" s="264"/>
      <c r="D1" s="264"/>
      <c r="E1" s="264"/>
      <c r="F1" s="264"/>
    </row>
    <row r="2" spans="1:6" s="238" customFormat="1" ht="12" customHeight="1">
      <c r="A2" s="264"/>
      <c r="B2" s="264"/>
      <c r="C2" s="264"/>
      <c r="D2" s="264"/>
      <c r="E2" s="264"/>
      <c r="F2" s="264"/>
    </row>
    <row r="3" spans="1:6" s="263" customFormat="1" ht="16" customHeight="1">
      <c r="A3" s="384" t="s">
        <v>187</v>
      </c>
      <c r="B3" s="384"/>
      <c r="C3" s="384"/>
      <c r="D3" s="384"/>
      <c r="E3" s="384"/>
      <c r="F3" s="384"/>
    </row>
    <row r="4" spans="1:6" s="263" customFormat="1" ht="16" customHeight="1" thickBot="1">
      <c r="A4" s="384"/>
      <c r="B4" s="384"/>
      <c r="C4" s="384"/>
      <c r="D4" s="384"/>
      <c r="E4" s="384"/>
      <c r="F4" s="384"/>
    </row>
    <row r="5" spans="1:6" s="241" customFormat="1" ht="15" customHeight="1">
      <c r="A5" s="387"/>
      <c r="B5" s="389" t="s">
        <v>14</v>
      </c>
      <c r="C5" s="390"/>
      <c r="D5" s="389" t="s">
        <v>186</v>
      </c>
      <c r="E5" s="391"/>
      <c r="F5" s="262" t="s">
        <v>185</v>
      </c>
    </row>
    <row r="6" spans="1:6" s="241" customFormat="1" ht="15" customHeight="1">
      <c r="A6" s="388"/>
      <c r="B6" s="260" t="s">
        <v>184</v>
      </c>
      <c r="C6" s="261" t="s">
        <v>183</v>
      </c>
      <c r="D6" s="260" t="s">
        <v>182</v>
      </c>
      <c r="E6" s="259" t="s">
        <v>181</v>
      </c>
      <c r="F6" s="258" t="s">
        <v>180</v>
      </c>
    </row>
    <row r="7" spans="1:6" s="241" customFormat="1" ht="15" customHeight="1">
      <c r="A7" s="257" t="s">
        <v>179</v>
      </c>
      <c r="B7" s="256">
        <f>SUM(D7:F7)</f>
        <v>413</v>
      </c>
      <c r="C7" s="255">
        <f>SUM(C8:C9)</f>
        <v>1</v>
      </c>
      <c r="D7" s="392">
        <v>215</v>
      </c>
      <c r="E7" s="393"/>
      <c r="F7" s="254">
        <v>198</v>
      </c>
    </row>
    <row r="8" spans="1:6" s="241" customFormat="1" ht="15" customHeight="1">
      <c r="A8" s="253" t="s">
        <v>178</v>
      </c>
      <c r="B8" s="252">
        <f>SUM(D8:F8)</f>
        <v>334</v>
      </c>
      <c r="C8" s="251">
        <f>SUM(B8/B7)</f>
        <v>0.80871670702179177</v>
      </c>
      <c r="D8" s="250">
        <v>124</v>
      </c>
      <c r="E8" s="249">
        <v>50</v>
      </c>
      <c r="F8" s="248">
        <v>160</v>
      </c>
    </row>
    <row r="9" spans="1:6" s="241" customFormat="1" ht="15" customHeight="1" thickBot="1">
      <c r="A9" s="247" t="s">
        <v>177</v>
      </c>
      <c r="B9" s="246">
        <f>SUM(D9:F9)</f>
        <v>79</v>
      </c>
      <c r="C9" s="245">
        <f>SUM(B9/B7)</f>
        <v>0.19128329297820823</v>
      </c>
      <c r="D9" s="385">
        <v>41</v>
      </c>
      <c r="E9" s="386"/>
      <c r="F9" s="244">
        <v>38</v>
      </c>
    </row>
    <row r="10" spans="1:6" s="241" customFormat="1" ht="13.5" customHeight="1">
      <c r="A10" s="243" t="s">
        <v>176</v>
      </c>
      <c r="B10" s="242"/>
      <c r="C10" s="242"/>
      <c r="D10" s="242"/>
      <c r="E10" s="242"/>
      <c r="F10" s="242"/>
    </row>
    <row r="11" spans="1:6" s="238" customFormat="1">
      <c r="A11" s="240" t="s">
        <v>144</v>
      </c>
      <c r="B11" s="239"/>
      <c r="C11" s="239"/>
      <c r="D11" s="239"/>
      <c r="E11" s="239"/>
      <c r="F11" s="239"/>
    </row>
    <row r="12" spans="1:6">
      <c r="A12" s="237"/>
      <c r="B12" s="237"/>
      <c r="C12" s="237"/>
      <c r="D12" s="237"/>
      <c r="E12" s="237"/>
      <c r="F12" s="237"/>
    </row>
  </sheetData>
  <mergeCells count="6">
    <mergeCell ref="A3:F4"/>
    <mergeCell ref="D9:E9"/>
    <mergeCell ref="A5:A6"/>
    <mergeCell ref="B5:C5"/>
    <mergeCell ref="D5:E5"/>
    <mergeCell ref="D7:E7"/>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55FA-FE56-8B42-885E-B3BCA9B6768F}">
  <dimension ref="A1:N22"/>
  <sheetViews>
    <sheetView showGridLines="0" zoomScaleSheetLayoutView="115" workbookViewId="0"/>
  </sheetViews>
  <sheetFormatPr baseColWidth="10" defaultColWidth="8.83203125" defaultRowHeight="14"/>
  <cols>
    <col min="1" max="1" width="27.6640625" style="394" customWidth="1"/>
    <col min="2" max="12" width="5" style="394" customWidth="1"/>
    <col min="13" max="13" width="5" style="395" customWidth="1"/>
    <col min="14" max="16384" width="8.83203125" style="394"/>
  </cols>
  <sheetData>
    <row r="1" spans="1:14" ht="18" customHeight="1">
      <c r="A1" s="460" t="s">
        <v>198</v>
      </c>
      <c r="B1" s="459"/>
      <c r="C1" s="459"/>
      <c r="D1" s="459"/>
      <c r="E1" s="459"/>
      <c r="F1" s="459"/>
      <c r="G1" s="459"/>
      <c r="H1" s="459"/>
      <c r="I1" s="459"/>
      <c r="J1" s="459"/>
      <c r="K1" s="459"/>
      <c r="L1" s="458"/>
      <c r="M1" s="458"/>
    </row>
    <row r="2" spans="1:14" s="397" customFormat="1" thickBot="1">
      <c r="L2" s="457"/>
      <c r="M2" s="457"/>
    </row>
    <row r="3" spans="1:14" s="397" customFormat="1" ht="15" customHeight="1">
      <c r="A3" s="434"/>
      <c r="B3" s="433" t="s">
        <v>14</v>
      </c>
      <c r="C3" s="433"/>
      <c r="D3" s="433"/>
      <c r="E3" s="433"/>
      <c r="F3" s="433" t="s">
        <v>130</v>
      </c>
      <c r="G3" s="433"/>
      <c r="H3" s="433"/>
      <c r="I3" s="432"/>
      <c r="J3" s="432" t="s">
        <v>129</v>
      </c>
      <c r="K3" s="456"/>
      <c r="L3" s="456"/>
      <c r="M3" s="456"/>
    </row>
    <row r="4" spans="1:14" s="397" customFormat="1" ht="62.25" customHeight="1">
      <c r="A4" s="430"/>
      <c r="B4" s="428" t="s">
        <v>14</v>
      </c>
      <c r="C4" s="427" t="s">
        <v>195</v>
      </c>
      <c r="D4" s="426" t="s">
        <v>194</v>
      </c>
      <c r="E4" s="429" t="s">
        <v>193</v>
      </c>
      <c r="F4" s="428" t="s">
        <v>14</v>
      </c>
      <c r="G4" s="427" t="s">
        <v>195</v>
      </c>
      <c r="H4" s="426" t="s">
        <v>194</v>
      </c>
      <c r="I4" s="425" t="s">
        <v>193</v>
      </c>
      <c r="J4" s="428" t="s">
        <v>14</v>
      </c>
      <c r="K4" s="427" t="s">
        <v>195</v>
      </c>
      <c r="L4" s="426" t="s">
        <v>194</v>
      </c>
      <c r="M4" s="425" t="s">
        <v>193</v>
      </c>
    </row>
    <row r="5" spans="1:14" s="397" customFormat="1" ht="15" customHeight="1">
      <c r="A5" s="423" t="s">
        <v>14</v>
      </c>
      <c r="B5" s="420">
        <f>SUM(C5:E5)</f>
        <v>334</v>
      </c>
      <c r="C5" s="455">
        <f>SUM(C6:C10)</f>
        <v>11</v>
      </c>
      <c r="D5" s="454">
        <f>SUM(D6:D10)</f>
        <v>46</v>
      </c>
      <c r="E5" s="453">
        <f>SUM(E6:E10)</f>
        <v>277</v>
      </c>
      <c r="F5" s="419">
        <f>SUM(G5:I5)</f>
        <v>9</v>
      </c>
      <c r="G5" s="452">
        <f>SUM(G6:G10)</f>
        <v>0</v>
      </c>
      <c r="H5" s="418">
        <f>SUM(H6:H10)</f>
        <v>0</v>
      </c>
      <c r="I5" s="421">
        <f>SUM(I6:I10)</f>
        <v>9</v>
      </c>
      <c r="J5" s="422">
        <f>SUM(K5:M5)</f>
        <v>325</v>
      </c>
      <c r="K5" s="422">
        <f>SUM(K6:K10)</f>
        <v>11</v>
      </c>
      <c r="L5" s="418">
        <f>SUM(L6:L10)</f>
        <v>46</v>
      </c>
      <c r="M5" s="418">
        <f>SUM(M6:M10)</f>
        <v>268</v>
      </c>
      <c r="N5" s="451"/>
    </row>
    <row r="6" spans="1:14" s="397" customFormat="1" ht="15" customHeight="1">
      <c r="A6" s="417" t="s">
        <v>192</v>
      </c>
      <c r="B6" s="416">
        <f>SUM(C6:E6)</f>
        <v>37</v>
      </c>
      <c r="C6" s="447">
        <f>G6+K6+C16+G16</f>
        <v>0</v>
      </c>
      <c r="D6" s="448">
        <f>H6+L6+D16+H16</f>
        <v>4</v>
      </c>
      <c r="E6" s="450">
        <f>I6+M6+E16+I16</f>
        <v>33</v>
      </c>
      <c r="F6" s="449">
        <f>SUM(G6:I6)</f>
        <v>2</v>
      </c>
      <c r="G6" s="447">
        <v>0</v>
      </c>
      <c r="H6" s="448">
        <v>0</v>
      </c>
      <c r="I6" s="412">
        <v>2</v>
      </c>
      <c r="J6" s="416">
        <f>SUM(K6:M6)</f>
        <v>35</v>
      </c>
      <c r="K6" s="447">
        <v>0</v>
      </c>
      <c r="L6" s="413">
        <v>4</v>
      </c>
      <c r="M6" s="412">
        <v>31</v>
      </c>
    </row>
    <row r="7" spans="1:14" s="397" customFormat="1" ht="15" customHeight="1">
      <c r="A7" s="410" t="s">
        <v>197</v>
      </c>
      <c r="B7" s="408">
        <f>SUM(C7:E7)</f>
        <v>178</v>
      </c>
      <c r="C7" s="443">
        <f>G7+K7+C17+G17</f>
        <v>11</v>
      </c>
      <c r="D7" s="442">
        <f>H7+L7+D17+H17</f>
        <v>37</v>
      </c>
      <c r="E7" s="446">
        <f>I7+M7+E17+I17</f>
        <v>130</v>
      </c>
      <c r="F7" s="445">
        <f>SUM(G7:I7)</f>
        <v>4</v>
      </c>
      <c r="G7" s="443">
        <v>0</v>
      </c>
      <c r="H7" s="442">
        <v>0</v>
      </c>
      <c r="I7" s="399">
        <v>4</v>
      </c>
      <c r="J7" s="411">
        <f>SUM(K7:M7)</f>
        <v>174</v>
      </c>
      <c r="K7" s="407">
        <v>11</v>
      </c>
      <c r="L7" s="406">
        <v>37</v>
      </c>
      <c r="M7" s="399">
        <v>126</v>
      </c>
    </row>
    <row r="8" spans="1:14" s="397" customFormat="1" ht="15" customHeight="1">
      <c r="A8" s="410" t="s">
        <v>190</v>
      </c>
      <c r="B8" s="411">
        <f>SUM(C8:E8)</f>
        <v>96</v>
      </c>
      <c r="C8" s="443">
        <f>G8+K8+C18+G18</f>
        <v>0</v>
      </c>
      <c r="D8" s="442">
        <f>H8+L8+D18+H18</f>
        <v>3</v>
      </c>
      <c r="E8" s="446">
        <f>I8+M8+E18+I18</f>
        <v>93</v>
      </c>
      <c r="F8" s="445">
        <f>SUM(G8:I8)</f>
        <v>3</v>
      </c>
      <c r="G8" s="443">
        <v>0</v>
      </c>
      <c r="H8" s="442">
        <v>0</v>
      </c>
      <c r="I8" s="444">
        <v>3</v>
      </c>
      <c r="J8" s="411">
        <f>SUM(K8:M8)</f>
        <v>93</v>
      </c>
      <c r="K8" s="407">
        <v>0</v>
      </c>
      <c r="L8" s="406">
        <v>3</v>
      </c>
      <c r="M8" s="399">
        <v>90</v>
      </c>
    </row>
    <row r="9" spans="1:14" s="397" customFormat="1" ht="15" customHeight="1">
      <c r="A9" s="410" t="s">
        <v>189</v>
      </c>
      <c r="B9" s="411">
        <f>SUM(C9:E9)</f>
        <v>23</v>
      </c>
      <c r="C9" s="443">
        <f>G9+K9+C19+G19</f>
        <v>0</v>
      </c>
      <c r="D9" s="442">
        <f>H9+L9+D19+H19</f>
        <v>2</v>
      </c>
      <c r="E9" s="446">
        <f>I9+M9+E19+I19</f>
        <v>21</v>
      </c>
      <c r="F9" s="445">
        <f>SUM(G9:I9)</f>
        <v>0</v>
      </c>
      <c r="G9" s="443">
        <v>0</v>
      </c>
      <c r="H9" s="442">
        <v>0</v>
      </c>
      <c r="I9" s="444">
        <v>0</v>
      </c>
      <c r="J9" s="411">
        <f>SUM(K9:M9)</f>
        <v>23</v>
      </c>
      <c r="K9" s="443">
        <v>0</v>
      </c>
      <c r="L9" s="442">
        <v>2</v>
      </c>
      <c r="M9" s="399">
        <v>21</v>
      </c>
    </row>
    <row r="10" spans="1:14" s="397" customFormat="1" ht="15" customHeight="1" thickBot="1">
      <c r="A10" s="405" t="s">
        <v>52</v>
      </c>
      <c r="B10" s="403">
        <f>SUM(C10:E10)</f>
        <v>0</v>
      </c>
      <c r="C10" s="439">
        <f>G10+K10+C20+G20</f>
        <v>0</v>
      </c>
      <c r="D10" s="438">
        <f>H10+L10+D20+H20</f>
        <v>0</v>
      </c>
      <c r="E10" s="441">
        <f>I10+M10+E20+I20</f>
        <v>0</v>
      </c>
      <c r="F10" s="440">
        <f>SUM(G10:I10)</f>
        <v>0</v>
      </c>
      <c r="G10" s="439">
        <v>0</v>
      </c>
      <c r="H10" s="438">
        <v>0</v>
      </c>
      <c r="I10" s="400">
        <v>0</v>
      </c>
      <c r="J10" s="403">
        <f>SUM(K10:M10)</f>
        <v>0</v>
      </c>
      <c r="K10" s="402">
        <v>0</v>
      </c>
      <c r="L10" s="401">
        <v>0</v>
      </c>
      <c r="M10" s="400">
        <v>0</v>
      </c>
    </row>
    <row r="11" spans="1:14" s="397" customFormat="1" ht="14.25" customHeight="1">
      <c r="A11" s="436"/>
      <c r="B11" s="399"/>
      <c r="C11" s="437"/>
      <c r="D11" s="399"/>
      <c r="E11" s="399"/>
      <c r="F11" s="399"/>
      <c r="G11" s="399"/>
      <c r="H11" s="399"/>
      <c r="I11" s="399"/>
      <c r="J11" s="399"/>
      <c r="K11" s="399"/>
      <c r="L11" s="399"/>
      <c r="M11" s="399"/>
    </row>
    <row r="12" spans="1:14" s="397" customFormat="1" ht="14.25" customHeight="1" thickBot="1">
      <c r="A12" s="436"/>
      <c r="B12" s="399"/>
      <c r="C12" s="399"/>
      <c r="D12" s="399"/>
      <c r="E12" s="399"/>
      <c r="F12" s="399"/>
      <c r="G12" s="399"/>
      <c r="H12" s="435"/>
      <c r="I12" s="435"/>
      <c r="J12" s="399"/>
      <c r="K12" s="399"/>
      <c r="L12" s="435"/>
      <c r="M12" s="435"/>
    </row>
    <row r="13" spans="1:14" s="397" customFormat="1" ht="14.25" customHeight="1">
      <c r="A13" s="434"/>
      <c r="B13" s="433" t="s">
        <v>196</v>
      </c>
      <c r="C13" s="433"/>
      <c r="D13" s="433"/>
      <c r="E13" s="433"/>
      <c r="F13" s="433" t="s">
        <v>127</v>
      </c>
      <c r="G13" s="433"/>
      <c r="H13" s="433"/>
      <c r="I13" s="432"/>
      <c r="J13" s="431"/>
      <c r="K13" s="431"/>
      <c r="L13" s="431"/>
      <c r="M13" s="431"/>
    </row>
    <row r="14" spans="1:14" s="397" customFormat="1" ht="62.25" customHeight="1">
      <c r="A14" s="430"/>
      <c r="B14" s="428" t="s">
        <v>14</v>
      </c>
      <c r="C14" s="427" t="s">
        <v>195</v>
      </c>
      <c r="D14" s="426" t="s">
        <v>194</v>
      </c>
      <c r="E14" s="429" t="s">
        <v>193</v>
      </c>
      <c r="F14" s="428" t="s">
        <v>14</v>
      </c>
      <c r="G14" s="427" t="s">
        <v>195</v>
      </c>
      <c r="H14" s="426" t="s">
        <v>194</v>
      </c>
      <c r="I14" s="425" t="s">
        <v>193</v>
      </c>
      <c r="J14" s="424"/>
      <c r="K14" s="424"/>
      <c r="L14" s="424"/>
      <c r="M14" s="424"/>
    </row>
    <row r="15" spans="1:14" s="397" customFormat="1" ht="15" customHeight="1">
      <c r="A15" s="423" t="s">
        <v>14</v>
      </c>
      <c r="B15" s="422">
        <f>SUM(C15:E15)</f>
        <v>0</v>
      </c>
      <c r="C15" s="422">
        <f>SUM(C16:C20)</f>
        <v>0</v>
      </c>
      <c r="D15" s="418">
        <f>SUM(D16:D20)</f>
        <v>0</v>
      </c>
      <c r="E15" s="421">
        <f>SUM(E16:E20)</f>
        <v>0</v>
      </c>
      <c r="F15" s="420">
        <f>SUM(G15:I15)</f>
        <v>0</v>
      </c>
      <c r="G15" s="419">
        <f>SUM(G16:G20)</f>
        <v>0</v>
      </c>
      <c r="H15" s="418">
        <f>SUM(H16:H20)</f>
        <v>0</v>
      </c>
      <c r="I15" s="418">
        <f>SUM(I16:I20)</f>
        <v>0</v>
      </c>
      <c r="J15" s="399"/>
      <c r="K15" s="399"/>
      <c r="L15" s="399"/>
      <c r="M15" s="399"/>
    </row>
    <row r="16" spans="1:14" s="397" customFormat="1" ht="15" customHeight="1">
      <c r="A16" s="417" t="s">
        <v>192</v>
      </c>
      <c r="B16" s="416">
        <f>SUM(C16:E16)</f>
        <v>0</v>
      </c>
      <c r="C16" s="414">
        <v>0</v>
      </c>
      <c r="D16" s="413">
        <v>0</v>
      </c>
      <c r="E16" s="415">
        <v>0</v>
      </c>
      <c r="F16" s="408">
        <f>SUM(G16:I16)</f>
        <v>0</v>
      </c>
      <c r="G16" s="414">
        <v>0</v>
      </c>
      <c r="H16" s="413">
        <v>0</v>
      </c>
      <c r="I16" s="412">
        <v>0</v>
      </c>
      <c r="J16" s="399"/>
      <c r="K16" s="399"/>
      <c r="L16" s="399"/>
      <c r="M16" s="399"/>
    </row>
    <row r="17" spans="1:13" s="397" customFormat="1" ht="15" customHeight="1">
      <c r="A17" s="410" t="s">
        <v>191</v>
      </c>
      <c r="B17" s="411">
        <f>SUM(C17:E17)</f>
        <v>0</v>
      </c>
      <c r="C17" s="407">
        <v>0</v>
      </c>
      <c r="D17" s="406">
        <v>0</v>
      </c>
      <c r="E17" s="409">
        <v>0</v>
      </c>
      <c r="F17" s="411">
        <f>SUM(G17:I17)</f>
        <v>0</v>
      </c>
      <c r="G17" s="407">
        <v>0</v>
      </c>
      <c r="H17" s="406">
        <v>0</v>
      </c>
      <c r="I17" s="399">
        <v>0</v>
      </c>
      <c r="J17" s="399"/>
      <c r="K17" s="399"/>
      <c r="L17" s="399"/>
      <c r="M17" s="399"/>
    </row>
    <row r="18" spans="1:13" s="397" customFormat="1" ht="15" customHeight="1">
      <c r="A18" s="410" t="s">
        <v>190</v>
      </c>
      <c r="B18" s="411">
        <f>SUM(C18:E18)</f>
        <v>0</v>
      </c>
      <c r="C18" s="407">
        <v>0</v>
      </c>
      <c r="D18" s="406">
        <v>0</v>
      </c>
      <c r="E18" s="409">
        <v>0</v>
      </c>
      <c r="F18" s="411">
        <f>SUM(G18:I18)</f>
        <v>0</v>
      </c>
      <c r="G18" s="407">
        <v>0</v>
      </c>
      <c r="H18" s="406">
        <v>0</v>
      </c>
      <c r="I18" s="399">
        <v>0</v>
      </c>
      <c r="J18" s="399"/>
      <c r="K18" s="399"/>
      <c r="L18" s="399"/>
      <c r="M18" s="399"/>
    </row>
    <row r="19" spans="1:13" s="397" customFormat="1" ht="15" customHeight="1">
      <c r="A19" s="410" t="s">
        <v>189</v>
      </c>
      <c r="B19" s="408">
        <f>SUM(C19:E19)</f>
        <v>0</v>
      </c>
      <c r="C19" s="407">
        <v>0</v>
      </c>
      <c r="D19" s="406">
        <v>0</v>
      </c>
      <c r="E19" s="409">
        <v>0</v>
      </c>
      <c r="F19" s="408">
        <f>SUM(G19:I19)</f>
        <v>0</v>
      </c>
      <c r="G19" s="407">
        <v>0</v>
      </c>
      <c r="H19" s="406">
        <v>0</v>
      </c>
      <c r="I19" s="399">
        <v>0</v>
      </c>
      <c r="J19" s="399"/>
      <c r="K19" s="399"/>
      <c r="L19" s="399"/>
      <c r="M19" s="399"/>
    </row>
    <row r="20" spans="1:13" s="397" customFormat="1" ht="15" customHeight="1" thickBot="1">
      <c r="A20" s="405" t="s">
        <v>52</v>
      </c>
      <c r="B20" s="403">
        <f>SUM(C20:E20)</f>
        <v>0</v>
      </c>
      <c r="C20" s="402">
        <v>0</v>
      </c>
      <c r="D20" s="401">
        <v>0</v>
      </c>
      <c r="E20" s="404">
        <v>0</v>
      </c>
      <c r="F20" s="403">
        <f>SUM(G20:I20)</f>
        <v>0</v>
      </c>
      <c r="G20" s="402">
        <v>0</v>
      </c>
      <c r="H20" s="401">
        <v>0</v>
      </c>
      <c r="I20" s="400">
        <v>0</v>
      </c>
      <c r="J20" s="399"/>
      <c r="K20" s="399"/>
      <c r="L20" s="399"/>
      <c r="M20" s="399"/>
    </row>
    <row r="21" spans="1:13" s="397" customFormat="1" ht="15" customHeight="1">
      <c r="A21" s="398" t="s">
        <v>144</v>
      </c>
      <c r="B21" s="398"/>
      <c r="C21" s="398"/>
      <c r="D21" s="398"/>
      <c r="E21" s="398"/>
      <c r="F21" s="398"/>
      <c r="G21" s="398"/>
      <c r="H21" s="398"/>
      <c r="I21" s="398"/>
      <c r="J21" s="398"/>
      <c r="K21" s="398"/>
      <c r="L21" s="398"/>
      <c r="M21" s="398"/>
    </row>
    <row r="22" spans="1:13">
      <c r="A22" s="396"/>
      <c r="B22" s="396"/>
      <c r="C22" s="396"/>
      <c r="D22" s="396"/>
      <c r="E22" s="396"/>
      <c r="F22" s="396"/>
      <c r="G22" s="396"/>
      <c r="H22" s="396"/>
      <c r="I22" s="396"/>
      <c r="J22" s="396"/>
      <c r="K22" s="396"/>
      <c r="L22" s="396"/>
      <c r="M22" s="396"/>
    </row>
  </sheetData>
  <mergeCells count="11">
    <mergeCell ref="J3:M3"/>
    <mergeCell ref="A13:A14"/>
    <mergeCell ref="B13:E13"/>
    <mergeCell ref="F13:I13"/>
    <mergeCell ref="J13:M13"/>
    <mergeCell ref="A3:A4"/>
    <mergeCell ref="L1:M1"/>
    <mergeCell ref="L12:M12"/>
    <mergeCell ref="H12:I12"/>
    <mergeCell ref="B3:E3"/>
    <mergeCell ref="F3:I3"/>
  </mergeCells>
  <phoneticPr fontId="1"/>
  <printOptions horizontalCentered="1"/>
  <pageMargins left="0.47244094488188981" right="0.47244094488188981" top="0" bottom="0" header="0" footer="0"/>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AEB6D-7CB6-B347-8D05-4D1CA95DA2A7}">
  <dimension ref="A1:L9"/>
  <sheetViews>
    <sheetView showGridLines="0" zoomScaleSheetLayoutView="100" workbookViewId="0"/>
  </sheetViews>
  <sheetFormatPr baseColWidth="10" defaultColWidth="8.83203125" defaultRowHeight="14"/>
  <cols>
    <col min="1" max="10" width="7.6640625" customWidth="1"/>
    <col min="11" max="11" width="11" customWidth="1"/>
  </cols>
  <sheetData>
    <row r="1" spans="1:12" s="238" customFormat="1" ht="17">
      <c r="A1" s="265" t="s">
        <v>203</v>
      </c>
      <c r="B1" s="264"/>
      <c r="C1" s="264"/>
      <c r="D1" s="264"/>
      <c r="E1" s="264"/>
      <c r="F1" s="264"/>
      <c r="G1" s="264"/>
    </row>
    <row r="2" spans="1:12" s="263" customFormat="1" ht="16" customHeight="1">
      <c r="A2" s="478" t="s">
        <v>202</v>
      </c>
      <c r="B2" s="478"/>
      <c r="C2" s="478"/>
      <c r="D2" s="478"/>
      <c r="E2" s="478"/>
      <c r="F2" s="478"/>
      <c r="G2" s="478"/>
      <c r="H2" s="478"/>
      <c r="I2" s="478"/>
      <c r="J2" s="478"/>
      <c r="K2" s="478"/>
      <c r="L2" s="464"/>
    </row>
    <row r="3" spans="1:12" s="263" customFormat="1" ht="16" customHeight="1" thickBot="1">
      <c r="A3" s="477"/>
      <c r="B3" s="477"/>
      <c r="C3" s="477"/>
      <c r="D3" s="477"/>
      <c r="E3" s="477"/>
      <c r="F3" s="477"/>
      <c r="G3" s="477"/>
      <c r="H3" s="477"/>
      <c r="I3" s="477"/>
      <c r="J3" s="477"/>
      <c r="K3" s="476"/>
      <c r="L3" s="464"/>
    </row>
    <row r="4" spans="1:12" s="263" customFormat="1" ht="14.25" customHeight="1">
      <c r="A4" s="475" t="s">
        <v>14</v>
      </c>
      <c r="B4" s="474" t="s">
        <v>119</v>
      </c>
      <c r="C4" s="473" t="s">
        <v>118</v>
      </c>
      <c r="D4" s="473" t="s">
        <v>117</v>
      </c>
      <c r="E4" s="473" t="s">
        <v>19</v>
      </c>
      <c r="F4" s="473" t="s">
        <v>116</v>
      </c>
      <c r="G4" s="473" t="s">
        <v>115</v>
      </c>
      <c r="H4" s="472" t="s">
        <v>114</v>
      </c>
      <c r="I4" s="472" t="s">
        <v>113</v>
      </c>
      <c r="J4" s="472" t="s">
        <v>112</v>
      </c>
      <c r="K4" s="471" t="s">
        <v>201</v>
      </c>
      <c r="L4" s="470"/>
    </row>
    <row r="5" spans="1:12" s="263" customFormat="1" ht="18" customHeight="1" thickBot="1">
      <c r="A5" s="469">
        <f>SUM(B5:K5)</f>
        <v>11</v>
      </c>
      <c r="B5" s="468">
        <v>0</v>
      </c>
      <c r="C5" s="467">
        <v>0</v>
      </c>
      <c r="D5" s="467">
        <v>0</v>
      </c>
      <c r="E5" s="467">
        <v>0</v>
      </c>
      <c r="F5" s="467">
        <v>0</v>
      </c>
      <c r="G5" s="467">
        <v>0</v>
      </c>
      <c r="H5" s="466">
        <v>0</v>
      </c>
      <c r="I5" s="466">
        <v>0</v>
      </c>
      <c r="J5" s="466">
        <v>0</v>
      </c>
      <c r="K5" s="465">
        <v>11</v>
      </c>
      <c r="L5" s="464"/>
    </row>
    <row r="6" spans="1:12" s="263" customFormat="1" ht="13.5" customHeight="1">
      <c r="A6" s="243" t="s">
        <v>200</v>
      </c>
      <c r="B6" s="242"/>
      <c r="C6" s="242"/>
      <c r="D6" s="242"/>
      <c r="E6" s="242"/>
      <c r="F6" s="242"/>
      <c r="G6" s="242"/>
      <c r="H6" s="241"/>
      <c r="I6" s="241"/>
      <c r="J6" s="241"/>
      <c r="K6" s="241"/>
    </row>
    <row r="7" spans="1:12" s="263" customFormat="1" ht="13.5" customHeight="1">
      <c r="A7" s="243" t="s">
        <v>199</v>
      </c>
      <c r="B7" s="242"/>
      <c r="C7" s="242"/>
      <c r="D7" s="242"/>
      <c r="E7" s="242"/>
      <c r="F7" s="242"/>
      <c r="G7" s="242"/>
      <c r="H7" s="241"/>
      <c r="I7" s="241"/>
      <c r="J7" s="241"/>
      <c r="K7" s="241"/>
    </row>
    <row r="8" spans="1:12" s="263" customFormat="1" ht="13">
      <c r="A8" s="463" t="s">
        <v>144</v>
      </c>
      <c r="B8" s="463"/>
      <c r="C8" s="463"/>
      <c r="D8" s="463"/>
      <c r="E8" s="463"/>
      <c r="F8" s="463"/>
      <c r="G8" s="463"/>
      <c r="H8" s="241"/>
      <c r="I8" s="241"/>
      <c r="J8" s="241"/>
      <c r="K8" s="241"/>
    </row>
    <row r="9" spans="1:12">
      <c r="A9" s="462"/>
      <c r="B9" s="462"/>
      <c r="C9" s="462"/>
      <c r="D9" s="462"/>
      <c r="E9" s="462"/>
      <c r="F9" s="462"/>
      <c r="G9" s="462"/>
      <c r="H9" s="461"/>
      <c r="I9" s="461"/>
      <c r="J9" s="461"/>
      <c r="K9" s="461"/>
    </row>
  </sheetData>
  <mergeCells count="1">
    <mergeCell ref="A2:K3"/>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82AC8-33B7-1741-947A-FC945A4D4B3E}">
  <dimension ref="A1:Q20"/>
  <sheetViews>
    <sheetView showGridLines="0" workbookViewId="0"/>
  </sheetViews>
  <sheetFormatPr baseColWidth="10" defaultColWidth="8.83203125" defaultRowHeight="14"/>
  <cols>
    <col min="1" max="1" width="7.6640625" style="394" customWidth="1"/>
    <col min="2" max="17" width="5" style="394" customWidth="1"/>
    <col min="18" max="16384" width="8.83203125" style="394"/>
  </cols>
  <sheetData>
    <row r="1" spans="1:17" ht="18" customHeight="1">
      <c r="A1" s="460" t="s">
        <v>208</v>
      </c>
      <c r="B1" s="459"/>
      <c r="C1" s="459"/>
      <c r="D1" s="459"/>
      <c r="E1" s="459"/>
      <c r="F1" s="459"/>
      <c r="G1" s="459"/>
      <c r="H1" s="459"/>
      <c r="I1" s="459"/>
      <c r="J1" s="459"/>
      <c r="K1" s="459"/>
      <c r="L1" s="459"/>
      <c r="M1" s="459"/>
      <c r="N1" s="459"/>
      <c r="O1" s="459"/>
      <c r="P1" s="459"/>
      <c r="Q1" s="459"/>
    </row>
    <row r="2" spans="1:17" s="522" customFormat="1" thickBot="1"/>
    <row r="3" spans="1:17" s="483" customFormat="1" ht="18.75" customHeight="1">
      <c r="A3" s="513"/>
      <c r="B3" s="433" t="s">
        <v>207</v>
      </c>
      <c r="C3" s="433"/>
      <c r="D3" s="433"/>
      <c r="E3" s="433"/>
      <c r="F3" s="433"/>
      <c r="G3" s="433"/>
      <c r="H3" s="432" t="s">
        <v>130</v>
      </c>
      <c r="I3" s="456"/>
      <c r="J3" s="456"/>
      <c r="K3" s="456"/>
      <c r="L3" s="512"/>
      <c r="M3" s="432" t="s">
        <v>129</v>
      </c>
      <c r="N3" s="456"/>
      <c r="O3" s="456"/>
      <c r="P3" s="456"/>
      <c r="Q3" s="456"/>
    </row>
    <row r="4" spans="1:17" s="483" customFormat="1" ht="2.25" customHeight="1">
      <c r="A4" s="505"/>
      <c r="B4" s="510"/>
      <c r="C4" s="509"/>
      <c r="D4" s="507"/>
      <c r="E4" s="507"/>
      <c r="F4" s="507"/>
      <c r="G4" s="505"/>
      <c r="H4" s="509"/>
      <c r="I4" s="508"/>
      <c r="J4" s="507"/>
      <c r="K4" s="507"/>
      <c r="L4" s="505"/>
      <c r="M4" s="509"/>
      <c r="N4" s="508"/>
      <c r="O4" s="507"/>
      <c r="P4" s="507"/>
      <c r="Q4" s="521"/>
    </row>
    <row r="5" spans="1:17" s="397" customFormat="1" ht="46.5" customHeight="1">
      <c r="A5" s="505"/>
      <c r="B5" s="504" t="s">
        <v>14</v>
      </c>
      <c r="C5" s="503" t="s">
        <v>10</v>
      </c>
      <c r="D5" s="502" t="s">
        <v>11</v>
      </c>
      <c r="E5" s="502" t="s">
        <v>12</v>
      </c>
      <c r="F5" s="502" t="s">
        <v>13</v>
      </c>
      <c r="G5" s="501" t="s">
        <v>66</v>
      </c>
      <c r="H5" s="504" t="s">
        <v>14</v>
      </c>
      <c r="I5" s="503" t="s">
        <v>10</v>
      </c>
      <c r="J5" s="502" t="s">
        <v>11</v>
      </c>
      <c r="K5" s="502" t="s">
        <v>12</v>
      </c>
      <c r="L5" s="501" t="s">
        <v>13</v>
      </c>
      <c r="M5" s="504" t="s">
        <v>14</v>
      </c>
      <c r="N5" s="503" t="s">
        <v>10</v>
      </c>
      <c r="O5" s="502" t="s">
        <v>11</v>
      </c>
      <c r="P5" s="502" t="s">
        <v>12</v>
      </c>
      <c r="Q5" s="424" t="s">
        <v>13</v>
      </c>
    </row>
    <row r="6" spans="1:17" s="397" customFormat="1" ht="3" customHeight="1">
      <c r="A6" s="505"/>
      <c r="B6" s="504"/>
      <c r="C6" s="503"/>
      <c r="D6" s="502"/>
      <c r="E6" s="502"/>
      <c r="F6" s="502"/>
      <c r="G6" s="501"/>
      <c r="H6" s="504"/>
      <c r="I6" s="503"/>
      <c r="J6" s="502"/>
      <c r="K6" s="502"/>
      <c r="L6" s="501"/>
      <c r="M6" s="504"/>
      <c r="N6" s="503"/>
      <c r="O6" s="502"/>
      <c r="P6" s="502"/>
      <c r="Q6" s="424"/>
    </row>
    <row r="7" spans="1:17" s="483" customFormat="1" ht="18.75" customHeight="1">
      <c r="A7" s="499" t="s">
        <v>14</v>
      </c>
      <c r="B7" s="420">
        <f>SUM(C7:G7)</f>
        <v>164</v>
      </c>
      <c r="C7" s="422">
        <f>SUM(C8:C9)</f>
        <v>0</v>
      </c>
      <c r="D7" s="418">
        <f>SUM(D8:D9)</f>
        <v>6</v>
      </c>
      <c r="E7" s="418">
        <f>SUM(E8:E9)</f>
        <v>5</v>
      </c>
      <c r="F7" s="418">
        <f>SUM(F8:F9)</f>
        <v>0</v>
      </c>
      <c r="G7" s="520">
        <v>153</v>
      </c>
      <c r="H7" s="519">
        <f>SUM(I7:L7)</f>
        <v>3</v>
      </c>
      <c r="I7" s="422">
        <v>0</v>
      </c>
      <c r="J7" s="418">
        <f>SUM(J8:J9)</f>
        <v>0</v>
      </c>
      <c r="K7" s="418">
        <f>SUM(K8:K9)</f>
        <v>3</v>
      </c>
      <c r="L7" s="421">
        <f>SUM(L8:L9)</f>
        <v>0</v>
      </c>
      <c r="M7" s="519">
        <f>SUM(N7:Q7)</f>
        <v>8</v>
      </c>
      <c r="N7" s="422">
        <f>SUM(N8:N9)</f>
        <v>0</v>
      </c>
      <c r="O7" s="418">
        <f>SUM(O8:O9)</f>
        <v>6</v>
      </c>
      <c r="P7" s="418">
        <f>SUM(P8:P9)</f>
        <v>2</v>
      </c>
      <c r="Q7" s="418">
        <f>SUM(Q8:Q9)</f>
        <v>0</v>
      </c>
    </row>
    <row r="8" spans="1:17" s="483" customFormat="1" ht="18.75" customHeight="1">
      <c r="A8" s="491" t="s">
        <v>48</v>
      </c>
      <c r="B8" s="416">
        <f>SUM(C8:G8)</f>
        <v>51</v>
      </c>
      <c r="C8" s="414">
        <f>I8+N8+C16+H16</f>
        <v>0</v>
      </c>
      <c r="D8" s="413">
        <f>J8+O8+D16+I16</f>
        <v>5</v>
      </c>
      <c r="E8" s="413">
        <f>K8+P8+E16+J16</f>
        <v>4</v>
      </c>
      <c r="F8" s="413">
        <f>L8+Q8+F16+K16</f>
        <v>0</v>
      </c>
      <c r="G8" s="518">
        <v>42</v>
      </c>
      <c r="H8" s="517">
        <f>SUM(I8:L8)</f>
        <v>3</v>
      </c>
      <c r="I8" s="489">
        <v>0</v>
      </c>
      <c r="J8" s="413">
        <v>0</v>
      </c>
      <c r="K8" s="413">
        <v>3</v>
      </c>
      <c r="L8" s="415">
        <v>0</v>
      </c>
      <c r="M8" s="517">
        <f>SUM(N8:Q8)</f>
        <v>6</v>
      </c>
      <c r="N8" s="489">
        <v>0</v>
      </c>
      <c r="O8" s="413">
        <v>5</v>
      </c>
      <c r="P8" s="413">
        <v>1</v>
      </c>
      <c r="Q8" s="412">
        <v>0</v>
      </c>
    </row>
    <row r="9" spans="1:17" s="483" customFormat="1" ht="18.75" customHeight="1" thickBot="1">
      <c r="A9" s="487" t="s">
        <v>47</v>
      </c>
      <c r="B9" s="403">
        <f>SUM(C9:G9)</f>
        <v>113</v>
      </c>
      <c r="C9" s="402">
        <f>I9+N9+C17+H17</f>
        <v>0</v>
      </c>
      <c r="D9" s="401">
        <f>J9+O9+D17+I17</f>
        <v>1</v>
      </c>
      <c r="E9" s="401">
        <f>K9+P9+E17+J17</f>
        <v>1</v>
      </c>
      <c r="F9" s="401">
        <f>L9+Q9+F17+K17</f>
        <v>0</v>
      </c>
      <c r="G9" s="516">
        <v>111</v>
      </c>
      <c r="H9" s="411">
        <f>SUM(I9:L9)</f>
        <v>0</v>
      </c>
      <c r="I9" s="485">
        <v>0</v>
      </c>
      <c r="J9" s="401">
        <v>0</v>
      </c>
      <c r="K9" s="401">
        <v>0</v>
      </c>
      <c r="L9" s="404">
        <v>0</v>
      </c>
      <c r="M9" s="403">
        <f>SUM(N9:Q9)</f>
        <v>2</v>
      </c>
      <c r="N9" s="485">
        <v>0</v>
      </c>
      <c r="O9" s="401">
        <v>1</v>
      </c>
      <c r="P9" s="401">
        <v>1</v>
      </c>
      <c r="Q9" s="400">
        <v>0</v>
      </c>
    </row>
    <row r="10" spans="1:17" s="397" customFormat="1" ht="14.25" customHeight="1" thickBot="1">
      <c r="A10" s="515"/>
      <c r="B10" s="399"/>
      <c r="C10" s="399"/>
      <c r="D10" s="399"/>
      <c r="E10" s="399"/>
      <c r="F10" s="399"/>
      <c r="G10" s="399"/>
      <c r="H10" s="514"/>
      <c r="I10" s="399"/>
      <c r="J10" s="399"/>
      <c r="K10" s="399"/>
      <c r="L10" s="399"/>
      <c r="M10" s="399"/>
      <c r="N10" s="399"/>
      <c r="O10" s="399"/>
      <c r="P10" s="399"/>
      <c r="Q10" s="399"/>
    </row>
    <row r="11" spans="1:17" s="483" customFormat="1" ht="18.75" customHeight="1">
      <c r="A11" s="513"/>
      <c r="B11" s="432" t="s">
        <v>196</v>
      </c>
      <c r="C11" s="456"/>
      <c r="D11" s="456"/>
      <c r="E11" s="456"/>
      <c r="F11" s="512"/>
      <c r="G11" s="432" t="s">
        <v>206</v>
      </c>
      <c r="H11" s="456"/>
      <c r="I11" s="456"/>
      <c r="J11" s="456"/>
      <c r="K11" s="512"/>
      <c r="L11" s="511" t="s">
        <v>205</v>
      </c>
    </row>
    <row r="12" spans="1:17" s="483" customFormat="1" ht="2.25" customHeight="1">
      <c r="A12" s="505"/>
      <c r="B12" s="510"/>
      <c r="C12" s="509"/>
      <c r="D12" s="507"/>
      <c r="E12" s="507"/>
      <c r="F12" s="505"/>
      <c r="G12" s="509"/>
      <c r="H12" s="508"/>
      <c r="I12" s="507"/>
      <c r="J12" s="507"/>
      <c r="K12" s="505"/>
      <c r="L12" s="506"/>
    </row>
    <row r="13" spans="1:17" s="397" customFormat="1" ht="46.5" customHeight="1">
      <c r="A13" s="505"/>
      <c r="B13" s="504" t="s">
        <v>14</v>
      </c>
      <c r="C13" s="503" t="s">
        <v>10</v>
      </c>
      <c r="D13" s="502" t="s">
        <v>11</v>
      </c>
      <c r="E13" s="502" t="s">
        <v>12</v>
      </c>
      <c r="F13" s="501" t="s">
        <v>13</v>
      </c>
      <c r="G13" s="504" t="s">
        <v>14</v>
      </c>
      <c r="H13" s="503" t="s">
        <v>10</v>
      </c>
      <c r="I13" s="502" t="s">
        <v>11</v>
      </c>
      <c r="J13" s="502" t="s">
        <v>12</v>
      </c>
      <c r="K13" s="501" t="s">
        <v>13</v>
      </c>
      <c r="L13" s="506"/>
    </row>
    <row r="14" spans="1:17" s="397" customFormat="1" ht="3" customHeight="1">
      <c r="A14" s="505"/>
      <c r="B14" s="504"/>
      <c r="C14" s="503"/>
      <c r="D14" s="502"/>
      <c r="E14" s="502"/>
      <c r="F14" s="501"/>
      <c r="G14" s="504"/>
      <c r="H14" s="503"/>
      <c r="I14" s="502"/>
      <c r="J14" s="502"/>
      <c r="K14" s="501"/>
      <c r="L14" s="500"/>
    </row>
    <row r="15" spans="1:17" s="483" customFormat="1" ht="18.75" customHeight="1">
      <c r="A15" s="499" t="s">
        <v>14</v>
      </c>
      <c r="B15" s="496">
        <f>SUM(C15:F15)</f>
        <v>0</v>
      </c>
      <c r="C15" s="495">
        <f>SUM(C16:C17)</f>
        <v>0</v>
      </c>
      <c r="D15" s="493">
        <f>SUM(D16:D17)</f>
        <v>0</v>
      </c>
      <c r="E15" s="498">
        <f>SUM(E16:E17)</f>
        <v>0</v>
      </c>
      <c r="F15" s="497">
        <f>SUM(F16:F17)</f>
        <v>0</v>
      </c>
      <c r="G15" s="496">
        <f>SUM(H15:K15)</f>
        <v>0</v>
      </c>
      <c r="H15" s="495">
        <f>SUM(H16:H17)</f>
        <v>0</v>
      </c>
      <c r="I15" s="494">
        <f>SUM(I16:I17)</f>
        <v>0</v>
      </c>
      <c r="J15" s="494">
        <f>SUM(J16:J17)</f>
        <v>0</v>
      </c>
      <c r="K15" s="493">
        <f>SUM(K16:K17)</f>
        <v>0</v>
      </c>
      <c r="L15" s="492">
        <f>SUM(L16:L17)</f>
        <v>153</v>
      </c>
    </row>
    <row r="16" spans="1:17" s="483" customFormat="1" ht="18.75" customHeight="1">
      <c r="A16" s="491" t="s">
        <v>48</v>
      </c>
      <c r="B16" s="490">
        <f>SUM(C16:F16)</f>
        <v>0</v>
      </c>
      <c r="C16" s="489">
        <v>0</v>
      </c>
      <c r="D16" s="413">
        <v>0</v>
      </c>
      <c r="E16" s="413">
        <v>0</v>
      </c>
      <c r="F16" s="415">
        <v>0</v>
      </c>
      <c r="G16" s="490">
        <f>SUM(H16:K16)</f>
        <v>0</v>
      </c>
      <c r="H16" s="489">
        <v>0</v>
      </c>
      <c r="I16" s="413">
        <v>0</v>
      </c>
      <c r="J16" s="413">
        <v>0</v>
      </c>
      <c r="K16" s="415">
        <v>0</v>
      </c>
      <c r="L16" s="488">
        <v>42</v>
      </c>
    </row>
    <row r="17" spans="1:17" s="483" customFormat="1" ht="18.75" customHeight="1" thickBot="1">
      <c r="A17" s="487" t="s">
        <v>47</v>
      </c>
      <c r="B17" s="486">
        <f>SUM(C17:F17)</f>
        <v>0</v>
      </c>
      <c r="C17" s="485">
        <v>0</v>
      </c>
      <c r="D17" s="401">
        <v>0</v>
      </c>
      <c r="E17" s="401">
        <v>0</v>
      </c>
      <c r="F17" s="404">
        <v>0</v>
      </c>
      <c r="G17" s="486">
        <f>SUM(H17:K17)</f>
        <v>0</v>
      </c>
      <c r="H17" s="485">
        <v>0</v>
      </c>
      <c r="I17" s="401">
        <v>0</v>
      </c>
      <c r="J17" s="401">
        <v>0</v>
      </c>
      <c r="K17" s="404">
        <v>0</v>
      </c>
      <c r="L17" s="484">
        <v>111</v>
      </c>
    </row>
    <row r="18" spans="1:17" s="397" customFormat="1" ht="15" customHeight="1">
      <c r="A18" s="482" t="s">
        <v>204</v>
      </c>
      <c r="B18" s="482"/>
      <c r="C18" s="482"/>
      <c r="D18" s="481"/>
      <c r="E18" s="481"/>
      <c r="F18" s="481"/>
      <c r="G18" s="481"/>
      <c r="H18" s="399"/>
      <c r="I18" s="399"/>
      <c r="J18" s="399"/>
      <c r="K18" s="399"/>
      <c r="L18" s="399"/>
      <c r="M18" s="399"/>
      <c r="N18" s="399"/>
      <c r="O18" s="399"/>
      <c r="P18" s="399"/>
      <c r="Q18" s="399"/>
    </row>
    <row r="19" spans="1:17" s="397" customFormat="1" ht="15" customHeight="1">
      <c r="A19" s="480" t="s">
        <v>144</v>
      </c>
      <c r="B19" s="398"/>
      <c r="C19" s="398"/>
      <c r="D19" s="398"/>
      <c r="E19" s="398"/>
      <c r="F19" s="398"/>
      <c r="G19" s="398"/>
      <c r="H19" s="398"/>
      <c r="I19" s="398"/>
      <c r="J19" s="398"/>
      <c r="K19" s="398"/>
      <c r="L19" s="398"/>
      <c r="M19" s="398"/>
      <c r="N19" s="398"/>
      <c r="O19" s="398"/>
      <c r="P19" s="398"/>
      <c r="Q19" s="398"/>
    </row>
    <row r="20" spans="1:17">
      <c r="A20" s="479"/>
      <c r="B20" s="396"/>
      <c r="C20" s="396"/>
      <c r="D20" s="396"/>
      <c r="E20" s="396"/>
      <c r="F20" s="396"/>
      <c r="G20" s="396"/>
      <c r="H20" s="396"/>
      <c r="I20" s="396"/>
      <c r="J20" s="396"/>
      <c r="K20" s="396"/>
      <c r="L20" s="396"/>
      <c r="M20" s="396"/>
      <c r="N20" s="396"/>
      <c r="O20" s="396"/>
      <c r="P20" s="396"/>
      <c r="Q20" s="396"/>
    </row>
  </sheetData>
  <mergeCells count="7">
    <mergeCell ref="A18:G18"/>
    <mergeCell ref="B11:F11"/>
    <mergeCell ref="B3:G3"/>
    <mergeCell ref="H3:L3"/>
    <mergeCell ref="M3:Q3"/>
    <mergeCell ref="G11:K11"/>
    <mergeCell ref="L11:L14"/>
  </mergeCells>
  <phoneticPr fontId="1"/>
  <pageMargins left="0.47244094488188981" right="0.47244094488188981" top="0"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§１表１</vt:lpstr>
      <vt:lpstr>§１表２</vt:lpstr>
      <vt:lpstr>§１表３</vt:lpstr>
      <vt:lpstr>§１表４</vt:lpstr>
      <vt:lpstr>§１表５</vt:lpstr>
      <vt:lpstr>§１表６</vt:lpstr>
      <vt:lpstr>§１表７</vt:lpstr>
      <vt:lpstr>§１表８</vt:lpstr>
      <vt:lpstr>§１表９</vt:lpstr>
      <vt:lpstr>§１表１０</vt:lpstr>
      <vt:lpstr>§１表４!Print_Area</vt:lpstr>
      <vt:lpstr>§１表６!Print_Area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2022-12-24T02:29:43Z</cp:lastPrinted>
  <dcterms:created xsi:type="dcterms:W3CDTF">2002-07-25T04:22:31Z</dcterms:created>
  <dcterms:modified xsi:type="dcterms:W3CDTF">2023-03-29T19:00:13Z</dcterms:modified>
</cp:coreProperties>
</file>