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3/CD-R/2/02_高齢者福祉/"/>
    </mc:Choice>
  </mc:AlternateContent>
  <xr:revisionPtr revIDLastSave="0" documentId="13_ncr:1_{2A4179C8-FB83-F942-A3F3-8180D6C48B15}" xr6:coauthVersionLast="36" xr6:coauthVersionMax="36" xr10:uidLastSave="{00000000-0000-0000-0000-000000000000}"/>
  <bookViews>
    <workbookView xWindow="28060" yWindow="6340" windowWidth="15500" windowHeight="12980" xr2:uid="{00000000-000D-0000-FFFF-FFFF00000000}"/>
  </bookViews>
  <sheets>
    <sheet name="§６表１" sheetId="1" r:id="rId1"/>
    <sheet name="§６表２" sheetId="2" r:id="rId2"/>
    <sheet name="§６表3" sheetId="3" r:id="rId3"/>
    <sheet name="§６表4" sheetId="4" r:id="rId4"/>
    <sheet name="§６表5" sheetId="5" r:id="rId5"/>
    <sheet name="§６表６" sheetId="6" r:id="rId6"/>
    <sheet name="§６表７" sheetId="7" r:id="rId7"/>
  </sheets>
  <externalReferences>
    <externalReference r:id="rId8"/>
  </externalReferences>
  <definedNames>
    <definedName name="_xlnm.Print_Area" localSheetId="1">§６表２!$A$1:$J$57</definedName>
    <definedName name="_xlnm.Print_Area" localSheetId="2">§６表3!$A$1:$H$18</definedName>
    <definedName name="_xlnm.Print_Area" localSheetId="3">§６表4!$A$1:$F$17</definedName>
    <definedName name="_xlnm.Print_Area" localSheetId="4">§６表5!$A$1:$L$8</definedName>
    <definedName name="_xlnm.Print_Area" localSheetId="5">§６表６!$A$1:$K$34</definedName>
    <definedName name="_xlnm.Print_Area" localSheetId="6">§６表７!$A$1:$L$55</definedName>
    <definedName name="事業所集計用テーブル" localSheetId="1">#REF!</definedName>
    <definedName name="事業所集計用テーブル">#REF!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B6" i="7" l="1"/>
  <c r="B7" i="7"/>
  <c r="B8" i="7"/>
  <c r="B9" i="7" s="1"/>
  <c r="C8" i="7"/>
  <c r="C9" i="7" s="1"/>
  <c r="D8" i="7"/>
  <c r="G9" i="7"/>
  <c r="H9" i="7"/>
  <c r="I9" i="7"/>
  <c r="J9" i="7"/>
  <c r="K9" i="7"/>
  <c r="L9" i="7"/>
  <c r="D10" i="7"/>
  <c r="B14" i="7"/>
  <c r="B16" i="7" s="1"/>
  <c r="B17" i="7" s="1"/>
  <c r="B15" i="7"/>
  <c r="C16" i="7"/>
  <c r="C17" i="7" s="1"/>
  <c r="D16" i="7"/>
  <c r="D17" i="7" s="1"/>
  <c r="G17" i="7"/>
  <c r="H17" i="7"/>
  <c r="I17" i="7"/>
  <c r="J17" i="7"/>
  <c r="K17" i="7"/>
  <c r="L17" i="7"/>
  <c r="B21" i="7"/>
  <c r="B22" i="7"/>
  <c r="B23" i="7"/>
  <c r="D23" i="7" s="1"/>
  <c r="C23" i="7"/>
  <c r="C24" i="7"/>
  <c r="G24" i="7"/>
  <c r="H24" i="7"/>
  <c r="I24" i="7"/>
  <c r="J24" i="7"/>
  <c r="K24" i="7"/>
  <c r="L24" i="7"/>
  <c r="B28" i="7"/>
  <c r="B30" i="7" s="1"/>
  <c r="B31" i="7" s="1"/>
  <c r="D31" i="7" s="1"/>
  <c r="B29" i="7"/>
  <c r="C30" i="7"/>
  <c r="D30" i="7"/>
  <c r="G31" i="7"/>
  <c r="H31" i="7"/>
  <c r="I31" i="7"/>
  <c r="J31" i="7"/>
  <c r="K31" i="7"/>
  <c r="L31" i="7"/>
  <c r="D32" i="7"/>
  <c r="B36" i="7"/>
  <c r="B37" i="7"/>
  <c r="B38" i="7"/>
  <c r="B39" i="7" s="1"/>
  <c r="D39" i="7" s="1"/>
  <c r="C38" i="7"/>
  <c r="D38" i="7"/>
  <c r="C39" i="7"/>
  <c r="G39" i="7"/>
  <c r="H39" i="7"/>
  <c r="I39" i="7"/>
  <c r="J39" i="7"/>
  <c r="K39" i="7"/>
  <c r="L39" i="7"/>
  <c r="B43" i="7"/>
  <c r="B44" i="7"/>
  <c r="C45" i="7"/>
  <c r="C46" i="7" s="1"/>
  <c r="D45" i="7"/>
  <c r="B45" i="7" s="1"/>
  <c r="B46" i="7" s="1"/>
  <c r="D46" i="7" s="1"/>
  <c r="G46" i="7"/>
  <c r="H46" i="7"/>
  <c r="I46" i="7"/>
  <c r="J46" i="7"/>
  <c r="K46" i="7"/>
  <c r="L46" i="7"/>
  <c r="B50" i="7"/>
  <c r="B51" i="7"/>
  <c r="B52" i="7"/>
  <c r="B53" i="7" s="1"/>
  <c r="D53" i="7" s="1"/>
  <c r="C52" i="7"/>
  <c r="D52" i="7"/>
  <c r="C53" i="7"/>
  <c r="G53" i="7"/>
  <c r="H53" i="7"/>
  <c r="I53" i="7"/>
  <c r="J53" i="7"/>
  <c r="K53" i="7"/>
  <c r="L53" i="7"/>
  <c r="D9" i="7" l="1"/>
  <c r="B24" i="7"/>
  <c r="D24" i="7" s="1"/>
  <c r="B8" i="6"/>
  <c r="C8" i="6"/>
  <c r="D8" i="6"/>
  <c r="J32" i="6" s="1"/>
  <c r="E8" i="6"/>
  <c r="F8" i="6"/>
  <c r="G8" i="6"/>
  <c r="H8" i="6"/>
  <c r="I8" i="6"/>
  <c r="J8" i="6"/>
  <c r="B9" i="6"/>
  <c r="C9" i="6"/>
  <c r="D9" i="6"/>
  <c r="J33" i="6" s="1"/>
  <c r="E9" i="6"/>
  <c r="F9" i="6"/>
  <c r="G9" i="6"/>
  <c r="H9" i="6"/>
  <c r="I9" i="6"/>
  <c r="J9" i="6"/>
  <c r="A14" i="6"/>
  <c r="B14" i="6"/>
  <c r="C14" i="6"/>
  <c r="D14" i="6"/>
  <c r="E14" i="6"/>
  <c r="F14" i="6"/>
  <c r="G14" i="6"/>
  <c r="H14" i="6"/>
  <c r="I14" i="6"/>
  <c r="J14" i="6"/>
  <c r="A15" i="6"/>
  <c r="B15" i="6"/>
  <c r="C15" i="6"/>
  <c r="D15" i="6"/>
  <c r="E15" i="6"/>
  <c r="F15" i="6"/>
  <c r="G15" i="6"/>
  <c r="H15" i="6"/>
  <c r="I15" i="6"/>
  <c r="J15" i="6"/>
  <c r="A20" i="6"/>
  <c r="B20" i="6"/>
  <c r="C20" i="6"/>
  <c r="D20" i="6"/>
  <c r="E20" i="6"/>
  <c r="F20" i="6"/>
  <c r="G20" i="6"/>
  <c r="H20" i="6"/>
  <c r="I20" i="6"/>
  <c r="J20" i="6"/>
  <c r="A21" i="6"/>
  <c r="B21" i="6"/>
  <c r="C21" i="6"/>
  <c r="D21" i="6"/>
  <c r="E21" i="6"/>
  <c r="F21" i="6"/>
  <c r="G21" i="6"/>
  <c r="H21" i="6"/>
  <c r="I21" i="6"/>
  <c r="J21" i="6"/>
  <c r="A26" i="6"/>
  <c r="B26" i="6"/>
  <c r="C26" i="6"/>
  <c r="D26" i="6"/>
  <c r="E26" i="6"/>
  <c r="F26" i="6"/>
  <c r="G26" i="6"/>
  <c r="H26" i="6"/>
  <c r="I26" i="6"/>
  <c r="J26" i="6"/>
  <c r="A27" i="6"/>
  <c r="B27" i="6"/>
  <c r="C27" i="6"/>
  <c r="D27" i="6"/>
  <c r="E27" i="6"/>
  <c r="F27" i="6"/>
  <c r="G27" i="6"/>
  <c r="H27" i="6"/>
  <c r="I27" i="6"/>
  <c r="J27" i="6"/>
  <c r="J31" i="6"/>
  <c r="A32" i="6"/>
  <c r="B32" i="6"/>
  <c r="C32" i="6"/>
  <c r="D32" i="6"/>
  <c r="E32" i="6"/>
  <c r="F32" i="6"/>
  <c r="G32" i="6"/>
  <c r="H32" i="6"/>
  <c r="I32" i="6"/>
  <c r="A33" i="6"/>
  <c r="B33" i="6"/>
  <c r="C33" i="6"/>
  <c r="D33" i="6"/>
  <c r="E33" i="6"/>
  <c r="F33" i="6"/>
  <c r="G33" i="6"/>
  <c r="H33" i="6"/>
  <c r="I33" i="6"/>
  <c r="C5" i="5" l="1"/>
  <c r="C6" i="5"/>
  <c r="C7" i="5"/>
  <c r="D7" i="5"/>
  <c r="E7" i="5"/>
  <c r="F7" i="5"/>
  <c r="G7" i="5"/>
  <c r="H7" i="5"/>
  <c r="I7" i="5"/>
  <c r="J7" i="5"/>
  <c r="K7" i="5"/>
  <c r="L7" i="5"/>
  <c r="D6" i="3" l="1"/>
  <c r="E6" i="3"/>
  <c r="F6" i="3"/>
  <c r="G6" i="3"/>
  <c r="H6" i="3"/>
  <c r="F7" i="3"/>
  <c r="F8" i="3"/>
  <c r="D14" i="3"/>
  <c r="F14" i="3" s="1"/>
  <c r="B4" i="2" l="1"/>
  <c r="B5" i="2"/>
  <c r="B33" i="2" s="1"/>
  <c r="B6" i="2"/>
  <c r="B7" i="2"/>
  <c r="B8" i="2"/>
  <c r="B9" i="2"/>
  <c r="B10" i="2"/>
  <c r="B11" i="2"/>
  <c r="B12" i="2"/>
  <c r="B13" i="2"/>
  <c r="B14" i="2"/>
  <c r="B15" i="2"/>
  <c r="B16" i="2"/>
  <c r="B17" i="2"/>
  <c r="B18" i="2"/>
  <c r="B19" i="2"/>
  <c r="B20" i="2"/>
  <c r="B21" i="2"/>
  <c r="B22" i="2"/>
  <c r="B23" i="2"/>
  <c r="B24" i="2"/>
  <c r="B25" i="2"/>
  <c r="B26" i="2"/>
  <c r="B28" i="2"/>
  <c r="B29" i="2"/>
  <c r="B30" i="2"/>
  <c r="B31" i="2"/>
  <c r="B32" i="2"/>
  <c r="C33" i="2"/>
  <c r="D33" i="2"/>
  <c r="E33" i="2"/>
  <c r="F33" i="2"/>
  <c r="G33" i="2"/>
  <c r="H33" i="2"/>
  <c r="I33" i="2"/>
  <c r="B36" i="2"/>
  <c r="B37" i="2"/>
  <c r="B38" i="2"/>
  <c r="B39" i="2"/>
  <c r="B55" i="2" s="1"/>
  <c r="B40" i="2"/>
  <c r="B41" i="2"/>
  <c r="B42" i="2"/>
  <c r="B43" i="2"/>
  <c r="B44" i="2"/>
  <c r="B45" i="2"/>
  <c r="B46" i="2"/>
  <c r="B47" i="2"/>
  <c r="B48" i="2"/>
  <c r="B49" i="2"/>
  <c r="B50" i="2"/>
  <c r="B51" i="2"/>
  <c r="B52" i="2"/>
  <c r="B54" i="2"/>
  <c r="C55" i="2"/>
  <c r="D55" i="2"/>
  <c r="E55" i="2"/>
  <c r="F55" i="2"/>
  <c r="G55" i="2"/>
  <c r="H55" i="2"/>
  <c r="I55" i="2"/>
</calcChain>
</file>

<file path=xl/sharedStrings.xml><?xml version="1.0" encoding="utf-8"?>
<sst xmlns="http://schemas.openxmlformats.org/spreadsheetml/2006/main" count="404" uniqueCount="208">
  <si>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</si>
  <si>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</si>
  <si>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</si>
  <si>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</si>
  <si>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</si>
  <si>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</si>
  <si>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</si>
  <si>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地域包括支援
センター</t>
    <rPh sb="0" eb="2">
      <t>チイキ</t>
    </rPh>
    <rPh sb="2" eb="4">
      <t>ホウカツ</t>
    </rPh>
    <rPh sb="4" eb="6">
      <t>シエン</t>
    </rPh>
    <phoneticPr fontId="2"/>
  </si>
  <si>
    <t>ケアハウス</t>
    <phoneticPr fontId="2"/>
  </si>
  <si>
    <t>福祉住宅</t>
    <rPh sb="0" eb="2">
      <t>フクシ</t>
    </rPh>
    <rPh sb="2" eb="4">
      <t>ジュウタク</t>
    </rPh>
    <phoneticPr fontId="2"/>
  </si>
  <si>
    <t>シルバー
ハウジング</t>
    <phoneticPr fontId="2"/>
  </si>
  <si>
    <t>養護老人
ホーム</t>
    <rPh sb="0" eb="2">
      <t>ヨウゴ</t>
    </rPh>
    <rPh sb="2" eb="4">
      <t>ロウジン</t>
    </rPh>
    <phoneticPr fontId="2"/>
  </si>
  <si>
    <t>いきいきセンター</t>
    <phoneticPr fontId="2"/>
  </si>
  <si>
    <t>いこいの家</t>
    <rPh sb="4" eb="5">
      <t>イエ</t>
    </rPh>
    <phoneticPr fontId="2"/>
  </si>
  <si>
    <t>26年度</t>
    <rPh sb="2" eb="4">
      <t>ネンド</t>
    </rPh>
    <phoneticPr fontId="2"/>
  </si>
  <si>
    <t>資料：地域包括ケア推進室、高齢者事業推進課、高齢者在宅サービス課</t>
    <rPh sb="3" eb="5">
      <t>チイキ</t>
    </rPh>
    <rPh sb="5" eb="7">
      <t>ホウカツ</t>
    </rPh>
    <rPh sb="9" eb="11">
      <t>スイシン</t>
    </rPh>
    <rPh sb="11" eb="12">
      <t>シツ</t>
    </rPh>
    <rPh sb="13" eb="16">
      <t>コウレイシャ</t>
    </rPh>
    <rPh sb="16" eb="18">
      <t>ジギョウ</t>
    </rPh>
    <rPh sb="18" eb="20">
      <t>スイシン</t>
    </rPh>
    <rPh sb="20" eb="21">
      <t>カ</t>
    </rPh>
    <rPh sb="22" eb="25">
      <t>コウレイシャ</t>
    </rPh>
    <rPh sb="25" eb="27">
      <t>ザイタク</t>
    </rPh>
    <rPh sb="31" eb="32">
      <t>カ</t>
    </rPh>
    <phoneticPr fontId="2"/>
  </si>
  <si>
    <t>27年度</t>
    <rPh sb="2" eb="4">
      <t>ネンド</t>
    </rPh>
    <phoneticPr fontId="2"/>
  </si>
  <si>
    <t>28年度</t>
    <rPh sb="2" eb="4">
      <t>ネンド</t>
    </rPh>
    <phoneticPr fontId="2"/>
  </si>
  <si>
    <t>29年度</t>
    <rPh sb="2" eb="4">
      <t>ネンド</t>
    </rPh>
    <phoneticPr fontId="2"/>
  </si>
  <si>
    <t>各年度3月31日現在</t>
    <rPh sb="0" eb="3">
      <t>カクネンド</t>
    </rPh>
    <rPh sb="4" eb="5">
      <t>ガツ</t>
    </rPh>
    <rPh sb="7" eb="10">
      <t>ニチゲンザイ</t>
    </rPh>
    <rPh sb="8" eb="10">
      <t>ゲンザイ</t>
    </rPh>
    <phoneticPr fontId="2"/>
  </si>
  <si>
    <t>30年度</t>
    <rPh sb="2" eb="4">
      <t>ネンド</t>
    </rPh>
    <phoneticPr fontId="2"/>
  </si>
  <si>
    <t>令和
元年度</t>
    <rPh sb="0" eb="2">
      <t>レイワ</t>
    </rPh>
    <rPh sb="3" eb="5">
      <t>ガンネン</t>
    </rPh>
    <rPh sb="4" eb="6">
      <t>ネンド</t>
    </rPh>
    <phoneticPr fontId="2"/>
  </si>
  <si>
    <t>2年度</t>
    <rPh sb="1" eb="3">
      <t>ネンド</t>
    </rPh>
    <rPh sb="2" eb="3">
      <t>ガンネン</t>
    </rPh>
    <phoneticPr fontId="2"/>
  </si>
  <si>
    <t>3年度</t>
    <rPh sb="1" eb="3">
      <t>ネンド</t>
    </rPh>
    <rPh sb="2" eb="3">
      <t>ガンネン</t>
    </rPh>
    <phoneticPr fontId="2"/>
  </si>
  <si>
    <t>表 １  介護保険（施設）以外の高齢者施設等数</t>
    <phoneticPr fontId="2"/>
  </si>
  <si>
    <t>§６ 　高齢者施設対策</t>
    <rPh sb="4" eb="7">
      <t>コウレイシャ</t>
    </rPh>
    <rPh sb="7" eb="9">
      <t>シセツ</t>
    </rPh>
    <rPh sb="9" eb="11">
      <t>タイサク</t>
    </rPh>
    <phoneticPr fontId="2"/>
  </si>
  <si>
    <t>※短期入所生活介護の利用定員は単独型・併設型の利用定員数</t>
    <rPh sb="1" eb="3">
      <t>タンキ</t>
    </rPh>
    <rPh sb="3" eb="5">
      <t>ニュウショ</t>
    </rPh>
    <rPh sb="5" eb="7">
      <t>セイカツ</t>
    </rPh>
    <rPh sb="7" eb="9">
      <t>カイゴ</t>
    </rPh>
    <rPh sb="10" eb="12">
      <t>リヨウ</t>
    </rPh>
    <rPh sb="12" eb="14">
      <t>テイイン</t>
    </rPh>
    <rPh sb="15" eb="18">
      <t>タンドクガタ</t>
    </rPh>
    <rPh sb="19" eb="22">
      <t>ヘイセツガタ</t>
    </rPh>
    <rPh sb="23" eb="25">
      <t>リヨウ</t>
    </rPh>
    <rPh sb="25" eb="27">
      <t>テイイン</t>
    </rPh>
    <rPh sb="27" eb="28">
      <t>スウ</t>
    </rPh>
    <phoneticPr fontId="15"/>
  </si>
  <si>
    <t>資料：高齢者事業推進課</t>
    <rPh sb="3" eb="5">
      <t>コウレイ</t>
    </rPh>
    <rPh sb="5" eb="6">
      <t>シャ</t>
    </rPh>
    <rPh sb="6" eb="8">
      <t>ジギョウ</t>
    </rPh>
    <rPh sb="8" eb="10">
      <t>スイシン</t>
    </rPh>
    <rPh sb="10" eb="11">
      <t>カ</t>
    </rPh>
    <phoneticPr fontId="2"/>
  </si>
  <si>
    <t>総数</t>
    <rPh sb="0" eb="1">
      <t>ソウ</t>
    </rPh>
    <rPh sb="1" eb="2">
      <t>スウ</t>
    </rPh>
    <phoneticPr fontId="20"/>
  </si>
  <si>
    <t>介護予防短時間通所サービス</t>
    <phoneticPr fontId="20"/>
  </si>
  <si>
    <t>介護予防通所サービス</t>
    <phoneticPr fontId="20"/>
  </si>
  <si>
    <t>-</t>
  </si>
  <si>
    <t>介護予防訪問サービス</t>
    <phoneticPr fontId="2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</si>
  <si>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</si>
  <si>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介護予防小規模多機能型居宅介護</t>
    <rPh sb="0" eb="2">
      <t>カイゴ</t>
    </rPh>
    <rPh sb="2" eb="4">
      <t>ヨボウ</t>
    </rPh>
    <rPh sb="4" eb="7">
      <t>ショウキボ</t>
    </rPh>
    <rPh sb="7" eb="11">
      <t>タキノウガタ</t>
    </rPh>
    <rPh sb="11" eb="13">
      <t>キョタク</t>
    </rPh>
    <rPh sb="13" eb="15">
      <t>カイゴ</t>
    </rPh>
    <phoneticPr fontId="20"/>
  </si>
  <si>
    <t>介護予防認知症対応通所介護</t>
    <rPh sb="0" eb="2">
      <t>カイゴ</t>
    </rPh>
    <rPh sb="2" eb="4">
      <t>ヨボウ</t>
    </rPh>
    <rPh sb="4" eb="6">
      <t>ニンチ</t>
    </rPh>
    <rPh sb="6" eb="7">
      <t>ショウ</t>
    </rPh>
    <rPh sb="7" eb="9">
      <t>タイオウ</t>
    </rPh>
    <rPh sb="9" eb="11">
      <t>ツウショ</t>
    </rPh>
    <rPh sb="11" eb="13">
      <t>カイゴ</t>
    </rPh>
    <phoneticPr fontId="20"/>
  </si>
  <si>
    <t>介護予防福祉用具貸与</t>
    <rPh sb="0" eb="2">
      <t>カイゴ</t>
    </rPh>
    <rPh sb="2" eb="4">
      <t>ヨボウ</t>
    </rPh>
    <rPh sb="4" eb="6">
      <t>フクシ</t>
    </rPh>
    <rPh sb="6" eb="8">
      <t>ヨウグ</t>
    </rPh>
    <rPh sb="8" eb="10">
      <t>タイヨ</t>
    </rPh>
    <phoneticPr fontId="20"/>
  </si>
  <si>
    <t>特定介護予防福祉用具販売</t>
    <rPh sb="0" eb="2">
      <t>トクテイ</t>
    </rPh>
    <rPh sb="2" eb="4">
      <t>カイゴ</t>
    </rPh>
    <rPh sb="4" eb="6">
      <t>ヨボウ</t>
    </rPh>
    <rPh sb="6" eb="8">
      <t>フクシ</t>
    </rPh>
    <rPh sb="8" eb="10">
      <t>ヨウグ</t>
    </rPh>
    <rPh sb="10" eb="12">
      <t>ハンバイ</t>
    </rPh>
    <phoneticPr fontId="20"/>
  </si>
  <si>
    <t>介護予防特定施設入居者生活介護（軽費老人ホーム）</t>
    <rPh sb="0" eb="2">
      <t>カイゴ</t>
    </rPh>
    <rPh sb="2" eb="4">
      <t>ヨボウ</t>
    </rPh>
    <rPh sb="4" eb="6">
      <t>トクテイ</t>
    </rPh>
    <rPh sb="6" eb="8">
      <t>シセツ</t>
    </rPh>
    <rPh sb="8" eb="11">
      <t>ニュウキョシャ</t>
    </rPh>
    <rPh sb="11" eb="13">
      <t>セイカツ</t>
    </rPh>
    <rPh sb="13" eb="15">
      <t>カイゴ</t>
    </rPh>
    <rPh sb="16" eb="18">
      <t>ケイヒ</t>
    </rPh>
    <rPh sb="18" eb="20">
      <t>ロウジン</t>
    </rPh>
    <phoneticPr fontId="20"/>
  </si>
  <si>
    <t>介護予防特定施設入居者生活介護（有料老人ホーム）</t>
    <rPh sb="0" eb="2">
      <t>カイゴ</t>
    </rPh>
    <rPh sb="2" eb="4">
      <t>ヨボウ</t>
    </rPh>
    <rPh sb="4" eb="6">
      <t>トクテイ</t>
    </rPh>
    <rPh sb="6" eb="8">
      <t>シセツ</t>
    </rPh>
    <rPh sb="8" eb="11">
      <t>ニュウキョシャ</t>
    </rPh>
    <rPh sb="11" eb="13">
      <t>セイカツ</t>
    </rPh>
    <rPh sb="13" eb="15">
      <t>カイゴ</t>
    </rPh>
    <rPh sb="16" eb="17">
      <t>ユウ</t>
    </rPh>
    <rPh sb="18" eb="20">
      <t>ロウジン</t>
    </rPh>
    <phoneticPr fontId="20"/>
  </si>
  <si>
    <t>介護予防短期入所療養介護</t>
    <rPh sb="0" eb="2">
      <t>カイゴ</t>
    </rPh>
    <rPh sb="2" eb="4">
      <t>ヨボウ</t>
    </rPh>
    <rPh sb="4" eb="6">
      <t>タンキ</t>
    </rPh>
    <rPh sb="6" eb="8">
      <t>ニュウショ</t>
    </rPh>
    <rPh sb="8" eb="10">
      <t>リョウヨウ</t>
    </rPh>
    <rPh sb="10" eb="12">
      <t>カイゴ</t>
    </rPh>
    <phoneticPr fontId="20"/>
  </si>
  <si>
    <t>介護予防短期入所生活介護</t>
    <rPh sb="0" eb="2">
      <t>カイゴ</t>
    </rPh>
    <rPh sb="2" eb="4">
      <t>ヨボウ</t>
    </rPh>
    <rPh sb="4" eb="6">
      <t>タンキ</t>
    </rPh>
    <rPh sb="6" eb="8">
      <t>ニュウショ</t>
    </rPh>
    <rPh sb="8" eb="10">
      <t>セイカツ</t>
    </rPh>
    <rPh sb="10" eb="12">
      <t>カイゴ</t>
    </rPh>
    <phoneticPr fontId="20"/>
  </si>
  <si>
    <t>介護予防通所リハビリテーション</t>
    <rPh sb="0" eb="2">
      <t>カイゴ</t>
    </rPh>
    <rPh sb="2" eb="4">
      <t>ヨボウ</t>
    </rPh>
    <rPh sb="4" eb="6">
      <t>ツウショ</t>
    </rPh>
    <phoneticPr fontId="20"/>
  </si>
  <si>
    <t>介護予防居宅療養管理指導</t>
    <rPh sb="0" eb="2">
      <t>カイゴ</t>
    </rPh>
    <rPh sb="2" eb="4">
      <t>ヨボウ</t>
    </rPh>
    <rPh sb="4" eb="6">
      <t>キョタク</t>
    </rPh>
    <rPh sb="6" eb="8">
      <t>リョウヨウ</t>
    </rPh>
    <rPh sb="8" eb="10">
      <t>カンリ</t>
    </rPh>
    <rPh sb="10" eb="12">
      <t>シドウ</t>
    </rPh>
    <phoneticPr fontId="20"/>
  </si>
  <si>
    <t>介護予防訪問リハビリテーション</t>
    <rPh sb="0" eb="2">
      <t>カイゴ</t>
    </rPh>
    <rPh sb="2" eb="4">
      <t>ヨボウ</t>
    </rPh>
    <rPh sb="4" eb="6">
      <t>ホウモン</t>
    </rPh>
    <phoneticPr fontId="20"/>
  </si>
  <si>
    <t>介護予防訪問看護ステーション</t>
    <rPh sb="0" eb="2">
      <t>カイゴ</t>
    </rPh>
    <rPh sb="2" eb="4">
      <t>ヨボウ</t>
    </rPh>
    <rPh sb="4" eb="6">
      <t>ホウモン</t>
    </rPh>
    <rPh sb="6" eb="8">
      <t>カンゴ</t>
    </rPh>
    <phoneticPr fontId="20"/>
  </si>
  <si>
    <t>介護予防訪問看護（介護予防訪問看護ステーションを除く）</t>
    <rPh sb="0" eb="2">
      <t>カイゴ</t>
    </rPh>
    <rPh sb="2" eb="4">
      <t>ヨボウ</t>
    </rPh>
    <rPh sb="4" eb="6">
      <t>ホウモン</t>
    </rPh>
    <rPh sb="6" eb="8">
      <t>カンゴ</t>
    </rPh>
    <rPh sb="9" eb="11">
      <t>カイゴ</t>
    </rPh>
    <rPh sb="11" eb="13">
      <t>ヨボウ</t>
    </rPh>
    <rPh sb="13" eb="15">
      <t>ホウモン</t>
    </rPh>
    <rPh sb="15" eb="17">
      <t>カンゴ</t>
    </rPh>
    <rPh sb="24" eb="25">
      <t>ノゾ</t>
    </rPh>
    <phoneticPr fontId="20"/>
  </si>
  <si>
    <t>介護予防訪問入浴介護</t>
    <rPh sb="0" eb="2">
      <t>カイゴ</t>
    </rPh>
    <rPh sb="2" eb="4">
      <t>ヨボウ</t>
    </rPh>
    <rPh sb="4" eb="6">
      <t>ホウモン</t>
    </rPh>
    <rPh sb="6" eb="8">
      <t>ニュウヨク</t>
    </rPh>
    <rPh sb="8" eb="10">
      <t>カイゴ</t>
    </rPh>
    <phoneticPr fontId="20"/>
  </si>
  <si>
    <t>介護予防支援</t>
    <rPh sb="0" eb="2">
      <t>カイゴ</t>
    </rPh>
    <rPh sb="2" eb="4">
      <t>ヨボウ</t>
    </rPh>
    <rPh sb="4" eb="6">
      <t>シエン</t>
    </rPh>
    <phoneticPr fontId="20"/>
  </si>
  <si>
    <t>利用定員</t>
    <rPh sb="0" eb="2">
      <t>リヨウ</t>
    </rPh>
    <rPh sb="2" eb="4">
      <t>テイイン</t>
    </rPh>
    <phoneticPr fontId="20"/>
  </si>
  <si>
    <t>麻生</t>
    <rPh sb="0" eb="2">
      <t>アサオ</t>
    </rPh>
    <phoneticPr fontId="20"/>
  </si>
  <si>
    <t>多摩</t>
    <rPh sb="0" eb="2">
      <t>タマ</t>
    </rPh>
    <phoneticPr fontId="20"/>
  </si>
  <si>
    <t>宮前</t>
    <rPh sb="0" eb="2">
      <t>ミヤマエ</t>
    </rPh>
    <phoneticPr fontId="20"/>
  </si>
  <si>
    <t>高津</t>
    <rPh sb="0" eb="2">
      <t>タカツ</t>
    </rPh>
    <phoneticPr fontId="20"/>
  </si>
  <si>
    <t>中原</t>
    <rPh sb="0" eb="2">
      <t>ナカハラ</t>
    </rPh>
    <phoneticPr fontId="20"/>
  </si>
  <si>
    <t>幸</t>
    <rPh sb="0" eb="1">
      <t>サイワイ</t>
    </rPh>
    <phoneticPr fontId="20"/>
  </si>
  <si>
    <t>川崎</t>
    <rPh sb="0" eb="2">
      <t>カワサキ</t>
    </rPh>
    <phoneticPr fontId="20"/>
  </si>
  <si>
    <t>全市</t>
    <rPh sb="0" eb="2">
      <t>ゼンシ</t>
    </rPh>
    <phoneticPr fontId="20"/>
  </si>
  <si>
    <t>令和4年4月1日現在</t>
    <rPh sb="0" eb="2">
      <t>レイワ</t>
    </rPh>
    <phoneticPr fontId="2"/>
  </si>
  <si>
    <t>（2）介護予防サービス、介護予防・日常生活支援総合事業サービス</t>
    <rPh sb="3" eb="5">
      <t>カイゴ</t>
    </rPh>
    <rPh sb="5" eb="7">
      <t>ヨボウ</t>
    </rPh>
    <rPh sb="12" eb="14">
      <t>カイゴ</t>
    </rPh>
    <rPh sb="14" eb="16">
      <t>ヨボウ</t>
    </rPh>
    <rPh sb="17" eb="19">
      <t>ニチジョウ</t>
    </rPh>
    <rPh sb="19" eb="21">
      <t>セイカツ</t>
    </rPh>
    <rPh sb="21" eb="23">
      <t>シエン</t>
    </rPh>
    <rPh sb="23" eb="25">
      <t>ソウゴウ</t>
    </rPh>
    <rPh sb="25" eb="27">
      <t>ジギョウ</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</si>
  <si>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</si>
  <si>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</si>
  <si>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地域密着型通所介護</t>
    <rPh sb="0" eb="2">
      <t>チイキ</t>
    </rPh>
    <rPh sb="2" eb="5">
      <t>ミッチャクガタ</t>
    </rPh>
    <rPh sb="5" eb="9">
      <t>ツウショカイゴ</t>
    </rPh>
    <phoneticPr fontId="11"/>
  </si>
  <si>
    <t>看護小規模多機能型居宅介護</t>
    <rPh sb="0" eb="2">
      <t>カンゴ</t>
    </rPh>
    <rPh sb="2" eb="5">
      <t>ショウキボ</t>
    </rPh>
    <rPh sb="5" eb="9">
      <t>タキノウガタ</t>
    </rPh>
    <rPh sb="9" eb="11">
      <t>キョタク</t>
    </rPh>
    <rPh sb="11" eb="13">
      <t>カイゴ</t>
    </rPh>
    <phoneticPr fontId="20"/>
  </si>
  <si>
    <t>認知症対応型共同生活介護</t>
    <rPh sb="0" eb="2">
      <t>ニンチ</t>
    </rPh>
    <rPh sb="2" eb="3">
      <t>ショウ</t>
    </rPh>
    <rPh sb="3" eb="6">
      <t>タイオウガタ</t>
    </rPh>
    <rPh sb="6" eb="8">
      <t>キョウドウ</t>
    </rPh>
    <rPh sb="8" eb="10">
      <t>セイカツ</t>
    </rPh>
    <rPh sb="10" eb="12">
      <t>カイゴ</t>
    </rPh>
    <phoneticPr fontId="20"/>
  </si>
  <si>
    <t>小規模多機能型居宅介護</t>
    <rPh sb="0" eb="3">
      <t>ショウキボ</t>
    </rPh>
    <rPh sb="3" eb="7">
      <t>タキノウガタ</t>
    </rPh>
    <rPh sb="7" eb="9">
      <t>キョタク</t>
    </rPh>
    <rPh sb="9" eb="11">
      <t>カイゴ</t>
    </rPh>
    <phoneticPr fontId="20"/>
  </si>
  <si>
    <t>認知症対応型通所介護</t>
    <rPh sb="0" eb="2">
      <t>ニンチ</t>
    </rPh>
    <rPh sb="2" eb="3">
      <t>ショウ</t>
    </rPh>
    <rPh sb="3" eb="6">
      <t>タイオウガタ</t>
    </rPh>
    <rPh sb="6" eb="8">
      <t>ツウショ</t>
    </rPh>
    <rPh sb="8" eb="10">
      <t>カイゴ</t>
    </rPh>
    <phoneticPr fontId="20"/>
  </si>
  <si>
    <t>夜間対応型訪問介護</t>
    <rPh sb="0" eb="2">
      <t>ヤカン</t>
    </rPh>
    <rPh sb="2" eb="5">
      <t>タイオウガタ</t>
    </rPh>
    <rPh sb="5" eb="7">
      <t>ホウモン</t>
    </rPh>
    <rPh sb="7" eb="9">
      <t>カイゴ</t>
    </rPh>
    <phoneticPr fontId="20"/>
  </si>
  <si>
    <t>定期巡回・随時対応型訪問介護看護</t>
    <rPh sb="0" eb="2">
      <t>テイキ</t>
    </rPh>
    <rPh sb="2" eb="4">
      <t>ジュンカイ</t>
    </rPh>
    <rPh sb="5" eb="7">
      <t>ズイジ</t>
    </rPh>
    <rPh sb="7" eb="10">
      <t>タイオウガタ</t>
    </rPh>
    <rPh sb="10" eb="12">
      <t>ホウモン</t>
    </rPh>
    <rPh sb="12" eb="14">
      <t>カンゴ</t>
    </rPh>
    <rPh sb="14" eb="16">
      <t>カイゴ</t>
    </rPh>
    <phoneticPr fontId="20"/>
  </si>
  <si>
    <t>介護療養型医療施設</t>
    <rPh sb="0" eb="2">
      <t>カイゴ</t>
    </rPh>
    <rPh sb="2" eb="5">
      <t>リョウヨウガタ</t>
    </rPh>
    <rPh sb="5" eb="7">
      <t>イリョウ</t>
    </rPh>
    <rPh sb="7" eb="9">
      <t>シセツ</t>
    </rPh>
    <phoneticPr fontId="20"/>
  </si>
  <si>
    <t>介護医療院</t>
    <rPh sb="0" eb="2">
      <t>カイゴ</t>
    </rPh>
    <rPh sb="2" eb="4">
      <t>イリョウ</t>
    </rPh>
    <rPh sb="4" eb="5">
      <t>イン</t>
    </rPh>
    <phoneticPr fontId="20"/>
  </si>
  <si>
    <t>介護老人保健施設</t>
    <rPh sb="0" eb="2">
      <t>カイゴ</t>
    </rPh>
    <rPh sb="2" eb="4">
      <t>ロウジン</t>
    </rPh>
    <rPh sb="4" eb="6">
      <t>ホケン</t>
    </rPh>
    <rPh sb="6" eb="8">
      <t>シセツ</t>
    </rPh>
    <phoneticPr fontId="20"/>
  </si>
  <si>
    <t>介護老人福祉施設</t>
    <rPh sb="0" eb="2">
      <t>カイゴ</t>
    </rPh>
    <rPh sb="2" eb="4">
      <t>ロウジン</t>
    </rPh>
    <rPh sb="4" eb="6">
      <t>フクシ</t>
    </rPh>
    <rPh sb="6" eb="8">
      <t>シセツ</t>
    </rPh>
    <phoneticPr fontId="20"/>
  </si>
  <si>
    <t>福祉用具貸与</t>
    <rPh sb="0" eb="2">
      <t>フクシ</t>
    </rPh>
    <rPh sb="2" eb="4">
      <t>ヨウグ</t>
    </rPh>
    <rPh sb="4" eb="6">
      <t>タイヨ</t>
    </rPh>
    <phoneticPr fontId="20"/>
  </si>
  <si>
    <t>特定福祉用具販売</t>
    <rPh sb="0" eb="2">
      <t>トクテイ</t>
    </rPh>
    <rPh sb="2" eb="4">
      <t>フクシ</t>
    </rPh>
    <rPh sb="4" eb="6">
      <t>ヨウグ</t>
    </rPh>
    <rPh sb="6" eb="8">
      <t>ハンバイ</t>
    </rPh>
    <phoneticPr fontId="20"/>
  </si>
  <si>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20"/>
  </si>
  <si>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20"/>
  </si>
  <si>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20"/>
  </si>
  <si>
    <t>短期入所療養介護</t>
    <rPh sb="0" eb="2">
      <t>タンキ</t>
    </rPh>
    <rPh sb="2" eb="4">
      <t>ニュウショ</t>
    </rPh>
    <rPh sb="4" eb="6">
      <t>リョウヨウ</t>
    </rPh>
    <rPh sb="6" eb="8">
      <t>カイゴ</t>
    </rPh>
    <phoneticPr fontId="20"/>
  </si>
  <si>
    <t>短期入所生活介護</t>
    <rPh sb="0" eb="2">
      <t>タンキ</t>
    </rPh>
    <rPh sb="2" eb="4">
      <t>ニュウショ</t>
    </rPh>
    <rPh sb="4" eb="6">
      <t>セイカツ</t>
    </rPh>
    <rPh sb="6" eb="8">
      <t>カイゴ</t>
    </rPh>
    <phoneticPr fontId="20"/>
  </si>
  <si>
    <t>通所リハビリテーション</t>
    <rPh sb="0" eb="2">
      <t>ツウショ</t>
    </rPh>
    <phoneticPr fontId="20"/>
  </si>
  <si>
    <t>通所介護</t>
    <rPh sb="0" eb="2">
      <t>ツウショ</t>
    </rPh>
    <rPh sb="2" eb="4">
      <t>カイゴ</t>
    </rPh>
    <phoneticPr fontId="20"/>
  </si>
  <si>
    <t>居宅療養管理指導</t>
    <rPh sb="0" eb="2">
      <t>キョタク</t>
    </rPh>
    <rPh sb="2" eb="4">
      <t>リョウヨウ</t>
    </rPh>
    <rPh sb="4" eb="6">
      <t>カンリ</t>
    </rPh>
    <rPh sb="6" eb="8">
      <t>シドウ</t>
    </rPh>
    <phoneticPr fontId="20"/>
  </si>
  <si>
    <t>訪問リハビリテーション</t>
    <rPh sb="0" eb="2">
      <t>ホウモン</t>
    </rPh>
    <phoneticPr fontId="20"/>
  </si>
  <si>
    <t>訪問看護ステーション</t>
    <rPh sb="0" eb="2">
      <t>ホウモン</t>
    </rPh>
    <rPh sb="2" eb="4">
      <t>カンゴ</t>
    </rPh>
    <phoneticPr fontId="20"/>
  </si>
  <si>
    <t>訪問看護（訪問看護ステーションを除く）</t>
    <rPh sb="0" eb="2">
      <t>ホウモン</t>
    </rPh>
    <rPh sb="2" eb="4">
      <t>カンゴ</t>
    </rPh>
    <rPh sb="5" eb="7">
      <t>ホウモン</t>
    </rPh>
    <rPh sb="7" eb="9">
      <t>カンゴ</t>
    </rPh>
    <rPh sb="16" eb="17">
      <t>ノゾ</t>
    </rPh>
    <phoneticPr fontId="20"/>
  </si>
  <si>
    <t>訪問入浴介護</t>
    <rPh sb="0" eb="2">
      <t>ホウモン</t>
    </rPh>
    <rPh sb="2" eb="4">
      <t>ニュウヨク</t>
    </rPh>
    <rPh sb="4" eb="6">
      <t>カイゴ</t>
    </rPh>
    <phoneticPr fontId="20"/>
  </si>
  <si>
    <t>訪問介護</t>
    <rPh sb="0" eb="2">
      <t>ホウモン</t>
    </rPh>
    <rPh sb="2" eb="4">
      <t>カイゴ</t>
    </rPh>
    <phoneticPr fontId="20"/>
  </si>
  <si>
    <t>居宅介護支援</t>
    <rPh sb="0" eb="2">
      <t>キョタク</t>
    </rPh>
    <rPh sb="2" eb="4">
      <t>カイゴ</t>
    </rPh>
    <rPh sb="4" eb="6">
      <t>シエン</t>
    </rPh>
    <phoneticPr fontId="20"/>
  </si>
  <si>
    <t>（1）介護サービス</t>
    <rPh sb="3" eb="5">
      <t>カイゴ</t>
    </rPh>
    <phoneticPr fontId="20"/>
  </si>
  <si>
    <t>表 ２  介護保険事業所数</t>
    <rPh sb="0" eb="1">
      <t>２</t>
    </rPh>
    <phoneticPr fontId="11"/>
  </si>
  <si>
    <t>資料：高齢者事業推進課</t>
    <rPh sb="3" eb="6">
      <t>コウレイシャ</t>
    </rPh>
    <rPh sb="6" eb="8">
      <t>ジギョウ</t>
    </rPh>
    <rPh sb="8" eb="10">
      <t>スイシン</t>
    </rPh>
    <rPh sb="10" eb="11">
      <t>カ</t>
    </rPh>
    <phoneticPr fontId="2"/>
  </si>
  <si>
    <t>高津</t>
    <rPh sb="0" eb="2">
      <t>タカヅ</t>
    </rPh>
    <phoneticPr fontId="2"/>
  </si>
  <si>
    <t>中原</t>
    <rPh sb="0" eb="2">
      <t>チュウゲン</t>
    </rPh>
    <phoneticPr fontId="2"/>
  </si>
  <si>
    <t>田島</t>
    <rPh sb="0" eb="2">
      <t>タジマ</t>
    </rPh>
    <phoneticPr fontId="2"/>
  </si>
  <si>
    <t>大師</t>
    <rPh sb="0" eb="2">
      <t>ダイシ</t>
    </rPh>
    <phoneticPr fontId="2"/>
  </si>
  <si>
    <t>私立</t>
    <rPh sb="0" eb="2">
      <t>シリツ</t>
    </rPh>
    <phoneticPr fontId="2"/>
  </si>
  <si>
    <t>公立</t>
    <rPh sb="0" eb="2">
      <t>コウリツ</t>
    </rPh>
    <phoneticPr fontId="2"/>
  </si>
  <si>
    <t>総数</t>
    <rPh sb="0" eb="2">
      <t>ソウスウ</t>
    </rPh>
    <phoneticPr fontId="2"/>
  </si>
  <si>
    <t>計</t>
    <rPh sb="0" eb="1">
      <t>ケイ</t>
    </rPh>
    <phoneticPr fontId="2"/>
  </si>
  <si>
    <t>管外</t>
    <rPh sb="0" eb="1">
      <t>カン</t>
    </rPh>
    <rPh sb="1" eb="2">
      <t>ガイ</t>
    </rPh>
    <phoneticPr fontId="2"/>
  </si>
  <si>
    <t>管内</t>
    <rPh sb="0" eb="2">
      <t>カンナイ</t>
    </rPh>
    <phoneticPr fontId="2"/>
  </si>
  <si>
    <t>退所者
（年度中）</t>
    <rPh sb="0" eb="2">
      <t>タイショ</t>
    </rPh>
    <rPh sb="2" eb="3">
      <t>シャ</t>
    </rPh>
    <rPh sb="5" eb="7">
      <t>ネンド</t>
    </rPh>
    <rPh sb="7" eb="8">
      <t>ナカ</t>
    </rPh>
    <phoneticPr fontId="2"/>
  </si>
  <si>
    <t>入所者
（年度中）</t>
    <rPh sb="0" eb="2">
      <t>ニュウショ</t>
    </rPh>
    <rPh sb="2" eb="3">
      <t>シャ</t>
    </rPh>
    <rPh sb="5" eb="7">
      <t>ネンド</t>
    </rPh>
    <rPh sb="7" eb="8">
      <t>ナカ</t>
    </rPh>
    <phoneticPr fontId="2"/>
  </si>
  <si>
    <t>在所者</t>
    <rPh sb="0" eb="2">
      <t>ザイショ</t>
    </rPh>
    <rPh sb="2" eb="3">
      <t>シャ</t>
    </rPh>
    <phoneticPr fontId="2"/>
  </si>
  <si>
    <t>定員</t>
    <rPh sb="0" eb="2">
      <t>テイイン</t>
    </rPh>
    <phoneticPr fontId="2"/>
  </si>
  <si>
    <t>施設数</t>
    <rPh sb="0" eb="2">
      <t>シセツ</t>
    </rPh>
    <rPh sb="2" eb="3">
      <t>スウ</t>
    </rPh>
    <phoneticPr fontId="2"/>
  </si>
  <si>
    <t>令和４年３月末現在</t>
    <rPh sb="0" eb="1">
      <t>レイ</t>
    </rPh>
    <rPh sb="1" eb="2">
      <t>カズ</t>
    </rPh>
    <rPh sb="3" eb="4">
      <t>ネン</t>
    </rPh>
    <rPh sb="4" eb="5">
      <t>ヘイネン</t>
    </rPh>
    <rPh sb="5" eb="7">
      <t>ガツマツ</t>
    </rPh>
    <rPh sb="7" eb="9">
      <t>ゲンザイ</t>
    </rPh>
    <phoneticPr fontId="2"/>
  </si>
  <si>
    <t>　６５歳以上の方で、経済的及び環境的理由で家庭にいて世話が受けられない人のための老人ホームである。</t>
    <rPh sb="3" eb="4">
      <t>サイ</t>
    </rPh>
    <rPh sb="4" eb="6">
      <t>イジョウ</t>
    </rPh>
    <rPh sb="7" eb="8">
      <t>カタ</t>
    </rPh>
    <rPh sb="10" eb="13">
      <t>ケイザイテキ</t>
    </rPh>
    <rPh sb="13" eb="14">
      <t>オヨ</t>
    </rPh>
    <rPh sb="15" eb="18">
      <t>カンキョウテキ</t>
    </rPh>
    <rPh sb="18" eb="20">
      <t>リユウ</t>
    </rPh>
    <rPh sb="21" eb="23">
      <t>カテイ</t>
    </rPh>
    <rPh sb="26" eb="28">
      <t>セワ</t>
    </rPh>
    <rPh sb="29" eb="30">
      <t>ウ</t>
    </rPh>
    <rPh sb="35" eb="36">
      <t>ヒト</t>
    </rPh>
    <rPh sb="40" eb="42">
      <t>ロウジン</t>
    </rPh>
    <phoneticPr fontId="2"/>
  </si>
  <si>
    <t>表 ３  養護老人ホームの状況</t>
    <rPh sb="0" eb="1">
      <t>３</t>
    </rPh>
    <phoneticPr fontId="2"/>
  </si>
  <si>
    <t>管内被措置
退所者（年度中）</t>
    <rPh sb="0" eb="2">
      <t>カンナイ</t>
    </rPh>
    <rPh sb="2" eb="3">
      <t>ヒ</t>
    </rPh>
    <rPh sb="3" eb="5">
      <t>ソチ</t>
    </rPh>
    <rPh sb="6" eb="8">
      <t>タイショ</t>
    </rPh>
    <rPh sb="8" eb="9">
      <t>シャ</t>
    </rPh>
    <rPh sb="10" eb="12">
      <t>ネンド</t>
    </rPh>
    <rPh sb="12" eb="13">
      <t>ナカ</t>
    </rPh>
    <phoneticPr fontId="2"/>
  </si>
  <si>
    <t>管内被措置
入所者（年度中）</t>
    <rPh sb="0" eb="2">
      <t>カンナイ</t>
    </rPh>
    <rPh sb="2" eb="3">
      <t>ヒ</t>
    </rPh>
    <rPh sb="3" eb="5">
      <t>ソチ</t>
    </rPh>
    <rPh sb="6" eb="8">
      <t>ニュウショ</t>
    </rPh>
    <rPh sb="8" eb="9">
      <t>シャ</t>
    </rPh>
    <rPh sb="10" eb="12">
      <t>ネンド</t>
    </rPh>
    <rPh sb="12" eb="13">
      <t>ナカ</t>
    </rPh>
    <phoneticPr fontId="2"/>
  </si>
  <si>
    <t>管内被措置者</t>
    <rPh sb="0" eb="2">
      <t>カンナイ</t>
    </rPh>
    <rPh sb="2" eb="5">
      <t>ヒソチ</t>
    </rPh>
    <rPh sb="5" eb="6">
      <t>シャ</t>
    </rPh>
    <phoneticPr fontId="2"/>
  </si>
  <si>
    <t>令和4年3月末現在</t>
    <rPh sb="0" eb="2">
      <t>レイワ</t>
    </rPh>
    <rPh sb="3" eb="4">
      <t>ネン</t>
    </rPh>
    <rPh sb="5" eb="6">
      <t>ガツ</t>
    </rPh>
    <rPh sb="6" eb="7">
      <t>スエ</t>
    </rPh>
    <rPh sb="7" eb="9">
      <t>ゲンザイ</t>
    </rPh>
    <phoneticPr fontId="2"/>
  </si>
  <si>
    <t>　６５歳以上の方で、身体的・精神的理由等により日常生活を送るのに常時介護を必要とする方を対象とした老人ホームである。</t>
    <rPh sb="3" eb="4">
      <t>サイ</t>
    </rPh>
    <rPh sb="4" eb="6">
      <t>イジョウ</t>
    </rPh>
    <rPh sb="7" eb="8">
      <t>カタ</t>
    </rPh>
    <rPh sb="10" eb="12">
      <t>シンタイ</t>
    </rPh>
    <rPh sb="12" eb="13">
      <t>テキ</t>
    </rPh>
    <rPh sb="14" eb="16">
      <t>セイシン</t>
    </rPh>
    <rPh sb="16" eb="17">
      <t>テキ</t>
    </rPh>
    <rPh sb="17" eb="19">
      <t>リユウ</t>
    </rPh>
    <rPh sb="19" eb="20">
      <t>トウ</t>
    </rPh>
    <rPh sb="23" eb="25">
      <t>ニチジョウ</t>
    </rPh>
    <rPh sb="25" eb="27">
      <t>セイカツ</t>
    </rPh>
    <rPh sb="28" eb="29">
      <t>オク</t>
    </rPh>
    <rPh sb="32" eb="34">
      <t>ジョウジ</t>
    </rPh>
    <rPh sb="34" eb="36">
      <t>カイゴ</t>
    </rPh>
    <rPh sb="37" eb="39">
      <t>ヒツヨウ</t>
    </rPh>
    <rPh sb="42" eb="43">
      <t>カタ</t>
    </rPh>
    <rPh sb="44" eb="46">
      <t>タイショウ</t>
    </rPh>
    <rPh sb="49" eb="51">
      <t>ロウジン</t>
    </rPh>
    <phoneticPr fontId="2"/>
  </si>
  <si>
    <t>表 ４  特別養護老人ホームにおける被措置者の状況</t>
    <rPh sb="0" eb="1">
      <t>４</t>
    </rPh>
    <phoneticPr fontId="2"/>
  </si>
  <si>
    <t>女</t>
    <rPh sb="0" eb="1">
      <t>オンナ</t>
    </rPh>
    <phoneticPr fontId="2"/>
  </si>
  <si>
    <t>男</t>
    <rPh sb="0" eb="1">
      <t>オトコ</t>
    </rPh>
    <phoneticPr fontId="2"/>
  </si>
  <si>
    <t>全市</t>
    <rPh sb="0" eb="1">
      <t>ゼン</t>
    </rPh>
    <rPh sb="1" eb="2">
      <t>シ</t>
    </rPh>
    <phoneticPr fontId="2"/>
  </si>
  <si>
    <t>令和4年3月末現在</t>
    <rPh sb="0" eb="1">
      <t>レイ</t>
    </rPh>
    <rPh sb="1" eb="2">
      <t>カズ</t>
    </rPh>
    <rPh sb="3" eb="4">
      <t>ネン</t>
    </rPh>
    <rPh sb="4" eb="5">
      <t>ヘイネン</t>
    </rPh>
    <rPh sb="5" eb="7">
      <t>ガツマツ</t>
    </rPh>
    <rPh sb="7" eb="9">
      <t>ゲンザイ</t>
    </rPh>
    <phoneticPr fontId="2"/>
  </si>
  <si>
    <t>　養護老人ホームの入所申請者の男女別・区別の状況である。</t>
    <rPh sb="1" eb="3">
      <t>ヨウゴ</t>
    </rPh>
    <rPh sb="3" eb="5">
      <t>ロウジン</t>
    </rPh>
    <rPh sb="9" eb="11">
      <t>ニュウショ</t>
    </rPh>
    <rPh sb="11" eb="14">
      <t>シンセイシャ</t>
    </rPh>
    <rPh sb="15" eb="17">
      <t>ダンジョ</t>
    </rPh>
    <rPh sb="17" eb="18">
      <t>ベツ</t>
    </rPh>
    <rPh sb="19" eb="21">
      <t>クベツ</t>
    </rPh>
    <rPh sb="22" eb="24">
      <t>ジョウキョウ</t>
    </rPh>
    <phoneticPr fontId="2"/>
  </si>
  <si>
    <t>表 ５  老人ホーム入所申請状況</t>
    <rPh sb="0" eb="1">
      <t>５</t>
    </rPh>
    <phoneticPr fontId="2"/>
  </si>
  <si>
    <t>資料：高齢者在宅サービス課</t>
    <rPh sb="3" eb="6">
      <t>コウレイシャ</t>
    </rPh>
    <rPh sb="6" eb="8">
      <t>ザイタク</t>
    </rPh>
    <rPh sb="12" eb="13">
      <t>カ</t>
    </rPh>
    <phoneticPr fontId="2"/>
  </si>
  <si>
    <t>百合丘</t>
    <rPh sb="0" eb="3">
      <t>ユリガオカ</t>
    </rPh>
    <phoneticPr fontId="2"/>
  </si>
  <si>
    <t>岡上</t>
    <rPh sb="0" eb="2">
      <t>オカガミ</t>
    </rPh>
    <phoneticPr fontId="2"/>
  </si>
  <si>
    <t>白山</t>
    <rPh sb="0" eb="2">
      <t>シロヤマ</t>
    </rPh>
    <phoneticPr fontId="2"/>
  </si>
  <si>
    <t>千代ケ丘</t>
    <rPh sb="0" eb="4">
      <t>チヨガオカ</t>
    </rPh>
    <phoneticPr fontId="2"/>
  </si>
  <si>
    <t>片平</t>
    <rPh sb="0" eb="2">
      <t>カタヒラ</t>
    </rPh>
    <phoneticPr fontId="2"/>
  </si>
  <si>
    <t>王禅寺</t>
    <rPh sb="0" eb="3">
      <t>オウゼンジ</t>
    </rPh>
    <phoneticPr fontId="2"/>
  </si>
  <si>
    <t>南菅</t>
    <rPh sb="0" eb="1">
      <t>ミナミ</t>
    </rPh>
    <rPh sb="1" eb="2">
      <t>スゲ</t>
    </rPh>
    <phoneticPr fontId="2"/>
  </si>
  <si>
    <t>中野島</t>
    <rPh sb="0" eb="3">
      <t>ナカノシマ</t>
    </rPh>
    <phoneticPr fontId="2"/>
  </si>
  <si>
    <t>総計</t>
    <rPh sb="0" eb="1">
      <t>フサ</t>
    </rPh>
    <rPh sb="1" eb="2">
      <t>ケイ</t>
    </rPh>
    <phoneticPr fontId="2"/>
  </si>
  <si>
    <t>麻　　　　生　　　　区</t>
    <rPh sb="0" eb="1">
      <t>アサ</t>
    </rPh>
    <rPh sb="5" eb="6">
      <t>ショウ</t>
    </rPh>
    <rPh sb="10" eb="11">
      <t>ク</t>
    </rPh>
    <phoneticPr fontId="2"/>
  </si>
  <si>
    <t>多　　摩　　区</t>
    <rPh sb="0" eb="1">
      <t>タ</t>
    </rPh>
    <rPh sb="3" eb="4">
      <t>マ</t>
    </rPh>
    <rPh sb="6" eb="7">
      <t>ク</t>
    </rPh>
    <phoneticPr fontId="2"/>
  </si>
  <si>
    <t>枡形</t>
    <rPh sb="0" eb="1">
      <t>マス</t>
    </rPh>
    <rPh sb="1" eb="2">
      <t>カタチ</t>
    </rPh>
    <phoneticPr fontId="2"/>
  </si>
  <si>
    <t>長尾</t>
    <rPh sb="0" eb="2">
      <t>ナガオ</t>
    </rPh>
    <phoneticPr fontId="2"/>
  </si>
  <si>
    <t>錦ケ丘</t>
    <rPh sb="0" eb="1">
      <t>ニシキ</t>
    </rPh>
    <rPh sb="2" eb="3">
      <t>オカ</t>
    </rPh>
    <phoneticPr fontId="2"/>
  </si>
  <si>
    <t>菅</t>
    <rPh sb="0" eb="1">
      <t>スゲ</t>
    </rPh>
    <phoneticPr fontId="2"/>
  </si>
  <si>
    <t>登戸</t>
    <rPh sb="0" eb="2">
      <t>ノボリト</t>
    </rPh>
    <phoneticPr fontId="2"/>
  </si>
  <si>
    <t>鷲ケ峰</t>
    <rPh sb="0" eb="3">
      <t>ワシガミネ</t>
    </rPh>
    <phoneticPr fontId="2"/>
  </si>
  <si>
    <t>白幡台</t>
    <rPh sb="0" eb="3">
      <t>シラハタダイ</t>
    </rPh>
    <phoneticPr fontId="2"/>
  </si>
  <si>
    <t>野川</t>
    <rPh sb="0" eb="2">
      <t>ノガワ</t>
    </rPh>
    <phoneticPr fontId="2"/>
  </si>
  <si>
    <t>有馬</t>
    <rPh sb="0" eb="2">
      <t>アリマ</t>
    </rPh>
    <phoneticPr fontId="2"/>
  </si>
  <si>
    <t>平</t>
    <rPh sb="0" eb="1">
      <t>タイラ</t>
    </rPh>
    <phoneticPr fontId="2"/>
  </si>
  <si>
    <t>多　　　　摩　　　　区</t>
    <rPh sb="0" eb="1">
      <t>タ</t>
    </rPh>
    <rPh sb="5" eb="6">
      <t>マ</t>
    </rPh>
    <rPh sb="10" eb="11">
      <t>ク</t>
    </rPh>
    <phoneticPr fontId="2"/>
  </si>
  <si>
    <t>宮　　　　前　　　　区</t>
    <rPh sb="0" eb="6">
      <t>ミヤマエ</t>
    </rPh>
    <rPh sb="10" eb="11">
      <t>ク</t>
    </rPh>
    <phoneticPr fontId="2"/>
  </si>
  <si>
    <t>くじ</t>
    <phoneticPr fontId="2"/>
  </si>
  <si>
    <t>東高津</t>
    <rPh sb="0" eb="1">
      <t>ヒガシ</t>
    </rPh>
    <rPh sb="1" eb="3">
      <t>タカヅ</t>
    </rPh>
    <phoneticPr fontId="2"/>
  </si>
  <si>
    <t>梶ケ谷</t>
    <rPh sb="0" eb="3">
      <t>カジガヤ</t>
    </rPh>
    <phoneticPr fontId="2"/>
  </si>
  <si>
    <t>末長</t>
    <rPh sb="0" eb="2">
      <t>スエナガ</t>
    </rPh>
    <phoneticPr fontId="2"/>
  </si>
  <si>
    <t>子母口</t>
    <rPh sb="0" eb="3">
      <t>シボクチ</t>
    </rPh>
    <phoneticPr fontId="2"/>
  </si>
  <si>
    <t>上作延</t>
    <rPh sb="0" eb="3">
      <t>カミサクノベ</t>
    </rPh>
    <phoneticPr fontId="2"/>
  </si>
  <si>
    <t>丸子多摩川</t>
    <rPh sb="0" eb="5">
      <t>ｍ</t>
    </rPh>
    <phoneticPr fontId="2"/>
  </si>
  <si>
    <t>井田</t>
    <rPh sb="0" eb="2">
      <t>イダ</t>
    </rPh>
    <phoneticPr fontId="2"/>
  </si>
  <si>
    <t>西加瀬</t>
    <rPh sb="0" eb="3">
      <t>ニシカセ</t>
    </rPh>
    <phoneticPr fontId="2"/>
  </si>
  <si>
    <t>高　　　　津　　　　区</t>
    <rPh sb="0" eb="1">
      <t>タカ</t>
    </rPh>
    <rPh sb="5" eb="6">
      <t>ツ</t>
    </rPh>
    <rPh sb="10" eb="11">
      <t>ク</t>
    </rPh>
    <phoneticPr fontId="2"/>
  </si>
  <si>
    <t>中　　原　　区</t>
    <rPh sb="0" eb="1">
      <t>ナカ</t>
    </rPh>
    <rPh sb="3" eb="4">
      <t>ハラ</t>
    </rPh>
    <rPh sb="6" eb="7">
      <t>ク</t>
    </rPh>
    <phoneticPr fontId="2"/>
  </si>
  <si>
    <t>新城</t>
    <rPh sb="0" eb="2">
      <t>シンジョウ</t>
    </rPh>
    <phoneticPr fontId="2"/>
  </si>
  <si>
    <t>中丸子</t>
    <rPh sb="0" eb="2">
      <t>ナカマル</t>
    </rPh>
    <rPh sb="2" eb="3">
      <t>コ</t>
    </rPh>
    <phoneticPr fontId="2"/>
  </si>
  <si>
    <t>等々力</t>
    <rPh sb="0" eb="3">
      <t>トドロキ</t>
    </rPh>
    <phoneticPr fontId="2"/>
  </si>
  <si>
    <t>ごうじ</t>
    <phoneticPr fontId="2"/>
  </si>
  <si>
    <t>御幸</t>
    <rPh sb="0" eb="2">
      <t>ミユキ</t>
    </rPh>
    <phoneticPr fontId="2"/>
  </si>
  <si>
    <t>小倉</t>
    <rPh sb="0" eb="2">
      <t>オグラ</t>
    </rPh>
    <phoneticPr fontId="2"/>
  </si>
  <si>
    <t>古市場</t>
    <rPh sb="0" eb="1">
      <t>フル</t>
    </rPh>
    <rPh sb="1" eb="3">
      <t>イチバ</t>
    </rPh>
    <phoneticPr fontId="2"/>
  </si>
  <si>
    <t>下平間</t>
    <rPh sb="0" eb="3">
      <t>シモヒラマ</t>
    </rPh>
    <phoneticPr fontId="2"/>
  </si>
  <si>
    <t>南河原</t>
    <rPh sb="0" eb="1">
      <t>ミナミカセ</t>
    </rPh>
    <rPh sb="1" eb="3">
      <t>カワラ</t>
    </rPh>
    <phoneticPr fontId="2"/>
  </si>
  <si>
    <t>日吉</t>
    <rPh sb="0" eb="2">
      <t>ヒヨシ</t>
    </rPh>
    <phoneticPr fontId="2"/>
  </si>
  <si>
    <t>中　原　区</t>
    <rPh sb="0" eb="1">
      <t>ナカ</t>
    </rPh>
    <rPh sb="2" eb="3">
      <t>ハラ</t>
    </rPh>
    <rPh sb="4" eb="5">
      <t>ク</t>
    </rPh>
    <phoneticPr fontId="2"/>
  </si>
  <si>
    <t>幸　　　　区</t>
    <rPh sb="0" eb="1">
      <t>サイワイ</t>
    </rPh>
    <rPh sb="5" eb="6">
      <t>ク</t>
    </rPh>
    <phoneticPr fontId="2"/>
  </si>
  <si>
    <t>日平均</t>
    <rPh sb="0" eb="1">
      <t>ヒ</t>
    </rPh>
    <rPh sb="1" eb="3">
      <t>ヘイキン</t>
    </rPh>
    <phoneticPr fontId="2"/>
  </si>
  <si>
    <t>月平均</t>
    <rPh sb="0" eb="1">
      <t>ツキ</t>
    </rPh>
    <rPh sb="1" eb="3">
      <t>ヘイキン</t>
    </rPh>
    <phoneticPr fontId="2"/>
  </si>
  <si>
    <t>年間</t>
    <rPh sb="0" eb="2">
      <t>ネンカン</t>
    </rPh>
    <phoneticPr fontId="2"/>
  </si>
  <si>
    <t>殿町</t>
    <phoneticPr fontId="2"/>
  </si>
  <si>
    <t>渡田</t>
    <rPh sb="0" eb="2">
      <t>ワタリダ</t>
    </rPh>
    <phoneticPr fontId="2"/>
  </si>
  <si>
    <t>京町</t>
    <rPh sb="0" eb="2">
      <t>キョウマチ</t>
    </rPh>
    <phoneticPr fontId="2"/>
  </si>
  <si>
    <t>桜本</t>
    <rPh sb="0" eb="2">
      <t>サクラモト</t>
    </rPh>
    <phoneticPr fontId="2"/>
  </si>
  <si>
    <t>大島</t>
    <rPh sb="0" eb="2">
      <t>オオシマ</t>
    </rPh>
    <phoneticPr fontId="2"/>
  </si>
  <si>
    <t>藤崎</t>
    <rPh sb="0" eb="2">
      <t>フジサキ</t>
    </rPh>
    <phoneticPr fontId="2"/>
  </si>
  <si>
    <t>小田</t>
    <rPh sb="0" eb="2">
      <t>オダ</t>
    </rPh>
    <phoneticPr fontId="2"/>
  </si>
  <si>
    <t>川　　　　　　　　　　崎　　　　　　　　　　区</t>
    <rPh sb="0" eb="1">
      <t>カワ</t>
    </rPh>
    <rPh sb="11" eb="12">
      <t>ザキ</t>
    </rPh>
    <rPh sb="22" eb="23">
      <t>ク</t>
    </rPh>
    <phoneticPr fontId="2"/>
  </si>
  <si>
    <t>令和３年度</t>
    <rPh sb="0" eb="2">
      <t>レイワ</t>
    </rPh>
    <rPh sb="3" eb="4">
      <t>ネン</t>
    </rPh>
    <rPh sb="4" eb="5">
      <t>ド</t>
    </rPh>
    <phoneticPr fontId="2"/>
  </si>
  <si>
    <t>　地域の健康な高齢者のふれあいや生きがいの場としての機能に加え、虚弱な高齢者を地域で支え合い、助けあっていくための福祉活動の拠点機能を併せもつ施設である。</t>
    <rPh sb="1" eb="3">
      <t>チイキ</t>
    </rPh>
    <rPh sb="4" eb="6">
      <t>ケンコウ</t>
    </rPh>
    <rPh sb="7" eb="10">
      <t>コウレイシャ</t>
    </rPh>
    <rPh sb="16" eb="17">
      <t>イ</t>
    </rPh>
    <rPh sb="21" eb="22">
      <t>バ</t>
    </rPh>
    <rPh sb="26" eb="28">
      <t>キノウ</t>
    </rPh>
    <rPh sb="29" eb="30">
      <t>クワ</t>
    </rPh>
    <rPh sb="32" eb="34">
      <t>キョジャク</t>
    </rPh>
    <rPh sb="35" eb="38">
      <t>コウレイシャ</t>
    </rPh>
    <rPh sb="39" eb="41">
      <t>チイキ</t>
    </rPh>
    <rPh sb="42" eb="43">
      <t>ササ</t>
    </rPh>
    <rPh sb="44" eb="45">
      <t>ア</t>
    </rPh>
    <rPh sb="47" eb="48">
      <t>タス</t>
    </rPh>
    <phoneticPr fontId="2"/>
  </si>
  <si>
    <t>表 ６  いこいの家（老人いこいの家）利用状況</t>
    <rPh sb="0" eb="1">
      <t>６</t>
    </rPh>
    <phoneticPr fontId="2"/>
  </si>
  <si>
    <t>注）従来、「健康保持増進事業」としていたものは、「機能回復訓練」として集計しています。
※令和元年度から新たな指定管理期間となり、新たに地域交流を追加しています。</t>
    <rPh sb="0" eb="1">
      <t>チュウ</t>
    </rPh>
    <rPh sb="2" eb="4">
      <t>ジュウライ</t>
    </rPh>
    <rPh sb="6" eb="8">
      <t>ケンコウ</t>
    </rPh>
    <rPh sb="8" eb="10">
      <t>ホジ</t>
    </rPh>
    <rPh sb="10" eb="12">
      <t>ゾウシン</t>
    </rPh>
    <rPh sb="12" eb="14">
      <t>ジギョウ</t>
    </rPh>
    <rPh sb="25" eb="27">
      <t>キノウ</t>
    </rPh>
    <rPh sb="27" eb="29">
      <t>カイフク</t>
    </rPh>
    <rPh sb="29" eb="31">
      <t>クンレン</t>
    </rPh>
    <rPh sb="35" eb="37">
      <t>シュウケイ</t>
    </rPh>
    <rPh sb="45" eb="47">
      <t>レイワ</t>
    </rPh>
    <rPh sb="47" eb="48">
      <t>ゲン</t>
    </rPh>
    <rPh sb="48" eb="49">
      <t>ネン</t>
    </rPh>
    <rPh sb="49" eb="50">
      <t>ド</t>
    </rPh>
    <rPh sb="52" eb="53">
      <t>アラ</t>
    </rPh>
    <rPh sb="55" eb="57">
      <t>シテイ</t>
    </rPh>
    <rPh sb="57" eb="59">
      <t>カンリ</t>
    </rPh>
    <rPh sb="59" eb="61">
      <t>キカン</t>
    </rPh>
    <rPh sb="65" eb="66">
      <t>アラ</t>
    </rPh>
    <rPh sb="68" eb="70">
      <t>チイキ</t>
    </rPh>
    <rPh sb="70" eb="72">
      <t>コウリュウ</t>
    </rPh>
    <rPh sb="73" eb="75">
      <t>ツイカ</t>
    </rPh>
    <phoneticPr fontId="2"/>
  </si>
  <si>
    <t>１回平均人数</t>
    <rPh sb="1" eb="2">
      <t>カイ</t>
    </rPh>
    <rPh sb="2" eb="4">
      <t>ヘイキン</t>
    </rPh>
    <rPh sb="4" eb="6">
      <t>ニンズウ</t>
    </rPh>
    <phoneticPr fontId="2"/>
  </si>
  <si>
    <t>延人数</t>
    <rPh sb="0" eb="1">
      <t>ノ</t>
    </rPh>
    <rPh sb="1" eb="3">
      <t>ニンズウ</t>
    </rPh>
    <phoneticPr fontId="2"/>
  </si>
  <si>
    <t>開催回数</t>
    <rPh sb="0" eb="2">
      <t>カイサイ</t>
    </rPh>
    <rPh sb="2" eb="4">
      <t>カイスウ</t>
    </rPh>
    <phoneticPr fontId="2"/>
  </si>
  <si>
    <t>地域
交流</t>
    <rPh sb="0" eb="2">
      <t>チイキ</t>
    </rPh>
    <rPh sb="3" eb="5">
      <t>コウリュウ</t>
    </rPh>
    <phoneticPr fontId="2"/>
  </si>
  <si>
    <t>行事</t>
    <rPh sb="0" eb="2">
      <t>ギョウジ</t>
    </rPh>
    <phoneticPr fontId="2"/>
  </si>
  <si>
    <t>教養
講座</t>
    <rPh sb="0" eb="2">
      <t>キョウヨウ</t>
    </rPh>
    <rPh sb="3" eb="5">
      <t>コウザ</t>
    </rPh>
    <phoneticPr fontId="2"/>
  </si>
  <si>
    <t>機能回復
訓練</t>
    <rPh sb="0" eb="2">
      <t>キノウ</t>
    </rPh>
    <rPh sb="2" eb="4">
      <t>カイフク</t>
    </rPh>
    <rPh sb="5" eb="7">
      <t>クンレン</t>
    </rPh>
    <phoneticPr fontId="2"/>
  </si>
  <si>
    <t>一般生活
相談</t>
    <rPh sb="0" eb="2">
      <t>イッパン</t>
    </rPh>
    <rPh sb="2" eb="4">
      <t>セイカツ</t>
    </rPh>
    <rPh sb="5" eb="7">
      <t>ソウダン</t>
    </rPh>
    <phoneticPr fontId="2"/>
  </si>
  <si>
    <t>医師による
健康相談</t>
    <rPh sb="0" eb="2">
      <t>イシ</t>
    </rPh>
    <rPh sb="6" eb="8">
      <t>ケンコウ</t>
    </rPh>
    <rPh sb="8" eb="10">
      <t>ソウダン</t>
    </rPh>
    <phoneticPr fontId="2"/>
  </si>
  <si>
    <t>事業名</t>
    <rPh sb="0" eb="2">
      <t>ジギョウ</t>
    </rPh>
    <rPh sb="2" eb="3">
      <t>メイ</t>
    </rPh>
    <phoneticPr fontId="2"/>
  </si>
  <si>
    <t>再　　　　　　　　　　　　　　　　　　　　　　掲</t>
    <rPh sb="0" eb="1">
      <t>サイ</t>
    </rPh>
    <rPh sb="23" eb="24">
      <t>ケイ</t>
    </rPh>
    <phoneticPr fontId="2"/>
  </si>
  <si>
    <t>団体</t>
    <rPh sb="0" eb="2">
      <t>ダンタイ</t>
    </rPh>
    <phoneticPr fontId="2"/>
  </si>
  <si>
    <t>個人</t>
    <rPh sb="0" eb="2">
      <t>コジン</t>
    </rPh>
    <phoneticPr fontId="2"/>
  </si>
  <si>
    <t>（７）　麻生老人福祉センター</t>
    <rPh sb="4" eb="6">
      <t>アサオ</t>
    </rPh>
    <rPh sb="6" eb="8">
      <t>ロウジン</t>
    </rPh>
    <rPh sb="8" eb="10">
      <t>フクシ</t>
    </rPh>
    <phoneticPr fontId="2"/>
  </si>
  <si>
    <t>（６）　多摩老人福祉センター</t>
    <rPh sb="4" eb="6">
      <t>タマ</t>
    </rPh>
    <rPh sb="6" eb="8">
      <t>ロウジン</t>
    </rPh>
    <rPh sb="8" eb="10">
      <t>フクシ</t>
    </rPh>
    <phoneticPr fontId="2"/>
  </si>
  <si>
    <t>令和3年度</t>
    <rPh sb="0" eb="2">
      <t>レイワ</t>
    </rPh>
    <rPh sb="3" eb="4">
      <t>ネン</t>
    </rPh>
    <rPh sb="4" eb="5">
      <t>ド</t>
    </rPh>
    <phoneticPr fontId="2"/>
  </si>
  <si>
    <t>（５）　宮前老人福祉センター</t>
    <rPh sb="4" eb="6">
      <t>ミヤマエ</t>
    </rPh>
    <rPh sb="6" eb="8">
      <t>ロウジン</t>
    </rPh>
    <rPh sb="8" eb="10">
      <t>フクシ</t>
    </rPh>
    <phoneticPr fontId="2"/>
  </si>
  <si>
    <t>地域交流センター</t>
    <rPh sb="0" eb="2">
      <t>チイキ</t>
    </rPh>
    <rPh sb="2" eb="4">
      <t>コウリュウ</t>
    </rPh>
    <phoneticPr fontId="2"/>
  </si>
  <si>
    <t>（４）　高津老人福祉・地域交流センター</t>
    <rPh sb="4" eb="6">
      <t>タカツ</t>
    </rPh>
    <rPh sb="6" eb="8">
      <t>ロウジン</t>
    </rPh>
    <rPh sb="8" eb="10">
      <t>フクシ</t>
    </rPh>
    <rPh sb="11" eb="13">
      <t>チイキ</t>
    </rPh>
    <rPh sb="13" eb="15">
      <t>コウリュウ</t>
    </rPh>
    <phoneticPr fontId="2"/>
  </si>
  <si>
    <t>（３）　中原老人福祉センター</t>
    <rPh sb="4" eb="6">
      <t>ナカハラ</t>
    </rPh>
    <rPh sb="6" eb="8">
      <t>ロウジン</t>
    </rPh>
    <rPh sb="8" eb="10">
      <t>フクシ</t>
    </rPh>
    <phoneticPr fontId="2"/>
  </si>
  <si>
    <t>（２）　さいわい健康福祉プラザ</t>
    <rPh sb="8" eb="10">
      <t>ケンコウ</t>
    </rPh>
    <rPh sb="10" eb="12">
      <t>フクシ</t>
    </rPh>
    <phoneticPr fontId="2"/>
  </si>
  <si>
    <t>（１）　かわさき老人福祉・地域交流センター</t>
    <rPh sb="8" eb="10">
      <t>ロウジン</t>
    </rPh>
    <rPh sb="10" eb="12">
      <t>フクシ</t>
    </rPh>
    <rPh sb="13" eb="15">
      <t>チイキ</t>
    </rPh>
    <rPh sb="15" eb="17">
      <t>コウリュウ</t>
    </rPh>
    <phoneticPr fontId="2"/>
  </si>
  <si>
    <t>　高齢者のために、身上や生活などの各種の相談に応じるとともに、教育の向上やレクレーションのための施設である。</t>
    <rPh sb="1" eb="4">
      <t>コウレイシャ</t>
    </rPh>
    <rPh sb="9" eb="11">
      <t>シンジョウ</t>
    </rPh>
    <rPh sb="12" eb="14">
      <t>セイカツ</t>
    </rPh>
    <rPh sb="17" eb="19">
      <t>カクシュ</t>
    </rPh>
    <rPh sb="20" eb="22">
      <t>ソウダン</t>
    </rPh>
    <rPh sb="23" eb="24">
      <t>オウ</t>
    </rPh>
    <rPh sb="31" eb="33">
      <t>キョウイク</t>
    </rPh>
    <rPh sb="34" eb="36">
      <t>コウジョウ</t>
    </rPh>
    <rPh sb="48" eb="50">
      <t>シセツ</t>
    </rPh>
    <phoneticPr fontId="2"/>
  </si>
  <si>
    <t>表 ７  いきいきセンター（老人福祉センター）利用状況</t>
    <rPh sb="0" eb="1">
      <t>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</si>
</sst>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_-* #,##0_-;\-* #,##0_-;_-* &quot;-&quot;_-;_-@_-"/>
    <numFmt numFmtId="177" formatCode="#,##0_ "/>
    <numFmt numFmtId="178" formatCode="#,##0_ ;[Red]\-#,##0\ "/>
    <numFmt numFmtId="179" formatCode="#,##0_);[Red]\(#,##0\)"/>
  </numFmts>
  <fonts count="26">
    <font>
      <sz val="11"/>
      <name val="ＭＳ Ｐゴシック"/>
      <family val="3"/>
      <charset val="128"/>
    </font>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sz val="8"/>
      <color theme="1"/>
      <name val="ＭＳ Ｐ明朝"/>
      <family val="1"/>
      <charset val="128"/>
    </font>
    <font>
      <b/>
      <sz val="9"/>
      <color theme="1"/>
      <name val="ＭＳ Ｐゴシック"/>
      <family val="3"/>
      <charset val="128"/>
    </font>
    <font>
      <sz val="10"/>
      <name val="ＭＳ Ｐゴシック"/>
      <family val="3"/>
    </font>
    <font>
      <sz val="10"/>
      <color theme="1"/>
      <name val="ＭＳ ゴシック"/>
      <family val="3"/>
      <charset val="128"/>
    </font>
    <font>
      <sz val="10"/>
      <name val="ＭＳ ゴシック"/>
      <family val="3"/>
      <charset val="128"/>
    </font>
    <font>
      <sz val="10"/>
      <color theme="1"/>
      <name val="ＭＳ Ｐ明朝"/>
      <family val="1"/>
      <charset val="128"/>
    </font>
    <font>
      <sz val="6"/>
      <name val="ＭＳ ゴシック"/>
      <family val="3"/>
      <charset val="128"/>
    </font>
    <font>
      <sz val="9"/>
      <color theme="1"/>
      <name val="ＭＳ ゴシック"/>
      <family val="3"/>
      <charset val="128"/>
    </font>
    <font>
      <sz val="9"/>
      <name val="ＭＳ ゴシック"/>
      <family val="3"/>
      <charset val="128"/>
    </font>
    <font>
      <sz val="12"/>
      <name val="ＭＳ ゴシック"/>
      <family val="3"/>
      <charset val="128"/>
    </font>
    <font>
      <b/>
      <sz val="9"/>
      <name val="ＭＳ Ｐゴシック"/>
      <family val="3"/>
      <charset val="128"/>
    </font>
    <font>
      <sz val="6"/>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11"/>
      <color theme="1"/>
      <name val="ＭＳ Ｐ明朝"/>
      <family val="1"/>
      <charset val="128"/>
    </font>
    <font>
      <b/>
      <sz val="9"/>
      <color theme="1"/>
      <name val="ＭＳ Ｐ明朝"/>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style="thin">
        <color auto="1"/>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auto="1"/>
      </right>
      <top style="medium">
        <color auto="1"/>
      </top>
      <bottom style="thin">
        <color auto="1"/>
      </bottom>
      <diagonal/>
    </border>
    <border>
      <left style="thin">
        <color auto="1"/>
      </left>
      <right style="medium">
        <color indexed="64"/>
      </right>
      <top style="medium">
        <color indexed="64"/>
      </top>
      <bottom style="medium">
        <color auto="1"/>
      </bottom>
      <diagonal/>
    </border>
    <border>
      <left style="medium">
        <color indexed="64"/>
      </left>
      <right style="thin">
        <color auto="1"/>
      </right>
      <top style="medium">
        <color indexed="64"/>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right style="medium">
        <color auto="1"/>
      </right>
      <top style="medium">
        <color auto="1"/>
      </top>
      <bottom style="thin">
        <color auto="1"/>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style="thin">
        <color auto="1"/>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s>
  <cellStyleXfs count="4">
    <xf numFmtId="0" fontId="0" fillId="0" borderId="0"/>
    <xf numFmtId="38" fontId="1" fillId="0" borderId="0" applyFont="0" applyFill="0" applyBorder="0" applyAlignment="0" applyProtection="0"/>
    <xf numFmtId="176" fontId="11" fillId="0" borderId="0" applyFont="0" applyFill="0" applyBorder="0" applyAlignment="0" applyProtection="0"/>
    <xf numFmtId="0" fontId="18" fillId="0" borderId="0"/>
  </cellStyleXfs>
  <cellXfs count="311">
    <xf numFmtId="0" fontId="0" fillId="0" borderId="0" xfId="0"/>
    <xf numFmtId="0" fontId="4" fillId="0" borderId="0" xfId="0" applyFont="1" applyFill="1"/>
    <xf numFmtId="0" fontId="4" fillId="0" borderId="0" xfId="0" applyFont="1" applyFill="1" applyBorder="1"/>
    <xf numFmtId="0" fontId="6" fillId="0" borderId="0" xfId="0" applyFont="1" applyFill="1" applyBorder="1"/>
    <xf numFmtId="0" fontId="6" fillId="0" borderId="0" xfId="0" applyFont="1" applyFill="1"/>
    <xf numFmtId="0" fontId="8" fillId="0" borderId="0" xfId="0" applyFont="1" applyFill="1" applyBorder="1" applyAlignment="1">
      <alignment horizontal="right" vertical="center"/>
    </xf>
    <xf numFmtId="176" fontId="8" fillId="0" borderId="9" xfId="1" applyNumberFormat="1" applyFont="1" applyFill="1" applyBorder="1" applyAlignment="1">
      <alignment horizontal="right" vertical="center"/>
    </xf>
    <xf numFmtId="176" fontId="8" fillId="0" borderId="6" xfId="1" applyNumberFormat="1" applyFont="1" applyFill="1" applyBorder="1" applyAlignment="1">
      <alignment horizontal="right" vertical="center"/>
    </xf>
    <xf numFmtId="176" fontId="8" fillId="0" borderId="8" xfId="1" applyNumberFormat="1" applyFont="1" applyFill="1" applyBorder="1" applyAlignment="1">
      <alignment horizontal="right" vertical="center"/>
    </xf>
    <xf numFmtId="176" fontId="8" fillId="0" borderId="7" xfId="1" applyNumberFormat="1" applyFont="1" applyFill="1" applyBorder="1" applyAlignment="1">
      <alignment horizontal="right" vertical="center"/>
    </xf>
    <xf numFmtId="176" fontId="8" fillId="0" borderId="3" xfId="1" applyNumberFormat="1" applyFont="1" applyFill="1" applyBorder="1" applyAlignment="1">
      <alignment horizontal="right" vertical="center"/>
    </xf>
    <xf numFmtId="0" fontId="8" fillId="0" borderId="0" xfId="0" applyFont="1" applyFill="1" applyBorder="1" applyAlignment="1">
      <alignment horizontal="distributed" vertical="center"/>
    </xf>
    <xf numFmtId="41" fontId="8" fillId="0" borderId="7" xfId="1" applyNumberFormat="1" applyFont="1" applyFill="1" applyBorder="1" applyAlignment="1">
      <alignment vertical="center"/>
    </xf>
    <xf numFmtId="0" fontId="8" fillId="0" borderId="10" xfId="0" applyFont="1" applyFill="1" applyBorder="1" applyAlignment="1">
      <alignment horizontal="distributed" vertical="center" wrapText="1"/>
    </xf>
    <xf numFmtId="41" fontId="8" fillId="0" borderId="12" xfId="1" applyNumberFormat="1" applyFont="1" applyFill="1" applyBorder="1" applyAlignment="1">
      <alignment vertical="center"/>
    </xf>
    <xf numFmtId="41" fontId="8" fillId="0" borderId="13" xfId="1" applyNumberFormat="1" applyFont="1" applyFill="1" applyBorder="1" applyAlignment="1">
      <alignment vertical="center"/>
    </xf>
    <xf numFmtId="176" fontId="8" fillId="0" borderId="13" xfId="1" applyNumberFormat="1" applyFont="1" applyFill="1" applyBorder="1" applyAlignment="1">
      <alignment horizontal="right" vertical="center"/>
    </xf>
    <xf numFmtId="176" fontId="8" fillId="0" borderId="12" xfId="1" applyNumberFormat="1" applyFont="1" applyFill="1" applyBorder="1" applyAlignment="1">
      <alignment horizontal="right" vertical="center"/>
    </xf>
    <xf numFmtId="176" fontId="8" fillId="0" borderId="11" xfId="1" applyNumberFormat="1" applyFont="1" applyFill="1" applyBorder="1" applyAlignment="1">
      <alignment horizontal="right" vertical="center"/>
    </xf>
    <xf numFmtId="0" fontId="3" fillId="0" borderId="0" xfId="0" applyFont="1" applyFill="1" applyBorder="1" applyAlignment="1">
      <alignment vertical="center"/>
    </xf>
    <xf numFmtId="0" fontId="7" fillId="0" borderId="0" xfId="0" applyNumberFormat="1" applyFont="1" applyFill="1" applyAlignment="1">
      <alignment vertical="top" wrapText="1"/>
    </xf>
    <xf numFmtId="0" fontId="7" fillId="0" borderId="0" xfId="0" applyFont="1" applyFill="1" applyBorder="1"/>
    <xf numFmtId="0" fontId="7" fillId="0" borderId="0" xfId="0" applyFont="1" applyFill="1"/>
    <xf numFmtId="0" fontId="8"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distributed" vertical="center" wrapText="1"/>
    </xf>
    <xf numFmtId="41" fontId="8" fillId="0" borderId="6" xfId="1" applyNumberFormat="1" applyFont="1" applyFill="1" applyBorder="1" applyAlignment="1">
      <alignment vertical="center"/>
    </xf>
    <xf numFmtId="41" fontId="8" fillId="0" borderId="9" xfId="1" applyNumberFormat="1" applyFont="1" applyFill="1" applyBorder="1" applyAlignment="1">
      <alignment vertical="center"/>
    </xf>
    <xf numFmtId="0" fontId="8" fillId="0" borderId="0" xfId="0" applyFont="1" applyFill="1" applyBorder="1" applyAlignment="1">
      <alignment horizontal="distributed" vertical="center" wrapText="1"/>
    </xf>
    <xf numFmtId="0" fontId="8" fillId="0" borderId="5"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7" fillId="0" borderId="0" xfId="0" applyFont="1" applyFill="1" applyAlignment="1">
      <alignment vertical="center"/>
    </xf>
    <xf numFmtId="0" fontId="5" fillId="0" borderId="0" xfId="0" applyFont="1" applyFill="1"/>
    <xf numFmtId="0" fontId="5" fillId="0" borderId="0" xfId="0" applyFont="1" applyFill="1" applyBorder="1"/>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1" fontId="10" fillId="0" borderId="9" xfId="1" applyNumberFormat="1" applyFont="1" applyFill="1" applyBorder="1" applyAlignment="1">
      <alignment vertical="center"/>
    </xf>
    <xf numFmtId="41" fontId="10" fillId="0" borderId="7" xfId="1" applyNumberFormat="1" applyFont="1" applyFill="1" applyBorder="1" applyAlignment="1">
      <alignment vertical="center"/>
    </xf>
    <xf numFmtId="41" fontId="10" fillId="0" borderId="13" xfId="1" applyNumberFormat="1" applyFont="1" applyFill="1" applyBorder="1" applyAlignment="1">
      <alignment vertical="center"/>
    </xf>
    <xf numFmtId="0" fontId="6" fillId="0" borderId="0" xfId="0" applyFont="1" applyFill="1" applyBorder="1" applyAlignment="1">
      <alignment horizontal="right" vertical="center"/>
    </xf>
    <xf numFmtId="176" fontId="12" fillId="0" borderId="0" xfId="2" applyFont="1"/>
    <xf numFmtId="176" fontId="13" fillId="0" borderId="0" xfId="2" applyFont="1"/>
    <xf numFmtId="176" fontId="12" fillId="0" borderId="0" xfId="2" applyFont="1" applyAlignment="1">
      <alignment shrinkToFit="1"/>
    </xf>
    <xf numFmtId="176" fontId="14" fillId="0" borderId="0" xfId="2" applyFont="1" applyAlignment="1">
      <alignment shrinkToFit="1"/>
    </xf>
    <xf numFmtId="176" fontId="16" fillId="0" borderId="0" xfId="2" applyFont="1"/>
    <xf numFmtId="176" fontId="17" fillId="0" borderId="0" xfId="2" applyFont="1"/>
    <xf numFmtId="0" fontId="8" fillId="0" borderId="0" xfId="3" applyFont="1" applyAlignment="1">
      <alignment vertical="center"/>
    </xf>
    <xf numFmtId="0" fontId="8" fillId="0" borderId="0" xfId="3" applyNumberFormat="1" applyFont="1" applyAlignment="1">
      <alignment vertical="center"/>
    </xf>
    <xf numFmtId="176" fontId="16" fillId="0" borderId="0" xfId="2" applyFont="1" applyBorder="1" applyAlignment="1">
      <alignment horizontal="left" vertical="top"/>
    </xf>
    <xf numFmtId="176" fontId="19" fillId="0" borderId="4" xfId="2" applyFont="1" applyFill="1" applyBorder="1" applyAlignment="1">
      <alignment horizontal="right" vertical="center"/>
    </xf>
    <xf numFmtId="176" fontId="19" fillId="0" borderId="1" xfId="2" applyFont="1" applyFill="1" applyBorder="1" applyAlignment="1">
      <alignment horizontal="right" vertical="center"/>
    </xf>
    <xf numFmtId="0" fontId="10" fillId="0" borderId="14" xfId="2" applyNumberFormat="1" applyFont="1" applyBorder="1" applyAlignment="1">
      <alignment horizontal="distributed" vertical="center" shrinkToFit="1"/>
    </xf>
    <xf numFmtId="176" fontId="16" fillId="0" borderId="0" xfId="2" applyFont="1" applyBorder="1"/>
    <xf numFmtId="176" fontId="21" fillId="0" borderId="0" xfId="2" applyFont="1" applyFill="1" applyBorder="1" applyAlignment="1">
      <alignment horizontal="right" vertical="center"/>
    </xf>
    <xf numFmtId="176" fontId="21" fillId="0" borderId="15" xfId="2" applyFont="1" applyFill="1" applyBorder="1" applyAlignment="1">
      <alignment horizontal="right" vertical="center"/>
    </xf>
    <xf numFmtId="176" fontId="21" fillId="0" borderId="16" xfId="2" applyFont="1" applyFill="1" applyBorder="1" applyAlignment="1">
      <alignment horizontal="right" vertical="center"/>
    </xf>
    <xf numFmtId="176" fontId="19" fillId="0" borderId="7" xfId="2" applyFont="1" applyFill="1" applyBorder="1" applyAlignment="1">
      <alignment horizontal="right" vertical="center"/>
    </xf>
    <xf numFmtId="0" fontId="21" fillId="0" borderId="13" xfId="2" applyNumberFormat="1" applyFont="1" applyBorder="1" applyAlignment="1">
      <alignment horizontal="distributed" vertical="center" wrapText="1" shrinkToFit="1"/>
    </xf>
    <xf numFmtId="176" fontId="21" fillId="0" borderId="7" xfId="2" applyFont="1" applyFill="1" applyBorder="1" applyAlignment="1">
      <alignment horizontal="right" vertical="center"/>
    </xf>
    <xf numFmtId="176" fontId="21" fillId="0" borderId="17" xfId="2" applyFont="1" applyFill="1" applyBorder="1" applyAlignment="1">
      <alignment horizontal="right" vertical="center"/>
    </xf>
    <xf numFmtId="0" fontId="21" fillId="0" borderId="17" xfId="2" applyNumberFormat="1" applyFont="1" applyBorder="1" applyAlignment="1">
      <alignment horizontal="distributed" vertical="center" shrinkToFit="1"/>
    </xf>
    <xf numFmtId="0" fontId="21" fillId="0" borderId="17" xfId="2" applyNumberFormat="1" applyFont="1" applyBorder="1" applyAlignment="1">
      <alignment horizontal="distributed" vertical="center" wrapText="1" shrinkToFit="1"/>
    </xf>
    <xf numFmtId="0" fontId="22" fillId="0" borderId="17" xfId="2" applyNumberFormat="1" applyFont="1" applyBorder="1" applyAlignment="1">
      <alignment horizontal="distributed" vertical="center" wrapText="1" shrinkToFit="1"/>
    </xf>
    <xf numFmtId="176" fontId="21" fillId="0" borderId="4" xfId="2" applyFont="1" applyBorder="1" applyAlignment="1">
      <alignment horizontal="center" vertical="center"/>
    </xf>
    <xf numFmtId="176" fontId="21" fillId="0" borderId="1" xfId="2" applyFont="1" applyBorder="1" applyAlignment="1">
      <alignment horizontal="center" vertical="center"/>
    </xf>
    <xf numFmtId="176" fontId="21" fillId="0" borderId="14" xfId="2" applyFont="1" applyBorder="1" applyAlignment="1">
      <alignment horizontal="center" vertical="center"/>
    </xf>
    <xf numFmtId="176" fontId="19" fillId="0" borderId="1" xfId="2" applyFont="1" applyBorder="1" applyAlignment="1">
      <alignment horizontal="center" vertical="center"/>
    </xf>
    <xf numFmtId="176" fontId="8" fillId="0" borderId="13" xfId="2" applyFont="1" applyBorder="1" applyAlignment="1">
      <alignment shrinkToFit="1"/>
    </xf>
    <xf numFmtId="0" fontId="21" fillId="0" borderId="0" xfId="3" applyFont="1" applyFill="1" applyBorder="1" applyAlignment="1">
      <alignment horizontal="right" vertical="center"/>
    </xf>
    <xf numFmtId="176" fontId="17" fillId="0" borderId="0" xfId="2" applyFont="1" applyBorder="1"/>
    <xf numFmtId="176" fontId="8" fillId="0" borderId="4" xfId="2" applyFont="1" applyBorder="1" applyAlignment="1">
      <alignment horizontal="left" shrinkToFit="1"/>
    </xf>
    <xf numFmtId="176" fontId="16" fillId="0" borderId="0" xfId="2" applyFont="1" applyBorder="1" applyAlignment="1">
      <alignment vertical="center"/>
    </xf>
    <xf numFmtId="0" fontId="8" fillId="0" borderId="17" xfId="2" applyNumberFormat="1" applyFont="1" applyBorder="1" applyAlignment="1">
      <alignment horizontal="distributed" vertical="center" shrinkToFit="1"/>
    </xf>
    <xf numFmtId="0" fontId="8" fillId="0" borderId="17" xfId="2" applyNumberFormat="1" applyFont="1" applyBorder="1" applyAlignment="1">
      <alignment horizontal="distributed" vertical="center" wrapText="1" shrinkToFit="1"/>
    </xf>
    <xf numFmtId="0" fontId="21" fillId="2" borderId="17" xfId="2" applyNumberFormat="1" applyFont="1" applyFill="1" applyBorder="1" applyAlignment="1">
      <alignment horizontal="distributed" vertical="center" shrinkToFit="1"/>
    </xf>
    <xf numFmtId="176" fontId="21" fillId="2" borderId="7" xfId="2" applyFont="1" applyFill="1" applyBorder="1" applyAlignment="1">
      <alignment horizontal="right" vertical="center"/>
    </xf>
    <xf numFmtId="176" fontId="21" fillId="2" borderId="17" xfId="2" applyFont="1" applyFill="1" applyBorder="1" applyAlignment="1">
      <alignment horizontal="right" vertical="center"/>
    </xf>
    <xf numFmtId="176" fontId="8" fillId="0" borderId="14" xfId="2" applyFont="1" applyBorder="1" applyAlignment="1">
      <alignment shrinkToFit="1"/>
    </xf>
    <xf numFmtId="176" fontId="8" fillId="0" borderId="0" xfId="2" applyFont="1" applyAlignment="1">
      <alignment shrinkToFit="1"/>
    </xf>
    <xf numFmtId="0" fontId="6" fillId="0" borderId="0" xfId="3" applyFont="1" applyAlignment="1">
      <alignment vertical="top"/>
    </xf>
    <xf numFmtId="176" fontId="6" fillId="0" borderId="0" xfId="2" applyFont="1" applyAlignment="1">
      <alignment vertical="top"/>
    </xf>
    <xf numFmtId="41" fontId="5" fillId="0" borderId="0" xfId="0" applyNumberFormat="1" applyFont="1" applyFill="1" applyBorder="1"/>
    <xf numFmtId="41" fontId="5" fillId="0" borderId="0" xfId="0" applyNumberFormat="1" applyFont="1" applyFill="1"/>
    <xf numFmtId="0" fontId="8" fillId="0" borderId="0" xfId="0" applyFont="1" applyFill="1"/>
    <xf numFmtId="0" fontId="8" fillId="0" borderId="0" xfId="0" applyFont="1" applyFill="1" applyBorder="1"/>
    <xf numFmtId="41" fontId="8" fillId="0" borderId="0" xfId="0" applyNumberFormat="1" applyFont="1" applyFill="1"/>
    <xf numFmtId="41" fontId="8" fillId="0" borderId="0" xfId="0" applyNumberFormat="1" applyFont="1" applyFill="1" applyBorder="1" applyAlignment="1">
      <alignment horizontal="center" vertical="center"/>
    </xf>
    <xf numFmtId="41" fontId="21" fillId="0" borderId="11" xfId="0" applyNumberFormat="1" applyFont="1" applyFill="1" applyBorder="1" applyAlignment="1">
      <alignment horizontal="center" vertical="center"/>
    </xf>
    <xf numFmtId="41" fontId="21" fillId="0" borderId="12" xfId="0" applyNumberFormat="1" applyFont="1" applyFill="1" applyBorder="1" applyAlignment="1">
      <alignment horizontal="center" vertical="center"/>
    </xf>
    <xf numFmtId="0" fontId="21" fillId="0" borderId="13" xfId="0" applyFont="1" applyFill="1" applyBorder="1" applyAlignment="1">
      <alignment horizontal="distributed" vertical="center"/>
    </xf>
    <xf numFmtId="41" fontId="21" fillId="0" borderId="3" xfId="0" applyNumberFormat="1" applyFont="1" applyFill="1" applyBorder="1" applyAlignment="1">
      <alignment horizontal="center" vertical="center"/>
    </xf>
    <xf numFmtId="41" fontId="21" fillId="0" borderId="7" xfId="0" applyNumberFormat="1" applyFont="1" applyFill="1" applyBorder="1" applyAlignment="1">
      <alignment horizontal="center" vertical="center"/>
    </xf>
    <xf numFmtId="0" fontId="21" fillId="0" borderId="17" xfId="0" applyFont="1" applyFill="1" applyBorder="1" applyAlignment="1">
      <alignment horizontal="distributed" vertical="center"/>
    </xf>
    <xf numFmtId="41" fontId="21" fillId="0" borderId="18" xfId="0" applyNumberFormat="1" applyFont="1" applyFill="1" applyBorder="1" applyAlignment="1">
      <alignment horizontal="center" vertical="center"/>
    </xf>
    <xf numFmtId="41" fontId="21" fillId="0" borderId="15" xfId="0" applyNumberFormat="1" applyFont="1" applyFill="1" applyBorder="1" applyAlignment="1">
      <alignment horizontal="center" vertical="center"/>
    </xf>
    <xf numFmtId="0" fontId="21" fillId="0" borderId="16" xfId="0" applyFont="1" applyFill="1" applyBorder="1" applyAlignment="1">
      <alignment horizontal="distributed" vertical="center"/>
    </xf>
    <xf numFmtId="41" fontId="19" fillId="0" borderId="19" xfId="0" applyNumberFormat="1" applyFont="1" applyFill="1" applyBorder="1" applyAlignment="1">
      <alignment horizontal="center" vertical="center"/>
    </xf>
    <xf numFmtId="41" fontId="19" fillId="0" borderId="20" xfId="0" applyNumberFormat="1" applyFont="1" applyFill="1" applyBorder="1" applyAlignment="1">
      <alignment horizontal="center" vertical="center"/>
    </xf>
    <xf numFmtId="0" fontId="19" fillId="0" borderId="21" xfId="0" applyFont="1" applyFill="1" applyBorder="1" applyAlignment="1">
      <alignment horizontal="distributed"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3" xfId="0" applyFont="1" applyFill="1" applyBorder="1" applyAlignment="1"/>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9" xfId="0" applyFont="1" applyFill="1" applyBorder="1" applyAlignment="1"/>
    <xf numFmtId="0" fontId="21" fillId="0" borderId="0" xfId="0" applyFont="1" applyFill="1" applyBorder="1" applyAlignment="1">
      <alignment horizontal="right" vertical="center"/>
    </xf>
    <xf numFmtId="0" fontId="21" fillId="0" borderId="0" xfId="0" applyFont="1" applyFill="1"/>
    <xf numFmtId="0" fontId="21" fillId="0" borderId="0" xfId="0" applyFont="1" applyFill="1" applyBorder="1"/>
    <xf numFmtId="0" fontId="8" fillId="0" borderId="0" xfId="0" applyFont="1" applyFill="1" applyBorder="1" applyAlignment="1">
      <alignment wrapText="1"/>
    </xf>
    <xf numFmtId="0" fontId="8" fillId="0" borderId="0" xfId="0" applyFont="1" applyFill="1" applyBorder="1" applyAlignment="1">
      <alignment horizontal="left" wrapText="1"/>
    </xf>
    <xf numFmtId="0" fontId="6" fillId="0" borderId="0" xfId="0" applyFont="1" applyFill="1" applyBorder="1" applyAlignment="1">
      <alignment vertical="top"/>
    </xf>
    <xf numFmtId="0" fontId="5" fillId="0" borderId="0" xfId="0" applyFont="1"/>
    <xf numFmtId="0" fontId="5" fillId="0" borderId="0" xfId="0" applyFont="1" applyBorder="1"/>
    <xf numFmtId="0" fontId="7" fillId="0" borderId="0" xfId="0" applyFont="1"/>
    <xf numFmtId="0" fontId="8" fillId="0" borderId="0" xfId="0" applyFont="1"/>
    <xf numFmtId="0" fontId="8" fillId="0" borderId="0" xfId="0" applyFont="1" applyBorder="1"/>
    <xf numFmtId="41" fontId="21" fillId="0" borderId="11" xfId="0" applyNumberFormat="1" applyFont="1" applyFill="1" applyBorder="1" applyAlignment="1">
      <alignment horizontal="right" vertical="center"/>
    </xf>
    <xf numFmtId="0" fontId="21" fillId="0" borderId="13" xfId="0" applyFont="1" applyBorder="1" applyAlignment="1">
      <alignment horizontal="distributed" vertical="center"/>
    </xf>
    <xf numFmtId="41" fontId="21" fillId="0" borderId="3" xfId="0" applyNumberFormat="1" applyFont="1" applyFill="1" applyBorder="1" applyAlignment="1">
      <alignment horizontal="right" vertical="center"/>
    </xf>
    <xf numFmtId="0" fontId="21" fillId="0" borderId="17" xfId="0" applyFont="1" applyBorder="1" applyAlignment="1">
      <alignment horizontal="distributed" vertical="center"/>
    </xf>
    <xf numFmtId="41" fontId="21" fillId="0" borderId="18" xfId="0" applyNumberFormat="1" applyFont="1" applyFill="1" applyBorder="1" applyAlignment="1">
      <alignment horizontal="right" vertical="center"/>
    </xf>
    <xf numFmtId="0" fontId="21" fillId="0" borderId="16" xfId="0" applyFont="1" applyBorder="1" applyAlignment="1">
      <alignment horizontal="distributed" vertical="center"/>
    </xf>
    <xf numFmtId="41" fontId="19" fillId="0" borderId="20" xfId="0" applyNumberFormat="1" applyFont="1" applyFill="1" applyBorder="1" applyAlignment="1">
      <alignment horizontal="right" vertical="center"/>
    </xf>
    <xf numFmtId="0" fontId="19" fillId="0" borderId="21" xfId="0" applyFont="1" applyBorder="1" applyAlignment="1">
      <alignment horizontal="distributed" vertical="center"/>
    </xf>
    <xf numFmtId="0" fontId="21" fillId="0" borderId="2"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4" xfId="0" applyFont="1" applyBorder="1" applyAlignment="1"/>
    <xf numFmtId="0" fontId="21" fillId="0" borderId="0" xfId="0" applyFont="1" applyAlignment="1">
      <alignment horizontal="right"/>
    </xf>
    <xf numFmtId="0" fontId="23" fillId="0" borderId="0" xfId="0" applyFont="1"/>
    <xf numFmtId="0" fontId="23" fillId="0" borderId="0" xfId="0" applyFont="1" applyBorder="1"/>
    <xf numFmtId="0" fontId="21" fillId="0" borderId="0" xfId="0" applyFont="1" applyBorder="1" applyAlignment="1">
      <alignment horizontal="left" vertical="center" wrapText="1"/>
    </xf>
    <xf numFmtId="0" fontId="6" fillId="0" borderId="0" xfId="0" applyFont="1" applyBorder="1" applyAlignment="1">
      <alignment vertical="top"/>
    </xf>
    <xf numFmtId="41" fontId="5" fillId="0" borderId="0" xfId="0" applyNumberFormat="1" applyFont="1"/>
    <xf numFmtId="0" fontId="7" fillId="0" borderId="0" xfId="0" applyFont="1" applyBorder="1"/>
    <xf numFmtId="41" fontId="19" fillId="0" borderId="24" xfId="0" applyNumberFormat="1" applyFont="1" applyBorder="1" applyAlignment="1">
      <alignment horizontal="center" vertical="center"/>
    </xf>
    <xf numFmtId="41" fontId="19" fillId="0" borderId="22" xfId="0" applyNumberFormat="1" applyFont="1" applyBorder="1" applyAlignment="1">
      <alignment horizontal="center" vertical="center"/>
    </xf>
    <xf numFmtId="0" fontId="19" fillId="0" borderId="22" xfId="0" applyFont="1" applyBorder="1" applyAlignment="1">
      <alignment horizontal="distributed" vertical="center"/>
    </xf>
    <xf numFmtId="0" fontId="8" fillId="0" borderId="25" xfId="0" applyFont="1" applyBorder="1" applyAlignment="1">
      <alignment horizontal="distributed" vertical="center"/>
    </xf>
    <xf numFmtId="41" fontId="8" fillId="0" borderId="0" xfId="0" applyNumberFormat="1" applyFont="1"/>
    <xf numFmtId="41" fontId="21" fillId="0" borderId="26" xfId="0" applyNumberFormat="1" applyFont="1" applyFill="1" applyBorder="1" applyAlignment="1">
      <alignment horizontal="center" vertical="center"/>
    </xf>
    <xf numFmtId="41" fontId="21" fillId="0" borderId="27" xfId="0" applyNumberFormat="1" applyFont="1" applyFill="1" applyBorder="1" applyAlignment="1">
      <alignment horizontal="center" vertical="center"/>
    </xf>
    <xf numFmtId="41" fontId="21" fillId="0" borderId="15" xfId="0" applyNumberFormat="1" applyFont="1" applyBorder="1" applyAlignment="1">
      <alignment horizontal="center" vertical="center"/>
    </xf>
    <xf numFmtId="0" fontId="21" fillId="0" borderId="27" xfId="0" applyFont="1" applyBorder="1" applyAlignment="1">
      <alignment horizontal="distributed" vertical="center"/>
    </xf>
    <xf numFmtId="0" fontId="8" fillId="0" borderId="28" xfId="0" applyFont="1" applyBorder="1" applyAlignment="1">
      <alignment horizontal="distributed" vertical="center"/>
    </xf>
    <xf numFmtId="41" fontId="21" fillId="0" borderId="29" xfId="0" applyNumberFormat="1" applyFont="1" applyFill="1" applyBorder="1" applyAlignment="1">
      <alignment horizontal="center" vertical="center"/>
    </xf>
    <xf numFmtId="41" fontId="21" fillId="0" borderId="20" xfId="0" applyNumberFormat="1" applyFont="1" applyFill="1" applyBorder="1" applyAlignment="1">
      <alignment horizontal="center" vertical="center"/>
    </xf>
    <xf numFmtId="41" fontId="21" fillId="0" borderId="20" xfId="0" applyNumberFormat="1" applyFont="1" applyBorder="1" applyAlignment="1">
      <alignment horizontal="center" vertical="center"/>
    </xf>
    <xf numFmtId="0" fontId="21" fillId="0" borderId="20" xfId="0" applyFont="1" applyBorder="1" applyAlignment="1">
      <alignment horizontal="distributed" vertical="center"/>
    </xf>
    <xf numFmtId="0" fontId="8" fillId="0" borderId="30" xfId="0" applyFont="1" applyBorder="1" applyAlignment="1">
      <alignment horizontal="distributed"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xf numFmtId="0" fontId="8" fillId="0" borderId="32" xfId="0" applyFont="1" applyBorder="1" applyAlignment="1"/>
    <xf numFmtId="0" fontId="7" fillId="0" borderId="0" xfId="0" applyFont="1" applyBorder="1" applyAlignment="1">
      <alignment horizontal="right" vertical="center"/>
    </xf>
    <xf numFmtId="0" fontId="21" fillId="0" borderId="0" xfId="0" applyFont="1"/>
    <xf numFmtId="0" fontId="21"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right" vertical="center"/>
    </xf>
    <xf numFmtId="0" fontId="3" fillId="0" borderId="0" xfId="0" applyFont="1" applyBorder="1"/>
    <xf numFmtId="0" fontId="6" fillId="0" borderId="0" xfId="0" applyFont="1" applyBorder="1"/>
    <xf numFmtId="0" fontId="24" fillId="0" borderId="0" xfId="0" applyFont="1"/>
    <xf numFmtId="0" fontId="24" fillId="0" borderId="0" xfId="0" applyFont="1" applyBorder="1"/>
    <xf numFmtId="38" fontId="25" fillId="0" borderId="33" xfId="0" applyNumberFormat="1" applyFont="1" applyBorder="1" applyAlignment="1">
      <alignment horizontal="right" vertical="center"/>
    </xf>
    <xf numFmtId="38" fontId="25" fillId="0" borderId="11" xfId="0" applyNumberFormat="1" applyFont="1" applyBorder="1" applyAlignment="1">
      <alignment horizontal="right" vertical="center"/>
    </xf>
    <xf numFmtId="177" fontId="8" fillId="0" borderId="34"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5" xfId="0" applyNumberFormat="1" applyFont="1" applyBorder="1" applyAlignment="1">
      <alignment horizontal="right" vertical="center"/>
    </xf>
    <xf numFmtId="38" fontId="25" fillId="0" borderId="35" xfId="0" applyNumberFormat="1" applyFont="1" applyBorder="1" applyAlignment="1">
      <alignment horizontal="right" vertical="center"/>
    </xf>
    <xf numFmtId="38" fontId="25" fillId="0" borderId="36" xfId="0" applyNumberFormat="1" applyFont="1" applyBorder="1" applyAlignment="1">
      <alignment horizontal="right" vertical="center"/>
    </xf>
    <xf numFmtId="38" fontId="8" fillId="0" borderId="37" xfId="0" applyNumberFormat="1" applyFont="1" applyBorder="1" applyAlignment="1">
      <alignment horizontal="right" vertical="center"/>
    </xf>
    <xf numFmtId="38" fontId="8" fillId="0" borderId="38" xfId="0" applyNumberFormat="1" applyFont="1" applyBorder="1" applyAlignment="1">
      <alignment horizontal="right" vertical="center"/>
    </xf>
    <xf numFmtId="38" fontId="8" fillId="0" borderId="27" xfId="0" applyNumberFormat="1" applyFont="1" applyBorder="1" applyAlignment="1">
      <alignment horizontal="right" vertical="center"/>
    </xf>
    <xf numFmtId="177" fontId="8" fillId="0" borderId="28" xfId="0" applyNumberFormat="1" applyFont="1" applyBorder="1" applyAlignment="1">
      <alignment horizontal="right" vertical="center"/>
    </xf>
    <xf numFmtId="38" fontId="25" fillId="0" borderId="39" xfId="0" applyNumberFormat="1" applyFont="1" applyBorder="1" applyAlignment="1">
      <alignment horizontal="right" vertical="center"/>
    </xf>
    <xf numFmtId="38" fontId="25" fillId="0" borderId="8" xfId="0" applyNumberFormat="1" applyFont="1" applyBorder="1" applyAlignment="1">
      <alignment horizontal="right" vertical="center"/>
    </xf>
    <xf numFmtId="38" fontId="8" fillId="0" borderId="19" xfId="0" applyNumberFormat="1" applyFont="1" applyBorder="1" applyAlignment="1">
      <alignment horizontal="right" vertical="center"/>
    </xf>
    <xf numFmtId="38" fontId="8" fillId="0" borderId="20" xfId="0" applyNumberFormat="1" applyFont="1" applyBorder="1" applyAlignment="1">
      <alignment horizontal="right" vertical="center"/>
    </xf>
    <xf numFmtId="38" fontId="8" fillId="0" borderId="6" xfId="0" applyNumberFormat="1" applyFont="1" applyBorder="1" applyAlignment="1">
      <alignment horizontal="right" vertical="center"/>
    </xf>
    <xf numFmtId="38" fontId="8" fillId="0" borderId="3" xfId="0" applyNumberFormat="1" applyFont="1" applyBorder="1" applyAlignment="1">
      <alignment horizontal="right" vertical="center" wrapText="1"/>
    </xf>
    <xf numFmtId="38" fontId="8" fillId="0" borderId="40" xfId="0" applyNumberFormat="1" applyFont="1" applyBorder="1" applyAlignment="1">
      <alignment horizontal="right" vertical="center"/>
    </xf>
    <xf numFmtId="0" fontId="25" fillId="0" borderId="33" xfId="0" applyFont="1" applyBorder="1" applyAlignment="1">
      <alignment horizontal="center" vertical="center" wrapText="1"/>
    </xf>
    <xf numFmtId="0" fontId="25"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5"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0" borderId="23" xfId="0" applyFont="1" applyBorder="1" applyAlignment="1">
      <alignment horizontal="center" vertical="center" wrapText="1"/>
    </xf>
    <xf numFmtId="0" fontId="8" fillId="0" borderId="42" xfId="0" applyFont="1" applyBorder="1" applyAlignment="1">
      <alignment horizontal="center" vertical="center" wrapText="1"/>
    </xf>
    <xf numFmtId="41" fontId="8" fillId="0" borderId="0" xfId="0" applyNumberFormat="1" applyFont="1" applyBorder="1" applyAlignment="1">
      <alignment horizontal="center" vertical="center"/>
    </xf>
    <xf numFmtId="0" fontId="8" fillId="0" borderId="0" xfId="0" applyFont="1" applyBorder="1" applyAlignment="1">
      <alignment horizontal="distributed" vertical="center"/>
    </xf>
    <xf numFmtId="177" fontId="8" fillId="0" borderId="0"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41"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36" xfId="0" applyNumberFormat="1" applyFont="1" applyBorder="1" applyAlignment="1">
      <alignment horizontal="right" vertical="center"/>
    </xf>
    <xf numFmtId="38" fontId="8" fillId="0" borderId="0" xfId="0" applyNumberFormat="1" applyFont="1" applyBorder="1" applyAlignment="1">
      <alignment horizontal="right" vertical="center"/>
    </xf>
    <xf numFmtId="38" fontId="8" fillId="0" borderId="29" xfId="0" applyNumberFormat="1" applyFont="1" applyBorder="1" applyAlignment="1">
      <alignment horizontal="right" vertical="center"/>
    </xf>
    <xf numFmtId="38" fontId="8" fillId="0" borderId="9" xfId="0" applyNumberFormat="1" applyFont="1" applyBorder="1" applyAlignment="1">
      <alignment horizontal="right" vertical="center"/>
    </xf>
    <xf numFmtId="38" fontId="8" fillId="0" borderId="6" xfId="0" applyNumberFormat="1" applyFont="1" applyBorder="1" applyAlignment="1">
      <alignment horizontal="right" vertical="center" wrapText="1"/>
    </xf>
    <xf numFmtId="38" fontId="8" fillId="0" borderId="43" xfId="0" applyNumberFormat="1" applyFont="1" applyBorder="1" applyAlignment="1">
      <alignment horizontal="right"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19" xfId="0" applyFont="1" applyBorder="1" applyAlignment="1">
      <alignment horizontal="center" vertical="center" wrapText="1"/>
    </xf>
    <xf numFmtId="177" fontId="8" fillId="0" borderId="19" xfId="0" applyNumberFormat="1" applyFont="1" applyBorder="1" applyAlignment="1">
      <alignment horizontal="right" vertical="center"/>
    </xf>
    <xf numFmtId="38" fontId="8" fillId="0" borderId="30" xfId="0" applyNumberFormat="1" applyFont="1" applyBorder="1" applyAlignment="1">
      <alignment horizontal="right" vertical="center"/>
    </xf>
    <xf numFmtId="0" fontId="8" fillId="0" borderId="41" xfId="0" applyFont="1" applyFill="1" applyBorder="1" applyAlignment="1">
      <alignment horizontal="center" vertical="center" shrinkToFit="1"/>
    </xf>
    <xf numFmtId="38" fontId="8" fillId="0" borderId="45" xfId="0" applyNumberFormat="1" applyFont="1" applyBorder="1" applyAlignment="1">
      <alignment horizontal="right" vertical="center" wrapText="1"/>
    </xf>
    <xf numFmtId="38" fontId="8" fillId="0" borderId="46" xfId="0" applyNumberFormat="1" applyFont="1" applyBorder="1" applyAlignment="1">
      <alignment horizontal="right" vertical="center" wrapText="1"/>
    </xf>
    <xf numFmtId="0" fontId="8" fillId="0" borderId="47" xfId="0" applyFont="1" applyBorder="1" applyAlignment="1">
      <alignment horizontal="center"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41" fontId="8" fillId="0" borderId="29" xfId="0" applyNumberFormat="1" applyFont="1" applyBorder="1" applyAlignment="1">
      <alignment horizontal="right" vertical="center"/>
    </xf>
    <xf numFmtId="38" fontId="8" fillId="0" borderId="19" xfId="0" applyNumberFormat="1" applyFont="1" applyBorder="1" applyAlignment="1">
      <alignment horizontal="right" vertical="center" wrapText="1"/>
    </xf>
    <xf numFmtId="41" fontId="8" fillId="0" borderId="20" xfId="0" applyNumberFormat="1" applyFont="1" applyBorder="1" applyAlignment="1">
      <alignment horizontal="right" vertical="center"/>
    </xf>
    <xf numFmtId="0" fontId="8" fillId="0" borderId="4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0" xfId="0" applyFont="1" applyBorder="1" applyAlignment="1">
      <alignment horizontal="right" vertical="center"/>
    </xf>
    <xf numFmtId="0" fontId="8" fillId="0" borderId="0" xfId="0" applyFont="1" applyBorder="1" applyAlignment="1">
      <alignment horizontal="left" vertical="center" wrapText="1"/>
    </xf>
    <xf numFmtId="0" fontId="24" fillId="0" borderId="0" xfId="0" applyFont="1" applyFill="1"/>
    <xf numFmtId="0" fontId="24" fillId="0" borderId="0" xfId="0" applyFont="1" applyFill="1" applyBorder="1"/>
    <xf numFmtId="49" fontId="8" fillId="0" borderId="0" xfId="0" applyNumberFormat="1" applyFont="1" applyFill="1" applyBorder="1" applyAlignment="1">
      <alignment vertical="top" wrapText="1"/>
    </xf>
    <xf numFmtId="49" fontId="8" fillId="0" borderId="5" xfId="0" applyNumberFormat="1" applyFont="1" applyFill="1" applyBorder="1" applyAlignment="1">
      <alignment vertical="top" wrapText="1"/>
    </xf>
    <xf numFmtId="178" fontId="8" fillId="0" borderId="41" xfId="0" applyNumberFormat="1" applyFont="1" applyFill="1" applyBorder="1" applyAlignment="1">
      <alignment vertical="center"/>
    </xf>
    <xf numFmtId="178" fontId="8" fillId="0" borderId="34" xfId="0" applyNumberFormat="1" applyFont="1" applyFill="1" applyBorder="1" applyAlignment="1">
      <alignment vertical="center"/>
    </xf>
    <xf numFmtId="49" fontId="8" fillId="0" borderId="50" xfId="0" applyNumberFormat="1" applyFont="1" applyFill="1" applyBorder="1" applyAlignment="1">
      <alignment horizontal="distributed" vertical="center" wrapText="1"/>
    </xf>
    <xf numFmtId="38" fontId="8" fillId="0" borderId="0" xfId="1" applyFont="1" applyFill="1" applyBorder="1" applyAlignment="1">
      <alignment horizontal="right" vertical="center"/>
    </xf>
    <xf numFmtId="178" fontId="10" fillId="0" borderId="41" xfId="0" applyNumberFormat="1" applyFont="1" applyFill="1" applyBorder="1" applyAlignment="1">
      <alignment vertical="center"/>
    </xf>
    <xf numFmtId="178" fontId="8" fillId="0" borderId="22" xfId="1" applyNumberFormat="1" applyFont="1" applyFill="1" applyBorder="1" applyAlignment="1">
      <alignment vertical="center"/>
    </xf>
    <xf numFmtId="0" fontId="8" fillId="0" borderId="34" xfId="0" applyFont="1" applyFill="1" applyBorder="1" applyAlignment="1">
      <alignment horizontal="center" vertical="center" wrapText="1"/>
    </xf>
    <xf numFmtId="178" fontId="8" fillId="0" borderId="36" xfId="1" applyNumberFormat="1" applyFont="1" applyFill="1" applyBorder="1" applyAlignment="1">
      <alignment vertical="center"/>
    </xf>
    <xf numFmtId="178" fontId="8" fillId="0" borderId="27" xfId="1" applyNumberFormat="1" applyFont="1" applyFill="1" applyBorder="1" applyAlignment="1">
      <alignment vertical="center"/>
    </xf>
    <xf numFmtId="178" fontId="8" fillId="0" borderId="38" xfId="1" applyNumberFormat="1" applyFont="1" applyFill="1" applyBorder="1" applyAlignment="1">
      <alignment vertical="center"/>
    </xf>
    <xf numFmtId="49" fontId="8" fillId="0" borderId="38" xfId="0" applyNumberFormat="1" applyFont="1" applyFill="1" applyBorder="1" applyAlignment="1">
      <alignment horizontal="distributed" vertical="center" wrapText="1"/>
    </xf>
    <xf numFmtId="38" fontId="8" fillId="0" borderId="0" xfId="1" applyFont="1" applyFill="1" applyBorder="1" applyAlignment="1">
      <alignment horizontal="right" vertical="center" wrapText="1"/>
    </xf>
    <xf numFmtId="178" fontId="10" fillId="0" borderId="18" xfId="0" applyNumberFormat="1" applyFont="1" applyFill="1" applyBorder="1" applyAlignment="1">
      <alignment vertical="center"/>
    </xf>
    <xf numFmtId="178" fontId="8" fillId="0" borderId="36" xfId="0" applyNumberFormat="1" applyFont="1" applyFill="1" applyBorder="1" applyAlignment="1">
      <alignment vertical="center"/>
    </xf>
    <xf numFmtId="0" fontId="8" fillId="0" borderId="38" xfId="0" applyFont="1" applyFill="1" applyBorder="1" applyAlignment="1">
      <alignment horizontal="center" vertical="center" wrapText="1"/>
    </xf>
    <xf numFmtId="178" fontId="8" fillId="0" borderId="18" xfId="1" applyNumberFormat="1" applyFont="1" applyFill="1" applyBorder="1" applyAlignment="1">
      <alignment vertical="center"/>
    </xf>
    <xf numFmtId="178" fontId="8" fillId="0" borderId="15" xfId="1" applyNumberFormat="1" applyFont="1" applyFill="1" applyBorder="1" applyAlignment="1">
      <alignment vertical="center"/>
    </xf>
    <xf numFmtId="178" fontId="8" fillId="0" borderId="16" xfId="1" applyNumberFormat="1" applyFont="1" applyFill="1" applyBorder="1" applyAlignment="1">
      <alignment vertical="center"/>
    </xf>
    <xf numFmtId="49" fontId="8" fillId="0" borderId="21" xfId="0" applyNumberFormat="1" applyFont="1" applyFill="1" applyBorder="1" applyAlignment="1">
      <alignment horizontal="distributed" vertical="center"/>
    </xf>
    <xf numFmtId="178" fontId="8" fillId="0" borderId="27" xfId="0" applyNumberFormat="1" applyFont="1" applyFill="1" applyBorder="1" applyAlignment="1">
      <alignment vertical="center"/>
    </xf>
    <xf numFmtId="0" fontId="8" fillId="0" borderId="41" xfId="0" applyNumberFormat="1" applyFont="1" applyFill="1" applyBorder="1" applyAlignment="1">
      <alignment horizontal="distributed" vertical="center"/>
    </xf>
    <xf numFmtId="0" fontId="8" fillId="0" borderId="22" xfId="0" applyFont="1" applyFill="1" applyBorder="1" applyAlignment="1">
      <alignment horizontal="distributed" vertical="center"/>
    </xf>
    <xf numFmtId="0" fontId="8" fillId="0" borderId="22" xfId="0" applyFont="1" applyFill="1" applyBorder="1" applyAlignment="1">
      <alignment vertical="center"/>
    </xf>
    <xf numFmtId="49" fontId="8" fillId="0" borderId="50" xfId="0" applyNumberFormat="1" applyFont="1" applyFill="1" applyBorder="1" applyAlignment="1">
      <alignment horizontal="distributed" vertical="center"/>
    </xf>
    <xf numFmtId="178" fontId="8" fillId="0" borderId="15" xfId="0" applyNumberFormat="1" applyFont="1" applyFill="1" applyBorder="1" applyAlignment="1">
      <alignment vertical="center"/>
    </xf>
    <xf numFmtId="0" fontId="8" fillId="0" borderId="16" xfId="0" applyFont="1" applyFill="1" applyBorder="1" applyAlignment="1">
      <alignment horizontal="distributed" vertical="center"/>
    </xf>
    <xf numFmtId="0" fontId="8" fillId="0" borderId="36" xfId="0" applyNumberFormat="1" applyFont="1" applyFill="1" applyBorder="1" applyAlignment="1">
      <alignment horizontal="distributed" vertical="center" wrapText="1"/>
    </xf>
    <xf numFmtId="0" fontId="8" fillId="0" borderId="36" xfId="0" applyNumberFormat="1" applyFont="1" applyFill="1" applyBorder="1" applyAlignment="1">
      <alignment horizontal="distributed" vertical="center"/>
    </xf>
    <xf numFmtId="49" fontId="8" fillId="0" borderId="27" xfId="0" applyNumberFormat="1" applyFont="1" applyFill="1" applyBorder="1" applyAlignment="1">
      <alignment horizontal="distributed" vertical="center" wrapText="1"/>
    </xf>
    <xf numFmtId="49" fontId="8" fillId="0" borderId="37" xfId="0" applyNumberFormat="1" applyFont="1" applyFill="1" applyBorder="1" applyAlignment="1">
      <alignment horizontal="distributed" vertical="center"/>
    </xf>
    <xf numFmtId="0" fontId="8" fillId="0" borderId="0" xfId="0" applyFont="1" applyFill="1" applyBorder="1" applyAlignment="1">
      <alignment horizontal="center" vertical="center"/>
    </xf>
    <xf numFmtId="0" fontId="10" fillId="0" borderId="4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4" xfId="0" applyFont="1" applyFill="1" applyBorder="1" applyAlignment="1">
      <alignment horizontal="distributed" vertical="center"/>
    </xf>
    <xf numFmtId="41" fontId="8" fillId="0" borderId="5" xfId="0" applyNumberFormat="1" applyFont="1" applyFill="1" applyBorder="1" applyAlignment="1">
      <alignment horizontal="center" vertical="center"/>
    </xf>
    <xf numFmtId="0" fontId="10"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distributed" vertical="center"/>
    </xf>
    <xf numFmtId="41" fontId="7" fillId="0" borderId="0" xfId="0" applyNumberFormat="1" applyFont="1" applyFill="1" applyBorder="1" applyAlignment="1">
      <alignment horizontal="center" vertical="center"/>
    </xf>
    <xf numFmtId="178" fontId="8" fillId="0" borderId="50" xfId="0" applyNumberFormat="1" applyFont="1" applyFill="1" applyBorder="1" applyAlignment="1">
      <alignment vertical="center"/>
    </xf>
    <xf numFmtId="178" fontId="10" fillId="0" borderId="41" xfId="1" applyNumberFormat="1" applyFont="1" applyFill="1" applyBorder="1" applyAlignment="1">
      <alignment vertical="center"/>
    </xf>
    <xf numFmtId="178" fontId="10" fillId="0" borderId="36" xfId="0" applyNumberFormat="1" applyFont="1" applyFill="1" applyBorder="1" applyAlignment="1">
      <alignment vertical="center"/>
    </xf>
    <xf numFmtId="178" fontId="8" fillId="0" borderId="20" xfId="1" applyNumberFormat="1" applyFont="1" applyFill="1" applyBorder="1" applyAlignment="1">
      <alignment vertical="center"/>
    </xf>
    <xf numFmtId="38" fontId="7" fillId="0" borderId="0" xfId="1" applyFont="1" applyFill="1" applyAlignment="1">
      <alignment horizontal="center"/>
    </xf>
    <xf numFmtId="38" fontId="7" fillId="0" borderId="0" xfId="1" applyFont="1" applyFill="1" applyBorder="1" applyAlignment="1">
      <alignment horizontal="center"/>
    </xf>
    <xf numFmtId="49" fontId="8" fillId="0" borderId="5" xfId="0" applyNumberFormat="1" applyFont="1" applyFill="1" applyBorder="1" applyAlignment="1">
      <alignment vertical="center" wrapText="1"/>
    </xf>
    <xf numFmtId="38" fontId="8" fillId="0" borderId="34" xfId="1" applyFont="1" applyFill="1" applyBorder="1" applyAlignment="1">
      <alignment horizontal="center" vertical="center" shrinkToFit="1"/>
    </xf>
    <xf numFmtId="178" fontId="10" fillId="0" borderId="36" xfId="1" applyNumberFormat="1" applyFont="1" applyFill="1" applyBorder="1" applyAlignment="1">
      <alignment vertical="center"/>
    </xf>
    <xf numFmtId="38" fontId="8" fillId="0" borderId="38" xfId="1" applyFont="1" applyFill="1" applyBorder="1" applyAlignment="1">
      <alignment horizontal="center" vertical="center" wrapText="1"/>
    </xf>
    <xf numFmtId="38" fontId="8" fillId="0" borderId="16" xfId="1"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Border="1" applyAlignment="1">
      <alignment horizontal="center"/>
    </xf>
    <xf numFmtId="178" fontId="8" fillId="0" borderId="22" xfId="0" applyNumberFormat="1" applyFont="1" applyFill="1" applyBorder="1" applyAlignment="1">
      <alignment vertical="center"/>
    </xf>
    <xf numFmtId="179" fontId="10" fillId="0" borderId="41" xfId="1" applyNumberFormat="1" applyFont="1" applyFill="1" applyBorder="1" applyAlignment="1">
      <alignment horizontal="right" vertical="center"/>
    </xf>
    <xf numFmtId="179" fontId="8" fillId="0" borderId="22" xfId="1" applyNumberFormat="1" applyFont="1" applyFill="1" applyBorder="1" applyAlignment="1">
      <alignment horizontal="right" vertical="center"/>
    </xf>
    <xf numFmtId="179" fontId="10" fillId="0" borderId="36" xfId="0"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9" fontId="8" fillId="0" borderId="27" xfId="1"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79" fontId="8" fillId="0" borderId="15" xfId="0" applyNumberFormat="1" applyFont="1" applyFill="1" applyBorder="1" applyAlignment="1">
      <alignment vertical="center"/>
    </xf>
    <xf numFmtId="38" fontId="8" fillId="0" borderId="34" xfId="1" applyFont="1" applyFill="1" applyBorder="1" applyAlignment="1">
      <alignment horizontal="center" vertical="center" wrapText="1"/>
    </xf>
    <xf numFmtId="41" fontId="8" fillId="0" borderId="0" xfId="0" applyNumberFormat="1" applyFont="1" applyFill="1" applyBorder="1" applyAlignment="1">
      <alignment horizontal="right" vertical="center"/>
    </xf>
    <xf numFmtId="49" fontId="8" fillId="0" borderId="0" xfId="0" applyNumberFormat="1" applyFont="1" applyFill="1" applyBorder="1" applyAlignment="1">
      <alignment horizontal="distributed" vertical="center" wrapText="1"/>
    </xf>
    <xf numFmtId="0" fontId="8" fillId="0" borderId="34" xfId="0" applyFont="1" applyFill="1" applyBorder="1" applyAlignment="1">
      <alignment horizontal="center" vertical="center" shrinkToFit="1"/>
    </xf>
    <xf numFmtId="49" fontId="8" fillId="0" borderId="34" xfId="0" applyNumberFormat="1" applyFont="1" applyFill="1" applyBorder="1" applyAlignment="1">
      <alignment horizontal="distributed" vertical="center" wrapText="1"/>
    </xf>
    <xf numFmtId="178" fontId="10" fillId="0" borderId="51" xfId="1" applyNumberFormat="1" applyFont="1" applyFill="1" applyBorder="1" applyAlignment="1">
      <alignment vertical="center"/>
    </xf>
    <xf numFmtId="178" fontId="8" fillId="0" borderId="52" xfId="1" applyNumberFormat="1" applyFont="1" applyFill="1" applyBorder="1" applyAlignment="1">
      <alignment vertical="center"/>
    </xf>
    <xf numFmtId="0" fontId="8" fillId="0" borderId="53" xfId="0" applyFont="1" applyFill="1" applyBorder="1" applyAlignment="1">
      <alignment horizontal="center" vertical="center" wrapText="1"/>
    </xf>
    <xf numFmtId="178" fontId="8" fillId="0" borderId="38" xfId="0" applyNumberFormat="1" applyFont="1" applyFill="1" applyBorder="1" applyAlignment="1">
      <alignment vertical="center"/>
    </xf>
    <xf numFmtId="178" fontId="8" fillId="0" borderId="18" xfId="0" applyNumberFormat="1" applyFont="1" applyFill="1" applyBorder="1" applyAlignment="1">
      <alignment vertical="center"/>
    </xf>
    <xf numFmtId="178" fontId="8" fillId="0" borderId="16" xfId="0" applyNumberFormat="1" applyFont="1" applyFill="1" applyBorder="1" applyAlignment="1">
      <alignment vertical="center"/>
    </xf>
  </cellXfs>
  <cellStyles count="4">
    <cellStyle name="桁区切り" xfId="1" builtinId="6"/>
    <cellStyle name="桁区切り 2" xfId="2" xr:uid="{2182805F-F190-804A-8DB0-B440DDAEE873}"/>
    <cellStyle name="標準" xfId="0" builtinId="0"/>
    <cellStyle name="標準 2" xfId="3" xr:uid="{8C232911-1745-5141-805D-E8AB935584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_R03/CD-R/&#34920;/351-400/02020602&#12288;&#20171;&#35703;&#20445;&#38522;&#20107;&#26989;&#25152;&#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
  <sheetViews>
    <sheetView showGridLines="0" tabSelected="1" workbookViewId="0"/>
  </sheetViews>
  <sheetFormatPr baseColWidth="10" defaultColWidth="8.83203125" defaultRowHeight="14"/>
  <cols>
    <col min="1" max="1" width="16.5" style="35" customWidth="1"/>
    <col min="2" max="9" width="5" style="35" customWidth="1"/>
    <col min="10" max="10" width="4.5" style="35" customWidth="1"/>
    <col min="11" max="11" width="4.5" style="36" customWidth="1"/>
    <col min="12" max="15" width="4.5" style="35" customWidth="1"/>
    <col min="16" max="16" width="4.5" style="36" customWidth="1"/>
    <col min="17" max="18" width="8.6640625" style="35" customWidth="1"/>
    <col min="19" max="23" width="1.6640625" style="35" customWidth="1"/>
    <col min="24" max="68" width="5.6640625" style="35" customWidth="1"/>
    <col min="69" max="16384" width="8.83203125" style="35"/>
  </cols>
  <sheetData>
    <row r="1" spans="1:16" s="1" customFormat="1" ht="20" customHeight="1">
      <c r="A1" s="19" t="s">
        <v>25</v>
      </c>
      <c r="M1" s="2"/>
      <c r="P1" s="2"/>
    </row>
    <row r="3" spans="1:16" s="4" customFormat="1" ht="15">
      <c r="A3" s="3" t="s">
        <v>24</v>
      </c>
      <c r="M3" s="42"/>
      <c r="N3" s="42"/>
      <c r="O3" s="42"/>
      <c r="P3" s="42"/>
    </row>
    <row r="4" spans="1:16" s="22" customFormat="1" ht="18" customHeight="1" thickBot="1">
      <c r="A4" s="20"/>
      <c r="B4" s="20"/>
      <c r="C4" s="20"/>
      <c r="D4" s="20"/>
      <c r="E4" s="20"/>
      <c r="F4" s="20"/>
      <c r="G4" s="20"/>
      <c r="H4" s="20"/>
      <c r="I4" s="20"/>
      <c r="J4" s="20"/>
      <c r="K4" s="21"/>
      <c r="P4" s="5" t="s">
        <v>19</v>
      </c>
    </row>
    <row r="5" spans="1:16" s="22" customFormat="1" ht="30" customHeight="1" thickBot="1">
      <c r="A5" s="23"/>
      <c r="B5" s="37" t="s">
        <v>14</v>
      </c>
      <c r="C5" s="24" t="s">
        <v>16</v>
      </c>
      <c r="D5" s="24" t="s">
        <v>17</v>
      </c>
      <c r="E5" s="24" t="s">
        <v>18</v>
      </c>
      <c r="F5" s="24" t="s">
        <v>20</v>
      </c>
      <c r="G5" s="24" t="s">
        <v>21</v>
      </c>
      <c r="H5" s="37" t="s">
        <v>22</v>
      </c>
      <c r="I5" s="38" t="s">
        <v>23</v>
      </c>
      <c r="J5" s="25" t="s">
        <v>0</v>
      </c>
      <c r="K5" s="25" t="s">
        <v>1</v>
      </c>
      <c r="L5" s="25" t="s">
        <v>2</v>
      </c>
      <c r="M5" s="25" t="s">
        <v>3</v>
      </c>
      <c r="N5" s="25" t="s">
        <v>4</v>
      </c>
      <c r="O5" s="25" t="s">
        <v>5</v>
      </c>
      <c r="P5" s="26" t="s">
        <v>6</v>
      </c>
    </row>
    <row r="6" spans="1:16" s="22" customFormat="1" ht="33" customHeight="1">
      <c r="A6" s="27" t="s">
        <v>11</v>
      </c>
      <c r="B6" s="28">
        <v>2</v>
      </c>
      <c r="C6" s="28">
        <v>2</v>
      </c>
      <c r="D6" s="29">
        <v>2</v>
      </c>
      <c r="E6" s="29">
        <v>2</v>
      </c>
      <c r="F6" s="29">
        <v>2</v>
      </c>
      <c r="G6" s="29">
        <v>2</v>
      </c>
      <c r="H6" s="29">
        <v>2</v>
      </c>
      <c r="I6" s="39">
        <v>2</v>
      </c>
      <c r="J6" s="6">
        <v>0</v>
      </c>
      <c r="K6" s="7">
        <v>0</v>
      </c>
      <c r="L6" s="7">
        <v>0</v>
      </c>
      <c r="M6" s="7">
        <v>2</v>
      </c>
      <c r="N6" s="7">
        <v>0</v>
      </c>
      <c r="O6" s="7">
        <v>0</v>
      </c>
      <c r="P6" s="8">
        <v>0</v>
      </c>
    </row>
    <row r="7" spans="1:16" s="22" customFormat="1" ht="33" customHeight="1">
      <c r="A7" s="30" t="s">
        <v>7</v>
      </c>
      <c r="B7" s="12">
        <v>49</v>
      </c>
      <c r="C7" s="12">
        <v>49</v>
      </c>
      <c r="D7" s="12">
        <v>49</v>
      </c>
      <c r="E7" s="12">
        <v>49</v>
      </c>
      <c r="F7" s="12">
        <v>49</v>
      </c>
      <c r="G7" s="12">
        <v>49</v>
      </c>
      <c r="H7" s="12">
        <v>49</v>
      </c>
      <c r="I7" s="40">
        <v>49</v>
      </c>
      <c r="J7" s="9">
        <v>9</v>
      </c>
      <c r="K7" s="9">
        <v>6</v>
      </c>
      <c r="L7" s="9">
        <v>6</v>
      </c>
      <c r="M7" s="9">
        <v>7</v>
      </c>
      <c r="N7" s="9">
        <v>7</v>
      </c>
      <c r="O7" s="9">
        <v>7</v>
      </c>
      <c r="P7" s="10">
        <v>7</v>
      </c>
    </row>
    <row r="8" spans="1:16" s="22" customFormat="1" ht="33" customHeight="1">
      <c r="A8" s="11" t="s">
        <v>8</v>
      </c>
      <c r="B8" s="12">
        <v>3</v>
      </c>
      <c r="C8" s="12">
        <v>3</v>
      </c>
      <c r="D8" s="12">
        <v>3</v>
      </c>
      <c r="E8" s="12">
        <v>3</v>
      </c>
      <c r="F8" s="12">
        <v>3</v>
      </c>
      <c r="G8" s="12">
        <v>3</v>
      </c>
      <c r="H8" s="12">
        <v>3</v>
      </c>
      <c r="I8" s="40">
        <v>3</v>
      </c>
      <c r="J8" s="9">
        <v>0</v>
      </c>
      <c r="K8" s="9">
        <v>0</v>
      </c>
      <c r="L8" s="9">
        <v>0</v>
      </c>
      <c r="M8" s="9">
        <v>1</v>
      </c>
      <c r="N8" s="9">
        <v>2</v>
      </c>
      <c r="O8" s="9">
        <v>0</v>
      </c>
      <c r="P8" s="10">
        <v>0</v>
      </c>
    </row>
    <row r="9" spans="1:16" s="22" customFormat="1" ht="33" customHeight="1">
      <c r="A9" s="11" t="s">
        <v>12</v>
      </c>
      <c r="B9" s="12">
        <v>7</v>
      </c>
      <c r="C9" s="12">
        <v>7</v>
      </c>
      <c r="D9" s="12">
        <v>7</v>
      </c>
      <c r="E9" s="12">
        <v>7</v>
      </c>
      <c r="F9" s="12">
        <v>7</v>
      </c>
      <c r="G9" s="12">
        <v>7</v>
      </c>
      <c r="H9" s="12">
        <v>7</v>
      </c>
      <c r="I9" s="40">
        <v>7</v>
      </c>
      <c r="J9" s="9">
        <v>1</v>
      </c>
      <c r="K9" s="9">
        <v>1</v>
      </c>
      <c r="L9" s="9">
        <v>1</v>
      </c>
      <c r="M9" s="9">
        <v>1</v>
      </c>
      <c r="N9" s="9">
        <v>1</v>
      </c>
      <c r="O9" s="9">
        <v>1</v>
      </c>
      <c r="P9" s="10">
        <v>1</v>
      </c>
    </row>
    <row r="10" spans="1:16" s="22" customFormat="1" ht="33" customHeight="1">
      <c r="A10" s="11" t="s">
        <v>13</v>
      </c>
      <c r="B10" s="12">
        <v>48</v>
      </c>
      <c r="C10" s="12">
        <v>49</v>
      </c>
      <c r="D10" s="12">
        <v>48</v>
      </c>
      <c r="E10" s="12">
        <v>48</v>
      </c>
      <c r="F10" s="12">
        <v>48</v>
      </c>
      <c r="G10" s="12">
        <v>48</v>
      </c>
      <c r="H10" s="12">
        <v>48</v>
      </c>
      <c r="I10" s="40">
        <v>48</v>
      </c>
      <c r="J10" s="9">
        <v>9</v>
      </c>
      <c r="K10" s="9">
        <v>6</v>
      </c>
      <c r="L10" s="9">
        <v>7</v>
      </c>
      <c r="M10" s="9">
        <v>7</v>
      </c>
      <c r="N10" s="9">
        <v>5</v>
      </c>
      <c r="O10" s="9">
        <v>7</v>
      </c>
      <c r="P10" s="10">
        <v>7</v>
      </c>
    </row>
    <row r="11" spans="1:16" s="22" customFormat="1" ht="33" customHeight="1">
      <c r="A11" s="11" t="s">
        <v>9</v>
      </c>
      <c r="B11" s="12">
        <v>5</v>
      </c>
      <c r="C11" s="12">
        <v>5</v>
      </c>
      <c r="D11" s="12">
        <v>5</v>
      </c>
      <c r="E11" s="12">
        <v>5</v>
      </c>
      <c r="F11" s="12">
        <v>5</v>
      </c>
      <c r="G11" s="12">
        <v>5</v>
      </c>
      <c r="H11" s="12">
        <v>5</v>
      </c>
      <c r="I11" s="40">
        <v>5</v>
      </c>
      <c r="J11" s="9">
        <v>1</v>
      </c>
      <c r="K11" s="9">
        <v>1</v>
      </c>
      <c r="L11" s="9">
        <v>0</v>
      </c>
      <c r="M11" s="9">
        <v>1</v>
      </c>
      <c r="N11" s="9">
        <v>0</v>
      </c>
      <c r="O11" s="9">
        <v>2</v>
      </c>
      <c r="P11" s="10">
        <v>0</v>
      </c>
    </row>
    <row r="12" spans="1:16" s="22" customFormat="1" ht="33" customHeight="1" thickBot="1">
      <c r="A12" s="13" t="s">
        <v>10</v>
      </c>
      <c r="B12" s="14">
        <v>32</v>
      </c>
      <c r="C12" s="14">
        <v>32</v>
      </c>
      <c r="D12" s="15">
        <v>32</v>
      </c>
      <c r="E12" s="15">
        <v>32</v>
      </c>
      <c r="F12" s="15">
        <v>32</v>
      </c>
      <c r="G12" s="15">
        <v>32</v>
      </c>
      <c r="H12" s="15">
        <v>32</v>
      </c>
      <c r="I12" s="41">
        <v>32</v>
      </c>
      <c r="J12" s="16">
        <v>7</v>
      </c>
      <c r="K12" s="17">
        <v>3</v>
      </c>
      <c r="L12" s="17">
        <v>4</v>
      </c>
      <c r="M12" s="17">
        <v>7</v>
      </c>
      <c r="N12" s="17">
        <v>4</v>
      </c>
      <c r="O12" s="17">
        <v>5</v>
      </c>
      <c r="P12" s="18">
        <v>2</v>
      </c>
    </row>
    <row r="13" spans="1:16" s="34" customFormat="1" ht="18" customHeight="1">
      <c r="A13" s="31" t="s">
        <v>15</v>
      </c>
      <c r="B13" s="31"/>
      <c r="C13" s="31"/>
      <c r="D13" s="31"/>
      <c r="E13" s="31"/>
      <c r="F13" s="31"/>
      <c r="G13" s="31"/>
      <c r="H13" s="31"/>
      <c r="I13" s="31"/>
      <c r="J13" s="31"/>
      <c r="K13" s="31"/>
      <c r="L13" s="32"/>
      <c r="M13" s="32"/>
      <c r="N13" s="32"/>
      <c r="O13" s="32"/>
      <c r="P13" s="33"/>
    </row>
  </sheetData>
  <mergeCells count="2">
    <mergeCell ref="M3:N3"/>
    <mergeCell ref="O3:P3"/>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70A7-9B42-7A4C-AF89-86058F3730DE}">
  <dimension ref="A1:L57"/>
  <sheetViews>
    <sheetView showGridLines="0" zoomScaleNormal="100" zoomScaleSheetLayoutView="70" workbookViewId="0">
      <selection sqref="A1:J1"/>
    </sheetView>
  </sheetViews>
  <sheetFormatPr baseColWidth="10" defaultColWidth="8.83203125" defaultRowHeight="14"/>
  <cols>
    <col min="1" max="1" width="39.5" style="45" customWidth="1"/>
    <col min="2" max="2" width="6.1640625" style="44" customWidth="1"/>
    <col min="3" max="3" width="5.6640625" style="44" customWidth="1"/>
    <col min="4" max="9" width="5" style="44" customWidth="1"/>
    <col min="10" max="10" width="6.33203125" style="44" customWidth="1"/>
    <col min="11" max="12" width="6.6640625" style="43" customWidth="1"/>
    <col min="13" max="16384" width="8.83203125" style="43"/>
  </cols>
  <sheetData>
    <row r="1" spans="1:12" ht="14" customHeight="1">
      <c r="A1" s="83" t="s">
        <v>90</v>
      </c>
      <c r="B1" s="83"/>
      <c r="C1" s="82"/>
      <c r="D1" s="82"/>
      <c r="E1" s="82"/>
      <c r="F1" s="82"/>
      <c r="G1" s="82"/>
      <c r="H1" s="82"/>
      <c r="I1" s="82"/>
      <c r="J1" s="82"/>
    </row>
    <row r="2" spans="1:12" s="47" customFormat="1" ht="15" customHeight="1" thickBot="1">
      <c r="A2" s="81" t="s">
        <v>89</v>
      </c>
      <c r="B2" s="48"/>
      <c r="C2" s="48"/>
      <c r="D2" s="48"/>
      <c r="E2" s="48"/>
      <c r="F2" s="48"/>
      <c r="G2" s="48"/>
      <c r="H2" s="48"/>
      <c r="I2" s="48"/>
      <c r="J2" s="71" t="s">
        <v>58</v>
      </c>
    </row>
    <row r="3" spans="1:12" s="47" customFormat="1" ht="14" customHeight="1" thickBot="1">
      <c r="A3" s="80"/>
      <c r="B3" s="69" t="s">
        <v>57</v>
      </c>
      <c r="C3" s="68" t="s">
        <v>56</v>
      </c>
      <c r="D3" s="67" t="s">
        <v>55</v>
      </c>
      <c r="E3" s="67" t="s">
        <v>54</v>
      </c>
      <c r="F3" s="67" t="s">
        <v>53</v>
      </c>
      <c r="G3" s="67" t="s">
        <v>52</v>
      </c>
      <c r="H3" s="67" t="s">
        <v>51</v>
      </c>
      <c r="I3" s="67" t="s">
        <v>50</v>
      </c>
      <c r="J3" s="66" t="s">
        <v>49</v>
      </c>
      <c r="K3" s="55"/>
      <c r="L3" s="55"/>
    </row>
    <row r="4" spans="1:12" s="47" customFormat="1" ht="13" customHeight="1">
      <c r="A4" s="63" t="s">
        <v>88</v>
      </c>
      <c r="B4" s="59">
        <f>SUM(C4:I4)</f>
        <v>362</v>
      </c>
      <c r="C4" s="62">
        <v>70</v>
      </c>
      <c r="D4" s="61">
        <v>39</v>
      </c>
      <c r="E4" s="61">
        <v>56</v>
      </c>
      <c r="F4" s="61">
        <v>56</v>
      </c>
      <c r="G4" s="61">
        <v>45</v>
      </c>
      <c r="H4" s="61">
        <v>46</v>
      </c>
      <c r="I4" s="61">
        <v>50</v>
      </c>
      <c r="J4" s="56" t="s">
        <v>31</v>
      </c>
      <c r="K4" s="55"/>
      <c r="L4" s="55"/>
    </row>
    <row r="5" spans="1:12" s="47" customFormat="1" ht="13" customHeight="1">
      <c r="A5" s="63" t="s">
        <v>87</v>
      </c>
      <c r="B5" s="59">
        <f>SUM(C5:I5)</f>
        <v>363</v>
      </c>
      <c r="C5" s="62">
        <v>80</v>
      </c>
      <c r="D5" s="61">
        <v>46</v>
      </c>
      <c r="E5" s="61">
        <v>48</v>
      </c>
      <c r="F5" s="61">
        <v>57</v>
      </c>
      <c r="G5" s="61">
        <v>50</v>
      </c>
      <c r="H5" s="61">
        <v>39</v>
      </c>
      <c r="I5" s="61">
        <v>43</v>
      </c>
      <c r="J5" s="56" t="s">
        <v>31</v>
      </c>
      <c r="K5" s="55"/>
      <c r="L5" s="55"/>
    </row>
    <row r="6" spans="1:12" s="47" customFormat="1" ht="13" customHeight="1">
      <c r="A6" s="63" t="s">
        <v>86</v>
      </c>
      <c r="B6" s="59">
        <f>SUM(C6:I6)</f>
        <v>17</v>
      </c>
      <c r="C6" s="62">
        <v>3</v>
      </c>
      <c r="D6" s="61">
        <v>2</v>
      </c>
      <c r="E6" s="61">
        <v>5</v>
      </c>
      <c r="F6" s="61">
        <v>1</v>
      </c>
      <c r="G6" s="61">
        <v>3</v>
      </c>
      <c r="H6" s="61">
        <v>2</v>
      </c>
      <c r="I6" s="61">
        <v>1</v>
      </c>
      <c r="J6" s="56" t="s">
        <v>31</v>
      </c>
      <c r="K6" s="55"/>
      <c r="L6" s="55"/>
    </row>
    <row r="7" spans="1:12" s="47" customFormat="1" ht="13" customHeight="1">
      <c r="A7" s="64" t="s">
        <v>85</v>
      </c>
      <c r="B7" s="59">
        <f>SUM(C7:I7)</f>
        <v>320</v>
      </c>
      <c r="C7" s="79">
        <v>65</v>
      </c>
      <c r="D7" s="78">
        <v>42</v>
      </c>
      <c r="E7" s="78">
        <v>65</v>
      </c>
      <c r="F7" s="78">
        <v>37</v>
      </c>
      <c r="G7" s="78">
        <v>37</v>
      </c>
      <c r="H7" s="78">
        <v>38</v>
      </c>
      <c r="I7" s="78">
        <v>36</v>
      </c>
      <c r="J7" s="56" t="s">
        <v>31</v>
      </c>
      <c r="K7" s="55"/>
      <c r="L7" s="55"/>
    </row>
    <row r="8" spans="1:12" s="47" customFormat="1" ht="13" customHeight="1">
      <c r="A8" s="63" t="s">
        <v>84</v>
      </c>
      <c r="B8" s="59">
        <f>SUM(C8:I8)</f>
        <v>116</v>
      </c>
      <c r="C8" s="79">
        <v>15</v>
      </c>
      <c r="D8" s="78">
        <v>10</v>
      </c>
      <c r="E8" s="78">
        <v>17</v>
      </c>
      <c r="F8" s="78">
        <v>17</v>
      </c>
      <c r="G8" s="78">
        <v>23</v>
      </c>
      <c r="H8" s="78">
        <v>16</v>
      </c>
      <c r="I8" s="78">
        <v>18</v>
      </c>
      <c r="J8" s="56" t="s">
        <v>31</v>
      </c>
      <c r="K8" s="55"/>
      <c r="L8" s="55"/>
    </row>
    <row r="9" spans="1:12" s="47" customFormat="1" ht="13" customHeight="1">
      <c r="A9" s="63" t="s">
        <v>83</v>
      </c>
      <c r="B9" s="59">
        <f>SUM(C9:I9)</f>
        <v>174</v>
      </c>
      <c r="C9" s="62">
        <v>31</v>
      </c>
      <c r="D9" s="61">
        <v>24</v>
      </c>
      <c r="E9" s="61">
        <v>27</v>
      </c>
      <c r="F9" s="61">
        <v>20</v>
      </c>
      <c r="G9" s="61">
        <v>24</v>
      </c>
      <c r="H9" s="61">
        <v>24</v>
      </c>
      <c r="I9" s="61">
        <v>24</v>
      </c>
      <c r="J9" s="56" t="s">
        <v>31</v>
      </c>
      <c r="K9" s="55"/>
      <c r="L9" s="55"/>
    </row>
    <row r="10" spans="1:12" s="47" customFormat="1" ht="13" customHeight="1">
      <c r="A10" s="63" t="s">
        <v>82</v>
      </c>
      <c r="B10" s="59">
        <f>SUM(C10:I10)</f>
        <v>1698</v>
      </c>
      <c r="C10" s="62">
        <v>290</v>
      </c>
      <c r="D10" s="61">
        <v>205</v>
      </c>
      <c r="E10" s="61">
        <v>361</v>
      </c>
      <c r="F10" s="61">
        <v>220</v>
      </c>
      <c r="G10" s="61">
        <v>189</v>
      </c>
      <c r="H10" s="61">
        <v>254</v>
      </c>
      <c r="I10" s="61">
        <v>179</v>
      </c>
      <c r="J10" s="56" t="s">
        <v>31</v>
      </c>
      <c r="K10" s="55"/>
      <c r="L10" s="55"/>
    </row>
    <row r="11" spans="1:12" s="47" customFormat="1" ht="13" customHeight="1">
      <c r="A11" s="63" t="s">
        <v>81</v>
      </c>
      <c r="B11" s="59">
        <f>SUM(C11:I11)</f>
        <v>147</v>
      </c>
      <c r="C11" s="62">
        <v>33</v>
      </c>
      <c r="D11" s="61">
        <v>18</v>
      </c>
      <c r="E11" s="61">
        <v>19</v>
      </c>
      <c r="F11" s="61">
        <v>26</v>
      </c>
      <c r="G11" s="61">
        <v>20</v>
      </c>
      <c r="H11" s="61">
        <v>15</v>
      </c>
      <c r="I11" s="61">
        <v>16</v>
      </c>
      <c r="J11" s="56">
        <v>4518</v>
      </c>
      <c r="K11" s="55"/>
      <c r="L11" s="55"/>
    </row>
    <row r="12" spans="1:12" s="47" customFormat="1" ht="13" customHeight="1">
      <c r="A12" s="63" t="s">
        <v>80</v>
      </c>
      <c r="B12" s="59">
        <f>SUM(C12:I12)</f>
        <v>37</v>
      </c>
      <c r="C12" s="62">
        <v>8</v>
      </c>
      <c r="D12" s="61">
        <v>2</v>
      </c>
      <c r="E12" s="61">
        <v>6</v>
      </c>
      <c r="F12" s="61">
        <v>4</v>
      </c>
      <c r="G12" s="61">
        <v>8</v>
      </c>
      <c r="H12" s="61">
        <v>5</v>
      </c>
      <c r="I12" s="61">
        <v>4</v>
      </c>
      <c r="J12" s="56" t="s">
        <v>31</v>
      </c>
      <c r="K12" s="55"/>
      <c r="L12" s="55"/>
    </row>
    <row r="13" spans="1:12" s="47" customFormat="1" ht="13" customHeight="1">
      <c r="A13" s="63" t="s">
        <v>79</v>
      </c>
      <c r="B13" s="59">
        <f>SUM(C13:I13)</f>
        <v>79</v>
      </c>
      <c r="C13" s="62">
        <v>12</v>
      </c>
      <c r="D13" s="61">
        <v>8</v>
      </c>
      <c r="E13" s="61">
        <v>9</v>
      </c>
      <c r="F13" s="61">
        <v>10</v>
      </c>
      <c r="G13" s="61">
        <v>13</v>
      </c>
      <c r="H13" s="61">
        <v>13</v>
      </c>
      <c r="I13" s="61">
        <v>14</v>
      </c>
      <c r="J13" s="56">
        <v>750</v>
      </c>
      <c r="K13" s="55"/>
      <c r="L13" s="55"/>
    </row>
    <row r="14" spans="1:12" s="47" customFormat="1" ht="13" customHeight="1">
      <c r="A14" s="63" t="s">
        <v>78</v>
      </c>
      <c r="B14" s="59">
        <f>SUM(C14:I14)</f>
        <v>23</v>
      </c>
      <c r="C14" s="62">
        <v>3</v>
      </c>
      <c r="D14" s="61">
        <v>2</v>
      </c>
      <c r="E14" s="61">
        <v>1</v>
      </c>
      <c r="F14" s="61">
        <v>4</v>
      </c>
      <c r="G14" s="61">
        <v>4</v>
      </c>
      <c r="H14" s="61">
        <v>4</v>
      </c>
      <c r="I14" s="61">
        <v>5</v>
      </c>
      <c r="J14" s="56" t="s">
        <v>31</v>
      </c>
      <c r="K14" s="55"/>
      <c r="L14" s="55"/>
    </row>
    <row r="15" spans="1:12" s="47" customFormat="1" ht="13" customHeight="1">
      <c r="A15" s="63" t="s">
        <v>77</v>
      </c>
      <c r="B15" s="59">
        <f>SUM(C15:I15)</f>
        <v>110</v>
      </c>
      <c r="C15" s="62">
        <v>8</v>
      </c>
      <c r="D15" s="61">
        <v>11</v>
      </c>
      <c r="E15" s="61">
        <v>11</v>
      </c>
      <c r="F15" s="61">
        <v>20</v>
      </c>
      <c r="G15" s="61">
        <v>22</v>
      </c>
      <c r="H15" s="61">
        <v>22</v>
      </c>
      <c r="I15" s="61">
        <v>16</v>
      </c>
      <c r="J15" s="56">
        <v>7682</v>
      </c>
      <c r="K15" s="55"/>
      <c r="L15" s="55"/>
    </row>
    <row r="16" spans="1:12" s="47" customFormat="1" ht="13" customHeight="1">
      <c r="A16" s="63" t="s">
        <v>76</v>
      </c>
      <c r="B16" s="59">
        <f>SUM(C16:I16)</f>
        <v>2</v>
      </c>
      <c r="C16" s="62">
        <v>0</v>
      </c>
      <c r="D16" s="61">
        <v>0</v>
      </c>
      <c r="E16" s="61">
        <v>0</v>
      </c>
      <c r="F16" s="61">
        <v>0</v>
      </c>
      <c r="G16" s="61">
        <v>2</v>
      </c>
      <c r="H16" s="61">
        <v>0</v>
      </c>
      <c r="I16" s="61">
        <v>0</v>
      </c>
      <c r="J16" s="56">
        <v>214</v>
      </c>
      <c r="K16" s="55"/>
      <c r="L16" s="55"/>
    </row>
    <row r="17" spans="1:12" s="47" customFormat="1" ht="13" customHeight="1">
      <c r="A17" s="64" t="s">
        <v>75</v>
      </c>
      <c r="B17" s="59">
        <f>SUM(C17:I17)</f>
        <v>1</v>
      </c>
      <c r="C17" s="62">
        <v>0</v>
      </c>
      <c r="D17" s="61">
        <v>0</v>
      </c>
      <c r="E17" s="61">
        <v>0</v>
      </c>
      <c r="F17" s="61">
        <v>1</v>
      </c>
      <c r="G17" s="61">
        <v>0</v>
      </c>
      <c r="H17" s="61">
        <v>0</v>
      </c>
      <c r="I17" s="61">
        <v>0</v>
      </c>
      <c r="J17" s="56">
        <v>50</v>
      </c>
      <c r="K17" s="55"/>
      <c r="L17" s="55"/>
    </row>
    <row r="18" spans="1:12" s="47" customFormat="1" ht="13" customHeight="1">
      <c r="A18" s="63" t="s">
        <v>74</v>
      </c>
      <c r="B18" s="59">
        <f>SUM(C18:I18)</f>
        <v>54</v>
      </c>
      <c r="C18" s="62">
        <v>12</v>
      </c>
      <c r="D18" s="61">
        <v>8</v>
      </c>
      <c r="E18" s="61">
        <v>12</v>
      </c>
      <c r="F18" s="61">
        <v>5</v>
      </c>
      <c r="G18" s="61">
        <v>10</v>
      </c>
      <c r="H18" s="61">
        <v>3</v>
      </c>
      <c r="I18" s="61">
        <v>4</v>
      </c>
      <c r="J18" s="56" t="s">
        <v>31</v>
      </c>
      <c r="K18" s="55"/>
      <c r="L18" s="55"/>
    </row>
    <row r="19" spans="1:12" s="47" customFormat="1" ht="13" customHeight="1">
      <c r="A19" s="63" t="s">
        <v>73</v>
      </c>
      <c r="B19" s="59">
        <f>SUM(C19:I19)</f>
        <v>56</v>
      </c>
      <c r="C19" s="62">
        <v>12</v>
      </c>
      <c r="D19" s="61">
        <v>8</v>
      </c>
      <c r="E19" s="61">
        <v>13</v>
      </c>
      <c r="F19" s="61">
        <v>5</v>
      </c>
      <c r="G19" s="61">
        <v>10</v>
      </c>
      <c r="H19" s="61">
        <v>4</v>
      </c>
      <c r="I19" s="61">
        <v>4</v>
      </c>
      <c r="J19" s="56" t="s">
        <v>31</v>
      </c>
      <c r="K19" s="55"/>
      <c r="L19" s="55"/>
    </row>
    <row r="20" spans="1:12" s="47" customFormat="1" ht="13" customHeight="1">
      <c r="A20" s="77" t="s">
        <v>72</v>
      </c>
      <c r="B20" s="59">
        <f>SUM(C20:I20)</f>
        <v>48</v>
      </c>
      <c r="C20" s="62">
        <v>7</v>
      </c>
      <c r="D20" s="61">
        <v>6</v>
      </c>
      <c r="E20" s="61">
        <v>5</v>
      </c>
      <c r="F20" s="61">
        <v>6</v>
      </c>
      <c r="G20" s="61">
        <v>6</v>
      </c>
      <c r="H20" s="61">
        <v>8</v>
      </c>
      <c r="I20" s="61">
        <v>10</v>
      </c>
      <c r="J20" s="56">
        <v>4782</v>
      </c>
      <c r="K20" s="55"/>
      <c r="L20" s="55"/>
    </row>
    <row r="21" spans="1:12" s="47" customFormat="1" ht="13" customHeight="1">
      <c r="A21" s="77" t="s">
        <v>71</v>
      </c>
      <c r="B21" s="59">
        <f>SUM(C21:I21)</f>
        <v>19</v>
      </c>
      <c r="C21" s="62">
        <v>2</v>
      </c>
      <c r="D21" s="61">
        <v>2</v>
      </c>
      <c r="E21" s="61">
        <v>1</v>
      </c>
      <c r="F21" s="61">
        <v>4</v>
      </c>
      <c r="G21" s="61">
        <v>4</v>
      </c>
      <c r="H21" s="61">
        <v>3</v>
      </c>
      <c r="I21" s="61">
        <v>3</v>
      </c>
      <c r="J21" s="56">
        <v>2281</v>
      </c>
      <c r="K21" s="55"/>
      <c r="L21" s="55"/>
    </row>
    <row r="22" spans="1:12" s="47" customFormat="1" ht="13" customHeight="1">
      <c r="A22" s="77" t="s">
        <v>70</v>
      </c>
      <c r="B22" s="59">
        <f>SUM(C22:I22)</f>
        <v>0</v>
      </c>
      <c r="C22" s="62">
        <v>0</v>
      </c>
      <c r="D22" s="61">
        <v>0</v>
      </c>
      <c r="E22" s="61">
        <v>0</v>
      </c>
      <c r="F22" s="61">
        <v>0</v>
      </c>
      <c r="G22" s="61">
        <v>0</v>
      </c>
      <c r="H22" s="61">
        <v>0</v>
      </c>
      <c r="I22" s="61">
        <v>0</v>
      </c>
      <c r="J22" s="56">
        <v>0</v>
      </c>
      <c r="K22" s="55"/>
      <c r="L22" s="55"/>
    </row>
    <row r="23" spans="1:12" s="47" customFormat="1" ht="13" customHeight="1">
      <c r="A23" s="77" t="s">
        <v>69</v>
      </c>
      <c r="B23" s="59">
        <f>SUM(C23:I23)</f>
        <v>3</v>
      </c>
      <c r="C23" s="62">
        <v>0</v>
      </c>
      <c r="D23" s="61">
        <v>0</v>
      </c>
      <c r="E23" s="61">
        <v>0</v>
      </c>
      <c r="F23" s="61">
        <v>0</v>
      </c>
      <c r="G23" s="61">
        <v>1</v>
      </c>
      <c r="H23" s="61">
        <v>0</v>
      </c>
      <c r="I23" s="61">
        <v>2</v>
      </c>
      <c r="J23" s="56">
        <v>255</v>
      </c>
      <c r="K23" s="74"/>
      <c r="L23" s="55"/>
    </row>
    <row r="24" spans="1:12" s="47" customFormat="1" ht="13" customHeight="1">
      <c r="A24" s="64" t="s">
        <v>68</v>
      </c>
      <c r="B24" s="59">
        <f>SUM(C24:I24)</f>
        <v>25</v>
      </c>
      <c r="C24" s="62">
        <v>5</v>
      </c>
      <c r="D24" s="61">
        <v>3</v>
      </c>
      <c r="E24" s="61">
        <v>3</v>
      </c>
      <c r="F24" s="61">
        <v>6</v>
      </c>
      <c r="G24" s="61">
        <v>5</v>
      </c>
      <c r="H24" s="61">
        <v>0</v>
      </c>
      <c r="I24" s="61">
        <v>3</v>
      </c>
      <c r="J24" s="56" t="s">
        <v>31</v>
      </c>
      <c r="K24" s="55"/>
      <c r="L24" s="74"/>
    </row>
    <row r="25" spans="1:12" s="47" customFormat="1" ht="13" customHeight="1">
      <c r="A25" s="63" t="s">
        <v>67</v>
      </c>
      <c r="B25" s="59">
        <f>SUM(C25:I25)</f>
        <v>8</v>
      </c>
      <c r="C25" s="62">
        <v>2</v>
      </c>
      <c r="D25" s="61">
        <v>1</v>
      </c>
      <c r="E25" s="61">
        <v>1</v>
      </c>
      <c r="F25" s="61">
        <v>1</v>
      </c>
      <c r="G25" s="61">
        <v>1</v>
      </c>
      <c r="H25" s="61">
        <v>0</v>
      </c>
      <c r="I25" s="61">
        <v>2</v>
      </c>
      <c r="J25" s="56" t="s">
        <v>31</v>
      </c>
      <c r="K25" s="55"/>
      <c r="L25" s="74"/>
    </row>
    <row r="26" spans="1:12" s="47" customFormat="1" ht="13" customHeight="1">
      <c r="A26" s="63" t="s">
        <v>66</v>
      </c>
      <c r="B26" s="59">
        <f>SUM(C26:I26)</f>
        <v>55</v>
      </c>
      <c r="C26" s="62">
        <v>13</v>
      </c>
      <c r="D26" s="61">
        <v>6</v>
      </c>
      <c r="E26" s="61">
        <v>12</v>
      </c>
      <c r="F26" s="61">
        <v>3</v>
      </c>
      <c r="G26" s="61">
        <v>10</v>
      </c>
      <c r="H26" s="61">
        <v>8</v>
      </c>
      <c r="I26" s="61">
        <v>3</v>
      </c>
      <c r="J26" s="56">
        <v>554</v>
      </c>
      <c r="K26" s="55"/>
      <c r="L26" s="74"/>
    </row>
    <row r="27" spans="1:12" s="47" customFormat="1" ht="13" customHeight="1">
      <c r="A27" s="63" t="s">
        <v>65</v>
      </c>
      <c r="B27" s="59">
        <v>49</v>
      </c>
      <c r="C27" s="62">
        <v>5</v>
      </c>
      <c r="D27" s="61">
        <v>7</v>
      </c>
      <c r="E27" s="61">
        <v>4</v>
      </c>
      <c r="F27" s="61">
        <v>6</v>
      </c>
      <c r="G27" s="61">
        <v>9</v>
      </c>
      <c r="H27" s="61">
        <v>9</v>
      </c>
      <c r="I27" s="61">
        <v>9</v>
      </c>
      <c r="J27" s="56" t="s">
        <v>31</v>
      </c>
      <c r="K27" s="55"/>
      <c r="L27" s="74"/>
    </row>
    <row r="28" spans="1:12" s="47" customFormat="1" ht="13" customHeight="1">
      <c r="A28" s="63" t="s">
        <v>64</v>
      </c>
      <c r="B28" s="59">
        <f>SUM(C28:I28)</f>
        <v>135</v>
      </c>
      <c r="C28" s="62">
        <v>23</v>
      </c>
      <c r="D28" s="61">
        <v>13</v>
      </c>
      <c r="E28" s="61">
        <v>16</v>
      </c>
      <c r="F28" s="61">
        <v>20</v>
      </c>
      <c r="G28" s="61">
        <v>21</v>
      </c>
      <c r="H28" s="61">
        <v>22</v>
      </c>
      <c r="I28" s="61">
        <v>20</v>
      </c>
      <c r="J28" s="56">
        <v>2361</v>
      </c>
      <c r="K28" s="55"/>
      <c r="L28" s="74"/>
    </row>
    <row r="29" spans="1:12" s="47" customFormat="1" ht="13" customHeight="1">
      <c r="A29" s="76" t="s">
        <v>63</v>
      </c>
      <c r="B29" s="59">
        <f>SUM(C29:I29)</f>
        <v>18</v>
      </c>
      <c r="C29" s="62">
        <v>1</v>
      </c>
      <c r="D29" s="61">
        <v>1</v>
      </c>
      <c r="E29" s="61">
        <v>1</v>
      </c>
      <c r="F29" s="61">
        <v>6</v>
      </c>
      <c r="G29" s="61">
        <v>2</v>
      </c>
      <c r="H29" s="61">
        <v>3</v>
      </c>
      <c r="I29" s="61">
        <v>4</v>
      </c>
      <c r="J29" s="56" t="s">
        <v>31</v>
      </c>
      <c r="K29" s="55"/>
      <c r="L29" s="74"/>
    </row>
    <row r="30" spans="1:12" s="47" customFormat="1" ht="13" customHeight="1">
      <c r="A30" s="76" t="s">
        <v>62</v>
      </c>
      <c r="B30" s="59">
        <f>SUM(C30:I30)</f>
        <v>185</v>
      </c>
      <c r="C30" s="62">
        <v>38</v>
      </c>
      <c r="D30" s="61">
        <v>18</v>
      </c>
      <c r="E30" s="61">
        <v>17</v>
      </c>
      <c r="F30" s="61">
        <v>25</v>
      </c>
      <c r="G30" s="61">
        <v>27</v>
      </c>
      <c r="H30" s="61">
        <v>35</v>
      </c>
      <c r="I30" s="61">
        <v>25</v>
      </c>
      <c r="J30" s="56">
        <v>2315</v>
      </c>
      <c r="K30" s="55"/>
      <c r="L30" s="74"/>
    </row>
    <row r="31" spans="1:12" s="47" customFormat="1" ht="13" customHeight="1">
      <c r="A31" s="75" t="s">
        <v>61</v>
      </c>
      <c r="B31" s="59">
        <f>SUM(C31:I31)</f>
        <v>0</v>
      </c>
      <c r="C31" s="62">
        <v>0</v>
      </c>
      <c r="D31" s="61">
        <v>0</v>
      </c>
      <c r="E31" s="61">
        <v>0</v>
      </c>
      <c r="F31" s="61">
        <v>0</v>
      </c>
      <c r="G31" s="61">
        <v>0</v>
      </c>
      <c r="H31" s="61">
        <v>0</v>
      </c>
      <c r="I31" s="61">
        <v>0</v>
      </c>
      <c r="J31" s="56" t="s">
        <v>31</v>
      </c>
      <c r="K31" s="74"/>
      <c r="L31" s="55"/>
    </row>
    <row r="32" spans="1:12" s="47" customFormat="1" ht="13" customHeight="1" thickBot="1">
      <c r="A32" s="75" t="s">
        <v>60</v>
      </c>
      <c r="B32" s="59">
        <f>SUM(C32:I32)</f>
        <v>9</v>
      </c>
      <c r="C32" s="58">
        <v>1</v>
      </c>
      <c r="D32" s="57">
        <v>1</v>
      </c>
      <c r="E32" s="57">
        <v>2</v>
      </c>
      <c r="F32" s="57">
        <v>0</v>
      </c>
      <c r="G32" s="57">
        <v>3</v>
      </c>
      <c r="H32" s="57">
        <v>1</v>
      </c>
      <c r="I32" s="57">
        <v>1</v>
      </c>
      <c r="J32" s="56">
        <v>250</v>
      </c>
      <c r="K32" s="74"/>
      <c r="L32" s="55"/>
    </row>
    <row r="33" spans="1:12" s="47" customFormat="1" ht="14" customHeight="1" thickBot="1">
      <c r="A33" s="54" t="s">
        <v>28</v>
      </c>
      <c r="B33" s="53">
        <f>SUM(B4:B32)</f>
        <v>4113</v>
      </c>
      <c r="C33" s="53">
        <f>SUM(C4:C32)</f>
        <v>739</v>
      </c>
      <c r="D33" s="53">
        <f>SUM(D4:D32)</f>
        <v>483</v>
      </c>
      <c r="E33" s="53">
        <f>SUM(E4:E32)</f>
        <v>712</v>
      </c>
      <c r="F33" s="53">
        <f>SUM(F4:F32)</f>
        <v>560</v>
      </c>
      <c r="G33" s="53">
        <f>SUM(G4:G32)</f>
        <v>549</v>
      </c>
      <c r="H33" s="53">
        <f>SUM(H4:H32)</f>
        <v>574</v>
      </c>
      <c r="I33" s="53">
        <f>SUM(I4:I32)</f>
        <v>496</v>
      </c>
      <c r="J33" s="52"/>
      <c r="K33" s="51"/>
      <c r="L33" s="51"/>
    </row>
    <row r="34" spans="1:12" s="47" customFormat="1" ht="14" customHeight="1" thickBot="1">
      <c r="A34" s="73" t="s">
        <v>59</v>
      </c>
      <c r="B34" s="73"/>
      <c r="C34" s="73"/>
      <c r="D34" s="73"/>
      <c r="E34" s="73"/>
      <c r="F34" s="73"/>
      <c r="G34" s="72"/>
      <c r="H34" s="72"/>
      <c r="I34" s="72"/>
      <c r="J34" s="71" t="s">
        <v>58</v>
      </c>
      <c r="K34" s="55"/>
      <c r="L34" s="55"/>
    </row>
    <row r="35" spans="1:12" s="47" customFormat="1" ht="14" customHeight="1" thickBot="1">
      <c r="A35" s="70"/>
      <c r="B35" s="69" t="s">
        <v>57</v>
      </c>
      <c r="C35" s="68" t="s">
        <v>56</v>
      </c>
      <c r="D35" s="67" t="s">
        <v>55</v>
      </c>
      <c r="E35" s="67" t="s">
        <v>54</v>
      </c>
      <c r="F35" s="67" t="s">
        <v>53</v>
      </c>
      <c r="G35" s="67" t="s">
        <v>52</v>
      </c>
      <c r="H35" s="67" t="s">
        <v>51</v>
      </c>
      <c r="I35" s="67" t="s">
        <v>50</v>
      </c>
      <c r="J35" s="66" t="s">
        <v>49</v>
      </c>
      <c r="K35" s="55"/>
      <c r="L35" s="55"/>
    </row>
    <row r="36" spans="1:12" s="47" customFormat="1" ht="13" customHeight="1">
      <c r="A36" s="63" t="s">
        <v>48</v>
      </c>
      <c r="B36" s="59">
        <f>SUM(C36:I36)</f>
        <v>49</v>
      </c>
      <c r="C36" s="62">
        <v>9</v>
      </c>
      <c r="D36" s="61">
        <v>6</v>
      </c>
      <c r="E36" s="61">
        <v>6</v>
      </c>
      <c r="F36" s="61">
        <v>7</v>
      </c>
      <c r="G36" s="61">
        <v>7</v>
      </c>
      <c r="H36" s="61">
        <v>7</v>
      </c>
      <c r="I36" s="61">
        <v>7</v>
      </c>
      <c r="J36" s="56" t="s">
        <v>31</v>
      </c>
      <c r="K36" s="55"/>
      <c r="L36" s="55"/>
    </row>
    <row r="37" spans="1:12" s="47" customFormat="1" ht="13" customHeight="1">
      <c r="A37" s="63" t="s">
        <v>47</v>
      </c>
      <c r="B37" s="59">
        <f>SUM(C37:I37)</f>
        <v>14</v>
      </c>
      <c r="C37" s="62">
        <v>3</v>
      </c>
      <c r="D37" s="61">
        <v>2</v>
      </c>
      <c r="E37" s="61">
        <v>4</v>
      </c>
      <c r="F37" s="61">
        <v>1</v>
      </c>
      <c r="G37" s="61">
        <v>2</v>
      </c>
      <c r="H37" s="61">
        <v>2</v>
      </c>
      <c r="I37" s="61">
        <v>0</v>
      </c>
      <c r="J37" s="56" t="s">
        <v>31</v>
      </c>
      <c r="K37" s="55"/>
      <c r="L37" s="55"/>
    </row>
    <row r="38" spans="1:12" s="47" customFormat="1" ht="13" customHeight="1">
      <c r="A38" s="65" t="s">
        <v>46</v>
      </c>
      <c r="B38" s="59">
        <f>SUM(C38:I38)</f>
        <v>313</v>
      </c>
      <c r="C38" s="62">
        <v>64</v>
      </c>
      <c r="D38" s="61">
        <v>42</v>
      </c>
      <c r="E38" s="61">
        <v>64</v>
      </c>
      <c r="F38" s="61">
        <v>37</v>
      </c>
      <c r="G38" s="61">
        <v>34</v>
      </c>
      <c r="H38" s="61">
        <v>37</v>
      </c>
      <c r="I38" s="61">
        <v>35</v>
      </c>
      <c r="J38" s="56" t="s">
        <v>31</v>
      </c>
      <c r="K38" s="55"/>
      <c r="L38" s="55"/>
    </row>
    <row r="39" spans="1:12" s="47" customFormat="1" ht="12.75" customHeight="1">
      <c r="A39" s="64" t="s">
        <v>45</v>
      </c>
      <c r="B39" s="59">
        <f>SUM(C39:I39)</f>
        <v>110</v>
      </c>
      <c r="C39" s="62">
        <v>13</v>
      </c>
      <c r="D39" s="61">
        <v>10</v>
      </c>
      <c r="E39" s="61">
        <v>16</v>
      </c>
      <c r="F39" s="61">
        <v>17</v>
      </c>
      <c r="G39" s="61">
        <v>21</v>
      </c>
      <c r="H39" s="61">
        <v>15</v>
      </c>
      <c r="I39" s="61">
        <v>18</v>
      </c>
      <c r="J39" s="56" t="s">
        <v>31</v>
      </c>
      <c r="K39" s="55"/>
      <c r="L39" s="55"/>
    </row>
    <row r="40" spans="1:12" s="47" customFormat="1" ht="13" customHeight="1">
      <c r="A40" s="64" t="s">
        <v>44</v>
      </c>
      <c r="B40" s="59">
        <f>SUM(C40:I40)</f>
        <v>174</v>
      </c>
      <c r="C40" s="62">
        <v>31</v>
      </c>
      <c r="D40" s="61">
        <v>24</v>
      </c>
      <c r="E40" s="61">
        <v>28</v>
      </c>
      <c r="F40" s="61">
        <v>20</v>
      </c>
      <c r="G40" s="61">
        <v>23</v>
      </c>
      <c r="H40" s="61">
        <v>24</v>
      </c>
      <c r="I40" s="61">
        <v>24</v>
      </c>
      <c r="J40" s="56" t="s">
        <v>31</v>
      </c>
      <c r="K40" s="55"/>
      <c r="L40" s="55"/>
    </row>
    <row r="41" spans="1:12" s="47" customFormat="1" ht="13" customHeight="1">
      <c r="A41" s="64" t="s">
        <v>43</v>
      </c>
      <c r="B41" s="59">
        <f>SUM(C41:I41)</f>
        <v>1657</v>
      </c>
      <c r="C41" s="62">
        <v>284</v>
      </c>
      <c r="D41" s="61">
        <v>203</v>
      </c>
      <c r="E41" s="61">
        <v>354</v>
      </c>
      <c r="F41" s="61">
        <v>213</v>
      </c>
      <c r="G41" s="61">
        <v>182</v>
      </c>
      <c r="H41" s="61">
        <v>247</v>
      </c>
      <c r="I41" s="61">
        <v>174</v>
      </c>
      <c r="J41" s="56" t="s">
        <v>31</v>
      </c>
      <c r="K41" s="55"/>
      <c r="L41" s="55"/>
    </row>
    <row r="42" spans="1:12" s="47" customFormat="1" ht="13" customHeight="1">
      <c r="A42" s="64" t="s">
        <v>42</v>
      </c>
      <c r="B42" s="59">
        <f>SUM(C42:I42)</f>
        <v>34</v>
      </c>
      <c r="C42" s="62">
        <v>7</v>
      </c>
      <c r="D42" s="61">
        <v>2</v>
      </c>
      <c r="E42" s="61">
        <v>6</v>
      </c>
      <c r="F42" s="61">
        <v>3</v>
      </c>
      <c r="G42" s="61">
        <v>8</v>
      </c>
      <c r="H42" s="61">
        <v>5</v>
      </c>
      <c r="I42" s="61">
        <v>3</v>
      </c>
      <c r="J42" s="56" t="s">
        <v>31</v>
      </c>
      <c r="K42" s="55"/>
      <c r="L42" s="55"/>
    </row>
    <row r="43" spans="1:12" s="47" customFormat="1" ht="13" customHeight="1">
      <c r="A43" s="64" t="s">
        <v>41</v>
      </c>
      <c r="B43" s="59">
        <f>SUM(C43:I43)</f>
        <v>69</v>
      </c>
      <c r="C43" s="62">
        <v>12</v>
      </c>
      <c r="D43" s="61">
        <v>8</v>
      </c>
      <c r="E43" s="61">
        <v>6</v>
      </c>
      <c r="F43" s="61">
        <v>9</v>
      </c>
      <c r="G43" s="61">
        <v>12</v>
      </c>
      <c r="H43" s="61">
        <v>10</v>
      </c>
      <c r="I43" s="61">
        <v>12</v>
      </c>
      <c r="J43" s="56">
        <v>678</v>
      </c>
      <c r="K43" s="55"/>
      <c r="L43" s="55"/>
    </row>
    <row r="44" spans="1:12" s="47" customFormat="1" ht="13" customHeight="1">
      <c r="A44" s="64" t="s">
        <v>40</v>
      </c>
      <c r="B44" s="59">
        <f>SUM(C44:I44)</f>
        <v>22</v>
      </c>
      <c r="C44" s="62">
        <v>3</v>
      </c>
      <c r="D44" s="61">
        <v>2</v>
      </c>
      <c r="E44" s="61">
        <v>1</v>
      </c>
      <c r="F44" s="61">
        <v>3</v>
      </c>
      <c r="G44" s="61">
        <v>4</v>
      </c>
      <c r="H44" s="61">
        <v>4</v>
      </c>
      <c r="I44" s="61">
        <v>5</v>
      </c>
      <c r="J44" s="56" t="s">
        <v>31</v>
      </c>
      <c r="K44" s="55"/>
      <c r="L44" s="55"/>
    </row>
    <row r="45" spans="1:12" s="47" customFormat="1" ht="13" customHeight="1">
      <c r="A45" s="64" t="s">
        <v>39</v>
      </c>
      <c r="B45" s="59">
        <f>SUM(C45:I45)</f>
        <v>100</v>
      </c>
      <c r="C45" s="62">
        <v>7</v>
      </c>
      <c r="D45" s="61">
        <v>9</v>
      </c>
      <c r="E45" s="61">
        <v>11</v>
      </c>
      <c r="F45" s="61">
        <v>18</v>
      </c>
      <c r="G45" s="61">
        <v>19</v>
      </c>
      <c r="H45" s="61">
        <v>20</v>
      </c>
      <c r="I45" s="61">
        <v>16</v>
      </c>
      <c r="J45" s="56">
        <v>6976</v>
      </c>
      <c r="K45" s="55"/>
      <c r="L45" s="55"/>
    </row>
    <row r="46" spans="1:12" s="47" customFormat="1" ht="13" customHeight="1">
      <c r="A46" s="64" t="s">
        <v>38</v>
      </c>
      <c r="B46" s="59">
        <f>SUM(C46:I46)</f>
        <v>2</v>
      </c>
      <c r="C46" s="62">
        <v>0</v>
      </c>
      <c r="D46" s="61">
        <v>0</v>
      </c>
      <c r="E46" s="61">
        <v>0</v>
      </c>
      <c r="F46" s="61">
        <v>0</v>
      </c>
      <c r="G46" s="61">
        <v>2</v>
      </c>
      <c r="H46" s="61">
        <v>0</v>
      </c>
      <c r="I46" s="61">
        <v>0</v>
      </c>
      <c r="J46" s="56">
        <v>214</v>
      </c>
      <c r="K46" s="55"/>
      <c r="L46" s="55"/>
    </row>
    <row r="47" spans="1:12" s="47" customFormat="1" ht="13" customHeight="1">
      <c r="A47" s="64" t="s">
        <v>37</v>
      </c>
      <c r="B47" s="59">
        <f>SUM(C47:I47)</f>
        <v>53</v>
      </c>
      <c r="C47" s="62">
        <v>12</v>
      </c>
      <c r="D47" s="61">
        <v>8</v>
      </c>
      <c r="E47" s="61">
        <v>11</v>
      </c>
      <c r="F47" s="61">
        <v>5</v>
      </c>
      <c r="G47" s="61">
        <v>10</v>
      </c>
      <c r="H47" s="61">
        <v>3</v>
      </c>
      <c r="I47" s="61">
        <v>4</v>
      </c>
      <c r="J47" s="56" t="s">
        <v>31</v>
      </c>
      <c r="K47" s="55"/>
      <c r="L47" s="55"/>
    </row>
    <row r="48" spans="1:12" s="47" customFormat="1" ht="12.75" customHeight="1">
      <c r="A48" s="63" t="s">
        <v>36</v>
      </c>
      <c r="B48" s="59">
        <f>SUM(C48:I48)</f>
        <v>54</v>
      </c>
      <c r="C48" s="62">
        <v>12</v>
      </c>
      <c r="D48" s="61">
        <v>8</v>
      </c>
      <c r="E48" s="61">
        <v>11</v>
      </c>
      <c r="F48" s="61">
        <v>5</v>
      </c>
      <c r="G48" s="61">
        <v>10</v>
      </c>
      <c r="H48" s="61">
        <v>4</v>
      </c>
      <c r="I48" s="61">
        <v>4</v>
      </c>
      <c r="J48" s="56" t="s">
        <v>31</v>
      </c>
      <c r="K48" s="55"/>
      <c r="L48" s="55"/>
    </row>
    <row r="49" spans="1:12" s="47" customFormat="1" ht="13" customHeight="1">
      <c r="A49" s="64" t="s">
        <v>35</v>
      </c>
      <c r="B49" s="59">
        <f>SUM(C49:I49)</f>
        <v>48</v>
      </c>
      <c r="C49" s="61">
        <v>10</v>
      </c>
      <c r="D49" s="61">
        <v>5</v>
      </c>
      <c r="E49" s="61">
        <v>10</v>
      </c>
      <c r="F49" s="61">
        <v>3</v>
      </c>
      <c r="G49" s="61">
        <v>9</v>
      </c>
      <c r="H49" s="61">
        <v>8</v>
      </c>
      <c r="I49" s="61">
        <v>3</v>
      </c>
      <c r="J49" s="56" t="s">
        <v>31</v>
      </c>
      <c r="K49" s="55"/>
      <c r="L49" s="55"/>
    </row>
    <row r="50" spans="1:12" s="47" customFormat="1" ht="13" customHeight="1">
      <c r="A50" s="64" t="s">
        <v>34</v>
      </c>
      <c r="B50" s="59">
        <f>SUM(C50:I50)</f>
        <v>42</v>
      </c>
      <c r="C50" s="62">
        <v>4</v>
      </c>
      <c r="D50" s="61">
        <v>5</v>
      </c>
      <c r="E50" s="61">
        <v>4</v>
      </c>
      <c r="F50" s="61">
        <v>5</v>
      </c>
      <c r="G50" s="61">
        <v>9</v>
      </c>
      <c r="H50" s="61">
        <v>8</v>
      </c>
      <c r="I50" s="61">
        <v>7</v>
      </c>
      <c r="J50" s="56" t="s">
        <v>31</v>
      </c>
      <c r="K50" s="55"/>
      <c r="L50" s="55"/>
    </row>
    <row r="51" spans="1:12" s="47" customFormat="1" ht="13" customHeight="1">
      <c r="A51" s="63" t="s">
        <v>33</v>
      </c>
      <c r="B51" s="59">
        <f>SUM(C51:I51)</f>
        <v>128</v>
      </c>
      <c r="C51" s="62">
        <v>20</v>
      </c>
      <c r="D51" s="61">
        <v>11</v>
      </c>
      <c r="E51" s="61">
        <v>15</v>
      </c>
      <c r="F51" s="61">
        <v>20</v>
      </c>
      <c r="G51" s="61">
        <v>21</v>
      </c>
      <c r="H51" s="61">
        <v>22</v>
      </c>
      <c r="I51" s="61">
        <v>19</v>
      </c>
      <c r="J51" s="56">
        <v>2282</v>
      </c>
      <c r="K51" s="55"/>
      <c r="L51" s="55"/>
    </row>
    <row r="52" spans="1:12" s="47" customFormat="1" ht="13" customHeight="1">
      <c r="A52" s="63" t="s">
        <v>32</v>
      </c>
      <c r="B52" s="59">
        <f>SUM(C52:I52)</f>
        <v>276</v>
      </c>
      <c r="C52" s="62">
        <v>64</v>
      </c>
      <c r="D52" s="61">
        <v>34</v>
      </c>
      <c r="E52" s="61">
        <v>40</v>
      </c>
      <c r="F52" s="61">
        <v>44</v>
      </c>
      <c r="G52" s="61">
        <v>35</v>
      </c>
      <c r="H52" s="61">
        <v>26</v>
      </c>
      <c r="I52" s="61">
        <v>33</v>
      </c>
      <c r="J52" s="56" t="s">
        <v>31</v>
      </c>
      <c r="K52" s="55"/>
      <c r="L52" s="55"/>
    </row>
    <row r="53" spans="1:12" s="47" customFormat="1" ht="13" customHeight="1">
      <c r="A53" s="63" t="s">
        <v>30</v>
      </c>
      <c r="B53" s="59">
        <v>291</v>
      </c>
      <c r="C53" s="62">
        <v>60</v>
      </c>
      <c r="D53" s="61">
        <v>33</v>
      </c>
      <c r="E53" s="61">
        <v>33</v>
      </c>
      <c r="F53" s="61">
        <v>48</v>
      </c>
      <c r="G53" s="61">
        <v>41</v>
      </c>
      <c r="H53" s="61">
        <v>45</v>
      </c>
      <c r="I53" s="61">
        <v>31</v>
      </c>
      <c r="J53" s="56">
        <v>6322</v>
      </c>
      <c r="K53" s="55"/>
      <c r="L53" s="55"/>
    </row>
    <row r="54" spans="1:12" s="47" customFormat="1" ht="13" customHeight="1" thickBot="1">
      <c r="A54" s="60" t="s">
        <v>29</v>
      </c>
      <c r="B54" s="59">
        <f>SUM(C54:I54)</f>
        <v>8</v>
      </c>
      <c r="C54" s="58">
        <v>1</v>
      </c>
      <c r="D54" s="57">
        <v>0</v>
      </c>
      <c r="E54" s="57">
        <v>1</v>
      </c>
      <c r="F54" s="57">
        <v>3</v>
      </c>
      <c r="G54" s="57">
        <v>1</v>
      </c>
      <c r="H54" s="57">
        <v>0</v>
      </c>
      <c r="I54" s="57">
        <v>2</v>
      </c>
      <c r="J54" s="56">
        <v>106</v>
      </c>
      <c r="K54" s="55"/>
      <c r="L54" s="55"/>
    </row>
    <row r="55" spans="1:12" s="47" customFormat="1" ht="14" customHeight="1" thickBot="1">
      <c r="A55" s="54" t="s">
        <v>28</v>
      </c>
      <c r="B55" s="53">
        <f>SUM(B36:B54)</f>
        <v>3444</v>
      </c>
      <c r="C55" s="53">
        <f>SUM(C36:C54)</f>
        <v>616</v>
      </c>
      <c r="D55" s="53">
        <f>SUM(D36:D54)</f>
        <v>412</v>
      </c>
      <c r="E55" s="53">
        <f>SUM(E36:E54)</f>
        <v>621</v>
      </c>
      <c r="F55" s="53">
        <f>SUM(F36:F54)</f>
        <v>461</v>
      </c>
      <c r="G55" s="53">
        <f>SUM(G36:G54)</f>
        <v>450</v>
      </c>
      <c r="H55" s="53">
        <f>SUM(H36:H54)</f>
        <v>487</v>
      </c>
      <c r="I55" s="53">
        <f>SUM(I36:I54)</f>
        <v>397</v>
      </c>
      <c r="J55" s="52"/>
      <c r="K55" s="51"/>
      <c r="L55" s="51"/>
    </row>
    <row r="56" spans="1:12" s="47" customFormat="1" ht="13">
      <c r="A56" s="50" t="s">
        <v>27</v>
      </c>
      <c r="B56" s="49"/>
      <c r="C56" s="49"/>
      <c r="D56" s="49"/>
      <c r="E56" s="48"/>
      <c r="F56" s="48"/>
      <c r="G56" s="48"/>
      <c r="H56" s="48"/>
      <c r="I56" s="48"/>
      <c r="J56" s="48"/>
    </row>
    <row r="57" spans="1:12">
      <c r="A57" s="46" t="s">
        <v>26</v>
      </c>
    </row>
  </sheetData>
  <mergeCells count="3">
    <mergeCell ref="A1:J1"/>
    <mergeCell ref="A56:D56"/>
    <mergeCell ref="A34:F34"/>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ED447-61A0-7445-948E-680C9F26B1A3}">
  <dimension ref="A1:M21"/>
  <sheetViews>
    <sheetView showGridLines="0" zoomScaleSheetLayoutView="130" workbookViewId="0"/>
  </sheetViews>
  <sheetFormatPr baseColWidth="10" defaultColWidth="8.83203125" defaultRowHeight="14"/>
  <cols>
    <col min="1" max="1" width="11.83203125" style="36" customWidth="1"/>
    <col min="2" max="3" width="10.83203125" style="35" hidden="1" customWidth="1"/>
    <col min="4" max="8" width="10.83203125" style="35" customWidth="1"/>
    <col min="9" max="9" width="6.6640625" style="35" customWidth="1"/>
    <col min="10" max="10" width="6.6640625" style="36" customWidth="1"/>
    <col min="11" max="12" width="6.6640625" style="35" customWidth="1"/>
    <col min="13" max="13" width="6.6640625" style="36" customWidth="1"/>
    <col min="14" max="16384" width="8.83203125" style="35"/>
  </cols>
  <sheetData>
    <row r="1" spans="1:13" ht="18" customHeight="1">
      <c r="A1" s="117" t="s">
        <v>109</v>
      </c>
      <c r="J1" s="42"/>
      <c r="K1" s="42"/>
      <c r="L1" s="42"/>
      <c r="M1" s="42"/>
    </row>
    <row r="2" spans="1:13" s="86" customFormat="1" ht="27.75" customHeight="1">
      <c r="A2" s="116" t="s">
        <v>108</v>
      </c>
      <c r="B2" s="116"/>
      <c r="C2" s="116"/>
      <c r="D2" s="116"/>
      <c r="E2" s="116"/>
      <c r="F2" s="116"/>
      <c r="G2" s="116"/>
      <c r="H2" s="116"/>
      <c r="I2" s="115"/>
      <c r="J2" s="5"/>
      <c r="K2" s="5"/>
      <c r="L2" s="5"/>
      <c r="M2" s="5"/>
    </row>
    <row r="3" spans="1:13" s="86" customFormat="1" thickBot="1">
      <c r="A3" s="114"/>
      <c r="B3" s="113"/>
      <c r="C3" s="113"/>
      <c r="D3" s="113"/>
      <c r="E3" s="113"/>
      <c r="F3" s="113"/>
      <c r="G3" s="113"/>
      <c r="H3" s="112" t="s">
        <v>107</v>
      </c>
      <c r="J3" s="5"/>
      <c r="K3" s="5"/>
      <c r="L3" s="5"/>
      <c r="M3" s="5"/>
    </row>
    <row r="4" spans="1:13" s="86" customFormat="1" ht="15" customHeight="1">
      <c r="A4" s="111"/>
      <c r="B4" s="107" t="s">
        <v>106</v>
      </c>
      <c r="C4" s="107" t="s">
        <v>105</v>
      </c>
      <c r="D4" s="110" t="s">
        <v>104</v>
      </c>
      <c r="E4" s="109"/>
      <c r="F4" s="108"/>
      <c r="G4" s="107" t="s">
        <v>103</v>
      </c>
      <c r="H4" s="106" t="s">
        <v>102</v>
      </c>
      <c r="J4" s="87"/>
      <c r="M4" s="87"/>
    </row>
    <row r="5" spans="1:13" s="86" customFormat="1" ht="15" customHeight="1" thickBot="1">
      <c r="A5" s="105"/>
      <c r="B5" s="103"/>
      <c r="C5" s="103"/>
      <c r="D5" s="104" t="s">
        <v>101</v>
      </c>
      <c r="E5" s="104" t="s">
        <v>100</v>
      </c>
      <c r="F5" s="104" t="s">
        <v>99</v>
      </c>
      <c r="G5" s="103"/>
      <c r="H5" s="102"/>
      <c r="J5" s="87"/>
      <c r="M5" s="87"/>
    </row>
    <row r="6" spans="1:13" s="86" customFormat="1" ht="15" customHeight="1">
      <c r="A6" s="101" t="s">
        <v>98</v>
      </c>
      <c r="B6" s="100">
        <v>2</v>
      </c>
      <c r="C6" s="100">
        <v>190</v>
      </c>
      <c r="D6" s="100">
        <f>SUM(D7:D8)</f>
        <v>137</v>
      </c>
      <c r="E6" s="100">
        <f>SUM(E7:E8)</f>
        <v>51</v>
      </c>
      <c r="F6" s="100">
        <f>SUM(F7:F8)</f>
        <v>188</v>
      </c>
      <c r="G6" s="100">
        <f>SUM(G7:G8)</f>
        <v>33</v>
      </c>
      <c r="H6" s="99">
        <f>SUM(H7:H8)</f>
        <v>40</v>
      </c>
      <c r="J6" s="87"/>
      <c r="M6" s="87"/>
    </row>
    <row r="7" spans="1:13" s="86" customFormat="1" ht="15" customHeight="1">
      <c r="A7" s="95" t="s">
        <v>97</v>
      </c>
      <c r="B7" s="94">
        <v>1</v>
      </c>
      <c r="C7" s="93">
        <v>140</v>
      </c>
      <c r="D7" s="93">
        <v>93</v>
      </c>
      <c r="E7" s="93">
        <v>18</v>
      </c>
      <c r="F7" s="93">
        <f>SUM(D7:E7)</f>
        <v>111</v>
      </c>
      <c r="G7" s="93">
        <v>24</v>
      </c>
      <c r="H7" s="93">
        <v>24</v>
      </c>
      <c r="J7" s="87"/>
      <c r="M7" s="87"/>
    </row>
    <row r="8" spans="1:13" s="86" customFormat="1" ht="15" customHeight="1">
      <c r="A8" s="98" t="s">
        <v>96</v>
      </c>
      <c r="B8" s="97">
        <v>1</v>
      </c>
      <c r="C8" s="96">
        <v>50</v>
      </c>
      <c r="D8" s="96">
        <v>44</v>
      </c>
      <c r="E8" s="96">
        <v>33</v>
      </c>
      <c r="F8" s="97">
        <f>SUM(D8:E8)</f>
        <v>77</v>
      </c>
      <c r="G8" s="96">
        <v>9</v>
      </c>
      <c r="H8" s="96">
        <v>16</v>
      </c>
      <c r="J8" s="87"/>
      <c r="M8" s="87"/>
    </row>
    <row r="9" spans="1:13" s="86" customFormat="1" ht="15" customHeight="1">
      <c r="A9" s="95" t="s">
        <v>0</v>
      </c>
      <c r="B9" s="94">
        <v>0</v>
      </c>
      <c r="C9" s="93">
        <v>0</v>
      </c>
      <c r="D9" s="93">
        <v>0</v>
      </c>
      <c r="E9" s="93">
        <v>0</v>
      </c>
      <c r="F9" s="93">
        <v>0</v>
      </c>
      <c r="G9" s="93">
        <v>0</v>
      </c>
      <c r="H9" s="93">
        <v>4</v>
      </c>
      <c r="J9" s="87"/>
      <c r="M9" s="87"/>
    </row>
    <row r="10" spans="1:13" s="86" customFormat="1" ht="15" customHeight="1">
      <c r="A10" s="95" t="s">
        <v>95</v>
      </c>
      <c r="B10" s="94">
        <v>0</v>
      </c>
      <c r="C10" s="93">
        <v>0</v>
      </c>
      <c r="D10" s="93">
        <v>0</v>
      </c>
      <c r="E10" s="93">
        <v>0</v>
      </c>
      <c r="F10" s="93">
        <v>0</v>
      </c>
      <c r="G10" s="93">
        <v>2</v>
      </c>
      <c r="H10" s="93">
        <v>2</v>
      </c>
      <c r="J10" s="87"/>
      <c r="M10" s="87"/>
    </row>
    <row r="11" spans="1:13" s="86" customFormat="1" ht="15" customHeight="1">
      <c r="A11" s="95" t="s">
        <v>94</v>
      </c>
      <c r="B11" s="94">
        <v>0</v>
      </c>
      <c r="C11" s="93">
        <v>0</v>
      </c>
      <c r="D11" s="93">
        <v>0</v>
      </c>
      <c r="E11" s="93">
        <v>0</v>
      </c>
      <c r="F11" s="93">
        <v>0</v>
      </c>
      <c r="G11" s="93">
        <v>3</v>
      </c>
      <c r="H11" s="93">
        <v>5</v>
      </c>
      <c r="J11" s="87"/>
      <c r="M11" s="87"/>
    </row>
    <row r="12" spans="1:13" s="86" customFormat="1" ht="15" customHeight="1">
      <c r="A12" s="95" t="s">
        <v>1</v>
      </c>
      <c r="B12" s="94">
        <v>0</v>
      </c>
      <c r="C12" s="93">
        <v>0</v>
      </c>
      <c r="D12" s="93">
        <v>0</v>
      </c>
      <c r="E12" s="93">
        <v>0</v>
      </c>
      <c r="F12" s="93">
        <v>0</v>
      </c>
      <c r="G12" s="93">
        <v>8</v>
      </c>
      <c r="H12" s="93">
        <v>4</v>
      </c>
      <c r="J12" s="87"/>
      <c r="M12" s="87"/>
    </row>
    <row r="13" spans="1:13" s="86" customFormat="1" ht="15" customHeight="1">
      <c r="A13" s="95" t="s">
        <v>93</v>
      </c>
      <c r="B13" s="94">
        <v>0</v>
      </c>
      <c r="C13" s="93">
        <v>0</v>
      </c>
      <c r="D13" s="93">
        <v>0</v>
      </c>
      <c r="E13" s="93">
        <v>0</v>
      </c>
      <c r="F13" s="93">
        <v>0</v>
      </c>
      <c r="G13" s="93">
        <v>5</v>
      </c>
      <c r="H13" s="93">
        <v>5</v>
      </c>
      <c r="J13" s="87"/>
      <c r="M13" s="87"/>
    </row>
    <row r="14" spans="1:13" s="86" customFormat="1" ht="15" customHeight="1">
      <c r="A14" s="95" t="s">
        <v>92</v>
      </c>
      <c r="B14" s="94">
        <v>2</v>
      </c>
      <c r="C14" s="93">
        <v>190</v>
      </c>
      <c r="D14" s="93">
        <f>D6</f>
        <v>137</v>
      </c>
      <c r="E14" s="93">
        <v>0</v>
      </c>
      <c r="F14" s="94">
        <f>D14</f>
        <v>137</v>
      </c>
      <c r="G14" s="93">
        <v>4</v>
      </c>
      <c r="H14" s="93">
        <v>5</v>
      </c>
      <c r="J14" s="87"/>
      <c r="M14" s="87"/>
    </row>
    <row r="15" spans="1:13" s="86" customFormat="1" ht="15" customHeight="1">
      <c r="A15" s="95" t="s">
        <v>4</v>
      </c>
      <c r="B15" s="94">
        <v>0</v>
      </c>
      <c r="C15" s="93">
        <v>0</v>
      </c>
      <c r="D15" s="93">
        <v>0</v>
      </c>
      <c r="E15" s="93">
        <v>0</v>
      </c>
      <c r="F15" s="93">
        <v>0</v>
      </c>
      <c r="G15" s="93">
        <v>6</v>
      </c>
      <c r="H15" s="93">
        <v>9</v>
      </c>
      <c r="J15" s="87"/>
      <c r="M15" s="87"/>
    </row>
    <row r="16" spans="1:13" s="86" customFormat="1" ht="15" customHeight="1">
      <c r="A16" s="95" t="s">
        <v>5</v>
      </c>
      <c r="B16" s="94">
        <v>0</v>
      </c>
      <c r="C16" s="93">
        <v>0</v>
      </c>
      <c r="D16" s="93">
        <v>0</v>
      </c>
      <c r="E16" s="93">
        <v>0</v>
      </c>
      <c r="F16" s="93">
        <v>0</v>
      </c>
      <c r="G16" s="93">
        <v>2</v>
      </c>
      <c r="H16" s="93">
        <v>3</v>
      </c>
      <c r="J16" s="87"/>
      <c r="M16" s="87"/>
    </row>
    <row r="17" spans="1:13" s="86" customFormat="1" ht="15" customHeight="1" thickBot="1">
      <c r="A17" s="92" t="s">
        <v>6</v>
      </c>
      <c r="B17" s="91">
        <v>0</v>
      </c>
      <c r="C17" s="90">
        <v>0</v>
      </c>
      <c r="D17" s="90">
        <v>0</v>
      </c>
      <c r="E17" s="90">
        <v>0</v>
      </c>
      <c r="F17" s="90">
        <v>0</v>
      </c>
      <c r="G17" s="90">
        <v>3</v>
      </c>
      <c r="H17" s="90">
        <v>3</v>
      </c>
      <c r="J17" s="87"/>
      <c r="M17" s="87"/>
    </row>
    <row r="18" spans="1:13" s="86" customFormat="1" ht="13">
      <c r="A18" s="87" t="s">
        <v>91</v>
      </c>
      <c r="F18" s="89"/>
      <c r="H18" s="88"/>
      <c r="J18" s="87"/>
      <c r="M18" s="87"/>
    </row>
    <row r="19" spans="1:13">
      <c r="F19" s="36"/>
      <c r="G19" s="85"/>
      <c r="H19" s="84"/>
      <c r="J19" s="35"/>
      <c r="M19" s="35"/>
    </row>
    <row r="20" spans="1:13">
      <c r="F20" s="36"/>
      <c r="H20" s="36"/>
      <c r="J20" s="35"/>
      <c r="M20" s="35"/>
    </row>
    <row r="21" spans="1:13">
      <c r="F21" s="36"/>
      <c r="H21" s="36"/>
      <c r="J21" s="35"/>
      <c r="M21" s="35"/>
    </row>
  </sheetData>
  <mergeCells count="9">
    <mergeCell ref="L1:M1"/>
    <mergeCell ref="J1:K1"/>
    <mergeCell ref="A4:A5"/>
    <mergeCell ref="B4:B5"/>
    <mergeCell ref="C4:C5"/>
    <mergeCell ref="D4:F4"/>
    <mergeCell ref="G4:G5"/>
    <mergeCell ref="H4:H5"/>
    <mergeCell ref="A2:H2"/>
  </mergeCells>
  <phoneticPr fontId="2"/>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759FF-8302-EC41-9133-3AFFBFDC4119}">
  <dimension ref="A1:F17"/>
  <sheetViews>
    <sheetView showGridLines="0" zoomScaleSheetLayoutView="100" workbookViewId="0"/>
  </sheetViews>
  <sheetFormatPr baseColWidth="10" defaultColWidth="8.83203125" defaultRowHeight="14"/>
  <cols>
    <col min="1" max="1" width="11.6640625" style="119" customWidth="1"/>
    <col min="2" max="3" width="10.5" style="118" customWidth="1"/>
    <col min="4" max="6" width="18.33203125" style="118" customWidth="1"/>
    <col min="7" max="16384" width="8.83203125" style="118"/>
  </cols>
  <sheetData>
    <row r="1" spans="1:6" ht="18" customHeight="1">
      <c r="A1" s="138" t="s">
        <v>115</v>
      </c>
    </row>
    <row r="2" spans="1:6" s="121" customFormat="1" ht="20" customHeight="1">
      <c r="A2" s="137" t="s">
        <v>114</v>
      </c>
      <c r="B2" s="137"/>
      <c r="C2" s="137"/>
      <c r="D2" s="137"/>
      <c r="E2" s="137"/>
      <c r="F2" s="137"/>
    </row>
    <row r="3" spans="1:6" s="120" customFormat="1" thickBot="1">
      <c r="A3" s="136"/>
      <c r="B3" s="135"/>
      <c r="C3" s="135"/>
      <c r="D3" s="135"/>
      <c r="E3" s="135"/>
      <c r="F3" s="134" t="s">
        <v>113</v>
      </c>
    </row>
    <row r="4" spans="1:6" s="120" customFormat="1" ht="27" customHeight="1" thickBot="1">
      <c r="A4" s="133"/>
      <c r="B4" s="132" t="s">
        <v>106</v>
      </c>
      <c r="C4" s="132" t="s">
        <v>105</v>
      </c>
      <c r="D4" s="131" t="s">
        <v>112</v>
      </c>
      <c r="E4" s="131" t="s">
        <v>111</v>
      </c>
      <c r="F4" s="131" t="s">
        <v>110</v>
      </c>
    </row>
    <row r="5" spans="1:6" s="120" customFormat="1" ht="15" customHeight="1">
      <c r="A5" s="130" t="s">
        <v>98</v>
      </c>
      <c r="B5" s="100">
        <v>56</v>
      </c>
      <c r="C5" s="100">
        <v>4902</v>
      </c>
      <c r="D5" s="129">
        <v>9</v>
      </c>
      <c r="E5" s="129">
        <v>8</v>
      </c>
      <c r="F5" s="129">
        <v>8</v>
      </c>
    </row>
    <row r="6" spans="1:6" s="120" customFormat="1" ht="15" customHeight="1">
      <c r="A6" s="126" t="s">
        <v>97</v>
      </c>
      <c r="B6" s="94">
        <v>2</v>
      </c>
      <c r="C6" s="93">
        <v>118</v>
      </c>
      <c r="D6" s="125">
        <v>1</v>
      </c>
      <c r="E6" s="125">
        <v>1</v>
      </c>
      <c r="F6" s="125">
        <v>0</v>
      </c>
    </row>
    <row r="7" spans="1:6" s="120" customFormat="1" ht="15" customHeight="1">
      <c r="A7" s="128" t="s">
        <v>96</v>
      </c>
      <c r="B7" s="97">
        <v>54</v>
      </c>
      <c r="C7" s="96">
        <v>4784</v>
      </c>
      <c r="D7" s="127">
        <v>8</v>
      </c>
      <c r="E7" s="127">
        <v>7</v>
      </c>
      <c r="F7" s="127">
        <v>8</v>
      </c>
    </row>
    <row r="8" spans="1:6" s="120" customFormat="1" ht="15" customHeight="1">
      <c r="A8" s="126" t="s">
        <v>0</v>
      </c>
      <c r="B8" s="94">
        <v>4</v>
      </c>
      <c r="C8" s="93">
        <v>305</v>
      </c>
      <c r="D8" s="125">
        <v>0</v>
      </c>
      <c r="E8" s="125">
        <v>0</v>
      </c>
      <c r="F8" s="125">
        <v>0</v>
      </c>
    </row>
    <row r="9" spans="1:6" s="120" customFormat="1" ht="15" customHeight="1">
      <c r="A9" s="126" t="s">
        <v>95</v>
      </c>
      <c r="B9" s="94">
        <v>2</v>
      </c>
      <c r="C9" s="93">
        <v>156</v>
      </c>
      <c r="D9" s="125">
        <v>3</v>
      </c>
      <c r="E9" s="125">
        <v>3</v>
      </c>
      <c r="F9" s="125">
        <v>1</v>
      </c>
    </row>
    <row r="10" spans="1:6" s="120" customFormat="1" ht="15" customHeight="1">
      <c r="A10" s="126" t="s">
        <v>94</v>
      </c>
      <c r="B10" s="94">
        <v>2</v>
      </c>
      <c r="C10" s="93">
        <v>194</v>
      </c>
      <c r="D10" s="125">
        <v>1</v>
      </c>
      <c r="E10" s="125">
        <v>0</v>
      </c>
      <c r="F10" s="125">
        <v>1</v>
      </c>
    </row>
    <row r="11" spans="1:6" s="120" customFormat="1" ht="15" customHeight="1">
      <c r="A11" s="126" t="s">
        <v>1</v>
      </c>
      <c r="B11" s="94">
        <v>7</v>
      </c>
      <c r="C11" s="93">
        <v>775</v>
      </c>
      <c r="D11" s="125">
        <v>0</v>
      </c>
      <c r="E11" s="125">
        <v>1</v>
      </c>
      <c r="F11" s="125">
        <v>1</v>
      </c>
    </row>
    <row r="12" spans="1:6" s="120" customFormat="1" ht="15" customHeight="1">
      <c r="A12" s="126" t="s">
        <v>93</v>
      </c>
      <c r="B12" s="94">
        <v>7</v>
      </c>
      <c r="C12" s="93">
        <v>597</v>
      </c>
      <c r="D12" s="125">
        <v>0</v>
      </c>
      <c r="E12" s="125">
        <v>0</v>
      </c>
      <c r="F12" s="125">
        <v>0</v>
      </c>
    </row>
    <row r="13" spans="1:6" s="120" customFormat="1" ht="15" customHeight="1">
      <c r="A13" s="126" t="s">
        <v>92</v>
      </c>
      <c r="B13" s="94">
        <v>6</v>
      </c>
      <c r="C13" s="93">
        <v>550</v>
      </c>
      <c r="D13" s="125">
        <v>0</v>
      </c>
      <c r="E13" s="125">
        <v>0</v>
      </c>
      <c r="F13" s="125">
        <v>0</v>
      </c>
    </row>
    <row r="14" spans="1:6" s="120" customFormat="1" ht="15" customHeight="1">
      <c r="A14" s="126" t="s">
        <v>4</v>
      </c>
      <c r="B14" s="94">
        <v>9</v>
      </c>
      <c r="C14" s="93">
        <v>587</v>
      </c>
      <c r="D14" s="125">
        <v>2</v>
      </c>
      <c r="E14" s="125">
        <v>2</v>
      </c>
      <c r="F14" s="125">
        <v>2</v>
      </c>
    </row>
    <row r="15" spans="1:6" s="120" customFormat="1" ht="15" customHeight="1">
      <c r="A15" s="126" t="s">
        <v>5</v>
      </c>
      <c r="B15" s="94">
        <v>9</v>
      </c>
      <c r="C15" s="93">
        <v>781</v>
      </c>
      <c r="D15" s="125">
        <v>3</v>
      </c>
      <c r="E15" s="125">
        <v>2</v>
      </c>
      <c r="F15" s="125">
        <v>3</v>
      </c>
    </row>
    <row r="16" spans="1:6" s="120" customFormat="1" ht="15" customHeight="1" thickBot="1">
      <c r="A16" s="124" t="s">
        <v>6</v>
      </c>
      <c r="B16" s="91">
        <v>10</v>
      </c>
      <c r="C16" s="90">
        <v>957</v>
      </c>
      <c r="D16" s="123">
        <v>0</v>
      </c>
      <c r="E16" s="123">
        <v>0</v>
      </c>
      <c r="F16" s="123">
        <v>0</v>
      </c>
    </row>
    <row r="17" spans="1:6" s="120" customFormat="1" ht="13">
      <c r="A17" s="122" t="s">
        <v>91</v>
      </c>
      <c r="B17" s="121"/>
      <c r="C17" s="121"/>
      <c r="D17" s="121"/>
      <c r="E17" s="121"/>
      <c r="F17" s="121"/>
    </row>
  </sheetData>
  <mergeCells count="1">
    <mergeCell ref="A2:F2"/>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CCF1-E551-A84B-90D3-74BA175A333D}">
  <dimension ref="A1:P10"/>
  <sheetViews>
    <sheetView showGridLines="0" zoomScaleSheetLayoutView="130" workbookViewId="0"/>
  </sheetViews>
  <sheetFormatPr baseColWidth="10" defaultColWidth="8.83203125" defaultRowHeight="14"/>
  <cols>
    <col min="1" max="1" width="10.6640625" style="119" customWidth="1"/>
    <col min="2" max="2" width="7" style="119" customWidth="1"/>
    <col min="3" max="11" width="7" style="118" customWidth="1"/>
    <col min="12" max="12" width="7" style="119" customWidth="1"/>
    <col min="13" max="15" width="6.6640625" style="118" customWidth="1"/>
    <col min="16" max="16" width="6.6640625" style="119" customWidth="1"/>
    <col min="17" max="16384" width="8.83203125" style="118"/>
  </cols>
  <sheetData>
    <row r="1" spans="1:16" ht="17">
      <c r="A1" s="166" t="s">
        <v>121</v>
      </c>
      <c r="B1" s="165"/>
      <c r="N1" s="164"/>
      <c r="O1" s="163"/>
      <c r="P1" s="163"/>
    </row>
    <row r="2" spans="1:16" s="120" customFormat="1" ht="13">
      <c r="A2" s="122" t="s">
        <v>120</v>
      </c>
      <c r="B2" s="122"/>
      <c r="C2" s="121"/>
      <c r="D2" s="121"/>
      <c r="E2" s="121"/>
      <c r="F2" s="121"/>
      <c r="G2" s="121"/>
      <c r="H2" s="121"/>
      <c r="I2" s="121"/>
      <c r="J2" s="121"/>
      <c r="K2" s="121"/>
      <c r="L2" s="122"/>
      <c r="M2" s="121"/>
      <c r="N2" s="160"/>
      <c r="O2" s="160"/>
      <c r="P2" s="160"/>
    </row>
    <row r="3" spans="1:16" s="120" customFormat="1" thickBot="1">
      <c r="A3" s="122"/>
      <c r="B3" s="122"/>
      <c r="C3" s="121"/>
      <c r="D3" s="121"/>
      <c r="E3" s="121"/>
      <c r="F3" s="121"/>
      <c r="G3" s="161"/>
      <c r="H3" s="161"/>
      <c r="I3" s="161"/>
      <c r="J3" s="161"/>
      <c r="K3" s="161"/>
      <c r="L3" s="162" t="s">
        <v>119</v>
      </c>
      <c r="M3" s="161"/>
      <c r="N3" s="160"/>
      <c r="O3" s="160"/>
      <c r="P3" s="160"/>
    </row>
    <row r="4" spans="1:16" s="120" customFormat="1" ht="15" customHeight="1" thickBot="1">
      <c r="A4" s="159"/>
      <c r="B4" s="158"/>
      <c r="C4" s="157" t="s">
        <v>118</v>
      </c>
      <c r="D4" s="157" t="s">
        <v>0</v>
      </c>
      <c r="E4" s="157" t="s">
        <v>95</v>
      </c>
      <c r="F4" s="157" t="s">
        <v>94</v>
      </c>
      <c r="G4" s="157" t="s">
        <v>1</v>
      </c>
      <c r="H4" s="157" t="s">
        <v>2</v>
      </c>
      <c r="I4" s="157" t="s">
        <v>3</v>
      </c>
      <c r="J4" s="157" t="s">
        <v>4</v>
      </c>
      <c r="K4" s="157" t="s">
        <v>5</v>
      </c>
      <c r="L4" s="156" t="s">
        <v>6</v>
      </c>
      <c r="M4" s="121"/>
      <c r="P4" s="140"/>
    </row>
    <row r="5" spans="1:16" s="120" customFormat="1" ht="15" customHeight="1">
      <c r="A5" s="155" t="s">
        <v>11</v>
      </c>
      <c r="B5" s="154" t="s">
        <v>117</v>
      </c>
      <c r="C5" s="153">
        <f>SUM(D5:L5)</f>
        <v>10</v>
      </c>
      <c r="D5" s="152">
        <v>0</v>
      </c>
      <c r="E5" s="152">
        <v>1</v>
      </c>
      <c r="F5" s="152">
        <v>1</v>
      </c>
      <c r="G5" s="152">
        <v>2</v>
      </c>
      <c r="H5" s="152">
        <v>1</v>
      </c>
      <c r="I5" s="152">
        <v>1</v>
      </c>
      <c r="J5" s="152">
        <v>2</v>
      </c>
      <c r="K5" s="152">
        <v>0</v>
      </c>
      <c r="L5" s="151">
        <v>2</v>
      </c>
      <c r="M5" s="145"/>
      <c r="P5" s="140"/>
    </row>
    <row r="6" spans="1:16" s="120" customFormat="1" ht="15" customHeight="1">
      <c r="A6" s="150"/>
      <c r="B6" s="149" t="s">
        <v>116</v>
      </c>
      <c r="C6" s="148">
        <f>SUM(D6:L6)</f>
        <v>23</v>
      </c>
      <c r="D6" s="147">
        <v>0</v>
      </c>
      <c r="E6" s="147">
        <v>1</v>
      </c>
      <c r="F6" s="147">
        <v>2</v>
      </c>
      <c r="G6" s="147">
        <v>6</v>
      </c>
      <c r="H6" s="147">
        <v>4</v>
      </c>
      <c r="I6" s="147">
        <v>3</v>
      </c>
      <c r="J6" s="147">
        <v>4</v>
      </c>
      <c r="K6" s="147">
        <v>2</v>
      </c>
      <c r="L6" s="146">
        <v>1</v>
      </c>
      <c r="M6" s="145"/>
    </row>
    <row r="7" spans="1:16" s="120" customFormat="1" ht="15" customHeight="1" thickBot="1">
      <c r="A7" s="144"/>
      <c r="B7" s="143" t="s">
        <v>98</v>
      </c>
      <c r="C7" s="142">
        <f>SUM(C5:C6)</f>
        <v>33</v>
      </c>
      <c r="D7" s="142">
        <f>SUM(D5:D6)</f>
        <v>0</v>
      </c>
      <c r="E7" s="142">
        <f>SUM(E5:E6)</f>
        <v>2</v>
      </c>
      <c r="F7" s="142">
        <f>SUM(F5:F6)</f>
        <v>3</v>
      </c>
      <c r="G7" s="142">
        <f>SUM(G5:G6)</f>
        <v>8</v>
      </c>
      <c r="H7" s="142">
        <f>SUM(H5:H6)</f>
        <v>5</v>
      </c>
      <c r="I7" s="142">
        <f>SUM(I5:I6)</f>
        <v>4</v>
      </c>
      <c r="J7" s="142">
        <f>SUM(J5:J6)</f>
        <v>6</v>
      </c>
      <c r="K7" s="142">
        <f>SUM(K5:K6)</f>
        <v>2</v>
      </c>
      <c r="L7" s="141">
        <f>SUM(L5:L6)</f>
        <v>3</v>
      </c>
      <c r="M7" s="121"/>
      <c r="P7" s="140"/>
    </row>
    <row r="8" spans="1:16" s="120" customFormat="1" ht="13">
      <c r="A8" s="122" t="s">
        <v>91</v>
      </c>
      <c r="B8" s="122"/>
      <c r="C8" s="121"/>
      <c r="D8" s="121"/>
      <c r="E8" s="121"/>
      <c r="F8" s="121"/>
      <c r="G8" s="121"/>
      <c r="H8" s="121"/>
      <c r="I8" s="121"/>
      <c r="J8" s="121"/>
      <c r="K8" s="121"/>
      <c r="L8" s="122"/>
      <c r="M8" s="121"/>
      <c r="P8" s="140"/>
    </row>
    <row r="10" spans="1:16">
      <c r="D10" s="139"/>
      <c r="E10" s="139"/>
      <c r="F10" s="139"/>
      <c r="G10" s="139"/>
      <c r="H10" s="139"/>
      <c r="I10" s="139"/>
      <c r="J10" s="139"/>
      <c r="K10" s="139"/>
      <c r="L10" s="139"/>
    </row>
  </sheetData>
  <mergeCells count="3">
    <mergeCell ref="O1:P1"/>
    <mergeCell ref="A4:B4"/>
    <mergeCell ref="A5:A7"/>
  </mergeCells>
  <phoneticPr fontId="2"/>
  <printOptions horizontalCentere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596F9-33D5-D744-A57F-3071E7D8B857}">
  <dimension ref="A1:L34"/>
  <sheetViews>
    <sheetView showGridLines="0" zoomScaleSheetLayoutView="100" workbookViewId="0"/>
  </sheetViews>
  <sheetFormatPr baseColWidth="10" defaultColWidth="8.83203125" defaultRowHeight="14"/>
  <cols>
    <col min="1" max="1" width="9.33203125" style="168" customWidth="1"/>
    <col min="2" max="9" width="7.83203125" style="167" customWidth="1"/>
    <col min="10" max="10" width="7.83203125" style="168" customWidth="1"/>
    <col min="11" max="11" width="7.83203125" style="167" customWidth="1"/>
    <col min="12" max="16384" width="8.83203125" style="167"/>
  </cols>
  <sheetData>
    <row r="1" spans="1:11" ht="15">
      <c r="A1" s="166" t="s">
        <v>182</v>
      </c>
      <c r="B1" s="118"/>
      <c r="C1" s="118"/>
      <c r="D1" s="118"/>
      <c r="E1" s="118"/>
    </row>
    <row r="2" spans="1:11" s="121" customFormat="1" ht="16" customHeight="1">
      <c r="A2" s="235" t="s">
        <v>181</v>
      </c>
      <c r="B2" s="235"/>
      <c r="C2" s="235"/>
      <c r="D2" s="235"/>
      <c r="E2" s="235"/>
      <c r="F2" s="235"/>
      <c r="G2" s="235"/>
      <c r="H2" s="235"/>
      <c r="I2" s="235"/>
      <c r="J2" s="235"/>
      <c r="K2" s="235"/>
    </row>
    <row r="3" spans="1:11" s="121" customFormat="1" ht="16" customHeight="1">
      <c r="A3" s="235"/>
      <c r="B3" s="235"/>
      <c r="C3" s="235"/>
      <c r="D3" s="235"/>
      <c r="E3" s="235"/>
      <c r="F3" s="235"/>
      <c r="G3" s="235"/>
      <c r="H3" s="235"/>
      <c r="I3" s="235"/>
      <c r="J3" s="235"/>
      <c r="K3" s="235"/>
    </row>
    <row r="4" spans="1:11" s="121" customFormat="1" thickBot="1">
      <c r="A4" s="122"/>
      <c r="J4" s="234" t="s">
        <v>180</v>
      </c>
    </row>
    <row r="5" spans="1:11" s="121" customFormat="1" ht="15" customHeight="1">
      <c r="A5" s="233"/>
      <c r="B5" s="232" t="s">
        <v>179</v>
      </c>
      <c r="C5" s="231"/>
      <c r="D5" s="231"/>
      <c r="E5" s="231"/>
      <c r="F5" s="231"/>
      <c r="G5" s="231"/>
      <c r="H5" s="231"/>
      <c r="I5" s="231"/>
      <c r="J5" s="230"/>
      <c r="K5" s="122"/>
    </row>
    <row r="6" spans="1:11" s="121" customFormat="1" ht="15" customHeight="1" thickBot="1">
      <c r="A6" s="229"/>
      <c r="B6" s="191" t="s">
        <v>95</v>
      </c>
      <c r="C6" s="191" t="s">
        <v>178</v>
      </c>
      <c r="D6" s="191" t="s">
        <v>177</v>
      </c>
      <c r="E6" s="191" t="s">
        <v>94</v>
      </c>
      <c r="F6" s="191" t="s">
        <v>176</v>
      </c>
      <c r="G6" s="191" t="s">
        <v>175</v>
      </c>
      <c r="H6" s="191" t="s">
        <v>174</v>
      </c>
      <c r="I6" s="191" t="s">
        <v>173</v>
      </c>
      <c r="J6" s="213" t="s">
        <v>172</v>
      </c>
      <c r="K6" s="122"/>
    </row>
    <row r="7" spans="1:11" s="121" customFormat="1" ht="20" customHeight="1">
      <c r="A7" s="228" t="s">
        <v>171</v>
      </c>
      <c r="B7" s="227">
        <v>6064</v>
      </c>
      <c r="C7" s="227">
        <v>8845</v>
      </c>
      <c r="D7" s="227">
        <v>7296</v>
      </c>
      <c r="E7" s="227">
        <v>5120</v>
      </c>
      <c r="F7" s="227">
        <v>4814</v>
      </c>
      <c r="G7" s="227">
        <v>7275</v>
      </c>
      <c r="H7" s="227">
        <v>5685</v>
      </c>
      <c r="I7" s="226">
        <v>10919</v>
      </c>
      <c r="J7" s="225">
        <v>5078</v>
      </c>
      <c r="K7" s="122"/>
    </row>
    <row r="8" spans="1:11" s="121" customFormat="1" ht="20" customHeight="1">
      <c r="A8" s="224" t="s">
        <v>170</v>
      </c>
      <c r="B8" s="205">
        <f>ROUND(B7/12,0)</f>
        <v>505</v>
      </c>
      <c r="C8" s="205">
        <f>ROUND(C7/12,0)</f>
        <v>737</v>
      </c>
      <c r="D8" s="205">
        <f>ROUND(D7/12,0)</f>
        <v>608</v>
      </c>
      <c r="E8" s="205">
        <f>ROUND(E7/12,0)</f>
        <v>427</v>
      </c>
      <c r="F8" s="205">
        <f>ROUND(F7/12,0)</f>
        <v>401</v>
      </c>
      <c r="G8" s="205">
        <f>ROUND(G7/12,0)</f>
        <v>606</v>
      </c>
      <c r="H8" s="205">
        <f>ROUND(H7/12,0)</f>
        <v>474</v>
      </c>
      <c r="I8" s="205">
        <f>ROUND(I7/12,0)</f>
        <v>910</v>
      </c>
      <c r="J8" s="204">
        <f>ROUND(J7/12,0)</f>
        <v>423</v>
      </c>
      <c r="K8" s="122"/>
    </row>
    <row r="9" spans="1:11" s="121" customFormat="1" ht="20" customHeight="1" thickBot="1">
      <c r="A9" s="223" t="s">
        <v>169</v>
      </c>
      <c r="B9" s="172">
        <f>ROUND(B7/255,0)</f>
        <v>24</v>
      </c>
      <c r="C9" s="172">
        <f>ROUND(C7/255,0)</f>
        <v>35</v>
      </c>
      <c r="D9" s="172">
        <f>ROUND(D7/255,0)</f>
        <v>29</v>
      </c>
      <c r="E9" s="172">
        <f>ROUND(E7/255,0)</f>
        <v>20</v>
      </c>
      <c r="F9" s="172">
        <f>ROUND(F7/255,0)</f>
        <v>19</v>
      </c>
      <c r="G9" s="172">
        <f>ROUND(G7/255,0)</f>
        <v>29</v>
      </c>
      <c r="H9" s="172">
        <f>ROUND(H7/255,0)</f>
        <v>22</v>
      </c>
      <c r="I9" s="172">
        <f>ROUND(I7/255,0)</f>
        <v>43</v>
      </c>
      <c r="J9" s="202">
        <f>ROUND(J7/255,0)</f>
        <v>20</v>
      </c>
      <c r="K9" s="122"/>
    </row>
    <row r="10" spans="1:11" s="121" customFormat="1" ht="20" customHeight="1" thickBot="1">
      <c r="A10" s="200"/>
      <c r="B10" s="200"/>
      <c r="C10" s="199"/>
      <c r="D10" s="199"/>
      <c r="E10" s="199"/>
      <c r="F10" s="199"/>
      <c r="G10" s="199"/>
      <c r="H10" s="199"/>
      <c r="I10" s="199"/>
      <c r="J10" s="199"/>
      <c r="K10" s="122"/>
    </row>
    <row r="11" spans="1:11" s="121" customFormat="1" ht="15" customHeight="1">
      <c r="A11" s="198" t="s">
        <v>168</v>
      </c>
      <c r="B11" s="197"/>
      <c r="C11" s="197"/>
      <c r="D11" s="197"/>
      <c r="E11" s="197"/>
      <c r="F11" s="197"/>
      <c r="G11" s="216" t="s">
        <v>167</v>
      </c>
      <c r="H11" s="197"/>
      <c r="I11" s="197"/>
      <c r="J11" s="215"/>
      <c r="K11" s="122"/>
    </row>
    <row r="12" spans="1:11" s="121" customFormat="1" ht="15" customHeight="1" thickBot="1">
      <c r="A12" s="222" t="s">
        <v>166</v>
      </c>
      <c r="B12" s="191" t="s">
        <v>165</v>
      </c>
      <c r="C12" s="191" t="s">
        <v>164</v>
      </c>
      <c r="D12" s="191" t="s">
        <v>163</v>
      </c>
      <c r="E12" s="191" t="s">
        <v>162</v>
      </c>
      <c r="F12" s="191" t="s">
        <v>161</v>
      </c>
      <c r="G12" s="191" t="s">
        <v>160</v>
      </c>
      <c r="H12" s="214" t="s">
        <v>159</v>
      </c>
      <c r="I12" s="191" t="s">
        <v>158</v>
      </c>
      <c r="J12" s="213" t="s">
        <v>157</v>
      </c>
      <c r="K12" s="122"/>
    </row>
    <row r="13" spans="1:11" s="121" customFormat="1" ht="20" customHeight="1">
      <c r="A13" s="221">
        <v>3891</v>
      </c>
      <c r="B13" s="183">
        <v>5130</v>
      </c>
      <c r="C13" s="183">
        <v>8995</v>
      </c>
      <c r="D13" s="183">
        <v>5327</v>
      </c>
      <c r="E13" s="183">
        <v>7182</v>
      </c>
      <c r="F13" s="182">
        <v>10213</v>
      </c>
      <c r="G13" s="183">
        <v>8370</v>
      </c>
      <c r="H13" s="183">
        <v>15231</v>
      </c>
      <c r="I13" s="183">
        <v>2317</v>
      </c>
      <c r="J13" s="220">
        <v>3113</v>
      </c>
      <c r="K13" s="122"/>
    </row>
    <row r="14" spans="1:11" s="121" customFormat="1" ht="20" customHeight="1">
      <c r="A14" s="179">
        <f>ROUND(A13/12,0)</f>
        <v>324</v>
      </c>
      <c r="B14" s="205">
        <f>ROUND(B13/12,0)</f>
        <v>428</v>
      </c>
      <c r="C14" s="205">
        <f>ROUND(C13/12,0)</f>
        <v>750</v>
      </c>
      <c r="D14" s="205">
        <f>ROUND(D13/12,0)</f>
        <v>444</v>
      </c>
      <c r="E14" s="205">
        <f>ROUND(E13/12,0)</f>
        <v>599</v>
      </c>
      <c r="F14" s="206">
        <f>ROUND(F13/12,0)</f>
        <v>851</v>
      </c>
      <c r="G14" s="205">
        <f>ROUND(G13/12,0)</f>
        <v>698</v>
      </c>
      <c r="H14" s="205">
        <f>ROUND(H13/12,0)</f>
        <v>1269</v>
      </c>
      <c r="I14" s="205">
        <f>ROUND(I13/12,0)</f>
        <v>193</v>
      </c>
      <c r="J14" s="204">
        <f>ROUND(J13/12,0)</f>
        <v>259</v>
      </c>
      <c r="K14" s="122"/>
    </row>
    <row r="15" spans="1:11" s="121" customFormat="1" ht="19.5" customHeight="1" thickBot="1">
      <c r="A15" s="173">
        <f>ROUND(A13/255,0)</f>
        <v>15</v>
      </c>
      <c r="B15" s="172">
        <f>ROUND(B13/255,0)</f>
        <v>20</v>
      </c>
      <c r="C15" s="172">
        <f>ROUND(C13/255,0)</f>
        <v>35</v>
      </c>
      <c r="D15" s="172">
        <f>ROUND(D13/255,0)</f>
        <v>21</v>
      </c>
      <c r="E15" s="172">
        <f>ROUND(E13/255,0)</f>
        <v>28</v>
      </c>
      <c r="F15" s="203">
        <f>ROUND(F13/255,0)</f>
        <v>40</v>
      </c>
      <c r="G15" s="172">
        <f>ROUND(G13/255,0)</f>
        <v>33</v>
      </c>
      <c r="H15" s="172">
        <f>ROUND(H13/255,0)</f>
        <v>60</v>
      </c>
      <c r="I15" s="172">
        <f>ROUND(I13/255,0)</f>
        <v>9</v>
      </c>
      <c r="J15" s="202">
        <f>ROUND(J13/255,0)</f>
        <v>12</v>
      </c>
      <c r="K15" s="122"/>
    </row>
    <row r="16" spans="1:11" s="121" customFormat="1" ht="20" customHeight="1" thickBot="1">
      <c r="A16" s="200"/>
      <c r="B16" s="200"/>
      <c r="C16" s="199"/>
      <c r="D16" s="199"/>
      <c r="E16" s="199"/>
      <c r="F16" s="199"/>
      <c r="G16" s="199"/>
      <c r="H16" s="199"/>
      <c r="I16" s="199"/>
      <c r="J16" s="199"/>
      <c r="K16" s="122"/>
    </row>
    <row r="17" spans="1:12" s="121" customFormat="1" ht="15" customHeight="1">
      <c r="A17" s="198" t="s">
        <v>156</v>
      </c>
      <c r="B17" s="197"/>
      <c r="C17" s="197"/>
      <c r="D17" s="216" t="s">
        <v>155</v>
      </c>
      <c r="E17" s="197"/>
      <c r="F17" s="197"/>
      <c r="G17" s="197"/>
      <c r="H17" s="197"/>
      <c r="I17" s="197"/>
      <c r="J17" s="215"/>
      <c r="K17" s="122"/>
    </row>
    <row r="18" spans="1:12" s="121" customFormat="1" ht="15" customHeight="1" thickBot="1">
      <c r="A18" s="192" t="s">
        <v>154</v>
      </c>
      <c r="B18" s="191" t="s">
        <v>153</v>
      </c>
      <c r="C18" s="219" t="s">
        <v>152</v>
      </c>
      <c r="D18" s="191" t="s">
        <v>3</v>
      </c>
      <c r="E18" s="191" t="s">
        <v>151</v>
      </c>
      <c r="F18" s="191" t="s">
        <v>150</v>
      </c>
      <c r="G18" s="191" t="s">
        <v>149</v>
      </c>
      <c r="H18" s="214" t="s">
        <v>148</v>
      </c>
      <c r="I18" s="191" t="s">
        <v>147</v>
      </c>
      <c r="J18" s="213" t="s">
        <v>146</v>
      </c>
      <c r="K18" s="122"/>
    </row>
    <row r="19" spans="1:12" s="121" customFormat="1" ht="20" customHeight="1">
      <c r="A19" s="218">
        <v>6647</v>
      </c>
      <c r="B19" s="183">
        <v>5002</v>
      </c>
      <c r="C19" s="217">
        <v>4258</v>
      </c>
      <c r="D19" s="183">
        <v>8726</v>
      </c>
      <c r="E19" s="183">
        <v>4385</v>
      </c>
      <c r="F19" s="183">
        <v>7117</v>
      </c>
      <c r="G19" s="183">
        <v>7677</v>
      </c>
      <c r="H19" s="183">
        <v>6417</v>
      </c>
      <c r="I19" s="182">
        <v>4603</v>
      </c>
      <c r="J19" s="208">
        <v>6380</v>
      </c>
      <c r="K19" s="122"/>
    </row>
    <row r="20" spans="1:12" s="121" customFormat="1" ht="20" customHeight="1">
      <c r="A20" s="179">
        <f>ROUND(A19/12,0)</f>
        <v>554</v>
      </c>
      <c r="B20" s="205">
        <f>ROUND(B19/12,0)</f>
        <v>417</v>
      </c>
      <c r="C20" s="206">
        <f>ROUND(C19/12,0)</f>
        <v>355</v>
      </c>
      <c r="D20" s="205">
        <f>ROUND(D19/12,0)</f>
        <v>727</v>
      </c>
      <c r="E20" s="205">
        <f>ROUND(E19/12,0)</f>
        <v>365</v>
      </c>
      <c r="F20" s="205">
        <f>ROUND(F19/12,0)</f>
        <v>593</v>
      </c>
      <c r="G20" s="205">
        <f>ROUND(G19/12,0)</f>
        <v>640</v>
      </c>
      <c r="H20" s="205">
        <f>ROUND(H19/12,0)</f>
        <v>535</v>
      </c>
      <c r="I20" s="205">
        <f>ROUND(I19/12,0)</f>
        <v>384</v>
      </c>
      <c r="J20" s="204">
        <f>ROUND(J19/12,0)</f>
        <v>532</v>
      </c>
      <c r="K20" s="122"/>
    </row>
    <row r="21" spans="1:12" s="121" customFormat="1" ht="20" customHeight="1" thickBot="1">
      <c r="A21" s="173">
        <f>ROUND(A19/255,0)</f>
        <v>26</v>
      </c>
      <c r="B21" s="172">
        <f>ROUND(B19/255,0)</f>
        <v>20</v>
      </c>
      <c r="C21" s="203">
        <f>ROUND(C19/255,0)</f>
        <v>17</v>
      </c>
      <c r="D21" s="172">
        <f>ROUND(D19/255,0)</f>
        <v>34</v>
      </c>
      <c r="E21" s="172">
        <f>ROUND(E19/255,0)</f>
        <v>17</v>
      </c>
      <c r="F21" s="172">
        <f>ROUND(F19/255,0)</f>
        <v>28</v>
      </c>
      <c r="G21" s="172">
        <f>ROUND(G19/255,0)</f>
        <v>30</v>
      </c>
      <c r="H21" s="172">
        <f>ROUND(H19/255,0)</f>
        <v>25</v>
      </c>
      <c r="I21" s="172">
        <f>ROUND(I19/255,0)</f>
        <v>18</v>
      </c>
      <c r="J21" s="202">
        <f>ROUND(J19/255,0)</f>
        <v>25</v>
      </c>
      <c r="K21" s="122"/>
    </row>
    <row r="22" spans="1:12" s="121" customFormat="1" ht="20" customHeight="1" thickBot="1">
      <c r="A22" s="200"/>
      <c r="B22" s="200"/>
      <c r="C22" s="199"/>
      <c r="D22" s="199"/>
      <c r="E22" s="199"/>
      <c r="F22" s="199"/>
      <c r="G22" s="199"/>
      <c r="H22" s="199"/>
      <c r="I22" s="199"/>
      <c r="J22" s="199"/>
      <c r="K22" s="122"/>
    </row>
    <row r="23" spans="1:12" s="121" customFormat="1" ht="15" customHeight="1">
      <c r="A23" s="198" t="s">
        <v>145</v>
      </c>
      <c r="B23" s="197"/>
      <c r="C23" s="197"/>
      <c r="D23" s="197"/>
      <c r="E23" s="197"/>
      <c r="F23" s="216" t="s">
        <v>144</v>
      </c>
      <c r="G23" s="197"/>
      <c r="H23" s="197"/>
      <c r="I23" s="197"/>
      <c r="J23" s="215"/>
      <c r="K23" s="122"/>
    </row>
    <row r="24" spans="1:12" s="121" customFormat="1" ht="15" customHeight="1" thickBot="1">
      <c r="A24" s="192" t="s">
        <v>143</v>
      </c>
      <c r="B24" s="214" t="s">
        <v>142</v>
      </c>
      <c r="C24" s="214" t="s">
        <v>141</v>
      </c>
      <c r="D24" s="191" t="s">
        <v>140</v>
      </c>
      <c r="E24" s="191" t="s">
        <v>139</v>
      </c>
      <c r="F24" s="191" t="s">
        <v>138</v>
      </c>
      <c r="G24" s="191" t="s">
        <v>137</v>
      </c>
      <c r="H24" s="191" t="s">
        <v>136</v>
      </c>
      <c r="I24" s="191" t="s">
        <v>135</v>
      </c>
      <c r="J24" s="213" t="s">
        <v>134</v>
      </c>
      <c r="K24" s="212"/>
    </row>
    <row r="25" spans="1:12" s="121" customFormat="1" ht="20" customHeight="1">
      <c r="A25" s="211">
        <v>5652</v>
      </c>
      <c r="B25" s="210">
        <v>4996</v>
      </c>
      <c r="C25" s="209">
        <v>8347</v>
      </c>
      <c r="D25" s="183">
        <v>6208</v>
      </c>
      <c r="E25" s="182">
        <v>5618</v>
      </c>
      <c r="F25" s="183">
        <v>4207</v>
      </c>
      <c r="G25" s="183">
        <v>5767</v>
      </c>
      <c r="H25" s="183">
        <v>4241</v>
      </c>
      <c r="I25" s="183">
        <v>4603</v>
      </c>
      <c r="J25" s="208">
        <v>5204</v>
      </c>
      <c r="K25" s="207"/>
    </row>
    <row r="26" spans="1:12" s="121" customFormat="1" ht="20" customHeight="1">
      <c r="A26" s="179">
        <f>ROUND(A25/12,0)</f>
        <v>471</v>
      </c>
      <c r="B26" s="205">
        <f>ROUND(B25/12,0)</f>
        <v>416</v>
      </c>
      <c r="C26" s="205">
        <f>ROUND(C25/12,0)</f>
        <v>696</v>
      </c>
      <c r="D26" s="205">
        <f>ROUND(D25/12,0)</f>
        <v>517</v>
      </c>
      <c r="E26" s="206">
        <f>ROUND(E25/12,0)</f>
        <v>468</v>
      </c>
      <c r="F26" s="205">
        <f>ROUND(F25/12,0)</f>
        <v>351</v>
      </c>
      <c r="G26" s="205">
        <f>ROUND(G25/12,0)</f>
        <v>481</v>
      </c>
      <c r="H26" s="205">
        <f>ROUND(H25/12,0)</f>
        <v>353</v>
      </c>
      <c r="I26" s="205">
        <f>ROUND(I25/12,0)</f>
        <v>384</v>
      </c>
      <c r="J26" s="204">
        <f>ROUND(J25/12,0)</f>
        <v>434</v>
      </c>
      <c r="K26" s="201"/>
    </row>
    <row r="27" spans="1:12" s="121" customFormat="1" ht="20" customHeight="1" thickBot="1">
      <c r="A27" s="173">
        <f>ROUND(A25/255,0)</f>
        <v>22</v>
      </c>
      <c r="B27" s="172">
        <f>ROUND(B25/255,0)</f>
        <v>20</v>
      </c>
      <c r="C27" s="172">
        <f>ROUND(C25/255,0)</f>
        <v>33</v>
      </c>
      <c r="D27" s="172">
        <f>ROUND(D25/255,0)</f>
        <v>24</v>
      </c>
      <c r="E27" s="203">
        <f>ROUND(E25/255,0)</f>
        <v>22</v>
      </c>
      <c r="F27" s="172">
        <f>ROUND(F25/255,0)</f>
        <v>16</v>
      </c>
      <c r="G27" s="172">
        <f>ROUND(G25/255,0)</f>
        <v>23</v>
      </c>
      <c r="H27" s="172">
        <f>ROUND(H25/255,0)</f>
        <v>17</v>
      </c>
      <c r="I27" s="172">
        <f>ROUND(I25/255,0)</f>
        <v>18</v>
      </c>
      <c r="J27" s="202">
        <f>ROUND(J25/255,0)</f>
        <v>20</v>
      </c>
      <c r="K27" s="201"/>
    </row>
    <row r="28" spans="1:12" s="121" customFormat="1" ht="20" customHeight="1" thickBot="1">
      <c r="A28" s="200"/>
      <c r="B28" s="200"/>
      <c r="C28" s="199"/>
      <c r="D28" s="199"/>
      <c r="E28" s="199"/>
      <c r="F28" s="199"/>
      <c r="G28" s="199"/>
      <c r="H28" s="199"/>
      <c r="I28" s="199"/>
      <c r="J28" s="199"/>
      <c r="K28" s="122"/>
    </row>
    <row r="29" spans="1:12" s="121" customFormat="1" ht="15" customHeight="1">
      <c r="A29" s="198" t="s">
        <v>133</v>
      </c>
      <c r="B29" s="197"/>
      <c r="C29" s="196" t="s">
        <v>132</v>
      </c>
      <c r="D29" s="195"/>
      <c r="E29" s="195"/>
      <c r="F29" s="195"/>
      <c r="G29" s="195"/>
      <c r="H29" s="195"/>
      <c r="I29" s="195"/>
      <c r="J29" s="194" t="s">
        <v>131</v>
      </c>
      <c r="K29" s="193"/>
    </row>
    <row r="30" spans="1:12" s="121" customFormat="1" ht="15" customHeight="1" thickBot="1">
      <c r="A30" s="192" t="s">
        <v>130</v>
      </c>
      <c r="B30" s="191" t="s">
        <v>129</v>
      </c>
      <c r="C30" s="190" t="s">
        <v>128</v>
      </c>
      <c r="D30" s="189" t="s">
        <v>127</v>
      </c>
      <c r="E30" s="189" t="s">
        <v>126</v>
      </c>
      <c r="F30" s="189" t="s">
        <v>125</v>
      </c>
      <c r="G30" s="189" t="s">
        <v>6</v>
      </c>
      <c r="H30" s="189" t="s">
        <v>124</v>
      </c>
      <c r="I30" s="189" t="s">
        <v>123</v>
      </c>
      <c r="J30" s="188"/>
      <c r="K30" s="187"/>
      <c r="L30" s="122"/>
    </row>
    <row r="31" spans="1:12" s="121" customFormat="1" ht="20" customHeight="1">
      <c r="A31" s="186">
        <v>6234</v>
      </c>
      <c r="B31" s="185">
        <v>8313</v>
      </c>
      <c r="C31" s="184">
        <v>4036</v>
      </c>
      <c r="D31" s="183">
        <v>7108</v>
      </c>
      <c r="E31" s="183">
        <v>9426</v>
      </c>
      <c r="F31" s="183">
        <v>7474</v>
      </c>
      <c r="G31" s="183">
        <v>9062</v>
      </c>
      <c r="H31" s="183">
        <v>6041</v>
      </c>
      <c r="I31" s="182">
        <v>6801</v>
      </c>
      <c r="J31" s="181">
        <f>SUM(B7:J7,A13:J13,A19:J19,A25:J25,A31:I31)</f>
        <v>311415</v>
      </c>
      <c r="K31" s="180"/>
      <c r="L31" s="122"/>
    </row>
    <row r="32" spans="1:12" s="121" customFormat="1" ht="20" customHeight="1">
      <c r="A32" s="179">
        <f>ROUND(A31/12,0)</f>
        <v>520</v>
      </c>
      <c r="B32" s="176">
        <f>ROUND(B31/12,0)</f>
        <v>693</v>
      </c>
      <c r="C32" s="178">
        <f>ROUND(C31/12,0)</f>
        <v>336</v>
      </c>
      <c r="D32" s="177">
        <f>ROUND(D31/12,0)</f>
        <v>592</v>
      </c>
      <c r="E32" s="177">
        <f>ROUND(E31/12,0)</f>
        <v>786</v>
      </c>
      <c r="F32" s="177">
        <f>ROUND(F31/12,0)</f>
        <v>623</v>
      </c>
      <c r="G32" s="177">
        <f>ROUND(G31/12,0)</f>
        <v>755</v>
      </c>
      <c r="H32" s="177">
        <f>ROUND(H31/12,0)</f>
        <v>503</v>
      </c>
      <c r="I32" s="176">
        <f>ROUND(I31/12,0)</f>
        <v>567</v>
      </c>
      <c r="J32" s="175">
        <f>SUM(B8:J8,A14:J14,A20:J20,A26:J26,A32:I32)</f>
        <v>25954</v>
      </c>
      <c r="K32" s="174"/>
    </row>
    <row r="33" spans="1:11" s="121" customFormat="1" ht="20" customHeight="1" thickBot="1">
      <c r="A33" s="173">
        <f>ROUND(A31/255,0)</f>
        <v>24</v>
      </c>
      <c r="B33" s="172">
        <f>ROUND(B31/255,0)</f>
        <v>33</v>
      </c>
      <c r="C33" s="172">
        <f>ROUND(C31/255,0)</f>
        <v>16</v>
      </c>
      <c r="D33" s="172">
        <f>ROUND(D31/255,0)</f>
        <v>28</v>
      </c>
      <c r="E33" s="172">
        <f>ROUND(E31/255,0)</f>
        <v>37</v>
      </c>
      <c r="F33" s="172">
        <f>ROUND(F31/255,0)</f>
        <v>29</v>
      </c>
      <c r="G33" s="172">
        <f>ROUND(G31/255,0)</f>
        <v>36</v>
      </c>
      <c r="H33" s="171">
        <f>ROUND(H31/255,0)</f>
        <v>24</v>
      </c>
      <c r="I33" s="171">
        <f>ROUND(I31/255,0)</f>
        <v>27</v>
      </c>
      <c r="J33" s="170">
        <f>SUM(B9:J9,A15:J15,A21:J21,A27:J27,A33:I33)</f>
        <v>1223</v>
      </c>
      <c r="K33" s="169"/>
    </row>
    <row r="34" spans="1:11" s="121" customFormat="1" ht="13">
      <c r="A34" s="122" t="s">
        <v>122</v>
      </c>
      <c r="J34" s="122"/>
    </row>
  </sheetData>
  <mergeCells count="15">
    <mergeCell ref="J32:K32"/>
    <mergeCell ref="J33:K33"/>
    <mergeCell ref="D17:J17"/>
    <mergeCell ref="A23:E23"/>
    <mergeCell ref="F23:J23"/>
    <mergeCell ref="A29:B29"/>
    <mergeCell ref="C29:I29"/>
    <mergeCell ref="J29:K30"/>
    <mergeCell ref="A17:C17"/>
    <mergeCell ref="A5:A6"/>
    <mergeCell ref="B5:J5"/>
    <mergeCell ref="A11:F11"/>
    <mergeCell ref="G11:J11"/>
    <mergeCell ref="A2:K3"/>
    <mergeCell ref="J31:K31"/>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77BC6-894E-6145-BC40-6D150EB67D73}">
  <dimension ref="A1:M58"/>
  <sheetViews>
    <sheetView showGridLines="0" zoomScaleNormal="100" zoomScaleSheetLayoutView="100" workbookViewId="0"/>
  </sheetViews>
  <sheetFormatPr baseColWidth="10" defaultColWidth="8.83203125" defaultRowHeight="14"/>
  <cols>
    <col min="1" max="1" width="12.1640625" style="36" customWidth="1"/>
    <col min="2" max="4" width="6.83203125" style="35" customWidth="1"/>
    <col min="5" max="5" width="2.1640625" style="35" customWidth="1"/>
    <col min="6" max="6" width="9.33203125" style="35" customWidth="1"/>
    <col min="7" max="7" width="7.83203125" style="35" customWidth="1"/>
    <col min="8" max="9" width="7.5" style="35" customWidth="1"/>
    <col min="10" max="10" width="7.5" style="36" customWidth="1"/>
    <col min="11" max="12" width="6.5" style="35" customWidth="1"/>
    <col min="13" max="16384" width="8.83203125" style="35"/>
  </cols>
  <sheetData>
    <row r="1" spans="1:13" ht="15">
      <c r="A1" s="3" t="s">
        <v>207</v>
      </c>
    </row>
    <row r="2" spans="1:13" s="22" customFormat="1" ht="11" customHeight="1">
      <c r="A2" s="87" t="s">
        <v>206</v>
      </c>
      <c r="J2" s="21"/>
    </row>
    <row r="3" spans="1:13" s="21" customFormat="1" ht="15" customHeight="1" thickBot="1">
      <c r="A3" s="87" t="s">
        <v>205</v>
      </c>
      <c r="B3" s="11"/>
      <c r="C3" s="89"/>
      <c r="D3" s="278"/>
      <c r="E3" s="89"/>
      <c r="F3" s="89"/>
      <c r="G3" s="89"/>
      <c r="H3" s="89"/>
      <c r="I3" s="89"/>
      <c r="J3" s="89"/>
      <c r="L3" s="5" t="s">
        <v>180</v>
      </c>
    </row>
    <row r="4" spans="1:13" s="21" customFormat="1" ht="12" customHeight="1">
      <c r="A4" s="277"/>
      <c r="B4" s="276" t="s">
        <v>196</v>
      </c>
      <c r="C4" s="276" t="s">
        <v>195</v>
      </c>
      <c r="D4" s="275" t="s">
        <v>98</v>
      </c>
      <c r="E4" s="270"/>
      <c r="F4" s="274" t="s">
        <v>194</v>
      </c>
      <c r="G4" s="274"/>
      <c r="H4" s="274"/>
      <c r="I4" s="274"/>
      <c r="J4" s="274"/>
      <c r="K4" s="274"/>
      <c r="L4" s="274"/>
    </row>
    <row r="5" spans="1:13" s="21" customFormat="1" ht="13" customHeight="1" thickBot="1">
      <c r="A5" s="273"/>
      <c r="B5" s="272"/>
      <c r="C5" s="272"/>
      <c r="D5" s="271"/>
      <c r="E5" s="270"/>
      <c r="F5" s="269" t="s">
        <v>193</v>
      </c>
      <c r="G5" s="268" t="s">
        <v>192</v>
      </c>
      <c r="H5" s="268" t="s">
        <v>191</v>
      </c>
      <c r="I5" s="268" t="s">
        <v>190</v>
      </c>
      <c r="J5" s="268" t="s">
        <v>189</v>
      </c>
      <c r="K5" s="267" t="s">
        <v>188</v>
      </c>
      <c r="L5" s="266" t="s">
        <v>187</v>
      </c>
    </row>
    <row r="6" spans="1:13" s="21" customFormat="1" ht="14" customHeight="1" thickBot="1">
      <c r="A6" s="265" t="s">
        <v>117</v>
      </c>
      <c r="B6" s="248">
        <f>D6-C6</f>
        <v>9621</v>
      </c>
      <c r="C6" s="264">
        <v>1954</v>
      </c>
      <c r="D6" s="252">
        <v>11575</v>
      </c>
      <c r="E6" s="243"/>
      <c r="F6" s="263"/>
      <c r="G6" s="262"/>
      <c r="H6" s="262"/>
      <c r="I6" s="262"/>
      <c r="J6" s="261"/>
      <c r="K6" s="260"/>
      <c r="L6" s="260"/>
    </row>
    <row r="7" spans="1:13" s="21" customFormat="1" ht="14" customHeight="1">
      <c r="A7" s="254" t="s">
        <v>116</v>
      </c>
      <c r="B7" s="248">
        <f>D7-C7</f>
        <v>3735</v>
      </c>
      <c r="C7" s="259">
        <v>10714</v>
      </c>
      <c r="D7" s="281">
        <v>14449</v>
      </c>
      <c r="E7" s="243"/>
      <c r="F7" s="258" t="s">
        <v>186</v>
      </c>
      <c r="G7" s="310">
        <v>48</v>
      </c>
      <c r="H7" s="310">
        <v>143</v>
      </c>
      <c r="I7" s="264">
        <v>64</v>
      </c>
      <c r="J7" s="264">
        <v>212</v>
      </c>
      <c r="K7" s="309">
        <v>5</v>
      </c>
      <c r="L7" s="309">
        <v>16</v>
      </c>
    </row>
    <row r="8" spans="1:13" s="21" customFormat="1" ht="14" customHeight="1">
      <c r="A8" s="254" t="s">
        <v>98</v>
      </c>
      <c r="B8" s="248">
        <f>SUM(B6:B7)</f>
        <v>13356</v>
      </c>
      <c r="C8" s="259">
        <f>SUM(C6:C7)</f>
        <v>12668</v>
      </c>
      <c r="D8" s="281">
        <f>SUM(D6:D7)</f>
        <v>26024</v>
      </c>
      <c r="E8" s="251"/>
      <c r="F8" s="250" t="s">
        <v>185</v>
      </c>
      <c r="G8" s="308">
        <v>125</v>
      </c>
      <c r="H8" s="259">
        <v>11</v>
      </c>
      <c r="I8" s="259">
        <v>1238</v>
      </c>
      <c r="J8" s="259">
        <v>3025</v>
      </c>
      <c r="K8" s="253">
        <v>305</v>
      </c>
      <c r="L8" s="253">
        <v>553</v>
      </c>
    </row>
    <row r="9" spans="1:13" s="22" customFormat="1" ht="14" customHeight="1" thickBot="1">
      <c r="A9" s="307" t="s">
        <v>170</v>
      </c>
      <c r="B9" s="306">
        <f>B8/12</f>
        <v>1113</v>
      </c>
      <c r="C9" s="306">
        <f>C8/12</f>
        <v>1055.6666666666667</v>
      </c>
      <c r="D9" s="305">
        <f>SUM(B9:C9)</f>
        <v>2168.666666666667</v>
      </c>
      <c r="E9" s="243"/>
      <c r="F9" s="304" t="s">
        <v>184</v>
      </c>
      <c r="G9" s="241">
        <f>ROUNDUP(G8/G7,0)</f>
        <v>3</v>
      </c>
      <c r="H9" s="241">
        <f>ROUNDUP(H8/H7,0)</f>
        <v>1</v>
      </c>
      <c r="I9" s="241">
        <f>ROUNDUP(I8/I7,0)</f>
        <v>20</v>
      </c>
      <c r="J9" s="241">
        <f>ROUNDUP(J8/J7,0)</f>
        <v>15</v>
      </c>
      <c r="K9" s="241">
        <f>ROUNDUP(K8/K7,0)</f>
        <v>61</v>
      </c>
      <c r="L9" s="279">
        <f>ROUNDUP(L8/L7,0)</f>
        <v>35</v>
      </c>
      <c r="M9" s="21"/>
    </row>
    <row r="10" spans="1:13" s="22" customFormat="1" ht="14" customHeight="1" thickBot="1">
      <c r="A10" s="303" t="s">
        <v>201</v>
      </c>
      <c r="B10" s="245">
        <v>0</v>
      </c>
      <c r="C10" s="245">
        <v>10113</v>
      </c>
      <c r="D10" s="280">
        <f>SUM(B10:C10)</f>
        <v>10113</v>
      </c>
      <c r="E10" s="243"/>
      <c r="F10" s="302"/>
      <c r="G10" s="89"/>
      <c r="H10" s="301"/>
      <c r="I10" s="301"/>
      <c r="J10" s="89"/>
      <c r="K10" s="301"/>
      <c r="M10" s="21"/>
    </row>
    <row r="11" spans="1:13" s="22" customFormat="1" ht="15" customHeight="1" thickBot="1">
      <c r="A11" s="87" t="s">
        <v>204</v>
      </c>
      <c r="B11" s="11"/>
      <c r="C11" s="89"/>
      <c r="D11" s="278"/>
      <c r="E11" s="11"/>
      <c r="F11" s="89"/>
      <c r="G11" s="89"/>
      <c r="H11" s="89"/>
      <c r="I11" s="89"/>
      <c r="J11" s="89"/>
      <c r="L11" s="5" t="s">
        <v>180</v>
      </c>
      <c r="M11" s="21"/>
    </row>
    <row r="12" spans="1:13" s="22" customFormat="1" ht="12" customHeight="1">
      <c r="A12" s="277"/>
      <c r="B12" s="276" t="s">
        <v>196</v>
      </c>
      <c r="C12" s="276" t="s">
        <v>195</v>
      </c>
      <c r="D12" s="275" t="s">
        <v>98</v>
      </c>
      <c r="E12" s="270"/>
      <c r="F12" s="274" t="s">
        <v>194</v>
      </c>
      <c r="G12" s="274"/>
      <c r="H12" s="274"/>
      <c r="I12" s="274"/>
      <c r="J12" s="274"/>
      <c r="K12" s="274"/>
      <c r="L12" s="274"/>
      <c r="M12" s="21"/>
    </row>
    <row r="13" spans="1:13" s="290" customFormat="1" ht="13" customHeight="1" thickBot="1">
      <c r="A13" s="273"/>
      <c r="B13" s="272"/>
      <c r="C13" s="272"/>
      <c r="D13" s="271"/>
      <c r="E13" s="270"/>
      <c r="F13" s="269" t="s">
        <v>193</v>
      </c>
      <c r="G13" s="268" t="s">
        <v>192</v>
      </c>
      <c r="H13" s="268" t="s">
        <v>191</v>
      </c>
      <c r="I13" s="268" t="s">
        <v>190</v>
      </c>
      <c r="J13" s="268" t="s">
        <v>189</v>
      </c>
      <c r="K13" s="267" t="s">
        <v>188</v>
      </c>
      <c r="L13" s="266" t="s">
        <v>187</v>
      </c>
      <c r="M13" s="291"/>
    </row>
    <row r="14" spans="1:13" s="283" customFormat="1" ht="14" customHeight="1" thickBot="1">
      <c r="A14" s="289" t="s">
        <v>117</v>
      </c>
      <c r="B14" s="253">
        <f>D14-C14</f>
        <v>1767</v>
      </c>
      <c r="C14" s="256">
        <v>838</v>
      </c>
      <c r="D14" s="252">
        <v>2605</v>
      </c>
      <c r="E14" s="243"/>
      <c r="F14" s="263"/>
      <c r="G14" s="262"/>
      <c r="H14" s="262"/>
      <c r="I14" s="262"/>
      <c r="J14" s="261"/>
      <c r="K14" s="260"/>
      <c r="L14" s="260"/>
      <c r="M14" s="284"/>
    </row>
    <row r="15" spans="1:13" s="283" customFormat="1" ht="14" customHeight="1">
      <c r="A15" s="288" t="s">
        <v>116</v>
      </c>
      <c r="B15" s="253">
        <f>D15-C15</f>
        <v>4179</v>
      </c>
      <c r="C15" s="248">
        <v>4846</v>
      </c>
      <c r="D15" s="281">
        <v>9025</v>
      </c>
      <c r="E15" s="243"/>
      <c r="F15" s="258" t="s">
        <v>186</v>
      </c>
      <c r="G15" s="257">
        <v>48</v>
      </c>
      <c r="H15" s="256">
        <v>147</v>
      </c>
      <c r="I15" s="256">
        <v>40</v>
      </c>
      <c r="J15" s="256">
        <v>119</v>
      </c>
      <c r="K15" s="255">
        <v>47</v>
      </c>
      <c r="L15" s="255">
        <v>1</v>
      </c>
      <c r="M15" s="284"/>
    </row>
    <row r="16" spans="1:13" s="283" customFormat="1" ht="14" customHeight="1">
      <c r="A16" s="288" t="s">
        <v>98</v>
      </c>
      <c r="B16" s="253">
        <f>SUM(B14:B15)</f>
        <v>5946</v>
      </c>
      <c r="C16" s="253">
        <f>SUM(C14:C15)</f>
        <v>5684</v>
      </c>
      <c r="D16" s="281">
        <f>SUM(D14:D15)</f>
        <v>11630</v>
      </c>
      <c r="E16" s="251"/>
      <c r="F16" s="250" t="s">
        <v>185</v>
      </c>
      <c r="G16" s="249">
        <v>7</v>
      </c>
      <c r="H16" s="248">
        <v>112</v>
      </c>
      <c r="I16" s="248">
        <v>680</v>
      </c>
      <c r="J16" s="248">
        <v>1541</v>
      </c>
      <c r="K16" s="247">
        <v>1221</v>
      </c>
      <c r="L16" s="247">
        <v>600</v>
      </c>
      <c r="M16" s="284"/>
    </row>
    <row r="17" spans="1:13" s="283" customFormat="1" ht="14" customHeight="1" thickBot="1">
      <c r="A17" s="300" t="s">
        <v>170</v>
      </c>
      <c r="B17" s="245">
        <f>B16/12</f>
        <v>495.5</v>
      </c>
      <c r="C17" s="245">
        <f>C16/12</f>
        <v>473.66666666666669</v>
      </c>
      <c r="D17" s="280">
        <f>D16/12</f>
        <v>969.16666666666663</v>
      </c>
      <c r="E17" s="243"/>
      <c r="F17" s="242" t="s">
        <v>184</v>
      </c>
      <c r="G17" s="241">
        <f>ROUNDUP(G16/G15,0)</f>
        <v>1</v>
      </c>
      <c r="H17" s="241">
        <f>ROUNDUP(H16/H15,0)</f>
        <v>1</v>
      </c>
      <c r="I17" s="241">
        <f>ROUNDUP(I16/I15,0)</f>
        <v>17</v>
      </c>
      <c r="J17" s="241">
        <f>ROUNDUP(J16/J15,0)</f>
        <v>13</v>
      </c>
      <c r="K17" s="241">
        <f>ROUNDUP(K16/K15,0)</f>
        <v>26</v>
      </c>
      <c r="L17" s="279">
        <f>ROUNDUP(L16/L15,0)</f>
        <v>600</v>
      </c>
      <c r="M17" s="284"/>
    </row>
    <row r="18" spans="1:13" s="21" customFormat="1" ht="16" customHeight="1" thickBot="1">
      <c r="A18" s="87" t="s">
        <v>203</v>
      </c>
      <c r="B18" s="11"/>
      <c r="C18" s="89"/>
      <c r="D18" s="89"/>
      <c r="E18" s="89"/>
      <c r="F18" s="89"/>
      <c r="G18" s="89"/>
      <c r="H18" s="89"/>
      <c r="I18" s="89"/>
      <c r="J18" s="89"/>
      <c r="K18" s="22"/>
      <c r="L18" s="5" t="s">
        <v>180</v>
      </c>
    </row>
    <row r="19" spans="1:13" s="21" customFormat="1" ht="11" customHeight="1">
      <c r="A19" s="277"/>
      <c r="B19" s="276" t="s">
        <v>196</v>
      </c>
      <c r="C19" s="276" t="s">
        <v>195</v>
      </c>
      <c r="D19" s="275" t="s">
        <v>98</v>
      </c>
      <c r="E19" s="270"/>
      <c r="F19" s="274" t="s">
        <v>194</v>
      </c>
      <c r="G19" s="274"/>
      <c r="H19" s="274"/>
      <c r="I19" s="274"/>
      <c r="J19" s="274"/>
      <c r="K19" s="274"/>
      <c r="L19" s="274"/>
    </row>
    <row r="20" spans="1:13" s="21" customFormat="1" ht="13" customHeight="1" thickBot="1">
      <c r="A20" s="273"/>
      <c r="B20" s="272"/>
      <c r="C20" s="272"/>
      <c r="D20" s="271"/>
      <c r="E20" s="270"/>
      <c r="F20" s="269" t="s">
        <v>193</v>
      </c>
      <c r="G20" s="268" t="s">
        <v>192</v>
      </c>
      <c r="H20" s="268" t="s">
        <v>191</v>
      </c>
      <c r="I20" s="268" t="s">
        <v>190</v>
      </c>
      <c r="J20" s="268" t="s">
        <v>189</v>
      </c>
      <c r="K20" s="267" t="s">
        <v>188</v>
      </c>
      <c r="L20" s="266" t="s">
        <v>187</v>
      </c>
    </row>
    <row r="21" spans="1:13" s="21" customFormat="1" ht="14" customHeight="1" thickBot="1">
      <c r="A21" s="265" t="s">
        <v>117</v>
      </c>
      <c r="B21" s="297">
        <f>D21-C21</f>
        <v>7637</v>
      </c>
      <c r="C21" s="299">
        <v>866</v>
      </c>
      <c r="D21" s="298">
        <v>8503</v>
      </c>
      <c r="E21" s="243"/>
      <c r="F21" s="263"/>
      <c r="G21" s="262"/>
      <c r="H21" s="262"/>
      <c r="I21" s="262"/>
      <c r="J21" s="261"/>
      <c r="K21" s="260"/>
      <c r="L21" s="260"/>
    </row>
    <row r="22" spans="1:13" s="21" customFormat="1" ht="14" customHeight="1">
      <c r="A22" s="254" t="s">
        <v>116</v>
      </c>
      <c r="B22" s="297">
        <f>D22-C22</f>
        <v>7264</v>
      </c>
      <c r="C22" s="296">
        <v>1232</v>
      </c>
      <c r="D22" s="295">
        <v>8496</v>
      </c>
      <c r="E22" s="243"/>
      <c r="F22" s="258" t="s">
        <v>186</v>
      </c>
      <c r="G22" s="257">
        <v>47</v>
      </c>
      <c r="H22" s="256">
        <v>129</v>
      </c>
      <c r="I22" s="256">
        <v>66</v>
      </c>
      <c r="J22" s="256">
        <v>95</v>
      </c>
      <c r="K22" s="255">
        <v>256</v>
      </c>
      <c r="L22" s="255">
        <v>4</v>
      </c>
    </row>
    <row r="23" spans="1:13" s="21" customFormat="1" ht="14" customHeight="1">
      <c r="A23" s="254" t="s">
        <v>98</v>
      </c>
      <c r="B23" s="297">
        <f>SUM(B21:B22)</f>
        <v>14901</v>
      </c>
      <c r="C23" s="296">
        <f>SUM(C21:C22)</f>
        <v>2098</v>
      </c>
      <c r="D23" s="295">
        <f>SUM(B23:C23)</f>
        <v>16999</v>
      </c>
      <c r="E23" s="251"/>
      <c r="F23" s="250" t="s">
        <v>185</v>
      </c>
      <c r="G23" s="249">
        <v>175</v>
      </c>
      <c r="H23" s="248">
        <v>82</v>
      </c>
      <c r="I23" s="248">
        <v>582</v>
      </c>
      <c r="J23" s="248">
        <v>709</v>
      </c>
      <c r="K23" s="247">
        <v>2238</v>
      </c>
      <c r="L23" s="247">
        <v>43</v>
      </c>
    </row>
    <row r="24" spans="1:13" s="22" customFormat="1" ht="14" customHeight="1" thickBot="1">
      <c r="A24" s="246" t="s">
        <v>170</v>
      </c>
      <c r="B24" s="294">
        <f>B23/12</f>
        <v>1241.75</v>
      </c>
      <c r="C24" s="294">
        <f>C23/12</f>
        <v>174.83333333333334</v>
      </c>
      <c r="D24" s="293">
        <f>SUM(B24:C24)</f>
        <v>1416.5833333333333</v>
      </c>
      <c r="E24" s="243"/>
      <c r="F24" s="242" t="s">
        <v>184</v>
      </c>
      <c r="G24" s="292">
        <f>G23/G22</f>
        <v>3.7234042553191489</v>
      </c>
      <c r="H24" s="241">
        <f>ROUNDUP(H23/H22,0)</f>
        <v>1</v>
      </c>
      <c r="I24" s="241">
        <f>ROUNDUP(I23/I22,0)</f>
        <v>9</v>
      </c>
      <c r="J24" s="241">
        <f>ROUNDUP(J23/J22,0)</f>
        <v>8</v>
      </c>
      <c r="K24" s="241">
        <f>ROUNDUP(K23/K22,0)</f>
        <v>9</v>
      </c>
      <c r="L24" s="279">
        <f>ROUNDUP(L23/L22,0)</f>
        <v>11</v>
      </c>
      <c r="M24" s="21"/>
    </row>
    <row r="25" spans="1:13" s="22" customFormat="1" ht="15" customHeight="1" thickBot="1">
      <c r="A25" s="87" t="s">
        <v>202</v>
      </c>
      <c r="B25" s="11"/>
      <c r="C25" s="89"/>
      <c r="D25" s="278"/>
      <c r="E25" s="11"/>
      <c r="F25" s="89"/>
      <c r="G25" s="89"/>
      <c r="H25" s="89"/>
      <c r="I25" s="89"/>
      <c r="J25" s="89"/>
      <c r="L25" s="5" t="s">
        <v>180</v>
      </c>
      <c r="M25" s="21"/>
    </row>
    <row r="26" spans="1:13" s="22" customFormat="1" ht="12" customHeight="1">
      <c r="A26" s="277"/>
      <c r="B26" s="276" t="s">
        <v>196</v>
      </c>
      <c r="C26" s="276" t="s">
        <v>195</v>
      </c>
      <c r="D26" s="275" t="s">
        <v>98</v>
      </c>
      <c r="E26" s="270"/>
      <c r="F26" s="274" t="s">
        <v>194</v>
      </c>
      <c r="G26" s="274"/>
      <c r="H26" s="274"/>
      <c r="I26" s="274"/>
      <c r="J26" s="274"/>
      <c r="K26" s="274"/>
      <c r="L26" s="274"/>
      <c r="M26" s="21"/>
    </row>
    <row r="27" spans="1:13" s="290" customFormat="1" ht="13" customHeight="1" thickBot="1">
      <c r="A27" s="273"/>
      <c r="B27" s="272"/>
      <c r="C27" s="272"/>
      <c r="D27" s="271"/>
      <c r="E27" s="270"/>
      <c r="F27" s="269" t="s">
        <v>193</v>
      </c>
      <c r="G27" s="268" t="s">
        <v>192</v>
      </c>
      <c r="H27" s="268" t="s">
        <v>191</v>
      </c>
      <c r="I27" s="268" t="s">
        <v>190</v>
      </c>
      <c r="J27" s="268" t="s">
        <v>189</v>
      </c>
      <c r="K27" s="267" t="s">
        <v>188</v>
      </c>
      <c r="L27" s="266" t="s">
        <v>187</v>
      </c>
      <c r="M27" s="291"/>
    </row>
    <row r="28" spans="1:13" s="283" customFormat="1" ht="14" customHeight="1" thickBot="1">
      <c r="A28" s="289" t="s">
        <v>117</v>
      </c>
      <c r="B28" s="253">
        <f>D28-C28</f>
        <v>9736</v>
      </c>
      <c r="C28" s="256">
        <v>994</v>
      </c>
      <c r="D28" s="252">
        <v>10730</v>
      </c>
      <c r="E28" s="243"/>
      <c r="F28" s="263"/>
      <c r="G28" s="262"/>
      <c r="H28" s="262"/>
      <c r="I28" s="262"/>
      <c r="J28" s="261"/>
      <c r="K28" s="260"/>
      <c r="L28" s="260"/>
      <c r="M28" s="284"/>
    </row>
    <row r="29" spans="1:13" s="283" customFormat="1" ht="14" customHeight="1">
      <c r="A29" s="288" t="s">
        <v>116</v>
      </c>
      <c r="B29" s="253">
        <f>D29-C29</f>
        <v>7910</v>
      </c>
      <c r="C29" s="248">
        <v>8521</v>
      </c>
      <c r="D29" s="281">
        <v>16431</v>
      </c>
      <c r="E29" s="243"/>
      <c r="F29" s="258" t="s">
        <v>186</v>
      </c>
      <c r="G29" s="257">
        <v>48</v>
      </c>
      <c r="H29" s="256">
        <v>143</v>
      </c>
      <c r="I29" s="256">
        <v>24</v>
      </c>
      <c r="J29" s="256">
        <v>241</v>
      </c>
      <c r="K29" s="255">
        <v>77</v>
      </c>
      <c r="L29" s="255">
        <v>31</v>
      </c>
      <c r="M29" s="284"/>
    </row>
    <row r="30" spans="1:13" s="283" customFormat="1" ht="14" customHeight="1">
      <c r="A30" s="288" t="s">
        <v>98</v>
      </c>
      <c r="B30" s="253">
        <f>SUM(B28:B29)</f>
        <v>17646</v>
      </c>
      <c r="C30" s="253">
        <f>SUM(C28:C29)</f>
        <v>9515</v>
      </c>
      <c r="D30" s="281">
        <f>SUM(D28:D29)</f>
        <v>27161</v>
      </c>
      <c r="E30" s="251"/>
      <c r="F30" s="250" t="s">
        <v>185</v>
      </c>
      <c r="G30" s="249">
        <v>16</v>
      </c>
      <c r="H30" s="248">
        <v>149</v>
      </c>
      <c r="I30" s="248">
        <v>571</v>
      </c>
      <c r="J30" s="248">
        <v>2484</v>
      </c>
      <c r="K30" s="247">
        <v>1006</v>
      </c>
      <c r="L30" s="247">
        <v>454</v>
      </c>
      <c r="M30" s="284"/>
    </row>
    <row r="31" spans="1:13" s="283" customFormat="1" ht="14" customHeight="1" thickBot="1">
      <c r="A31" s="288" t="s">
        <v>170</v>
      </c>
      <c r="B31" s="248">
        <f>B30/12</f>
        <v>1470.5</v>
      </c>
      <c r="C31" s="248">
        <v>1227.9166666666667</v>
      </c>
      <c r="D31" s="287">
        <f>SUM(B31:C31)</f>
        <v>2698.416666666667</v>
      </c>
      <c r="E31" s="243"/>
      <c r="F31" s="242" t="s">
        <v>184</v>
      </c>
      <c r="G31" s="241">
        <f>ROUNDUP(G30/G29,0)</f>
        <v>1</v>
      </c>
      <c r="H31" s="241">
        <f>ROUNDUP(H30/H29,0)</f>
        <v>2</v>
      </c>
      <c r="I31" s="241">
        <f>ROUNDUP(I30/I29,0)</f>
        <v>24</v>
      </c>
      <c r="J31" s="241">
        <f>ROUNDUP(J30/J29,0)</f>
        <v>11</v>
      </c>
      <c r="K31" s="241">
        <f>ROUNDUP(K30/K29,0)</f>
        <v>14</v>
      </c>
      <c r="L31" s="279">
        <f>ROUNDUP(L30/L29,0)</f>
        <v>15</v>
      </c>
      <c r="M31" s="284"/>
    </row>
    <row r="32" spans="1:13" s="283" customFormat="1" ht="14" customHeight="1" thickBot="1">
      <c r="A32" s="286" t="s">
        <v>201</v>
      </c>
      <c r="B32" s="245">
        <v>4481</v>
      </c>
      <c r="C32" s="245">
        <v>4381</v>
      </c>
      <c r="D32" s="244">
        <f>SUM(B32:C32)</f>
        <v>8862</v>
      </c>
      <c r="E32" s="243"/>
      <c r="G32" s="285"/>
      <c r="H32" s="285"/>
      <c r="I32" s="285"/>
      <c r="J32" s="285"/>
      <c r="K32" s="285"/>
      <c r="M32" s="284"/>
    </row>
    <row r="33" spans="1:13" s="22" customFormat="1" ht="15" customHeight="1" thickBot="1">
      <c r="A33" s="87" t="s">
        <v>200</v>
      </c>
      <c r="B33" s="11"/>
      <c r="C33" s="89"/>
      <c r="D33" s="278"/>
      <c r="E33" s="11"/>
      <c r="F33" s="89"/>
      <c r="G33" s="89"/>
      <c r="H33" s="89"/>
      <c r="I33" s="89"/>
      <c r="J33" s="89"/>
      <c r="L33" s="5" t="s">
        <v>199</v>
      </c>
      <c r="M33" s="21"/>
    </row>
    <row r="34" spans="1:13" s="22" customFormat="1" ht="12" customHeight="1">
      <c r="A34" s="277"/>
      <c r="B34" s="276" t="s">
        <v>196</v>
      </c>
      <c r="C34" s="276" t="s">
        <v>195</v>
      </c>
      <c r="D34" s="275" t="s">
        <v>98</v>
      </c>
      <c r="E34" s="270"/>
      <c r="F34" s="274" t="s">
        <v>194</v>
      </c>
      <c r="G34" s="274"/>
      <c r="H34" s="274"/>
      <c r="I34" s="274"/>
      <c r="J34" s="274"/>
      <c r="K34" s="274"/>
      <c r="L34" s="274"/>
      <c r="M34" s="21"/>
    </row>
    <row r="35" spans="1:13" s="22" customFormat="1" ht="13" customHeight="1" thickBot="1">
      <c r="A35" s="273"/>
      <c r="B35" s="272"/>
      <c r="C35" s="272"/>
      <c r="D35" s="271"/>
      <c r="E35" s="270"/>
      <c r="F35" s="269" t="s">
        <v>193</v>
      </c>
      <c r="G35" s="268" t="s">
        <v>192</v>
      </c>
      <c r="H35" s="268" t="s">
        <v>191</v>
      </c>
      <c r="I35" s="268" t="s">
        <v>190</v>
      </c>
      <c r="J35" s="268" t="s">
        <v>189</v>
      </c>
      <c r="K35" s="267" t="s">
        <v>188</v>
      </c>
      <c r="L35" s="266" t="s">
        <v>187</v>
      </c>
      <c r="M35" s="21"/>
    </row>
    <row r="36" spans="1:13" s="22" customFormat="1" ht="14" customHeight="1" thickBot="1">
      <c r="A36" s="265" t="s">
        <v>117</v>
      </c>
      <c r="B36" s="282">
        <f>D36-C36</f>
        <v>10399</v>
      </c>
      <c r="C36" s="264">
        <v>1149</v>
      </c>
      <c r="D36" s="252">
        <v>11548</v>
      </c>
      <c r="E36" s="243"/>
      <c r="F36" s="263"/>
      <c r="G36" s="262"/>
      <c r="H36" s="262"/>
      <c r="I36" s="262"/>
      <c r="J36" s="261"/>
      <c r="K36" s="260"/>
      <c r="L36" s="260"/>
      <c r="M36" s="21"/>
    </row>
    <row r="37" spans="1:13" s="22" customFormat="1" ht="14" customHeight="1">
      <c r="A37" s="254" t="s">
        <v>116</v>
      </c>
      <c r="B37" s="248">
        <f>D37-C37</f>
        <v>5497</v>
      </c>
      <c r="C37" s="259">
        <v>5059</v>
      </c>
      <c r="D37" s="281">
        <v>10556</v>
      </c>
      <c r="E37" s="243"/>
      <c r="F37" s="258" t="s">
        <v>186</v>
      </c>
      <c r="G37" s="257">
        <v>43</v>
      </c>
      <c r="H37" s="256">
        <v>127</v>
      </c>
      <c r="I37" s="256">
        <v>48</v>
      </c>
      <c r="J37" s="256">
        <v>191</v>
      </c>
      <c r="K37" s="255">
        <v>47</v>
      </c>
      <c r="L37" s="255">
        <v>41</v>
      </c>
      <c r="M37" s="21"/>
    </row>
    <row r="38" spans="1:13" s="22" customFormat="1" ht="14" customHeight="1">
      <c r="A38" s="254" t="s">
        <v>98</v>
      </c>
      <c r="B38" s="248">
        <f>SUM(B36:B37)</f>
        <v>15896</v>
      </c>
      <c r="C38" s="259">
        <f>SUM(C36:C37)</f>
        <v>6208</v>
      </c>
      <c r="D38" s="281">
        <f>SUM(D36:D37)</f>
        <v>22104</v>
      </c>
      <c r="E38" s="251"/>
      <c r="F38" s="250" t="s">
        <v>185</v>
      </c>
      <c r="G38" s="249">
        <v>18</v>
      </c>
      <c r="H38" s="248">
        <v>76</v>
      </c>
      <c r="I38" s="248">
        <v>634</v>
      </c>
      <c r="J38" s="248">
        <v>1773</v>
      </c>
      <c r="K38" s="247">
        <v>644</v>
      </c>
      <c r="L38" s="247">
        <v>487</v>
      </c>
      <c r="M38" s="21"/>
    </row>
    <row r="39" spans="1:13" s="22" customFormat="1" ht="14" customHeight="1" thickBot="1">
      <c r="A39" s="246" t="s">
        <v>170</v>
      </c>
      <c r="B39" s="245">
        <f>B38/12</f>
        <v>1324.6666666666667</v>
      </c>
      <c r="C39" s="245">
        <f>C38/12</f>
        <v>517.33333333333337</v>
      </c>
      <c r="D39" s="280">
        <f>SUM(B39:C39)</f>
        <v>1842</v>
      </c>
      <c r="E39" s="243"/>
      <c r="F39" s="242" t="s">
        <v>184</v>
      </c>
      <c r="G39" s="241">
        <f>ROUNDUP(G38/G37,0)</f>
        <v>1</v>
      </c>
      <c r="H39" s="241">
        <f>ROUNDUP(H38/H37,0)</f>
        <v>1</v>
      </c>
      <c r="I39" s="241">
        <f>ROUNDUP(I38/I37,0)</f>
        <v>14</v>
      </c>
      <c r="J39" s="241">
        <f>ROUNDUP(J38/J37,0)</f>
        <v>10</v>
      </c>
      <c r="K39" s="241">
        <f>ROUNDUP(K38/K37,0)</f>
        <v>14</v>
      </c>
      <c r="L39" s="240">
        <f>ROUNDUP(L38/L37,0)</f>
        <v>12</v>
      </c>
      <c r="M39" s="21"/>
    </row>
    <row r="40" spans="1:13" s="22" customFormat="1" ht="15" customHeight="1" thickBot="1">
      <c r="A40" s="87" t="s">
        <v>198</v>
      </c>
      <c r="B40" s="11"/>
      <c r="C40" s="89"/>
      <c r="D40" s="278"/>
      <c r="E40" s="11"/>
      <c r="F40" s="89"/>
      <c r="G40" s="89"/>
      <c r="H40" s="89"/>
      <c r="I40" s="89"/>
      <c r="J40" s="89"/>
      <c r="L40" s="5" t="s">
        <v>180</v>
      </c>
      <c r="M40" s="21"/>
    </row>
    <row r="41" spans="1:13" s="22" customFormat="1" ht="12" customHeight="1">
      <c r="A41" s="277"/>
      <c r="B41" s="276" t="s">
        <v>196</v>
      </c>
      <c r="C41" s="276" t="s">
        <v>195</v>
      </c>
      <c r="D41" s="275" t="s">
        <v>98</v>
      </c>
      <c r="E41" s="270"/>
      <c r="F41" s="274" t="s">
        <v>194</v>
      </c>
      <c r="G41" s="274"/>
      <c r="H41" s="274"/>
      <c r="I41" s="274"/>
      <c r="J41" s="274"/>
      <c r="K41" s="274"/>
      <c r="L41" s="274"/>
      <c r="M41" s="21"/>
    </row>
    <row r="42" spans="1:13" s="22" customFormat="1" ht="13" customHeight="1" thickBot="1">
      <c r="A42" s="273"/>
      <c r="B42" s="272"/>
      <c r="C42" s="272"/>
      <c r="D42" s="271"/>
      <c r="E42" s="270"/>
      <c r="F42" s="269" t="s">
        <v>193</v>
      </c>
      <c r="G42" s="268" t="s">
        <v>192</v>
      </c>
      <c r="H42" s="268" t="s">
        <v>191</v>
      </c>
      <c r="I42" s="268" t="s">
        <v>190</v>
      </c>
      <c r="J42" s="268" t="s">
        <v>189</v>
      </c>
      <c r="K42" s="267" t="s">
        <v>188</v>
      </c>
      <c r="L42" s="266" t="s">
        <v>187</v>
      </c>
      <c r="M42" s="21"/>
    </row>
    <row r="43" spans="1:13" s="22" customFormat="1" ht="14" customHeight="1" thickBot="1">
      <c r="A43" s="265" t="s">
        <v>117</v>
      </c>
      <c r="B43" s="248">
        <f>D43-C43</f>
        <v>6639</v>
      </c>
      <c r="C43" s="264">
        <v>1793</v>
      </c>
      <c r="D43" s="252">
        <v>8432</v>
      </c>
      <c r="E43" s="243"/>
      <c r="F43" s="263"/>
      <c r="G43" s="262"/>
      <c r="H43" s="262"/>
      <c r="I43" s="262"/>
      <c r="J43" s="261"/>
      <c r="K43" s="260"/>
      <c r="L43" s="260"/>
      <c r="M43" s="21"/>
    </row>
    <row r="44" spans="1:13" s="22" customFormat="1" ht="14" customHeight="1">
      <c r="A44" s="254" t="s">
        <v>116</v>
      </c>
      <c r="B44" s="248">
        <f>D44-C44</f>
        <v>6920</v>
      </c>
      <c r="C44" s="259">
        <v>2875</v>
      </c>
      <c r="D44" s="252">
        <v>9795</v>
      </c>
      <c r="E44" s="243"/>
      <c r="F44" s="258" t="s">
        <v>186</v>
      </c>
      <c r="G44" s="257">
        <v>38</v>
      </c>
      <c r="H44" s="256">
        <v>44</v>
      </c>
      <c r="I44" s="256">
        <v>107</v>
      </c>
      <c r="J44" s="256">
        <v>260</v>
      </c>
      <c r="K44" s="255">
        <v>27</v>
      </c>
      <c r="L44" s="255">
        <v>106</v>
      </c>
      <c r="M44" s="21"/>
    </row>
    <row r="45" spans="1:13" s="22" customFormat="1" ht="14" customHeight="1">
      <c r="A45" s="254" t="s">
        <v>98</v>
      </c>
      <c r="B45" s="248">
        <f>D45-C45</f>
        <v>13559</v>
      </c>
      <c r="C45" s="253">
        <f>SUM(C43:C44)</f>
        <v>4668</v>
      </c>
      <c r="D45" s="252">
        <f>SUM(D43:D44)</f>
        <v>18227</v>
      </c>
      <c r="E45" s="251"/>
      <c r="F45" s="250" t="s">
        <v>185</v>
      </c>
      <c r="G45" s="249">
        <v>33</v>
      </c>
      <c r="H45" s="248">
        <v>44</v>
      </c>
      <c r="I45" s="248">
        <v>2201</v>
      </c>
      <c r="J45" s="248">
        <v>3958</v>
      </c>
      <c r="K45" s="247">
        <v>436</v>
      </c>
      <c r="L45" s="247">
        <v>1728</v>
      </c>
      <c r="M45" s="21"/>
    </row>
    <row r="46" spans="1:13" s="22" customFormat="1" ht="14" customHeight="1" thickBot="1">
      <c r="A46" s="246" t="s">
        <v>170</v>
      </c>
      <c r="B46" s="245">
        <f>B45/12</f>
        <v>1129.9166666666667</v>
      </c>
      <c r="C46" s="245">
        <f>C45/12</f>
        <v>389</v>
      </c>
      <c r="D46" s="244">
        <f>B46+C46</f>
        <v>1518.9166666666667</v>
      </c>
      <c r="E46" s="243"/>
      <c r="F46" s="242" t="s">
        <v>184</v>
      </c>
      <c r="G46" s="241">
        <f>ROUNDUP(G45/G44,0)</f>
        <v>1</v>
      </c>
      <c r="H46" s="241">
        <f>ROUNDUP(H45/H44,0)</f>
        <v>1</v>
      </c>
      <c r="I46" s="241">
        <f>ROUNDUP(I45/I44,0)</f>
        <v>21</v>
      </c>
      <c r="J46" s="241">
        <f>ROUNDUP(J45/J44,0)</f>
        <v>16</v>
      </c>
      <c r="K46" s="241">
        <f>ROUNDUP(K45/K44,0)</f>
        <v>17</v>
      </c>
      <c r="L46" s="279">
        <f>ROUNDUP(L45/L44,0)</f>
        <v>17</v>
      </c>
      <c r="M46" s="21"/>
    </row>
    <row r="47" spans="1:13" s="22" customFormat="1" ht="15" customHeight="1" thickBot="1">
      <c r="A47" s="87" t="s">
        <v>197</v>
      </c>
      <c r="B47" s="11"/>
      <c r="C47" s="89"/>
      <c r="D47" s="278"/>
      <c r="E47" s="11"/>
      <c r="F47" s="89"/>
      <c r="G47" s="89"/>
      <c r="H47" s="89"/>
      <c r="I47" s="89"/>
      <c r="J47" s="89"/>
      <c r="L47" s="5" t="s">
        <v>180</v>
      </c>
      <c r="M47" s="21"/>
    </row>
    <row r="48" spans="1:13" s="22" customFormat="1" ht="12" customHeight="1">
      <c r="A48" s="277"/>
      <c r="B48" s="276" t="s">
        <v>196</v>
      </c>
      <c r="C48" s="276" t="s">
        <v>195</v>
      </c>
      <c r="D48" s="275" t="s">
        <v>98</v>
      </c>
      <c r="E48" s="270"/>
      <c r="F48" s="274" t="s">
        <v>194</v>
      </c>
      <c r="G48" s="274"/>
      <c r="H48" s="274"/>
      <c r="I48" s="274"/>
      <c r="J48" s="274"/>
      <c r="K48" s="274"/>
      <c r="L48" s="274"/>
      <c r="M48" s="21"/>
    </row>
    <row r="49" spans="1:13" s="22" customFormat="1" ht="13" customHeight="1" thickBot="1">
      <c r="A49" s="273"/>
      <c r="B49" s="272"/>
      <c r="C49" s="272"/>
      <c r="D49" s="271"/>
      <c r="E49" s="270"/>
      <c r="F49" s="269" t="s">
        <v>193</v>
      </c>
      <c r="G49" s="268" t="s">
        <v>192</v>
      </c>
      <c r="H49" s="268" t="s">
        <v>191</v>
      </c>
      <c r="I49" s="268" t="s">
        <v>190</v>
      </c>
      <c r="J49" s="268" t="s">
        <v>189</v>
      </c>
      <c r="K49" s="267" t="s">
        <v>188</v>
      </c>
      <c r="L49" s="266" t="s">
        <v>187</v>
      </c>
      <c r="M49" s="21"/>
    </row>
    <row r="50" spans="1:13" s="22" customFormat="1" ht="14" customHeight="1" thickBot="1">
      <c r="A50" s="265" t="s">
        <v>117</v>
      </c>
      <c r="B50" s="248">
        <f>D50-C50</f>
        <v>4525</v>
      </c>
      <c r="C50" s="264">
        <v>6241</v>
      </c>
      <c r="D50" s="252">
        <v>10766</v>
      </c>
      <c r="E50" s="243"/>
      <c r="F50" s="263"/>
      <c r="G50" s="262"/>
      <c r="H50" s="262"/>
      <c r="I50" s="262"/>
      <c r="J50" s="261"/>
      <c r="K50" s="260"/>
      <c r="L50" s="260"/>
      <c r="M50" s="21"/>
    </row>
    <row r="51" spans="1:13" s="22" customFormat="1" ht="14" customHeight="1">
      <c r="A51" s="254" t="s">
        <v>116</v>
      </c>
      <c r="B51" s="248">
        <f>D51-C51</f>
        <v>7577</v>
      </c>
      <c r="C51" s="259">
        <v>8614</v>
      </c>
      <c r="D51" s="252">
        <v>16191</v>
      </c>
      <c r="E51" s="243"/>
      <c r="F51" s="258" t="s">
        <v>186</v>
      </c>
      <c r="G51" s="257">
        <v>45</v>
      </c>
      <c r="H51" s="256">
        <v>45</v>
      </c>
      <c r="I51" s="256">
        <v>24</v>
      </c>
      <c r="J51" s="256">
        <v>287</v>
      </c>
      <c r="K51" s="255">
        <v>92</v>
      </c>
      <c r="L51" s="255">
        <v>17</v>
      </c>
      <c r="M51" s="21"/>
    </row>
    <row r="52" spans="1:13" s="22" customFormat="1" ht="14" customHeight="1">
      <c r="A52" s="254" t="s">
        <v>98</v>
      </c>
      <c r="B52" s="248">
        <f>D52-C52</f>
        <v>12102</v>
      </c>
      <c r="C52" s="253">
        <f>SUM(C50:C51)</f>
        <v>14855</v>
      </c>
      <c r="D52" s="252">
        <f>SUM(D50:D51)</f>
        <v>26957</v>
      </c>
      <c r="E52" s="251"/>
      <c r="F52" s="250" t="s">
        <v>185</v>
      </c>
      <c r="G52" s="249">
        <v>34</v>
      </c>
      <c r="H52" s="248">
        <v>79</v>
      </c>
      <c r="I52" s="248">
        <v>996</v>
      </c>
      <c r="J52" s="248">
        <v>4430</v>
      </c>
      <c r="K52" s="247">
        <v>1797</v>
      </c>
      <c r="L52" s="247">
        <v>482</v>
      </c>
      <c r="M52" s="21"/>
    </row>
    <row r="53" spans="1:13" s="22" customFormat="1" ht="14" customHeight="1" thickBot="1">
      <c r="A53" s="246" t="s">
        <v>170</v>
      </c>
      <c r="B53" s="245">
        <f>B52/12</f>
        <v>1008.5</v>
      </c>
      <c r="C53" s="245">
        <f>C52/12</f>
        <v>1237.9166666666667</v>
      </c>
      <c r="D53" s="244">
        <f>B53+C53</f>
        <v>2246.416666666667</v>
      </c>
      <c r="E53" s="243"/>
      <c r="F53" s="242" t="s">
        <v>184</v>
      </c>
      <c r="G53" s="241">
        <f>ROUNDUP(G52/G51,0)</f>
        <v>1</v>
      </c>
      <c r="H53" s="241">
        <f>ROUNDUP(H52/H51,0)</f>
        <v>2</v>
      </c>
      <c r="I53" s="241">
        <f>ROUNDUP(I52/I51,0)</f>
        <v>42</v>
      </c>
      <c r="J53" s="241">
        <f>ROUNDUP(J52/J51,0)</f>
        <v>16</v>
      </c>
      <c r="K53" s="241">
        <f>ROUNDUP(K52/K51,0)</f>
        <v>20</v>
      </c>
      <c r="L53" s="240">
        <f>ROUNDUP(L52/L51,0)</f>
        <v>29</v>
      </c>
      <c r="M53" s="21"/>
    </row>
    <row r="54" spans="1:13" s="22" customFormat="1" ht="11.25" customHeight="1">
      <c r="A54" s="87" t="s">
        <v>122</v>
      </c>
      <c r="B54" s="86"/>
      <c r="C54" s="86"/>
      <c r="D54" s="86"/>
      <c r="E54" s="86"/>
      <c r="F54" s="239" t="s">
        <v>183</v>
      </c>
      <c r="G54" s="239"/>
      <c r="H54" s="239"/>
      <c r="I54" s="239"/>
      <c r="J54" s="239"/>
      <c r="K54" s="239"/>
      <c r="L54" s="239"/>
    </row>
    <row r="55" spans="1:13">
      <c r="A55" s="237"/>
      <c r="B55" s="236"/>
      <c r="C55" s="236"/>
      <c r="D55" s="236"/>
      <c r="E55" s="236"/>
      <c r="F55" s="238"/>
      <c r="G55" s="238"/>
      <c r="H55" s="238"/>
      <c r="I55" s="238"/>
      <c r="J55" s="238"/>
      <c r="K55" s="238"/>
      <c r="L55" s="238"/>
    </row>
    <row r="56" spans="1:13">
      <c r="A56" s="237"/>
      <c r="B56" s="236"/>
      <c r="C56" s="236"/>
      <c r="D56" s="236"/>
      <c r="E56" s="236"/>
      <c r="F56" s="236"/>
      <c r="G56" s="236"/>
      <c r="H56" s="236"/>
      <c r="I56" s="236"/>
      <c r="J56" s="237"/>
      <c r="K56" s="236"/>
    </row>
    <row r="57" spans="1:13">
      <c r="A57" s="237"/>
      <c r="B57" s="236"/>
      <c r="C57" s="236"/>
      <c r="D57" s="236"/>
      <c r="E57" s="236"/>
      <c r="F57" s="236"/>
      <c r="G57" s="236"/>
      <c r="H57" s="236"/>
      <c r="I57" s="236"/>
      <c r="J57" s="237"/>
      <c r="K57" s="236"/>
    </row>
    <row r="58" spans="1:13">
      <c r="A58" s="237"/>
      <c r="B58" s="236"/>
      <c r="C58" s="236"/>
      <c r="D58" s="236"/>
      <c r="E58" s="236"/>
      <c r="F58" s="236"/>
      <c r="G58" s="236"/>
      <c r="H58" s="236"/>
      <c r="I58" s="236"/>
      <c r="J58" s="237"/>
      <c r="K58" s="236"/>
    </row>
  </sheetData>
  <mergeCells count="85">
    <mergeCell ref="G27:G28"/>
    <mergeCell ref="H27:H28"/>
    <mergeCell ref="F41:L41"/>
    <mergeCell ref="L42:L43"/>
    <mergeCell ref="F48:L48"/>
    <mergeCell ref="F5:F6"/>
    <mergeCell ref="F54:L55"/>
    <mergeCell ref="L20:L21"/>
    <mergeCell ref="F26:L26"/>
    <mergeCell ref="L27:L28"/>
    <mergeCell ref="F34:L34"/>
    <mergeCell ref="L35:L36"/>
    <mergeCell ref="I49:I50"/>
    <mergeCell ref="G49:G50"/>
    <mergeCell ref="J49:J50"/>
    <mergeCell ref="K13:K14"/>
    <mergeCell ref="J27:J28"/>
    <mergeCell ref="I27:I28"/>
    <mergeCell ref="K42:K43"/>
    <mergeCell ref="H42:H43"/>
    <mergeCell ref="I42:I43"/>
    <mergeCell ref="F19:L19"/>
    <mergeCell ref="F13:F14"/>
    <mergeCell ref="K27:K28"/>
    <mergeCell ref="F27:F28"/>
    <mergeCell ref="L49:L50"/>
    <mergeCell ref="H5:H6"/>
    <mergeCell ref="I5:I6"/>
    <mergeCell ref="G5:G6"/>
    <mergeCell ref="J5:J6"/>
    <mergeCell ref="K5:K6"/>
    <mergeCell ref="G13:G14"/>
    <mergeCell ref="H13:H14"/>
    <mergeCell ref="I13:I14"/>
    <mergeCell ref="J13:J14"/>
    <mergeCell ref="A34:A35"/>
    <mergeCell ref="B34:B35"/>
    <mergeCell ref="A4:A5"/>
    <mergeCell ref="B4:B5"/>
    <mergeCell ref="C4:C5"/>
    <mergeCell ref="A19:A20"/>
    <mergeCell ref="B19:B20"/>
    <mergeCell ref="C19:C20"/>
    <mergeCell ref="C12:C13"/>
    <mergeCell ref="A48:A49"/>
    <mergeCell ref="B48:B49"/>
    <mergeCell ref="C48:C49"/>
    <mergeCell ref="A41:A42"/>
    <mergeCell ref="B41:B42"/>
    <mergeCell ref="C41:C42"/>
    <mergeCell ref="A26:A27"/>
    <mergeCell ref="B26:B27"/>
    <mergeCell ref="C26:C27"/>
    <mergeCell ref="D26:D27"/>
    <mergeCell ref="A12:A13"/>
    <mergeCell ref="D19:D20"/>
    <mergeCell ref="D12:D13"/>
    <mergeCell ref="F20:F21"/>
    <mergeCell ref="G20:G21"/>
    <mergeCell ref="H35:H36"/>
    <mergeCell ref="I35:I36"/>
    <mergeCell ref="J35:J36"/>
    <mergeCell ref="D4:D5"/>
    <mergeCell ref="F4:L4"/>
    <mergeCell ref="L5:L6"/>
    <mergeCell ref="F12:L12"/>
    <mergeCell ref="L13:L14"/>
    <mergeCell ref="K35:K36"/>
    <mergeCell ref="B12:B13"/>
    <mergeCell ref="H20:H21"/>
    <mergeCell ref="I20:I21"/>
    <mergeCell ref="J20:J21"/>
    <mergeCell ref="K20:K21"/>
    <mergeCell ref="F35:F36"/>
    <mergeCell ref="G35:G36"/>
    <mergeCell ref="C34:C35"/>
    <mergeCell ref="D34:D35"/>
    <mergeCell ref="D41:D42"/>
    <mergeCell ref="D48:D49"/>
    <mergeCell ref="K49:K50"/>
    <mergeCell ref="F49:F50"/>
    <mergeCell ref="H49:H50"/>
    <mergeCell ref="J42:J43"/>
    <mergeCell ref="F42:F43"/>
    <mergeCell ref="G42:G43"/>
  </mergeCells>
  <phoneticPr fontId="2"/>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§６表１</vt:lpstr>
      <vt:lpstr>§６表２</vt:lpstr>
      <vt:lpstr>§６表3</vt:lpstr>
      <vt:lpstr>§６表4</vt:lpstr>
      <vt:lpstr>§６表5</vt:lpstr>
      <vt:lpstr>§６表６</vt:lpstr>
      <vt:lpstr>§６表７</vt:lpstr>
      <vt:lpstr>§６表２!Print_Area</vt:lpstr>
      <vt:lpstr>§６表3!Print_Area</vt:lpstr>
      <vt:lpstr>§６表4!Print_Area</vt:lpstr>
      <vt:lpstr>§６表5!Print_Area</vt:lpstr>
      <vt:lpstr>§６表６!Print_Area</vt:lpstr>
      <vt:lpstr>§６表７!Print_Area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2022-12-25T03:23:30Z</cp:lastPrinted>
  <dcterms:created xsi:type="dcterms:W3CDTF">2004-12-02T07:18:42Z</dcterms:created>
  <dcterms:modified xsi:type="dcterms:W3CDTF">2023-03-30T02:10:48Z</dcterms:modified>
</cp:coreProperties>
</file>