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2"/>
  <workbookPr checkCompatibility="1"/>
  <mc:AlternateContent xmlns:mc="http://schemas.openxmlformats.org/markup-compatibility/2006">
    <mc:Choice Requires="x15">
      <x15ac:absPath xmlns:x15ac="http://schemas.microsoft.com/office/spreadsheetml/2010/11/ac" url="/Volumes/HD2/なかまの家/健康福祉局年報_R03/CD-R/2/04_地域の福祉施策/"/>
    </mc:Choice>
  </mc:AlternateContent>
  <xr:revisionPtr revIDLastSave="0" documentId="13_ncr:1_{4F7CE9AE-940F-1449-B912-58ECF5B0E857}" xr6:coauthVersionLast="36" xr6:coauthVersionMax="36" xr10:uidLastSave="{00000000-0000-0000-0000-000000000000}"/>
  <bookViews>
    <workbookView xWindow="24220" yWindow="5160" windowWidth="20280" windowHeight="16500" xr2:uid="{00000000-000D-0000-FFFF-FFFF00000000}"/>
  </bookViews>
  <sheets>
    <sheet name="§１表１" sheetId="3" r:id="rId1"/>
    <sheet name="§１表２" sheetId="4" r:id="rId2"/>
    <sheet name="§１表３" sheetId="5" r:id="rId3"/>
    <sheet name="§１表４" sheetId="6" r:id="rId4"/>
    <sheet name="§１表５" sheetId="7" r:id="rId5"/>
    <sheet name="§１表６" sheetId="8" r:id="rId6"/>
    <sheet name="§１表７" sheetId="9" r:id="rId7"/>
    <sheet name="§１表８" sheetId="10" r:id="rId8"/>
    <sheet name="§１表９" sheetId="11" r:id="rId9"/>
    <sheet name="§１表１０" sheetId="12" r:id="rId10"/>
  </sheets>
  <definedNames>
    <definedName name="_xlnm._FilterDatabase" localSheetId="0" hidden="1">§１表１!$A$8:$N$31</definedName>
    <definedName name="_xlnm._FilterDatabase" localSheetId="2" hidden="1">§１表３!$A$3:$Y$44</definedName>
    <definedName name="_xlnm.Print_Area" localSheetId="0">§１表１!$A$1:$N$31</definedName>
    <definedName name="_xlnm.Print_Area" localSheetId="9">§１表１０!$A$1:$AB$19</definedName>
    <definedName name="_xlnm.Print_Area" localSheetId="3">§１表４!$A$1:$O$29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7" i="12" l="1"/>
  <c r="H7" i="12"/>
  <c r="J7" i="12"/>
  <c r="K7" i="12"/>
  <c r="L7" i="12"/>
  <c r="M7" i="12"/>
  <c r="F8" i="12"/>
  <c r="H8" i="12"/>
  <c r="J8" i="12"/>
  <c r="K8" i="12"/>
  <c r="L8" i="12"/>
  <c r="M8" i="12"/>
  <c r="B5" i="11" l="1"/>
  <c r="C5" i="11"/>
  <c r="E5" i="11"/>
  <c r="F5" i="11"/>
  <c r="G5" i="11"/>
  <c r="H5" i="11"/>
  <c r="H6" i="11" s="1"/>
  <c r="I5" i="11"/>
  <c r="K5" i="11"/>
  <c r="L5" i="11"/>
  <c r="L6" i="11" s="1"/>
  <c r="M5" i="11"/>
  <c r="M6" i="11" s="1"/>
  <c r="N5" i="11"/>
  <c r="O5" i="11"/>
  <c r="B6" i="11"/>
  <c r="C6" i="11"/>
  <c r="F6" i="11"/>
  <c r="G6" i="11"/>
  <c r="K6" i="11"/>
  <c r="N6" i="11"/>
  <c r="O6" i="11"/>
  <c r="D8" i="11"/>
  <c r="D5" i="11" s="1"/>
  <c r="J8" i="11"/>
  <c r="J5" i="11" s="1"/>
  <c r="D9" i="11"/>
  <c r="J9" i="11"/>
  <c r="D10" i="11"/>
  <c r="J10" i="11"/>
  <c r="D11" i="11"/>
  <c r="J11" i="11"/>
  <c r="D12" i="11"/>
  <c r="J12" i="11"/>
  <c r="D13" i="11"/>
  <c r="J13" i="11"/>
  <c r="D14" i="11"/>
  <c r="J14" i="11"/>
  <c r="D15" i="11"/>
  <c r="J15" i="11"/>
  <c r="D16" i="11"/>
  <c r="J16" i="11"/>
  <c r="D6" i="11" l="1"/>
  <c r="F7" i="11"/>
  <c r="G7" i="11"/>
  <c r="H7" i="11"/>
  <c r="I7" i="11"/>
  <c r="E7" i="11"/>
  <c r="N7" i="11"/>
  <c r="K7" i="11"/>
  <c r="O7" i="11"/>
  <c r="L7" i="11"/>
  <c r="M7" i="11"/>
  <c r="J6" i="11"/>
  <c r="I6" i="11"/>
  <c r="E6" i="11"/>
  <c r="C6" i="9"/>
  <c r="D6" i="9"/>
  <c r="E6" i="9"/>
  <c r="F6" i="9"/>
  <c r="H6" i="9"/>
  <c r="I6" i="9"/>
  <c r="J6" i="9"/>
  <c r="K6" i="9"/>
  <c r="L6" i="9"/>
  <c r="M6" i="9"/>
  <c r="O6" i="9"/>
  <c r="G7" i="9"/>
  <c r="B7" i="9" s="1"/>
  <c r="N7" i="9"/>
  <c r="G8" i="9"/>
  <c r="G6" i="9" s="1"/>
  <c r="N8" i="9"/>
  <c r="N6" i="9" s="1"/>
  <c r="G9" i="9"/>
  <c r="B9" i="9" s="1"/>
  <c r="N9" i="9"/>
  <c r="B10" i="9"/>
  <c r="G10" i="9"/>
  <c r="N10" i="9"/>
  <c r="G11" i="9"/>
  <c r="B11" i="9" s="1"/>
  <c r="N11" i="9"/>
  <c r="G12" i="9"/>
  <c r="B12" i="9" s="1"/>
  <c r="N12" i="9"/>
  <c r="G13" i="9"/>
  <c r="B13" i="9" s="1"/>
  <c r="N13" i="9"/>
  <c r="B14" i="9"/>
  <c r="G14" i="9"/>
  <c r="N14" i="9"/>
  <c r="G15" i="9"/>
  <c r="B15" i="9" s="1"/>
  <c r="N15" i="9"/>
  <c r="G16" i="9"/>
  <c r="B16" i="9" s="1"/>
  <c r="N16" i="9"/>
  <c r="B8" i="9" l="1"/>
  <c r="B6" i="9" s="1"/>
  <c r="C8" i="8"/>
  <c r="D8" i="8"/>
  <c r="E8" i="8"/>
  <c r="F8" i="8"/>
  <c r="G8" i="8"/>
  <c r="I8" i="8"/>
  <c r="H10" i="8"/>
  <c r="H8" i="8" s="1"/>
  <c r="B11" i="8"/>
  <c r="H11" i="8"/>
  <c r="H12" i="8"/>
  <c r="B12" i="8" s="1"/>
  <c r="B13" i="8"/>
  <c r="H13" i="8"/>
  <c r="H14" i="8"/>
  <c r="B14" i="8" s="1"/>
  <c r="B15" i="8"/>
  <c r="H15" i="8"/>
  <c r="H16" i="8"/>
  <c r="B16" i="8" s="1"/>
  <c r="B17" i="8"/>
  <c r="H17" i="8"/>
  <c r="H18" i="8"/>
  <c r="B18" i="8" s="1"/>
  <c r="B10" i="8" l="1"/>
  <c r="B8" i="8" s="1"/>
  <c r="E8" i="7"/>
  <c r="F8" i="7"/>
  <c r="H8" i="7"/>
  <c r="I8" i="7"/>
  <c r="N8" i="7"/>
  <c r="O8" i="7"/>
  <c r="P8" i="7"/>
  <c r="Q8" i="7"/>
  <c r="R8" i="7"/>
  <c r="S8" i="7"/>
  <c r="B10" i="7"/>
  <c r="B8" i="7" s="1"/>
  <c r="C10" i="7"/>
  <c r="C8" i="7" s="1"/>
  <c r="G10" i="7"/>
  <c r="G8" i="7" s="1"/>
  <c r="J10" i="7"/>
  <c r="J8" i="7" s="1"/>
  <c r="K10" i="7"/>
  <c r="K8" i="7" s="1"/>
  <c r="L10" i="7"/>
  <c r="M10" i="7"/>
  <c r="B11" i="7"/>
  <c r="D11" i="7" s="1"/>
  <c r="T11" i="7" s="1"/>
  <c r="C11" i="7"/>
  <c r="G11" i="7"/>
  <c r="J11" i="7"/>
  <c r="K11" i="7"/>
  <c r="L11" i="7"/>
  <c r="M11" i="7"/>
  <c r="B12" i="7"/>
  <c r="C12" i="7"/>
  <c r="D12" i="7"/>
  <c r="T12" i="7" s="1"/>
  <c r="G12" i="7"/>
  <c r="J12" i="7"/>
  <c r="K12" i="7"/>
  <c r="L12" i="7"/>
  <c r="L8" i="7" s="1"/>
  <c r="M12" i="7"/>
  <c r="M8" i="7" s="1"/>
  <c r="B13" i="7"/>
  <c r="C13" i="7"/>
  <c r="D13" i="7"/>
  <c r="T13" i="7" s="1"/>
  <c r="G13" i="7"/>
  <c r="J13" i="7"/>
  <c r="K13" i="7"/>
  <c r="L13" i="7"/>
  <c r="M13" i="7"/>
  <c r="B14" i="7"/>
  <c r="D14" i="7" s="1"/>
  <c r="T14" i="7" s="1"/>
  <c r="C14" i="7"/>
  <c r="G14" i="7"/>
  <c r="J14" i="7"/>
  <c r="K14" i="7"/>
  <c r="L14" i="7"/>
  <c r="M14" i="7"/>
  <c r="B15" i="7"/>
  <c r="D15" i="7" s="1"/>
  <c r="T15" i="7" s="1"/>
  <c r="C15" i="7"/>
  <c r="G15" i="7"/>
  <c r="J15" i="7"/>
  <c r="K15" i="7"/>
  <c r="L15" i="7"/>
  <c r="M15" i="7"/>
  <c r="B16" i="7"/>
  <c r="C16" i="7"/>
  <c r="D16" i="7"/>
  <c r="T16" i="7" s="1"/>
  <c r="G16" i="7"/>
  <c r="J16" i="7"/>
  <c r="K16" i="7"/>
  <c r="L16" i="7"/>
  <c r="M16" i="7"/>
  <c r="B17" i="7"/>
  <c r="C17" i="7"/>
  <c r="D17" i="7"/>
  <c r="T17" i="7" s="1"/>
  <c r="G17" i="7"/>
  <c r="J17" i="7"/>
  <c r="K17" i="7"/>
  <c r="L17" i="7"/>
  <c r="M17" i="7"/>
  <c r="B18" i="7"/>
  <c r="D18" i="7" s="1"/>
  <c r="T18" i="7" s="1"/>
  <c r="C18" i="7"/>
  <c r="G18" i="7"/>
  <c r="J18" i="7"/>
  <c r="K18" i="7"/>
  <c r="L18" i="7"/>
  <c r="M18" i="7"/>
  <c r="C9" i="8" l="1"/>
  <c r="G9" i="8"/>
  <c r="F9" i="8"/>
  <c r="D9" i="8"/>
  <c r="E9" i="8"/>
  <c r="D10" i="7"/>
  <c r="O19" i="6"/>
  <c r="C20" i="6"/>
  <c r="D20" i="6"/>
  <c r="E20" i="6"/>
  <c r="F20" i="6"/>
  <c r="G20" i="6"/>
  <c r="H20" i="6"/>
  <c r="I20" i="6"/>
  <c r="J20" i="6"/>
  <c r="K20" i="6"/>
  <c r="L20" i="6"/>
  <c r="M20" i="6"/>
  <c r="N20" i="6"/>
  <c r="C21" i="6"/>
  <c r="D21" i="6"/>
  <c r="N21" i="6" s="1"/>
  <c r="E21" i="6"/>
  <c r="F21" i="6"/>
  <c r="G21" i="6"/>
  <c r="H21" i="6"/>
  <c r="I21" i="6"/>
  <c r="J21" i="6"/>
  <c r="K21" i="6"/>
  <c r="L21" i="6"/>
  <c r="M21" i="6"/>
  <c r="N22" i="6"/>
  <c r="O22" i="6"/>
  <c r="C23" i="6"/>
  <c r="D23" i="6"/>
  <c r="E23" i="6"/>
  <c r="F23" i="6"/>
  <c r="G23" i="6"/>
  <c r="H23" i="6"/>
  <c r="I23" i="6"/>
  <c r="J23" i="6"/>
  <c r="K23" i="6"/>
  <c r="L23" i="6"/>
  <c r="M23" i="6"/>
  <c r="N23" i="6"/>
  <c r="C24" i="6"/>
  <c r="N24" i="6" s="1"/>
  <c r="D24" i="6"/>
  <c r="E24" i="6"/>
  <c r="F24" i="6"/>
  <c r="G24" i="6"/>
  <c r="H24" i="6"/>
  <c r="I24" i="6"/>
  <c r="J24" i="6"/>
  <c r="K24" i="6"/>
  <c r="L24" i="6"/>
  <c r="M24" i="6"/>
  <c r="N25" i="6"/>
  <c r="O25" i="6" s="1"/>
  <c r="C26" i="6"/>
  <c r="D26" i="6"/>
  <c r="E26" i="6"/>
  <c r="F26" i="6"/>
  <c r="G26" i="6"/>
  <c r="H26" i="6"/>
  <c r="I26" i="6"/>
  <c r="J26" i="6"/>
  <c r="K26" i="6"/>
  <c r="L26" i="6"/>
  <c r="M26" i="6"/>
  <c r="E27" i="6"/>
  <c r="I27" i="6"/>
  <c r="M27" i="6"/>
  <c r="D8" i="7" l="1"/>
  <c r="T10" i="7"/>
  <c r="T8" i="7" s="1"/>
  <c r="L27" i="6"/>
  <c r="H27" i="6"/>
  <c r="D27" i="6"/>
  <c r="K27" i="6"/>
  <c r="G27" i="6"/>
  <c r="C27" i="6"/>
  <c r="J27" i="6"/>
  <c r="F27" i="6"/>
  <c r="N26" i="6"/>
  <c r="J10" i="3"/>
  <c r="J11" i="3"/>
  <c r="F9" i="7" l="1"/>
  <c r="N9" i="7"/>
  <c r="R9" i="7"/>
  <c r="K9" i="7"/>
  <c r="P9" i="7"/>
  <c r="Q9" i="7"/>
  <c r="G9" i="7"/>
  <c r="C9" i="7"/>
  <c r="O9" i="7"/>
  <c r="M9" i="7"/>
  <c r="J9" i="7"/>
  <c r="L9" i="7"/>
  <c r="E9" i="7"/>
  <c r="S9" i="7"/>
  <c r="B9" i="7"/>
  <c r="I9" i="7"/>
  <c r="H9" i="7"/>
  <c r="D9" i="7"/>
  <c r="T9" i="7" s="1"/>
  <c r="N27" i="6"/>
  <c r="K10" i="3"/>
  <c r="L10" i="3"/>
  <c r="K11" i="3"/>
  <c r="L11" i="3"/>
</calcChain>
</file>

<file path=xl/sharedStrings.xml><?xml version="1.0" encoding="utf-8"?>
<sst xmlns="http://schemas.openxmlformats.org/spreadsheetml/2006/main" count="481" uniqueCount="181">
  <si>
    <t>川崎</t>
    <rPh sb="0" eb="2">
      <t>カワサキ</t>
    </rPh>
    <phoneticPr fontId="2"/>
  </si>
  <si>
    <t>大師</t>
    <rPh sb="0" eb="2">
      <t>ダイシ</t>
    </rPh>
    <phoneticPr fontId="2"/>
  </si>
  <si>
    <t>田島</t>
    <rPh sb="0" eb="2">
      <t>タジマ</t>
    </rPh>
    <phoneticPr fontId="2"/>
  </si>
  <si>
    <t>§１ 　生活保護</t>
    <rPh sb="4" eb="6">
      <t>セイカツ</t>
    </rPh>
    <rPh sb="6" eb="8">
      <t>ホゴ</t>
    </rPh>
    <phoneticPr fontId="2"/>
  </si>
  <si>
    <t>総数</t>
    <rPh sb="0" eb="2">
      <t>ソウスウ</t>
    </rPh>
    <phoneticPr fontId="2"/>
  </si>
  <si>
    <t>幸</t>
    <rPh sb="0" eb="1">
      <t>サイワイ</t>
    </rPh>
    <phoneticPr fontId="2"/>
  </si>
  <si>
    <t>中原</t>
    <rPh sb="0" eb="2">
      <t>チュウゲン</t>
    </rPh>
    <phoneticPr fontId="2"/>
  </si>
  <si>
    <t>高津</t>
    <rPh sb="0" eb="2">
      <t>タカヅ</t>
    </rPh>
    <phoneticPr fontId="2"/>
  </si>
  <si>
    <t>宮前</t>
    <rPh sb="0" eb="2">
      <t>ミヤマエ</t>
    </rPh>
    <phoneticPr fontId="2"/>
  </si>
  <si>
    <t>多摩</t>
    <rPh sb="0" eb="2">
      <t>タマ</t>
    </rPh>
    <phoneticPr fontId="2"/>
  </si>
  <si>
    <t>麻生</t>
    <rPh sb="0" eb="2">
      <t>アサオ</t>
    </rPh>
    <phoneticPr fontId="2"/>
  </si>
  <si>
    <t>世帯数</t>
    <rPh sb="0" eb="3">
      <t>セタイスウ</t>
    </rPh>
    <phoneticPr fontId="2"/>
  </si>
  <si>
    <t>人員</t>
    <rPh sb="0" eb="2">
      <t>ジンイン</t>
    </rPh>
    <phoneticPr fontId="2"/>
  </si>
  <si>
    <t>被保護者世帯数・人員</t>
    <rPh sb="0" eb="1">
      <t>ヒ</t>
    </rPh>
    <rPh sb="1" eb="4">
      <t>ホゴシャ</t>
    </rPh>
    <rPh sb="4" eb="7">
      <t>セタイスウ</t>
    </rPh>
    <rPh sb="8" eb="10">
      <t>ジンイン</t>
    </rPh>
    <phoneticPr fontId="2"/>
  </si>
  <si>
    <t>保護率
（‰）</t>
    <rPh sb="0" eb="2">
      <t>ホゴ</t>
    </rPh>
    <rPh sb="2" eb="3">
      <t>リツ</t>
    </rPh>
    <phoneticPr fontId="2"/>
  </si>
  <si>
    <t>一時扶助（年間総数）</t>
    <rPh sb="0" eb="2">
      <t>イチジ</t>
    </rPh>
    <rPh sb="2" eb="4">
      <t>フジョ</t>
    </rPh>
    <rPh sb="5" eb="7">
      <t>ネンカン</t>
    </rPh>
    <rPh sb="7" eb="9">
      <t>ソウスウ</t>
    </rPh>
    <phoneticPr fontId="2"/>
  </si>
  <si>
    <t>医療扶助
率（％）</t>
    <rPh sb="0" eb="2">
      <t>イリョウ</t>
    </rPh>
    <rPh sb="2" eb="4">
      <t>フジョ</t>
    </rPh>
    <rPh sb="5" eb="6">
      <t>リツ</t>
    </rPh>
    <phoneticPr fontId="2"/>
  </si>
  <si>
    <t>生活
扶助</t>
    <rPh sb="0" eb="2">
      <t>セイカツ</t>
    </rPh>
    <rPh sb="3" eb="5">
      <t>フジョ</t>
    </rPh>
    <phoneticPr fontId="2"/>
  </si>
  <si>
    <t>住宅
扶助</t>
    <rPh sb="0" eb="2">
      <t>ジュウタク</t>
    </rPh>
    <rPh sb="3" eb="5">
      <t>フジョ</t>
    </rPh>
    <phoneticPr fontId="2"/>
  </si>
  <si>
    <t>教育
扶助</t>
    <rPh sb="0" eb="2">
      <t>キョウイク</t>
    </rPh>
    <rPh sb="3" eb="5">
      <t>フジョ</t>
    </rPh>
    <phoneticPr fontId="2"/>
  </si>
  <si>
    <t>介護
扶助</t>
    <rPh sb="0" eb="2">
      <t>カイゴ</t>
    </rPh>
    <rPh sb="3" eb="5">
      <t>フジョ</t>
    </rPh>
    <phoneticPr fontId="2"/>
  </si>
  <si>
    <t>医療
扶助</t>
    <rPh sb="0" eb="2">
      <t>イリョウ</t>
    </rPh>
    <rPh sb="3" eb="5">
      <t>フジョ</t>
    </rPh>
    <phoneticPr fontId="2"/>
  </si>
  <si>
    <t>出産
扶助</t>
    <rPh sb="0" eb="2">
      <t>シュッサン</t>
    </rPh>
    <rPh sb="3" eb="5">
      <t>フジョ</t>
    </rPh>
    <phoneticPr fontId="2"/>
  </si>
  <si>
    <t>生業
扶助</t>
    <rPh sb="0" eb="2">
      <t>ナリワイ</t>
    </rPh>
    <rPh sb="3" eb="5">
      <t>フジョ</t>
    </rPh>
    <phoneticPr fontId="2"/>
  </si>
  <si>
    <t>葬祭
扶助</t>
    <rPh sb="0" eb="2">
      <t>ソウサイ</t>
    </rPh>
    <rPh sb="3" eb="5">
      <t>フジョ</t>
    </rPh>
    <phoneticPr fontId="2"/>
  </si>
  <si>
    <t>保護
受給中</t>
    <rPh sb="0" eb="2">
      <t>ホゴ</t>
    </rPh>
    <rPh sb="3" eb="5">
      <t>ジュキュウ</t>
    </rPh>
    <rPh sb="5" eb="6">
      <t>ナカ</t>
    </rPh>
    <phoneticPr fontId="2"/>
  </si>
  <si>
    <t>保護
停止</t>
    <rPh sb="0" eb="2">
      <t>ホゴ</t>
    </rPh>
    <rPh sb="3" eb="5">
      <t>テイシ</t>
    </rPh>
    <phoneticPr fontId="2"/>
  </si>
  <si>
    <t>　疾病や障害、高齢等により収入が得られず、自立生活ができない者を対象に、生活保護法を適用している状況を福祉事務所別・扶助の種類別に集計したものである。</t>
    <rPh sb="1" eb="3">
      <t>シッペイ</t>
    </rPh>
    <rPh sb="4" eb="6">
      <t>ショウガイ</t>
    </rPh>
    <rPh sb="7" eb="9">
      <t>コウレイ</t>
    </rPh>
    <rPh sb="9" eb="10">
      <t>トウ</t>
    </rPh>
    <rPh sb="13" eb="15">
      <t>シュウニュウ</t>
    </rPh>
    <rPh sb="16" eb="17">
      <t>エ</t>
    </rPh>
    <rPh sb="21" eb="23">
      <t>ジリツ</t>
    </rPh>
    <rPh sb="23" eb="25">
      <t>セイカツ</t>
    </rPh>
    <rPh sb="30" eb="31">
      <t>モノ</t>
    </rPh>
    <rPh sb="32" eb="34">
      <t>タイショウ</t>
    </rPh>
    <rPh sb="36" eb="38">
      <t>セイカツ</t>
    </rPh>
    <rPh sb="38" eb="40">
      <t>ホゴ</t>
    </rPh>
    <rPh sb="40" eb="41">
      <t>ホウ</t>
    </rPh>
    <rPh sb="42" eb="44">
      <t>テキヨウ</t>
    </rPh>
    <rPh sb="48" eb="50">
      <t>ジョウキョウ</t>
    </rPh>
    <rPh sb="51" eb="53">
      <t>フクシ</t>
    </rPh>
    <rPh sb="53" eb="55">
      <t>ジム</t>
    </rPh>
    <rPh sb="55" eb="56">
      <t>ショ</t>
    </rPh>
    <rPh sb="56" eb="57">
      <t>ベツ</t>
    </rPh>
    <rPh sb="58" eb="60">
      <t>フジョ</t>
    </rPh>
    <rPh sb="61" eb="63">
      <t>シュルイ</t>
    </rPh>
    <rPh sb="63" eb="64">
      <t>ベツ</t>
    </rPh>
    <rPh sb="65" eb="67">
      <t>シュウケイ</t>
    </rPh>
    <phoneticPr fontId="2"/>
  </si>
  <si>
    <t>資料：生活保護・自立支援室</t>
    <rPh sb="3" eb="5">
      <t>セイカツ</t>
    </rPh>
    <rPh sb="5" eb="7">
      <t>ホゴ</t>
    </rPh>
    <rPh sb="8" eb="13">
      <t>ジリツシエンシツ</t>
    </rPh>
    <phoneticPr fontId="2"/>
  </si>
  <si>
    <t>※月平均の数値は、各項目ごとに小数点以下を四捨五入しているので、合計値と突合しない場合があります。</t>
    <rPh sb="0" eb="49">
      <t>チュウイガキ</t>
    </rPh>
    <phoneticPr fontId="2"/>
  </si>
  <si>
    <t>世帯数</t>
    <rPh sb="0" eb="3">
      <t>セタイスウ</t>
    </rPh>
    <phoneticPr fontId="2"/>
  </si>
  <si>
    <t>令和３年度月平均</t>
    <rPh sb="0" eb="2">
      <t>レイワ</t>
    </rPh>
    <phoneticPr fontId="2"/>
  </si>
  <si>
    <t>Ⅳ　地域の福祉施策</t>
    <rPh sb="2" eb="4">
      <t>チイキ</t>
    </rPh>
    <rPh sb="5" eb="7">
      <t>フクシ</t>
    </rPh>
    <rPh sb="7" eb="8">
      <t>セ</t>
    </rPh>
    <rPh sb="8" eb="9">
      <t>サク</t>
    </rPh>
    <phoneticPr fontId="2"/>
  </si>
  <si>
    <t>表 １  保護の対象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</si>
  <si>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</si>
  <si>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</si>
  <si>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〃</t>
    <phoneticPr fontId="2"/>
  </si>
  <si>
    <t>元</t>
    <rPh sb="0" eb="1">
      <t>モト</t>
    </rPh>
    <phoneticPr fontId="2"/>
  </si>
  <si>
    <t>令和</t>
    <rPh sb="0" eb="2">
      <t>レイワ</t>
    </rPh>
    <phoneticPr fontId="2"/>
  </si>
  <si>
    <t>年度月平均</t>
  </si>
  <si>
    <t>平成</t>
    <rPh sb="0" eb="2">
      <t>ヘイセイ</t>
    </rPh>
    <phoneticPr fontId="2"/>
  </si>
  <si>
    <t>年度月平均</t>
    <phoneticPr fontId="2"/>
  </si>
  <si>
    <t>年度月平均</t>
    <rPh sb="0" eb="2">
      <t>ネンド</t>
    </rPh>
    <phoneticPr fontId="2"/>
  </si>
  <si>
    <t>19</t>
    <phoneticPr fontId="2"/>
  </si>
  <si>
    <t>16</t>
    <phoneticPr fontId="2"/>
  </si>
  <si>
    <t>１５</t>
    <phoneticPr fontId="2"/>
  </si>
  <si>
    <t>１４</t>
    <phoneticPr fontId="2"/>
  </si>
  <si>
    <t>世帯</t>
    <rPh sb="0" eb="2">
      <t>セタイ</t>
    </rPh>
    <phoneticPr fontId="2"/>
  </si>
  <si>
    <t>葬祭
扶助
(人員)</t>
    <rPh sb="0" eb="2">
      <t>ソウサイ</t>
    </rPh>
    <rPh sb="3" eb="5">
      <t>フジョ</t>
    </rPh>
    <rPh sb="8" eb="9">
      <t>イン</t>
    </rPh>
    <phoneticPr fontId="2"/>
  </si>
  <si>
    <t>生業
扶助
(人員)</t>
    <rPh sb="0" eb="2">
      <t>セイギョウ</t>
    </rPh>
    <rPh sb="3" eb="5">
      <t>フジョ</t>
    </rPh>
    <rPh sb="8" eb="9">
      <t>イン</t>
    </rPh>
    <phoneticPr fontId="2"/>
  </si>
  <si>
    <t>出産
扶助
(人員)</t>
    <rPh sb="0" eb="2">
      <t>シュッサン</t>
    </rPh>
    <rPh sb="3" eb="5">
      <t>フジョ</t>
    </rPh>
    <rPh sb="7" eb="8">
      <t>ヒト</t>
    </rPh>
    <rPh sb="8" eb="9">
      <t>イン</t>
    </rPh>
    <phoneticPr fontId="2"/>
  </si>
  <si>
    <t>医療扶助</t>
    <rPh sb="0" eb="2">
      <t>イリョウ</t>
    </rPh>
    <rPh sb="2" eb="4">
      <t>フジョ</t>
    </rPh>
    <phoneticPr fontId="2"/>
  </si>
  <si>
    <t>介護扶助</t>
    <rPh sb="0" eb="2">
      <t>カイゴ</t>
    </rPh>
    <rPh sb="2" eb="4">
      <t>フジョ</t>
    </rPh>
    <phoneticPr fontId="2"/>
  </si>
  <si>
    <t>教育扶助</t>
    <rPh sb="0" eb="2">
      <t>キョウイク</t>
    </rPh>
    <rPh sb="2" eb="4">
      <t>フジョ</t>
    </rPh>
    <phoneticPr fontId="2"/>
  </si>
  <si>
    <t>住宅扶助</t>
    <rPh sb="0" eb="2">
      <t>ジュウタク</t>
    </rPh>
    <rPh sb="2" eb="4">
      <t>フジョ</t>
    </rPh>
    <phoneticPr fontId="2"/>
  </si>
  <si>
    <t>生活扶助</t>
    <rPh sb="0" eb="2">
      <t>セイカツ</t>
    </rPh>
    <rPh sb="2" eb="4">
      <t>フジョ</t>
    </rPh>
    <phoneticPr fontId="2"/>
  </si>
  <si>
    <t>現に保護を
受けている者</t>
    <rPh sb="0" eb="1">
      <t>ゲン</t>
    </rPh>
    <rPh sb="2" eb="4">
      <t>ホゴ</t>
    </rPh>
    <rPh sb="6" eb="7">
      <t>ウ</t>
    </rPh>
    <rPh sb="11" eb="12">
      <t>モノ</t>
    </rPh>
    <phoneticPr fontId="2"/>
  </si>
  <si>
    <t>表 ２  被保護世帯数・人員・保護率の推移（全市）</t>
    <phoneticPr fontId="2"/>
  </si>
  <si>
    <t>月</t>
    <rPh sb="0" eb="1">
      <t>ガツ</t>
    </rPh>
    <phoneticPr fontId="2"/>
  </si>
  <si>
    <t>高津</t>
    <rPh sb="0" eb="2">
      <t>タカツ</t>
    </rPh>
    <phoneticPr fontId="2"/>
  </si>
  <si>
    <t>中原</t>
    <rPh sb="0" eb="2">
      <t>ナカハラ</t>
    </rPh>
    <phoneticPr fontId="2"/>
  </si>
  <si>
    <t>全市</t>
    <rPh sb="0" eb="1">
      <t>ゼン</t>
    </rPh>
    <rPh sb="1" eb="2">
      <t>シ</t>
    </rPh>
    <phoneticPr fontId="2"/>
  </si>
  <si>
    <t>表 ３  福祉事務所別被保護世帯数・人員の推移（停止を含む）</t>
    <phoneticPr fontId="2"/>
  </si>
  <si>
    <t>構成比
(%)</t>
    <rPh sb="0" eb="3">
      <t>コウセイヒ</t>
    </rPh>
    <phoneticPr fontId="2"/>
  </si>
  <si>
    <t>１か月
平均</t>
    <rPh sb="2" eb="3">
      <t>ゲツ</t>
    </rPh>
    <rPh sb="3" eb="5">
      <t>ヘイキン</t>
    </rPh>
    <phoneticPr fontId="2"/>
  </si>
  <si>
    <t>年間</t>
    <rPh sb="0" eb="2">
      <t>ネンカン</t>
    </rPh>
    <phoneticPr fontId="2"/>
  </si>
  <si>
    <t>令和３年度</t>
    <rPh sb="0" eb="2">
      <t>レイワ</t>
    </rPh>
    <rPh sb="3" eb="5">
      <t>ネンド</t>
    </rPh>
    <phoneticPr fontId="2"/>
  </si>
  <si>
    <t>令和２年度</t>
    <rPh sb="0" eb="2">
      <t>レイワ</t>
    </rPh>
    <rPh sb="3" eb="5">
      <t>ネンド</t>
    </rPh>
    <phoneticPr fontId="2"/>
  </si>
  <si>
    <t>令和元年度</t>
    <rPh sb="0" eb="2">
      <t>レイワ</t>
    </rPh>
    <rPh sb="2" eb="3">
      <t>モト</t>
    </rPh>
    <rPh sb="3" eb="5">
      <t>ネンド</t>
    </rPh>
    <phoneticPr fontId="2"/>
  </si>
  <si>
    <t>構成比(%)</t>
    <rPh sb="0" eb="3">
      <t>コウセイヒ</t>
    </rPh>
    <phoneticPr fontId="2"/>
  </si>
  <si>
    <t>度</t>
    <rPh sb="0" eb="1">
      <t>ド</t>
    </rPh>
    <phoneticPr fontId="2"/>
  </si>
  <si>
    <t>１か月平均</t>
    <rPh sb="2" eb="3">
      <t>ゲツ</t>
    </rPh>
    <rPh sb="3" eb="5">
      <t>ヘイキン</t>
    </rPh>
    <phoneticPr fontId="2"/>
  </si>
  <si>
    <t>-</t>
    <phoneticPr fontId="2"/>
  </si>
  <si>
    <t>28</t>
    <phoneticPr fontId="2"/>
  </si>
  <si>
    <t>２４</t>
    <phoneticPr fontId="2"/>
  </si>
  <si>
    <t>構成比</t>
    <rPh sb="0" eb="3">
      <t>コウセイヒ</t>
    </rPh>
    <phoneticPr fontId="2"/>
  </si>
  <si>
    <t>２３</t>
    <phoneticPr fontId="2"/>
  </si>
  <si>
    <t>前年
比
(%)</t>
    <rPh sb="0" eb="2">
      <t>ゼンネン</t>
    </rPh>
    <rPh sb="2" eb="3">
      <t>ヒ</t>
    </rPh>
    <phoneticPr fontId="2"/>
  </si>
  <si>
    <t>総額
(円)</t>
    <rPh sb="0" eb="2">
      <t>ソウガク</t>
    </rPh>
    <phoneticPr fontId="2"/>
  </si>
  <si>
    <t>進学準備給付金（円）</t>
    <rPh sb="0" eb="2">
      <t>シンガク</t>
    </rPh>
    <rPh sb="2" eb="4">
      <t>ジュンビ</t>
    </rPh>
    <rPh sb="4" eb="7">
      <t>キュウフキン</t>
    </rPh>
    <rPh sb="8" eb="9">
      <t>エン</t>
    </rPh>
    <phoneticPr fontId="2"/>
  </si>
  <si>
    <t>就労自立
支援金（円）</t>
    <rPh sb="0" eb="2">
      <t>シュウロウ</t>
    </rPh>
    <rPh sb="2" eb="4">
      <t>ジリツ</t>
    </rPh>
    <rPh sb="5" eb="7">
      <t>シエン</t>
    </rPh>
    <rPh sb="7" eb="8">
      <t>キン</t>
    </rPh>
    <rPh sb="9" eb="10">
      <t>エン</t>
    </rPh>
    <phoneticPr fontId="2"/>
  </si>
  <si>
    <t>施設事務費
(円)</t>
    <rPh sb="0" eb="2">
      <t>シセツ</t>
    </rPh>
    <rPh sb="2" eb="5">
      <t>ジムヒ</t>
    </rPh>
    <phoneticPr fontId="2"/>
  </si>
  <si>
    <t>葬祭扶助
(円)</t>
    <rPh sb="0" eb="2">
      <t>ソウサイ</t>
    </rPh>
    <rPh sb="2" eb="4">
      <t>フジョ</t>
    </rPh>
    <phoneticPr fontId="2"/>
  </si>
  <si>
    <t>生業扶助
(円)</t>
    <rPh sb="0" eb="2">
      <t>セイギョウ</t>
    </rPh>
    <rPh sb="2" eb="4">
      <t>フジョ</t>
    </rPh>
    <phoneticPr fontId="2"/>
  </si>
  <si>
    <t>出産扶助
(円)</t>
    <rPh sb="0" eb="2">
      <t>シュッサン</t>
    </rPh>
    <rPh sb="2" eb="4">
      <t>フジョ</t>
    </rPh>
    <phoneticPr fontId="2"/>
  </si>
  <si>
    <t>医療扶助
(円)</t>
    <rPh sb="0" eb="2">
      <t>イリョウ</t>
    </rPh>
    <rPh sb="2" eb="4">
      <t>フジョ</t>
    </rPh>
    <phoneticPr fontId="2"/>
  </si>
  <si>
    <t>介護扶助
(円)</t>
    <rPh sb="0" eb="2">
      <t>カイゴ</t>
    </rPh>
    <rPh sb="2" eb="4">
      <t>フジョ</t>
    </rPh>
    <phoneticPr fontId="2"/>
  </si>
  <si>
    <t>教育扶助
(円)</t>
    <rPh sb="0" eb="2">
      <t>キョウイク</t>
    </rPh>
    <rPh sb="2" eb="4">
      <t>フジョ</t>
    </rPh>
    <phoneticPr fontId="2"/>
  </si>
  <si>
    <t>住宅扶助
(円)</t>
    <rPh sb="0" eb="2">
      <t>ジュウタク</t>
    </rPh>
    <rPh sb="2" eb="4">
      <t>フジョ</t>
    </rPh>
    <phoneticPr fontId="2"/>
  </si>
  <si>
    <t>生活扶助
(円)</t>
    <rPh sb="0" eb="2">
      <t>セイカツ</t>
    </rPh>
    <rPh sb="2" eb="4">
      <t>フジョ</t>
    </rPh>
    <rPh sb="6" eb="7">
      <t>エン</t>
    </rPh>
    <phoneticPr fontId="2"/>
  </si>
  <si>
    <t>　一年間の生活保護費を扶助別に集計したものである。</t>
    <rPh sb="1" eb="4">
      <t>イチネンカン</t>
    </rPh>
    <rPh sb="5" eb="7">
      <t>セイカツ</t>
    </rPh>
    <rPh sb="7" eb="9">
      <t>ホゴ</t>
    </rPh>
    <rPh sb="9" eb="10">
      <t>ヒ</t>
    </rPh>
    <rPh sb="11" eb="13">
      <t>フジョ</t>
    </rPh>
    <rPh sb="13" eb="14">
      <t>ベツ</t>
    </rPh>
    <rPh sb="15" eb="17">
      <t>シュウケイ</t>
    </rPh>
    <phoneticPr fontId="2"/>
  </si>
  <si>
    <t>表 ４  扶助別保護費</t>
    <phoneticPr fontId="2"/>
  </si>
  <si>
    <t>小計</t>
    <rPh sb="0" eb="2">
      <t>ショウケイ</t>
    </rPh>
    <phoneticPr fontId="2"/>
  </si>
  <si>
    <t>その他</t>
    <rPh sb="2" eb="3">
      <t>タ</t>
    </rPh>
    <phoneticPr fontId="2"/>
  </si>
  <si>
    <t>精神疾患</t>
    <rPh sb="0" eb="2">
      <t>セイシン</t>
    </rPh>
    <rPh sb="2" eb="4">
      <t>シッカン</t>
    </rPh>
    <phoneticPr fontId="2"/>
  </si>
  <si>
    <t>医療扶助併給</t>
    <rPh sb="0" eb="2">
      <t>イリョウ</t>
    </rPh>
    <rPh sb="2" eb="4">
      <t>フジョ</t>
    </rPh>
    <rPh sb="4" eb="6">
      <t>ヘイキュウ</t>
    </rPh>
    <phoneticPr fontId="2"/>
  </si>
  <si>
    <t>医療扶助単給</t>
    <rPh sb="0" eb="2">
      <t>イリョウ</t>
    </rPh>
    <rPh sb="2" eb="4">
      <t>フジョ</t>
    </rPh>
    <rPh sb="4" eb="5">
      <t>タン</t>
    </rPh>
    <rPh sb="5" eb="6">
      <t>キュウ</t>
    </rPh>
    <phoneticPr fontId="2"/>
  </si>
  <si>
    <t>入院外計</t>
    <rPh sb="0" eb="2">
      <t>ニュウイン</t>
    </rPh>
    <rPh sb="2" eb="3">
      <t>ガイ</t>
    </rPh>
    <rPh sb="3" eb="4">
      <t>ケイ</t>
    </rPh>
    <phoneticPr fontId="2"/>
  </si>
  <si>
    <t>入院計</t>
    <rPh sb="0" eb="2">
      <t>ニュウイン</t>
    </rPh>
    <rPh sb="2" eb="3">
      <t>ケイ</t>
    </rPh>
    <phoneticPr fontId="2"/>
  </si>
  <si>
    <t>入院外</t>
    <rPh sb="0" eb="2">
      <t>ニュウイン</t>
    </rPh>
    <rPh sb="2" eb="3">
      <t>ガイ</t>
    </rPh>
    <phoneticPr fontId="2"/>
  </si>
  <si>
    <t>入院</t>
    <rPh sb="0" eb="2">
      <t>ニュウイン</t>
    </rPh>
    <phoneticPr fontId="2"/>
  </si>
  <si>
    <t>令和３年度月平均</t>
    <rPh sb="0" eb="2">
      <t>レイワ</t>
    </rPh>
    <rPh sb="3" eb="5">
      <t>ネンド</t>
    </rPh>
    <rPh sb="5" eb="6">
      <t>ツキ</t>
    </rPh>
    <rPh sb="6" eb="8">
      <t>ヘイキン</t>
    </rPh>
    <phoneticPr fontId="2"/>
  </si>
  <si>
    <t>　生活保護法の各種扶助のうち、医療扶助（入院・外来の医療費用）のみを必要とする人員と、他の扶助と医療扶助を必要とする人員とを集計したものである。</t>
    <rPh sb="1" eb="3">
      <t>セイカツ</t>
    </rPh>
    <rPh sb="3" eb="5">
      <t>ホゴ</t>
    </rPh>
    <rPh sb="5" eb="6">
      <t>ホウ</t>
    </rPh>
    <rPh sb="7" eb="9">
      <t>カクシュ</t>
    </rPh>
    <rPh sb="9" eb="11">
      <t>フジョ</t>
    </rPh>
    <rPh sb="15" eb="17">
      <t>イリョウ</t>
    </rPh>
    <rPh sb="17" eb="19">
      <t>フジョ</t>
    </rPh>
    <rPh sb="20" eb="22">
      <t>ニュウイン</t>
    </rPh>
    <rPh sb="23" eb="25">
      <t>ガイライ</t>
    </rPh>
    <rPh sb="26" eb="28">
      <t>イリョウ</t>
    </rPh>
    <rPh sb="28" eb="30">
      <t>ヒヨウ</t>
    </rPh>
    <rPh sb="34" eb="36">
      <t>ヒツヨウ</t>
    </rPh>
    <rPh sb="39" eb="41">
      <t>ジンイン</t>
    </rPh>
    <rPh sb="43" eb="44">
      <t>タ</t>
    </rPh>
    <rPh sb="45" eb="47">
      <t>フジョ</t>
    </rPh>
    <rPh sb="48" eb="50">
      <t>イリョウ</t>
    </rPh>
    <rPh sb="50" eb="52">
      <t>フジョ</t>
    </rPh>
    <rPh sb="53" eb="55">
      <t>ヒツヨウ</t>
    </rPh>
    <rPh sb="58" eb="60">
      <t>ジンイン</t>
    </rPh>
    <rPh sb="62" eb="64">
      <t>シュウケイ</t>
    </rPh>
    <phoneticPr fontId="2"/>
  </si>
  <si>
    <t>表 ５  医療扶助人員</t>
    <phoneticPr fontId="2"/>
  </si>
  <si>
    <t>その他の
就業者</t>
    <rPh sb="2" eb="3">
      <t>タ</t>
    </rPh>
    <rPh sb="5" eb="7">
      <t>シュウギョウ</t>
    </rPh>
    <rPh sb="7" eb="8">
      <t>シャ</t>
    </rPh>
    <phoneticPr fontId="2"/>
  </si>
  <si>
    <t>内職者</t>
    <rPh sb="0" eb="2">
      <t>ナイショク</t>
    </rPh>
    <rPh sb="2" eb="3">
      <t>シャ</t>
    </rPh>
    <phoneticPr fontId="2"/>
  </si>
  <si>
    <t>日雇労働者</t>
    <rPh sb="0" eb="2">
      <t>ヒヤト</t>
    </rPh>
    <rPh sb="2" eb="5">
      <t>ロウドウシャ</t>
    </rPh>
    <phoneticPr fontId="2"/>
  </si>
  <si>
    <t>常用労働者</t>
    <rPh sb="0" eb="2">
      <t>ジョウヨウ</t>
    </rPh>
    <rPh sb="2" eb="5">
      <t>ロウドウシャ</t>
    </rPh>
    <phoneticPr fontId="2"/>
  </si>
  <si>
    <t>世帯員が
働いて
いる世帯</t>
    <rPh sb="0" eb="3">
      <t>セタイイン</t>
    </rPh>
    <rPh sb="5" eb="6">
      <t>ハタラ</t>
    </rPh>
    <rPh sb="11" eb="13">
      <t>セタイ</t>
    </rPh>
    <phoneticPr fontId="2"/>
  </si>
  <si>
    <t>世帯主が働いている世帯</t>
    <rPh sb="0" eb="3">
      <t>セタイヌシ</t>
    </rPh>
    <rPh sb="4" eb="5">
      <t>ハタラ</t>
    </rPh>
    <rPh sb="9" eb="11">
      <t>セタイ</t>
    </rPh>
    <phoneticPr fontId="2"/>
  </si>
  <si>
    <t>働いている
者のいない
世帯</t>
    <rPh sb="0" eb="1">
      <t>ハタラ</t>
    </rPh>
    <rPh sb="6" eb="7">
      <t>モノ</t>
    </rPh>
    <rPh sb="12" eb="14">
      <t>セタイ</t>
    </rPh>
    <phoneticPr fontId="2"/>
  </si>
  <si>
    <t>働いている者のいる世帯（稼働世帯）</t>
    <rPh sb="0" eb="1">
      <t>ハタラ</t>
    </rPh>
    <rPh sb="5" eb="6">
      <t>モノ</t>
    </rPh>
    <rPh sb="9" eb="11">
      <t>セタイ</t>
    </rPh>
    <rPh sb="12" eb="14">
      <t>カドウ</t>
    </rPh>
    <rPh sb="14" eb="16">
      <t>セタイ</t>
    </rPh>
    <phoneticPr fontId="2"/>
  </si>
  <si>
    <t>　生活保護は、世帯の人員や年齢等の構成によって最低生活費を算出し、収入が最低生活費を下回る場合に不足額を支給するものである。働いている者のいる世帯を就労の形態別に集計したものである。</t>
    <rPh sb="1" eb="3">
      <t>セイカツ</t>
    </rPh>
    <rPh sb="3" eb="5">
      <t>ホゴ</t>
    </rPh>
    <rPh sb="7" eb="9">
      <t>セタイ</t>
    </rPh>
    <rPh sb="10" eb="12">
      <t>ジンイン</t>
    </rPh>
    <rPh sb="13" eb="16">
      <t>ネンレイトウ</t>
    </rPh>
    <rPh sb="17" eb="19">
      <t>コウセイ</t>
    </rPh>
    <rPh sb="23" eb="25">
      <t>サイテイ</t>
    </rPh>
    <rPh sb="25" eb="28">
      <t>セイカツヒ</t>
    </rPh>
    <rPh sb="29" eb="31">
      <t>サンシュツ</t>
    </rPh>
    <rPh sb="33" eb="35">
      <t>シュウニュウ</t>
    </rPh>
    <rPh sb="36" eb="38">
      <t>サイテイ</t>
    </rPh>
    <rPh sb="38" eb="41">
      <t>セイカツヒ</t>
    </rPh>
    <rPh sb="42" eb="44">
      <t>シタマワ</t>
    </rPh>
    <rPh sb="45" eb="47">
      <t>バアイ</t>
    </rPh>
    <rPh sb="48" eb="50">
      <t>フソク</t>
    </rPh>
    <rPh sb="50" eb="51">
      <t>ガク</t>
    </rPh>
    <rPh sb="52" eb="54">
      <t>シキュウ</t>
    </rPh>
    <rPh sb="62" eb="63">
      <t>ハタラ</t>
    </rPh>
    <rPh sb="67" eb="68">
      <t>モノ</t>
    </rPh>
    <rPh sb="71" eb="73">
      <t>セタイ</t>
    </rPh>
    <rPh sb="74" eb="76">
      <t>シュウロウ</t>
    </rPh>
    <rPh sb="77" eb="80">
      <t>ケイタイベツ</t>
    </rPh>
    <rPh sb="81" eb="83">
      <t>シュウケイ</t>
    </rPh>
    <phoneticPr fontId="2"/>
  </si>
  <si>
    <t>表 ６  労働力類型別被保護世帯数</t>
    <phoneticPr fontId="2"/>
  </si>
  <si>
    <t>医療単給
（再掲）</t>
    <rPh sb="0" eb="2">
      <t>イリョウ</t>
    </rPh>
    <rPh sb="2" eb="3">
      <t>タン</t>
    </rPh>
    <rPh sb="3" eb="4">
      <t>キュウ</t>
    </rPh>
    <rPh sb="6" eb="8">
      <t>サイケイ</t>
    </rPh>
    <phoneticPr fontId="2"/>
  </si>
  <si>
    <t>傷病者</t>
    <rPh sb="0" eb="3">
      <t>ショウビョウシャ</t>
    </rPh>
    <phoneticPr fontId="2"/>
  </si>
  <si>
    <t>障害者</t>
    <rPh sb="0" eb="3">
      <t>ショウガイシャ</t>
    </rPh>
    <phoneticPr fontId="2"/>
  </si>
  <si>
    <t>母子</t>
    <rPh sb="0" eb="2">
      <t>ボシ</t>
    </rPh>
    <phoneticPr fontId="2"/>
  </si>
  <si>
    <t>高齢者</t>
    <rPh sb="0" eb="3">
      <t>コウレイシャ</t>
    </rPh>
    <phoneticPr fontId="2"/>
  </si>
  <si>
    <t>２　　人　　以　　上　　の　　世　　帯</t>
    <rPh sb="3" eb="4">
      <t>ヒト</t>
    </rPh>
    <rPh sb="6" eb="7">
      <t>イ</t>
    </rPh>
    <rPh sb="9" eb="10">
      <t>ウエ</t>
    </rPh>
    <rPh sb="15" eb="16">
      <t>ヨ</t>
    </rPh>
    <rPh sb="18" eb="19">
      <t>オビ</t>
    </rPh>
    <phoneticPr fontId="2"/>
  </si>
  <si>
    <t>単　　身　　者　　世　　帯</t>
    <rPh sb="0" eb="1">
      <t>タン</t>
    </rPh>
    <rPh sb="3" eb="4">
      <t>ミ</t>
    </rPh>
    <rPh sb="6" eb="7">
      <t>モノ</t>
    </rPh>
    <rPh sb="9" eb="10">
      <t>ヨ</t>
    </rPh>
    <rPh sb="12" eb="13">
      <t>オビ</t>
    </rPh>
    <phoneticPr fontId="2"/>
  </si>
  <si>
    <t>令和３年度月平均</t>
    <rPh sb="0" eb="2">
      <t>レイワ</t>
    </rPh>
    <rPh sb="3" eb="5">
      <t>ネンド</t>
    </rPh>
    <rPh sb="4" eb="5">
      <t>ド</t>
    </rPh>
    <rPh sb="5" eb="6">
      <t>ツキ</t>
    </rPh>
    <rPh sb="6" eb="8">
      <t>ヘイキン</t>
    </rPh>
    <phoneticPr fontId="2"/>
  </si>
  <si>
    <t>　生活保護を受けている世帯を、世帯主の状況や、世帯構成別に集計したものである。</t>
    <rPh sb="1" eb="3">
      <t>セイカツ</t>
    </rPh>
    <rPh sb="3" eb="5">
      <t>ホゴ</t>
    </rPh>
    <rPh sb="6" eb="7">
      <t>ウ</t>
    </rPh>
    <rPh sb="11" eb="13">
      <t>セタイ</t>
    </rPh>
    <rPh sb="15" eb="18">
      <t>セタイヌシ</t>
    </rPh>
    <rPh sb="19" eb="21">
      <t>ジョウキョウ</t>
    </rPh>
    <rPh sb="23" eb="25">
      <t>セタイ</t>
    </rPh>
    <rPh sb="25" eb="27">
      <t>コウセイ</t>
    </rPh>
    <rPh sb="27" eb="28">
      <t>ベツ</t>
    </rPh>
    <rPh sb="29" eb="31">
      <t>シュウケイ</t>
    </rPh>
    <phoneticPr fontId="2"/>
  </si>
  <si>
    <t>表 ７  世帯類型別被保護世帯数</t>
    <phoneticPr fontId="2"/>
  </si>
  <si>
    <t xml:space="preserve">  </t>
    <phoneticPr fontId="2"/>
  </si>
  <si>
    <t>私立</t>
    <rPh sb="0" eb="2">
      <t>シリツ</t>
    </rPh>
    <phoneticPr fontId="2"/>
  </si>
  <si>
    <t>公立</t>
    <rPh sb="0" eb="2">
      <t>コウリツ</t>
    </rPh>
    <phoneticPr fontId="2"/>
  </si>
  <si>
    <t>更生施設</t>
    <rPh sb="0" eb="2">
      <t>コウセイ</t>
    </rPh>
    <rPh sb="2" eb="4">
      <t>シセツ</t>
    </rPh>
    <phoneticPr fontId="2"/>
  </si>
  <si>
    <t>救護施設</t>
    <rPh sb="0" eb="2">
      <t>キュウゴ</t>
    </rPh>
    <rPh sb="2" eb="4">
      <t>シセツ</t>
    </rPh>
    <phoneticPr fontId="2"/>
  </si>
  <si>
    <t>退所
（年度中）</t>
    <rPh sb="0" eb="2">
      <t>タイショ</t>
    </rPh>
    <rPh sb="4" eb="7">
      <t>ネンドチュウ</t>
    </rPh>
    <phoneticPr fontId="2"/>
  </si>
  <si>
    <t>入所
（年度中）</t>
    <rPh sb="0" eb="2">
      <t>ニュウショ</t>
    </rPh>
    <rPh sb="4" eb="7">
      <t>ネンドチュウ</t>
    </rPh>
    <phoneticPr fontId="2"/>
  </si>
  <si>
    <t>年度末現在
措置人員</t>
    <rPh sb="0" eb="3">
      <t>ネンドマツ</t>
    </rPh>
    <rPh sb="3" eb="5">
      <t>ゲンザイ</t>
    </rPh>
    <rPh sb="6" eb="8">
      <t>ソチ</t>
    </rPh>
    <rPh sb="8" eb="10">
      <t>ジンイン</t>
    </rPh>
    <phoneticPr fontId="2"/>
  </si>
  <si>
    <t>施設数
（市外）</t>
    <rPh sb="0" eb="3">
      <t>シセツスウ</t>
    </rPh>
    <rPh sb="5" eb="7">
      <t>シガイ</t>
    </rPh>
    <phoneticPr fontId="2"/>
  </si>
  <si>
    <t>施設数
（市内）</t>
    <rPh sb="0" eb="2">
      <t>シセツ</t>
    </rPh>
    <rPh sb="2" eb="3">
      <t>スウ</t>
    </rPh>
    <rPh sb="5" eb="7">
      <t>シナイ</t>
    </rPh>
    <phoneticPr fontId="2"/>
  </si>
  <si>
    <t>表 ８  保護施設及び措置の状況</t>
    <phoneticPr fontId="2"/>
  </si>
  <si>
    <t>※申請件数には職権申請を含まず、開始決定件数には職権申請による開始決定を含む。</t>
    <rPh sb="1" eb="3">
      <t>シンセイ</t>
    </rPh>
    <rPh sb="3" eb="5">
      <t>ケンスウ</t>
    </rPh>
    <rPh sb="7" eb="9">
      <t>ショッケン</t>
    </rPh>
    <rPh sb="9" eb="11">
      <t>シンセイ</t>
    </rPh>
    <rPh sb="12" eb="13">
      <t>フク</t>
    </rPh>
    <rPh sb="16" eb="18">
      <t>カイシ</t>
    </rPh>
    <rPh sb="18" eb="20">
      <t>ケッテイ</t>
    </rPh>
    <rPh sb="20" eb="22">
      <t>ケンスウ</t>
    </rPh>
    <rPh sb="24" eb="26">
      <t>ショッケン</t>
    </rPh>
    <rPh sb="26" eb="28">
      <t>シンセイ</t>
    </rPh>
    <rPh sb="31" eb="33">
      <t>カイシ</t>
    </rPh>
    <rPh sb="33" eb="35">
      <t>ケッテイ</t>
    </rPh>
    <rPh sb="36" eb="37">
      <t>フク</t>
    </rPh>
    <phoneticPr fontId="2"/>
  </si>
  <si>
    <t>１か月平均</t>
    <rPh sb="2" eb="3">
      <t>ツキ</t>
    </rPh>
    <rPh sb="3" eb="5">
      <t>ヘイキン</t>
    </rPh>
    <phoneticPr fontId="2"/>
  </si>
  <si>
    <t>転出</t>
    <rPh sb="0" eb="2">
      <t>テンシュツ</t>
    </rPh>
    <phoneticPr fontId="2"/>
  </si>
  <si>
    <t>収入
増加</t>
    <rPh sb="0" eb="2">
      <t>シュウニュウ</t>
    </rPh>
    <rPh sb="3" eb="5">
      <t>ゾウカ</t>
    </rPh>
    <phoneticPr fontId="2"/>
  </si>
  <si>
    <t>死亡
失踪</t>
    <rPh sb="0" eb="2">
      <t>シボウ</t>
    </rPh>
    <rPh sb="3" eb="5">
      <t>シッソウ</t>
    </rPh>
    <phoneticPr fontId="2"/>
  </si>
  <si>
    <t>傷病
治癒</t>
    <rPh sb="0" eb="2">
      <t>ショウビョウ</t>
    </rPh>
    <rPh sb="3" eb="5">
      <t>チユ</t>
    </rPh>
    <phoneticPr fontId="2"/>
  </si>
  <si>
    <t>転入
継続</t>
    <rPh sb="0" eb="2">
      <t>テンニュウ</t>
    </rPh>
    <rPh sb="3" eb="5">
      <t>ケイゾク</t>
    </rPh>
    <phoneticPr fontId="2"/>
  </si>
  <si>
    <t>死別
離別
不在</t>
    <rPh sb="0" eb="2">
      <t>シベツ</t>
    </rPh>
    <rPh sb="3" eb="5">
      <t>リベツ</t>
    </rPh>
    <rPh sb="6" eb="8">
      <t>フザイ</t>
    </rPh>
    <phoneticPr fontId="2"/>
  </si>
  <si>
    <t>収入
の
減少</t>
    <rPh sb="0" eb="2">
      <t>シュウニュウ</t>
    </rPh>
    <rPh sb="5" eb="7">
      <t>ゲンショウ</t>
    </rPh>
    <phoneticPr fontId="2"/>
  </si>
  <si>
    <t>傷病</t>
    <rPh sb="0" eb="2">
      <t>ショウビョウ</t>
    </rPh>
    <phoneticPr fontId="2"/>
  </si>
  <si>
    <t xml:space="preserve"> 廃　　止　　原　　因　　世　　帯　　数 </t>
    <rPh sb="1" eb="2">
      <t>ハイ</t>
    </rPh>
    <rPh sb="4" eb="5">
      <t>ドメ</t>
    </rPh>
    <rPh sb="7" eb="8">
      <t>ハラ</t>
    </rPh>
    <rPh sb="10" eb="11">
      <t>イン</t>
    </rPh>
    <rPh sb="13" eb="14">
      <t>ヨ</t>
    </rPh>
    <rPh sb="16" eb="17">
      <t>オビ</t>
    </rPh>
    <rPh sb="19" eb="20">
      <t>カズ</t>
    </rPh>
    <phoneticPr fontId="2"/>
  </si>
  <si>
    <t>廃止
決定
件数</t>
    <rPh sb="0" eb="2">
      <t>ハイシ</t>
    </rPh>
    <rPh sb="3" eb="5">
      <t>ケッテイ</t>
    </rPh>
    <rPh sb="6" eb="8">
      <t>ケンスウ</t>
    </rPh>
    <phoneticPr fontId="2"/>
  </si>
  <si>
    <t xml:space="preserve"> 開　　始　　原　　因　　別　　世　　帯　　数 </t>
    <rPh sb="1" eb="2">
      <t>カイ</t>
    </rPh>
    <rPh sb="4" eb="5">
      <t>ハジメ</t>
    </rPh>
    <rPh sb="7" eb="8">
      <t>ハラ</t>
    </rPh>
    <rPh sb="10" eb="11">
      <t>イン</t>
    </rPh>
    <rPh sb="13" eb="14">
      <t>ベツ</t>
    </rPh>
    <rPh sb="16" eb="17">
      <t>ヨ</t>
    </rPh>
    <rPh sb="19" eb="20">
      <t>オビ</t>
    </rPh>
    <rPh sb="22" eb="23">
      <t>カズ</t>
    </rPh>
    <phoneticPr fontId="2"/>
  </si>
  <si>
    <t>開始
決定
件数</t>
    <rPh sb="0" eb="2">
      <t>カイシ</t>
    </rPh>
    <rPh sb="3" eb="5">
      <t>ケッテイ</t>
    </rPh>
    <rPh sb="6" eb="8">
      <t>ケンスウ</t>
    </rPh>
    <phoneticPr fontId="2"/>
  </si>
  <si>
    <t>却下
件数</t>
    <rPh sb="0" eb="2">
      <t>キャッカ</t>
    </rPh>
    <rPh sb="3" eb="5">
      <t>ケンスウ</t>
    </rPh>
    <phoneticPr fontId="2"/>
  </si>
  <si>
    <t>申請
件数</t>
    <rPh sb="0" eb="2">
      <t>シンセイ</t>
    </rPh>
    <rPh sb="3" eb="5">
      <t>ケンスウ</t>
    </rPh>
    <phoneticPr fontId="2"/>
  </si>
  <si>
    <t>表 ９  保護の申請・開始・廃止</t>
    <phoneticPr fontId="2"/>
  </si>
  <si>
    <t>金額</t>
    <rPh sb="0" eb="2">
      <t>キンガク</t>
    </rPh>
    <phoneticPr fontId="2"/>
  </si>
  <si>
    <t>以下</t>
    <rPh sb="0" eb="2">
      <t>イカ</t>
    </rPh>
    <phoneticPr fontId="2"/>
  </si>
  <si>
    <t>円</t>
    <rPh sb="0" eb="1">
      <t>エン</t>
    </rPh>
    <phoneticPr fontId="2"/>
  </si>
  <si>
    <t>５０，０００</t>
    <phoneticPr fontId="2"/>
  </si>
  <si>
    <t>件数</t>
    <rPh sb="0" eb="2">
      <t>ケンスウ</t>
    </rPh>
    <phoneticPr fontId="2"/>
  </si>
  <si>
    <t>療養</t>
    <rPh sb="0" eb="2">
      <t>リョウヨウ</t>
    </rPh>
    <phoneticPr fontId="2"/>
  </si>
  <si>
    <t>以上</t>
    <rPh sb="0" eb="2">
      <t>イジョウ</t>
    </rPh>
    <phoneticPr fontId="2"/>
  </si>
  <si>
    <t>４０，００１</t>
    <phoneticPr fontId="2"/>
  </si>
  <si>
    <t>４０，０００</t>
    <phoneticPr fontId="2"/>
  </si>
  <si>
    <t>修学</t>
    <rPh sb="0" eb="2">
      <t>シュウガク</t>
    </rPh>
    <phoneticPr fontId="2"/>
  </si>
  <si>
    <t>３０，００１</t>
    <phoneticPr fontId="2"/>
  </si>
  <si>
    <t>３０，０００</t>
    <phoneticPr fontId="2"/>
  </si>
  <si>
    <t>住宅</t>
    <rPh sb="0" eb="2">
      <t>ジュウタク</t>
    </rPh>
    <phoneticPr fontId="2"/>
  </si>
  <si>
    <t>２０，００１</t>
    <phoneticPr fontId="2"/>
  </si>
  <si>
    <t>２０，０００</t>
    <phoneticPr fontId="2"/>
  </si>
  <si>
    <t>生活
維持</t>
    <rPh sb="0" eb="2">
      <t>セイカツ</t>
    </rPh>
    <rPh sb="3" eb="5">
      <t>イジ</t>
    </rPh>
    <phoneticPr fontId="2"/>
  </si>
  <si>
    <t>１０，００１</t>
    <phoneticPr fontId="2"/>
  </si>
  <si>
    <t>生業</t>
    <rPh sb="0" eb="2">
      <t>セイギョウ</t>
    </rPh>
    <phoneticPr fontId="2"/>
  </si>
  <si>
    <t>１０，０００</t>
    <phoneticPr fontId="2"/>
  </si>
  <si>
    <t>総　　　数</t>
    <rPh sb="0" eb="1">
      <t>フサ</t>
    </rPh>
    <rPh sb="4" eb="5">
      <t>カズ</t>
    </rPh>
    <phoneticPr fontId="2"/>
  </si>
  <si>
    <t>計</t>
    <rPh sb="0" eb="1">
      <t>ケイ</t>
    </rPh>
    <phoneticPr fontId="2"/>
  </si>
  <si>
    <t>貸付金額</t>
    <rPh sb="0" eb="2">
      <t>カシツケ</t>
    </rPh>
    <rPh sb="2" eb="4">
      <t>キンガク</t>
    </rPh>
    <phoneticPr fontId="2"/>
  </si>
  <si>
    <t>貸　　　　付　　　　件　　　　数</t>
    <rPh sb="0" eb="1">
      <t>カシ</t>
    </rPh>
    <rPh sb="5" eb="6">
      <t>ヅケ</t>
    </rPh>
    <rPh sb="10" eb="11">
      <t>ケン</t>
    </rPh>
    <rPh sb="15" eb="16">
      <t>カズ</t>
    </rPh>
    <phoneticPr fontId="2"/>
  </si>
  <si>
    <t>貸付額</t>
    <rPh sb="0" eb="2">
      <t>カシツケ</t>
    </rPh>
    <rPh sb="2" eb="3">
      <t>ガク</t>
    </rPh>
    <phoneticPr fontId="2"/>
  </si>
  <si>
    <t>令和３年度</t>
    <rPh sb="0" eb="2">
      <t>レイワ</t>
    </rPh>
    <rPh sb="3" eb="4">
      <t>ネン</t>
    </rPh>
    <rPh sb="4" eb="5">
      <t>ド</t>
    </rPh>
    <phoneticPr fontId="2"/>
  </si>
  <si>
    <t>（２）単価利用別状況</t>
    <rPh sb="3" eb="5">
      <t>タンカ</t>
    </rPh>
    <rPh sb="5" eb="7">
      <t>リヨウ</t>
    </rPh>
    <rPh sb="7" eb="8">
      <t>ベツ</t>
    </rPh>
    <rPh sb="8" eb="10">
      <t>ジョウキョウ</t>
    </rPh>
    <phoneticPr fontId="2"/>
  </si>
  <si>
    <t>（１）理由別利用状況</t>
    <rPh sb="3" eb="5">
      <t>リユウ</t>
    </rPh>
    <rPh sb="5" eb="6">
      <t>ベツ</t>
    </rPh>
    <rPh sb="6" eb="8">
      <t>リヨウ</t>
    </rPh>
    <rPh sb="8" eb="10">
      <t>ジョウキョウ</t>
    </rPh>
    <phoneticPr fontId="2"/>
  </si>
  <si>
    <t>　低所得者が病気、失業など緊急不測の事態に陥ったとき、無利子で貸付を行うものである。</t>
    <rPh sb="1" eb="5">
      <t>テイショトクシャ</t>
    </rPh>
    <rPh sb="6" eb="8">
      <t>ビョウキ</t>
    </rPh>
    <rPh sb="9" eb="11">
      <t>シツギョウ</t>
    </rPh>
    <rPh sb="13" eb="15">
      <t>キンキュウ</t>
    </rPh>
    <rPh sb="15" eb="17">
      <t>フソク</t>
    </rPh>
    <rPh sb="18" eb="20">
      <t>ジタイ</t>
    </rPh>
    <rPh sb="21" eb="22">
      <t>オチイ</t>
    </rPh>
    <rPh sb="27" eb="28">
      <t>ム</t>
    </rPh>
    <rPh sb="28" eb="30">
      <t>リシ</t>
    </rPh>
    <rPh sb="31" eb="33">
      <t>カシツケ</t>
    </rPh>
    <rPh sb="34" eb="35">
      <t>オコナ</t>
    </rPh>
    <phoneticPr fontId="2"/>
  </si>
  <si>
    <t>表 １０ 生活資金貸付状況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</si>
</sst>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2" formatCode="_ &quot;¥&quot;* #,##0_ ;_ &quot;¥&quot;* \-#,##0_ ;_ &quot;¥&quot;* &quot;-&quot;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#,##0.00_ "/>
    <numFmt numFmtId="178" formatCode="#,##0_);[Red]\(#,##0\)"/>
    <numFmt numFmtId="179" formatCode="#,##0_ ;[Red]\-#,##0\ "/>
    <numFmt numFmtId="180" formatCode="0.00_ "/>
    <numFmt numFmtId="181" formatCode="#,##0_ "/>
    <numFmt numFmtId="182" formatCode="#,##0.00_ ;[Red]\-#,##0.00\ "/>
    <numFmt numFmtId="183" formatCode="0_ "/>
    <numFmt numFmtId="184" formatCode="0.00000_ "/>
    <numFmt numFmtId="185" formatCode="0.0000_ "/>
    <numFmt numFmtId="186" formatCode="0.0%"/>
    <numFmt numFmtId="187" formatCode="0.0_ "/>
    <numFmt numFmtId="188" formatCode="#,##0.0_ "/>
    <numFmt numFmtId="189" formatCode="#,##0.0_ ;[Red]\-#,##0.0\ "/>
    <numFmt numFmtId="190" formatCode="_ * #,##0.0_ ;_ * \-#,##0.0_ ;_ * &quot;-&quot;?_ ;_ @_ "/>
    <numFmt numFmtId="191" formatCode="_ * #,##0.0_ ;_ * \-#,##0.0_ ;_ * &quot;-&quot;_ ;_ @_ "/>
    <numFmt numFmtId="192" formatCode="0_);[Red]\(0\)"/>
    <numFmt numFmtId="193" formatCode="#,##0.0_);[Red]\(#,##0.0\)"/>
    <numFmt numFmtId="194" formatCode="#,##0.0;[Red]\-#,##0.0"/>
  </numFmts>
  <fonts count="3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HG丸ｺﾞｼｯｸM-PRO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b/>
      <sz val="9"/>
      <color theme="1"/>
      <name val="ＭＳ Ｐゴシック"/>
      <family val="3"/>
      <charset val="128"/>
    </font>
    <font>
      <b/>
      <sz val="9"/>
      <color theme="1"/>
      <name val="ＭＳ Ｐ明朝"/>
      <family val="1"/>
      <charset val="128"/>
    </font>
    <font>
      <sz val="9"/>
      <color theme="1"/>
      <name val="FUJ明朝体"/>
      <family val="1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b/>
      <sz val="8"/>
      <color theme="1"/>
      <name val="ＭＳ Ｐゴシック"/>
      <family val="3"/>
      <charset val="128"/>
    </font>
    <font>
      <b/>
      <sz val="7"/>
      <color theme="1"/>
      <name val="ＭＳ Ｐゴシック"/>
      <family val="3"/>
      <charset val="128"/>
    </font>
    <font>
      <b/>
      <sz val="8"/>
      <color theme="1"/>
      <name val="ＭＳ Ｐ明朝"/>
      <family val="1"/>
      <charset val="128"/>
    </font>
    <font>
      <sz val="7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ゴシック"/>
      <family val="3"/>
      <charset val="128"/>
    </font>
    <font>
      <sz val="6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FUJ明朝体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medium">
        <color indexed="64"/>
      </left>
      <right/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medium">
        <color auto="1"/>
      </top>
      <bottom/>
      <diagonal style="thin">
        <color auto="1"/>
      </diagonal>
    </border>
    <border>
      <left style="medium">
        <color indexed="64"/>
      </left>
      <right/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</borders>
  <cellStyleXfs count="15">
    <xf numFmtId="0" fontId="0" fillId="0" borderId="0"/>
    <xf numFmtId="38" fontId="1" fillId="0" borderId="0" applyFont="0" applyFill="0" applyBorder="0" applyAlignment="0" applyProtection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38" fontId="1" fillId="0" borderId="0" applyFont="0" applyFill="0" applyBorder="0" applyAlignment="0" applyProtection="0"/>
  </cellStyleXfs>
  <cellXfs count="523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0" fontId="4" fillId="0" borderId="0" xfId="0" applyFont="1" applyFill="1" applyBorder="1"/>
    <xf numFmtId="0" fontId="0" fillId="0" borderId="0" xfId="0" applyFont="1" applyFill="1" applyBorder="1"/>
    <xf numFmtId="0" fontId="0" fillId="0" borderId="0" xfId="0" applyFont="1" applyFill="1"/>
    <xf numFmtId="0" fontId="7" fillId="0" borderId="0" xfId="0" applyFont="1" applyFill="1"/>
    <xf numFmtId="0" fontId="8" fillId="0" borderId="0" xfId="0" applyFont="1" applyFill="1"/>
    <xf numFmtId="0" fontId="9" fillId="0" borderId="0" xfId="0" applyFont="1" applyFill="1" applyBorder="1"/>
    <xf numFmtId="0" fontId="10" fillId="0" borderId="0" xfId="0" applyFont="1" applyFill="1"/>
    <xf numFmtId="0" fontId="10" fillId="0" borderId="0" xfId="0" applyFont="1" applyFill="1" applyBorder="1"/>
    <xf numFmtId="0" fontId="9" fillId="0" borderId="0" xfId="0" applyFont="1" applyFill="1" applyBorder="1" applyAlignment="1">
      <alignment horizontal="right" vertical="center"/>
    </xf>
    <xf numFmtId="0" fontId="11" fillId="0" borderId="0" xfId="0" applyFont="1" applyFill="1" applyBorder="1"/>
    <xf numFmtId="0" fontId="11" fillId="0" borderId="0" xfId="0" applyFont="1" applyFill="1"/>
    <xf numFmtId="0" fontId="11" fillId="0" borderId="0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5" fillId="0" borderId="0" xfId="0" applyFont="1" applyFill="1"/>
    <xf numFmtId="0" fontId="15" fillId="0" borderId="0" xfId="0" applyFont="1" applyFill="1" applyBorder="1"/>
    <xf numFmtId="38" fontId="13" fillId="0" borderId="3" xfId="1" applyNumberFormat="1" applyFont="1" applyFill="1" applyBorder="1" applyAlignment="1">
      <alignment horizontal="right" vertical="center"/>
    </xf>
    <xf numFmtId="178" fontId="14" fillId="0" borderId="4" xfId="0" applyNumberFormat="1" applyFont="1" applyFill="1" applyBorder="1" applyAlignment="1">
      <alignment horizontal="right" vertical="center" shrinkToFit="1"/>
    </xf>
    <xf numFmtId="178" fontId="14" fillId="0" borderId="4" xfId="1" applyNumberFormat="1" applyFont="1" applyFill="1" applyBorder="1" applyAlignment="1">
      <alignment horizontal="right" vertical="center" shrinkToFit="1"/>
    </xf>
    <xf numFmtId="178" fontId="14" fillId="0" borderId="1" xfId="0" applyNumberFormat="1" applyFont="1" applyFill="1" applyBorder="1" applyAlignment="1">
      <alignment horizontal="right" vertical="center" shrinkToFit="1"/>
    </xf>
    <xf numFmtId="38" fontId="13" fillId="0" borderId="3" xfId="1" applyNumberFormat="1" applyFont="1" applyFill="1" applyBorder="1" applyAlignment="1">
      <alignment vertical="center"/>
    </xf>
    <xf numFmtId="178" fontId="14" fillId="0" borderId="1" xfId="1" applyNumberFormat="1" applyFont="1" applyFill="1" applyBorder="1" applyAlignment="1">
      <alignment horizontal="right" vertical="center" shrinkToFit="1"/>
    </xf>
    <xf numFmtId="0" fontId="11" fillId="0" borderId="16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177" fontId="13" fillId="0" borderId="12" xfId="0" applyNumberFormat="1" applyFont="1" applyFill="1" applyBorder="1" applyAlignment="1">
      <alignment horizontal="center" vertical="center"/>
    </xf>
    <xf numFmtId="177" fontId="13" fillId="0" borderId="17" xfId="0" applyNumberFormat="1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176" fontId="13" fillId="0" borderId="10" xfId="6" applyNumberFormat="1" applyFont="1" applyFill="1" applyBorder="1" applyAlignment="1">
      <alignment horizontal="right" vertical="center" shrinkToFit="1"/>
    </xf>
    <xf numFmtId="176" fontId="13" fillId="0" borderId="3" xfId="6" applyNumberFormat="1" applyFont="1" applyFill="1" applyBorder="1" applyAlignment="1">
      <alignment horizontal="right" vertical="center" shrinkToFit="1"/>
    </xf>
    <xf numFmtId="0" fontId="12" fillId="0" borderId="14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176" fontId="11" fillId="0" borderId="7" xfId="6" applyNumberFormat="1" applyFont="1" applyFill="1" applyBorder="1" applyAlignment="1">
      <alignment horizontal="right" vertical="center" shrinkToFit="1"/>
    </xf>
    <xf numFmtId="176" fontId="11" fillId="0" borderId="3" xfId="6" applyNumberFormat="1" applyFont="1" applyFill="1" applyBorder="1" applyAlignment="1">
      <alignment horizontal="right" vertical="center" shrinkToFit="1"/>
    </xf>
    <xf numFmtId="177" fontId="11" fillId="0" borderId="17" xfId="0" applyNumberFormat="1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176" fontId="11" fillId="0" borderId="9" xfId="6" applyNumberFormat="1" applyFont="1" applyFill="1" applyBorder="1" applyAlignment="1">
      <alignment horizontal="right" vertical="center" shrinkToFit="1"/>
    </xf>
    <xf numFmtId="177" fontId="11" fillId="0" borderId="13" xfId="0" applyNumberFormat="1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distributed" vertical="center"/>
    </xf>
    <xf numFmtId="40" fontId="10" fillId="0" borderId="0" xfId="0" applyNumberFormat="1" applyFont="1" applyFill="1" applyAlignment="1">
      <alignment shrinkToFit="1"/>
    </xf>
    <xf numFmtId="38" fontId="10" fillId="0" borderId="0" xfId="0" applyNumberFormat="1" applyFont="1" applyFill="1"/>
    <xf numFmtId="0" fontId="16" fillId="0" borderId="0" xfId="0" applyFont="1" applyFill="1"/>
    <xf numFmtId="43" fontId="16" fillId="0" borderId="0" xfId="0" applyNumberFormat="1" applyFont="1" applyFill="1" applyBorder="1" applyAlignment="1">
      <alignment shrinkToFit="1"/>
    </xf>
    <xf numFmtId="38" fontId="16" fillId="0" borderId="0" xfId="0" applyNumberFormat="1" applyFont="1" applyFill="1"/>
    <xf numFmtId="0" fontId="17" fillId="0" borderId="0" xfId="0" applyFont="1" applyFill="1" applyBorder="1"/>
    <xf numFmtId="43" fontId="18" fillId="0" borderId="13" xfId="0" applyNumberFormat="1" applyFont="1" applyFill="1" applyBorder="1" applyAlignment="1">
      <alignment horizontal="right"/>
    </xf>
    <xf numFmtId="179" fontId="18" fillId="0" borderId="1" xfId="14" applyNumberFormat="1" applyFont="1" applyFill="1" applyBorder="1" applyAlignment="1">
      <alignment horizontal="right" vertical="center" shrinkToFit="1"/>
    </xf>
    <xf numFmtId="49" fontId="17" fillId="0" borderId="18" xfId="0" applyNumberFormat="1" applyFont="1" applyFill="1" applyBorder="1" applyAlignment="1">
      <alignment horizontal="center" vertical="center"/>
    </xf>
    <xf numFmtId="0" fontId="17" fillId="0" borderId="18" xfId="0" applyNumberFormat="1" applyFont="1" applyFill="1" applyBorder="1" applyAlignment="1">
      <alignment horizontal="right" vertical="center"/>
    </xf>
    <xf numFmtId="0" fontId="17" fillId="0" borderId="18" xfId="0" applyFont="1" applyFill="1" applyBorder="1" applyAlignment="1">
      <alignment horizontal="center" vertical="center"/>
    </xf>
    <xf numFmtId="43" fontId="18" fillId="0" borderId="17" xfId="0" applyNumberFormat="1" applyFont="1" applyFill="1" applyBorder="1" applyAlignment="1">
      <alignment horizontal="right"/>
    </xf>
    <xf numFmtId="179" fontId="18" fillId="0" borderId="4" xfId="14" applyNumberFormat="1" applyFont="1" applyFill="1" applyBorder="1" applyAlignment="1">
      <alignment horizontal="right" vertical="center" shrinkToFit="1"/>
    </xf>
    <xf numFmtId="49" fontId="17" fillId="0" borderId="19" xfId="0" applyNumberFormat="1" applyFont="1" applyFill="1" applyBorder="1" applyAlignment="1">
      <alignment horizontal="center" vertical="center"/>
    </xf>
    <xf numFmtId="0" fontId="17" fillId="0" borderId="19" xfId="0" applyNumberFormat="1" applyFont="1" applyFill="1" applyBorder="1" applyAlignment="1">
      <alignment horizontal="right" vertical="center"/>
    </xf>
    <xf numFmtId="0" fontId="17" fillId="0" borderId="19" xfId="0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vertical="center"/>
    </xf>
    <xf numFmtId="0" fontId="17" fillId="0" borderId="19" xfId="0" applyNumberFormat="1" applyFont="1" applyFill="1" applyBorder="1" applyAlignment="1">
      <alignment horizontal="center" vertical="center"/>
    </xf>
    <xf numFmtId="0" fontId="17" fillId="0" borderId="19" xfId="0" applyNumberFormat="1" applyFont="1" applyFill="1" applyBorder="1" applyAlignment="1">
      <alignment vertical="center"/>
    </xf>
    <xf numFmtId="180" fontId="18" fillId="0" borderId="17" xfId="6" applyNumberFormat="1" applyFont="1" applyFill="1" applyBorder="1" applyAlignment="1">
      <alignment horizontal="right" vertical="center"/>
    </xf>
    <xf numFmtId="0" fontId="17" fillId="0" borderId="19" xfId="0" applyFont="1" applyFill="1" applyBorder="1" applyAlignment="1">
      <alignment horizontal="distributed" vertical="center"/>
    </xf>
    <xf numFmtId="49" fontId="17" fillId="0" borderId="19" xfId="0" applyNumberFormat="1" applyFont="1" applyFill="1" applyBorder="1" applyAlignment="1">
      <alignment horizontal="distributed" vertical="center"/>
    </xf>
    <xf numFmtId="49" fontId="17" fillId="0" borderId="19" xfId="0" applyNumberFormat="1" applyFont="1" applyFill="1" applyBorder="1" applyAlignment="1">
      <alignment horizontal="left" vertical="center"/>
    </xf>
    <xf numFmtId="0" fontId="17" fillId="0" borderId="19" xfId="0" applyFont="1" applyFill="1" applyBorder="1" applyAlignment="1">
      <alignment horizontal="left" vertical="center"/>
    </xf>
    <xf numFmtId="49" fontId="17" fillId="0" borderId="19" xfId="0" applyNumberFormat="1" applyFont="1" applyFill="1" applyBorder="1" applyAlignment="1">
      <alignment vertical="center"/>
    </xf>
    <xf numFmtId="0" fontId="19" fillId="0" borderId="0" xfId="0" applyFont="1" applyFill="1"/>
    <xf numFmtId="43" fontId="20" fillId="0" borderId="17" xfId="0" applyNumberFormat="1" applyFont="1" applyFill="1" applyBorder="1" applyAlignment="1">
      <alignment horizontal="right"/>
    </xf>
    <xf numFmtId="178" fontId="20" fillId="0" borderId="4" xfId="0" applyNumberFormat="1" applyFont="1" applyFill="1" applyBorder="1" applyAlignment="1">
      <alignment horizontal="right" vertical="center" shrinkToFit="1"/>
    </xf>
    <xf numFmtId="0" fontId="19" fillId="0" borderId="19" xfId="0" applyFont="1" applyFill="1" applyBorder="1"/>
    <xf numFmtId="0" fontId="21" fillId="0" borderId="19" xfId="0" applyFont="1" applyFill="1" applyBorder="1" applyAlignment="1">
      <alignment horizontal="center" vertical="center"/>
    </xf>
    <xf numFmtId="0" fontId="19" fillId="0" borderId="19" xfId="0" applyNumberFormat="1" applyFont="1" applyFill="1" applyBorder="1" applyAlignment="1">
      <alignment horizontal="center"/>
    </xf>
    <xf numFmtId="0" fontId="19" fillId="0" borderId="19" xfId="0" applyFont="1" applyFill="1" applyBorder="1" applyAlignment="1">
      <alignment horizontal="center" vertical="center"/>
    </xf>
    <xf numFmtId="43" fontId="22" fillId="0" borderId="17" xfId="0" applyNumberFormat="1" applyFont="1" applyFill="1" applyBorder="1" applyAlignment="1">
      <alignment horizontal="right"/>
    </xf>
    <xf numFmtId="178" fontId="22" fillId="0" borderId="4" xfId="0" applyNumberFormat="1" applyFont="1" applyBorder="1" applyAlignment="1">
      <alignment horizontal="right" vertical="center" shrinkToFit="1"/>
    </xf>
    <xf numFmtId="0" fontId="16" fillId="0" borderId="19" xfId="0" applyFont="1" applyFill="1" applyBorder="1"/>
    <xf numFmtId="0" fontId="16" fillId="0" borderId="19" xfId="0" applyNumberFormat="1" applyFont="1" applyFill="1" applyBorder="1" applyAlignment="1">
      <alignment horizontal="center"/>
    </xf>
    <xf numFmtId="0" fontId="16" fillId="0" borderId="19" xfId="0" applyFont="1" applyFill="1" applyBorder="1" applyAlignment="1">
      <alignment horizontal="center" vertical="center"/>
    </xf>
    <xf numFmtId="0" fontId="16" fillId="0" borderId="19" xfId="0" applyNumberFormat="1" applyFont="1" applyFill="1" applyBorder="1"/>
    <xf numFmtId="0" fontId="17" fillId="0" borderId="0" xfId="0" applyFont="1" applyFill="1"/>
    <xf numFmtId="178" fontId="18" fillId="0" borderId="4" xfId="0" applyNumberFormat="1" applyFont="1" applyBorder="1" applyAlignment="1">
      <alignment horizontal="right" vertical="center" shrinkToFit="1"/>
    </xf>
    <xf numFmtId="0" fontId="17" fillId="0" borderId="19" xfId="0" applyFont="1" applyFill="1" applyBorder="1"/>
    <xf numFmtId="0" fontId="17" fillId="0" borderId="19" xfId="0" applyNumberFormat="1" applyFont="1" applyFill="1" applyBorder="1"/>
    <xf numFmtId="179" fontId="18" fillId="0" borderId="4" xfId="0" applyNumberFormat="1" applyFont="1" applyBorder="1" applyAlignment="1">
      <alignment horizontal="right" vertical="center" shrinkToFit="1"/>
    </xf>
    <xf numFmtId="178" fontId="18" fillId="0" borderId="4" xfId="1" applyNumberFormat="1" applyFont="1" applyBorder="1" applyAlignment="1">
      <alignment horizontal="right" vertical="center" shrinkToFit="1"/>
    </xf>
    <xf numFmtId="0" fontId="21" fillId="0" borderId="19" xfId="0" applyFont="1" applyFill="1" applyBorder="1"/>
    <xf numFmtId="43" fontId="18" fillId="0" borderId="17" xfId="0" applyNumberFormat="1" applyFont="1" applyFill="1" applyBorder="1" applyAlignment="1">
      <alignment horizontal="right" shrinkToFit="1"/>
    </xf>
    <xf numFmtId="181" fontId="18" fillId="0" borderId="4" xfId="6" applyNumberFormat="1" applyFont="1" applyFill="1" applyBorder="1" applyAlignment="1">
      <alignment horizontal="right" vertical="center" shrinkToFit="1"/>
    </xf>
    <xf numFmtId="41" fontId="18" fillId="0" borderId="4" xfId="1" applyNumberFormat="1" applyFont="1" applyFill="1" applyBorder="1" applyAlignment="1">
      <alignment horizontal="right" vertical="center" shrinkToFit="1"/>
    </xf>
    <xf numFmtId="41" fontId="18" fillId="0" borderId="4" xfId="0" applyNumberFormat="1" applyFont="1" applyFill="1" applyBorder="1" applyAlignment="1">
      <alignment horizontal="right" vertical="center" shrinkToFit="1"/>
    </xf>
    <xf numFmtId="43" fontId="18" fillId="0" borderId="17" xfId="0" applyNumberFormat="1" applyFont="1" applyFill="1" applyBorder="1" applyAlignment="1">
      <alignment shrinkToFit="1"/>
    </xf>
    <xf numFmtId="43" fontId="18" fillId="0" borderId="17" xfId="1" applyNumberFormat="1" applyFont="1" applyFill="1" applyBorder="1" applyAlignment="1">
      <alignment shrinkToFit="1"/>
    </xf>
    <xf numFmtId="43" fontId="18" fillId="0" borderId="17" xfId="1" applyNumberFormat="1" applyFont="1" applyFill="1" applyBorder="1"/>
    <xf numFmtId="41" fontId="18" fillId="0" borderId="4" xfId="1" applyNumberFormat="1" applyFont="1" applyFill="1" applyBorder="1" applyAlignment="1">
      <alignment horizontal="right" vertical="center"/>
    </xf>
    <xf numFmtId="0" fontId="17" fillId="0" borderId="20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49" fontId="17" fillId="0" borderId="21" xfId="0" applyNumberFormat="1" applyFont="1" applyFill="1" applyBorder="1" applyAlignment="1">
      <alignment vertical="center"/>
    </xf>
    <xf numFmtId="0" fontId="17" fillId="0" borderId="21" xfId="0" applyFont="1" applyFill="1" applyBorder="1" applyAlignment="1">
      <alignment vertical="center"/>
    </xf>
    <xf numFmtId="41" fontId="17" fillId="0" borderId="22" xfId="1" applyNumberFormat="1" applyFont="1" applyFill="1" applyBorder="1"/>
    <xf numFmtId="41" fontId="17" fillId="0" borderId="7" xfId="1" applyNumberFormat="1" applyFont="1" applyFill="1" applyBorder="1"/>
    <xf numFmtId="41" fontId="17" fillId="0" borderId="7" xfId="1" applyNumberFormat="1" applyFont="1" applyFill="1" applyBorder="1" applyAlignment="1">
      <alignment horizontal="right"/>
    </xf>
    <xf numFmtId="0" fontId="17" fillId="0" borderId="5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49" fontId="17" fillId="0" borderId="23" xfId="0" applyNumberFormat="1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182" fontId="17" fillId="0" borderId="17" xfId="1" applyNumberFormat="1" applyFont="1" applyFill="1" applyBorder="1"/>
    <xf numFmtId="38" fontId="17" fillId="0" borderId="4" xfId="1" applyFont="1" applyFill="1" applyBorder="1"/>
    <xf numFmtId="183" fontId="17" fillId="0" borderId="4" xfId="1" applyNumberFormat="1" applyFont="1" applyFill="1" applyBorder="1" applyAlignment="1">
      <alignment horizontal="right"/>
    </xf>
    <xf numFmtId="49" fontId="17" fillId="0" borderId="4" xfId="1" applyNumberFormat="1" applyFont="1" applyFill="1" applyBorder="1" applyAlignment="1">
      <alignment horizontal="right"/>
    </xf>
    <xf numFmtId="182" fontId="17" fillId="0" borderId="24" xfId="1" applyNumberFormat="1" applyFont="1" applyFill="1" applyBorder="1"/>
    <xf numFmtId="38" fontId="17" fillId="0" borderId="3" xfId="1" applyFont="1" applyFill="1" applyBorder="1"/>
    <xf numFmtId="183" fontId="17" fillId="0" borderId="3" xfId="1" applyNumberFormat="1" applyFont="1" applyFill="1" applyBorder="1" applyAlignment="1">
      <alignment horizontal="right"/>
    </xf>
    <xf numFmtId="49" fontId="17" fillId="0" borderId="3" xfId="1" applyNumberFormat="1" applyFont="1" applyFill="1" applyBorder="1" applyAlignment="1">
      <alignment horizontal="right"/>
    </xf>
    <xf numFmtId="0" fontId="17" fillId="0" borderId="25" xfId="0" applyFont="1" applyFill="1" applyBorder="1" applyAlignment="1">
      <alignment vertical="center"/>
    </xf>
    <xf numFmtId="49" fontId="17" fillId="0" borderId="26" xfId="0" applyNumberFormat="1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6" xfId="0" applyFont="1" applyFill="1" applyBorder="1" applyAlignment="1"/>
    <xf numFmtId="0" fontId="17" fillId="0" borderId="2" xfId="0" applyFont="1" applyFill="1" applyBorder="1" applyAlignment="1"/>
    <xf numFmtId="49" fontId="17" fillId="0" borderId="27" xfId="0" applyNumberFormat="1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distributed" vertical="center"/>
    </xf>
    <xf numFmtId="0" fontId="17" fillId="0" borderId="12" xfId="0" applyFont="1" applyFill="1" applyBorder="1" applyAlignment="1">
      <alignment horizontal="distributed" vertical="center" wrapText="1"/>
    </xf>
    <xf numFmtId="0" fontId="17" fillId="0" borderId="5" xfId="0" applyFont="1" applyFill="1" applyBorder="1" applyAlignment="1"/>
    <xf numFmtId="0" fontId="9" fillId="0" borderId="0" xfId="0" applyFont="1" applyFill="1" applyBorder="1" applyAlignment="1">
      <alignment horizontal="right" vertical="center"/>
    </xf>
    <xf numFmtId="0" fontId="23" fillId="0" borderId="0" xfId="0" applyFont="1" applyFill="1"/>
    <xf numFmtId="0" fontId="9" fillId="0" borderId="0" xfId="0" applyFont="1" applyFill="1" applyBorder="1" applyAlignment="1">
      <alignment vertical="top"/>
    </xf>
    <xf numFmtId="0" fontId="0" fillId="0" borderId="0" xfId="0" applyBorder="1"/>
    <xf numFmtId="0" fontId="24" fillId="0" borderId="0" xfId="0" applyFont="1" applyBorder="1"/>
    <xf numFmtId="0" fontId="24" fillId="0" borderId="0" xfId="0" applyFont="1"/>
    <xf numFmtId="0" fontId="25" fillId="0" borderId="0" xfId="0" applyFont="1"/>
    <xf numFmtId="41" fontId="17" fillId="0" borderId="0" xfId="0" applyNumberFormat="1" applyFont="1" applyAlignment="1">
      <alignment shrinkToFit="1"/>
    </xf>
    <xf numFmtId="0" fontId="17" fillId="0" borderId="0" xfId="0" applyFont="1"/>
    <xf numFmtId="0" fontId="17" fillId="0" borderId="0" xfId="0" applyFont="1" applyBorder="1"/>
    <xf numFmtId="0" fontId="25" fillId="0" borderId="0" xfId="0" applyFont="1" applyAlignment="1">
      <alignment vertical="center"/>
    </xf>
    <xf numFmtId="41" fontId="26" fillId="0" borderId="13" xfId="0" applyNumberFormat="1" applyFont="1" applyFill="1" applyBorder="1" applyAlignment="1">
      <alignment horizontal="right" shrinkToFit="1"/>
    </xf>
    <xf numFmtId="41" fontId="26" fillId="0" borderId="1" xfId="0" applyNumberFormat="1" applyFont="1" applyFill="1" applyBorder="1" applyAlignment="1">
      <alignment horizontal="right" shrinkToFit="1"/>
    </xf>
    <xf numFmtId="41" fontId="18" fillId="0" borderId="1" xfId="0" applyNumberFormat="1" applyFont="1" applyFill="1" applyBorder="1" applyAlignment="1">
      <alignment shrinkToFit="1"/>
    </xf>
    <xf numFmtId="49" fontId="17" fillId="0" borderId="16" xfId="0" applyNumberFormat="1" applyFont="1" applyFill="1" applyBorder="1" applyAlignment="1">
      <alignment horizontal="center" vertical="center"/>
    </xf>
    <xf numFmtId="41" fontId="26" fillId="0" borderId="17" xfId="0" applyNumberFormat="1" applyFont="1" applyFill="1" applyBorder="1" applyAlignment="1">
      <alignment horizontal="right" shrinkToFit="1"/>
    </xf>
    <xf numFmtId="41" fontId="26" fillId="0" borderId="4" xfId="0" applyNumberFormat="1" applyFont="1" applyFill="1" applyBorder="1" applyAlignment="1">
      <alignment horizontal="right" shrinkToFit="1"/>
    </xf>
    <xf numFmtId="41" fontId="18" fillId="0" borderId="4" xfId="0" applyNumberFormat="1" applyFont="1" applyFill="1" applyBorder="1" applyAlignment="1">
      <alignment shrinkToFit="1"/>
    </xf>
    <xf numFmtId="49" fontId="17" fillId="0" borderId="14" xfId="0" applyNumberFormat="1" applyFont="1" applyFill="1" applyBorder="1" applyAlignment="1">
      <alignment horizontal="center" vertical="center"/>
    </xf>
    <xf numFmtId="49" fontId="17" fillId="0" borderId="25" xfId="0" applyNumberFormat="1" applyFont="1" applyFill="1" applyBorder="1" applyAlignment="1">
      <alignment horizontal="center" vertical="center"/>
    </xf>
    <xf numFmtId="0" fontId="17" fillId="0" borderId="25" xfId="0" applyFont="1" applyFill="1" applyBorder="1" applyAlignment="1">
      <alignment horizontal="center" vertical="center"/>
    </xf>
    <xf numFmtId="49" fontId="17" fillId="0" borderId="15" xfId="0" applyNumberFormat="1" applyFont="1" applyFill="1" applyBorder="1" applyAlignment="1">
      <alignment horizontal="center" vertical="center"/>
    </xf>
    <xf numFmtId="49" fontId="17" fillId="0" borderId="15" xfId="0" applyNumberFormat="1" applyFont="1" applyFill="1" applyBorder="1" applyAlignment="1">
      <alignment vertical="center"/>
    </xf>
    <xf numFmtId="41" fontId="26" fillId="0" borderId="17" xfId="0" applyNumberFormat="1" applyFont="1" applyFill="1" applyBorder="1" applyAlignment="1">
      <alignment vertical="center" shrinkToFit="1"/>
    </xf>
    <xf numFmtId="41" fontId="26" fillId="0" borderId="4" xfId="0" applyNumberFormat="1" applyFont="1" applyFill="1" applyBorder="1" applyAlignment="1">
      <alignment vertical="center" shrinkToFit="1"/>
    </xf>
    <xf numFmtId="41" fontId="18" fillId="0" borderId="4" xfId="0" applyNumberFormat="1" applyFont="1" applyFill="1" applyBorder="1" applyAlignment="1">
      <alignment vertical="center" shrinkToFit="1"/>
    </xf>
    <xf numFmtId="41" fontId="26" fillId="0" borderId="24" xfId="0" applyNumberFormat="1" applyFont="1" applyFill="1" applyBorder="1" applyAlignment="1">
      <alignment vertical="center" shrinkToFit="1"/>
    </xf>
    <xf numFmtId="41" fontId="26" fillId="0" borderId="3" xfId="0" applyNumberFormat="1" applyFont="1" applyFill="1" applyBorder="1" applyAlignment="1">
      <alignment vertical="center" shrinkToFit="1"/>
    </xf>
    <xf numFmtId="41" fontId="18" fillId="0" borderId="3" xfId="0" applyNumberFormat="1" applyFont="1" applyFill="1" applyBorder="1" applyAlignment="1">
      <alignment vertical="center" shrinkToFit="1"/>
    </xf>
    <xf numFmtId="49" fontId="17" fillId="0" borderId="14" xfId="0" applyNumberFormat="1" applyFont="1" applyFill="1" applyBorder="1" applyAlignment="1">
      <alignment vertical="center"/>
    </xf>
    <xf numFmtId="0" fontId="17" fillId="0" borderId="25" xfId="0" applyNumberFormat="1" applyFont="1" applyFill="1" applyBorder="1" applyAlignment="1">
      <alignment vertical="center"/>
    </xf>
    <xf numFmtId="49" fontId="17" fillId="0" borderId="25" xfId="0" applyNumberFormat="1" applyFont="1" applyFill="1" applyBorder="1" applyAlignment="1">
      <alignment vertical="center"/>
    </xf>
    <xf numFmtId="0" fontId="17" fillId="0" borderId="13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6" xfId="0" applyFont="1" applyBorder="1" applyAlignment="1"/>
    <xf numFmtId="0" fontId="17" fillId="0" borderId="2" xfId="0" applyFont="1" applyBorder="1" applyAlignment="1"/>
    <xf numFmtId="0" fontId="17" fillId="0" borderId="2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/>
    </xf>
    <xf numFmtId="0" fontId="17" fillId="0" borderId="5" xfId="0" applyFont="1" applyBorder="1" applyAlignment="1"/>
    <xf numFmtId="0" fontId="17" fillId="0" borderId="11" xfId="0" applyFont="1" applyBorder="1" applyAlignment="1">
      <alignment horizontal="center" vertical="center"/>
    </xf>
    <xf numFmtId="0" fontId="10" fillId="0" borderId="0" xfId="0" applyFont="1" applyBorder="1"/>
    <xf numFmtId="0" fontId="10" fillId="0" borderId="0" xfId="0" applyFont="1"/>
    <xf numFmtId="0" fontId="23" fillId="0" borderId="0" xfId="0" applyFont="1"/>
    <xf numFmtId="0" fontId="9" fillId="0" borderId="0" xfId="0" applyFont="1" applyBorder="1" applyAlignment="1">
      <alignment vertical="top"/>
    </xf>
    <xf numFmtId="0" fontId="10" fillId="0" borderId="0" xfId="0" applyFont="1" applyFill="1" applyAlignment="1"/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horizontal="left"/>
    </xf>
    <xf numFmtId="41" fontId="10" fillId="0" borderId="0" xfId="0" applyNumberFormat="1" applyFont="1" applyFill="1" applyAlignment="1"/>
    <xf numFmtId="0" fontId="27" fillId="0" borderId="0" xfId="0" applyFont="1" applyFill="1" applyBorder="1" applyAlignment="1"/>
    <xf numFmtId="184" fontId="27" fillId="0" borderId="0" xfId="0" applyNumberFormat="1" applyFont="1" applyFill="1" applyAlignment="1"/>
    <xf numFmtId="185" fontId="27" fillId="0" borderId="0" xfId="0" applyNumberFormat="1" applyFont="1" applyFill="1" applyAlignment="1"/>
    <xf numFmtId="185" fontId="17" fillId="0" borderId="0" xfId="0" applyNumberFormat="1" applyFont="1" applyFill="1" applyAlignment="1"/>
    <xf numFmtId="0" fontId="27" fillId="0" borderId="0" xfId="0" applyFont="1" applyFill="1" applyAlignment="1"/>
    <xf numFmtId="0" fontId="16" fillId="0" borderId="0" xfId="0" applyFont="1" applyFill="1" applyAlignment="1"/>
    <xf numFmtId="0" fontId="17" fillId="0" borderId="0" xfId="0" applyFont="1" applyFill="1" applyBorder="1" applyAlignment="1"/>
    <xf numFmtId="0" fontId="17" fillId="0" borderId="0" xfId="0" applyFont="1" applyFill="1" applyBorder="1" applyAlignment="1">
      <alignment horizontal="right"/>
    </xf>
    <xf numFmtId="0" fontId="17" fillId="0" borderId="0" xfId="0" applyFont="1" applyFill="1" applyAlignment="1"/>
    <xf numFmtId="0" fontId="17" fillId="0" borderId="0" xfId="0" applyFont="1" applyFill="1" applyBorder="1" applyAlignment="1">
      <alignment horizontal="left"/>
    </xf>
    <xf numFmtId="186" fontId="26" fillId="0" borderId="26" xfId="1" applyNumberFormat="1" applyFont="1" applyFill="1" applyBorder="1" applyAlignment="1">
      <alignment horizontal="center" vertical="center"/>
    </xf>
    <xf numFmtId="187" fontId="26" fillId="0" borderId="13" xfId="0" applyNumberFormat="1" applyFont="1" applyFill="1" applyBorder="1" applyAlignment="1">
      <alignment vertical="center"/>
    </xf>
    <xf numFmtId="187" fontId="26" fillId="0" borderId="1" xfId="0" applyNumberFormat="1" applyFont="1" applyFill="1" applyBorder="1" applyAlignment="1">
      <alignment vertical="center"/>
    </xf>
    <xf numFmtId="49" fontId="26" fillId="0" borderId="1" xfId="0" applyNumberFormat="1" applyFont="1" applyFill="1" applyBorder="1" applyAlignment="1">
      <alignment horizontal="center" vertical="center" wrapText="1"/>
    </xf>
    <xf numFmtId="0" fontId="26" fillId="0" borderId="6" xfId="0" applyNumberFormat="1" applyFont="1" applyFill="1" applyBorder="1" applyAlignment="1">
      <alignment horizontal="center" vertical="center" textRotation="255" wrapText="1"/>
    </xf>
    <xf numFmtId="186" fontId="26" fillId="0" borderId="28" xfId="1" applyNumberFormat="1" applyFont="1" applyFill="1" applyBorder="1" applyAlignment="1">
      <alignment horizontal="center" vertical="center"/>
    </xf>
    <xf numFmtId="3" fontId="26" fillId="0" borderId="4" xfId="0" applyNumberFormat="1" applyFont="1" applyFill="1" applyBorder="1" applyAlignment="1">
      <alignment vertical="center"/>
    </xf>
    <xf numFmtId="3" fontId="26" fillId="0" borderId="4" xfId="0" applyNumberFormat="1" applyFont="1" applyFill="1" applyBorder="1" applyAlignment="1">
      <alignment horizontal="right" vertical="center"/>
    </xf>
    <xf numFmtId="49" fontId="26" fillId="0" borderId="4" xfId="0" applyNumberFormat="1" applyFont="1" applyFill="1" applyBorder="1" applyAlignment="1">
      <alignment horizontal="center" vertical="center" wrapText="1"/>
    </xf>
    <xf numFmtId="0" fontId="26" fillId="0" borderId="29" xfId="0" applyNumberFormat="1" applyFont="1" applyFill="1" applyBorder="1" applyAlignment="1">
      <alignment horizontal="center" vertical="center" textRotation="255" wrapText="1"/>
    </xf>
    <xf numFmtId="41" fontId="26" fillId="0" borderId="12" xfId="0" applyNumberFormat="1" applyFont="1" applyFill="1" applyBorder="1" applyAlignment="1">
      <alignment vertical="center"/>
    </xf>
    <xf numFmtId="41" fontId="26" fillId="0" borderId="24" xfId="0" applyNumberFormat="1" applyFont="1" applyFill="1" applyBorder="1" applyAlignment="1">
      <alignment vertical="center"/>
    </xf>
    <xf numFmtId="41" fontId="26" fillId="0" borderId="3" xfId="0" applyNumberFormat="1" applyFont="1" applyFill="1" applyBorder="1" applyAlignment="1">
      <alignment vertical="center"/>
    </xf>
    <xf numFmtId="49" fontId="26" fillId="0" borderId="3" xfId="0" applyNumberFormat="1" applyFont="1" applyFill="1" applyBorder="1" applyAlignment="1">
      <alignment horizontal="center" vertical="center"/>
    </xf>
    <xf numFmtId="187" fontId="26" fillId="0" borderId="22" xfId="0" applyNumberFormat="1" applyFont="1" applyFill="1" applyBorder="1" applyAlignment="1">
      <alignment vertical="center"/>
    </xf>
    <xf numFmtId="41" fontId="26" fillId="0" borderId="8" xfId="0" applyNumberFormat="1" applyFont="1" applyFill="1" applyBorder="1" applyAlignment="1">
      <alignment vertical="center"/>
    </xf>
    <xf numFmtId="49" fontId="26" fillId="0" borderId="8" xfId="0" applyNumberFormat="1" applyFont="1" applyFill="1" applyBorder="1" applyAlignment="1">
      <alignment horizontal="center" vertical="center"/>
    </xf>
    <xf numFmtId="0" fontId="26" fillId="0" borderId="5" xfId="0" applyNumberFormat="1" applyFont="1" applyFill="1" applyBorder="1" applyAlignment="1">
      <alignment horizontal="center" vertical="center" textRotation="255" wrapText="1"/>
    </xf>
    <xf numFmtId="187" fontId="26" fillId="0" borderId="7" xfId="0" applyNumberFormat="1" applyFont="1" applyFill="1" applyBorder="1" applyAlignment="1">
      <alignment vertical="center"/>
    </xf>
    <xf numFmtId="49" fontId="26" fillId="0" borderId="7" xfId="0" applyNumberFormat="1" applyFont="1" applyFill="1" applyBorder="1" applyAlignment="1">
      <alignment horizontal="center" vertical="center" wrapText="1"/>
    </xf>
    <xf numFmtId="186" fontId="11" fillId="0" borderId="26" xfId="1" applyNumberFormat="1" applyFont="1" applyFill="1" applyBorder="1" applyAlignment="1">
      <alignment horizontal="center" vertical="center"/>
    </xf>
    <xf numFmtId="187" fontId="11" fillId="0" borderId="13" xfId="0" applyNumberFormat="1" applyFont="1" applyFill="1" applyBorder="1" applyAlignment="1"/>
    <xf numFmtId="187" fontId="11" fillId="0" borderId="1" xfId="0" applyNumberFormat="1" applyFont="1" applyFill="1" applyBorder="1" applyAlignment="1"/>
    <xf numFmtId="49" fontId="17" fillId="0" borderId="1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>
      <alignment horizontal="center" vertical="center" textRotation="255"/>
    </xf>
    <xf numFmtId="186" fontId="11" fillId="0" borderId="28" xfId="1" applyNumberFormat="1" applyFont="1" applyFill="1" applyBorder="1" applyAlignment="1">
      <alignment horizontal="center" vertical="center"/>
    </xf>
    <xf numFmtId="41" fontId="11" fillId="0" borderId="17" xfId="0" applyNumberFormat="1" applyFont="1" applyFill="1" applyBorder="1" applyAlignment="1"/>
    <xf numFmtId="41" fontId="11" fillId="0" borderId="4" xfId="0" applyNumberFormat="1" applyFont="1" applyFill="1" applyBorder="1" applyAlignment="1"/>
    <xf numFmtId="49" fontId="17" fillId="0" borderId="4" xfId="0" applyNumberFormat="1" applyFont="1" applyFill="1" applyBorder="1" applyAlignment="1">
      <alignment horizontal="center" vertical="center"/>
    </xf>
    <xf numFmtId="49" fontId="17" fillId="0" borderId="29" xfId="0" applyNumberFormat="1" applyFont="1" applyFill="1" applyBorder="1" applyAlignment="1">
      <alignment horizontal="center" vertical="center" textRotation="255"/>
    </xf>
    <xf numFmtId="41" fontId="11" fillId="0" borderId="24" xfId="0" applyNumberFormat="1" applyFont="1" applyFill="1" applyBorder="1" applyAlignment="1"/>
    <xf numFmtId="41" fontId="11" fillId="0" borderId="3" xfId="0" applyNumberFormat="1" applyFont="1" applyFill="1" applyBorder="1" applyAlignment="1"/>
    <xf numFmtId="49" fontId="17" fillId="0" borderId="3" xfId="0" applyNumberFormat="1" applyFont="1" applyFill="1" applyBorder="1" applyAlignment="1">
      <alignment horizontal="center" vertical="center"/>
    </xf>
    <xf numFmtId="0" fontId="17" fillId="0" borderId="29" xfId="0" applyNumberFormat="1" applyFont="1" applyFill="1" applyBorder="1" applyAlignment="1">
      <alignment horizontal="center" vertical="center"/>
    </xf>
    <xf numFmtId="186" fontId="11" fillId="0" borderId="24" xfId="1" applyNumberFormat="1" applyFont="1" applyFill="1" applyBorder="1" applyAlignment="1">
      <alignment horizontal="center" vertical="center"/>
    </xf>
    <xf numFmtId="187" fontId="11" fillId="0" borderId="17" xfId="0" applyNumberFormat="1" applyFont="1" applyFill="1" applyBorder="1" applyAlignment="1"/>
    <xf numFmtId="42" fontId="11" fillId="0" borderId="17" xfId="0" applyNumberFormat="1" applyFont="1" applyFill="1" applyBorder="1" applyAlignment="1">
      <alignment horizontal="right"/>
    </xf>
    <xf numFmtId="187" fontId="11" fillId="0" borderId="4" xfId="0" applyNumberFormat="1" applyFont="1" applyFill="1" applyBorder="1" applyAlignment="1"/>
    <xf numFmtId="49" fontId="17" fillId="0" borderId="14" xfId="0" applyNumberFormat="1" applyFont="1" applyFill="1" applyBorder="1" applyAlignment="1">
      <alignment horizontal="center" vertical="center" textRotation="255"/>
    </xf>
    <xf numFmtId="41" fontId="11" fillId="0" borderId="17" xfId="0" applyNumberFormat="1" applyFont="1" applyFill="1" applyBorder="1" applyAlignment="1">
      <alignment horizontal="right"/>
    </xf>
    <xf numFmtId="186" fontId="11" fillId="0" borderId="22" xfId="1" applyNumberFormat="1" applyFont="1" applyFill="1" applyBorder="1" applyAlignment="1">
      <alignment horizontal="center" vertical="center"/>
    </xf>
    <xf numFmtId="0" fontId="17" fillId="0" borderId="30" xfId="0" applyNumberFormat="1" applyFont="1" applyFill="1" applyBorder="1" applyAlignment="1">
      <alignment horizontal="center" vertical="center"/>
    </xf>
    <xf numFmtId="187" fontId="26" fillId="0" borderId="24" xfId="1" applyNumberFormat="1" applyFont="1" applyFill="1" applyBorder="1" applyAlignment="1">
      <alignment horizontal="center" vertical="center"/>
    </xf>
    <xf numFmtId="187" fontId="26" fillId="0" borderId="17" xfId="0" applyNumberFormat="1" applyFont="1" applyFill="1" applyBorder="1" applyAlignment="1">
      <alignment shrinkToFit="1"/>
    </xf>
    <xf numFmtId="41" fontId="26" fillId="0" borderId="17" xfId="0" applyNumberFormat="1" applyFont="1" applyFill="1" applyBorder="1" applyAlignment="1">
      <alignment shrinkToFit="1"/>
    </xf>
    <xf numFmtId="41" fontId="26" fillId="0" borderId="4" xfId="0" applyNumberFormat="1" applyFont="1" applyFill="1" applyBorder="1" applyAlignment="1">
      <alignment shrinkToFit="1"/>
    </xf>
    <xf numFmtId="187" fontId="26" fillId="0" borderId="4" xfId="0" applyNumberFormat="1" applyFont="1" applyFill="1" applyBorder="1" applyAlignment="1">
      <alignment shrinkToFit="1"/>
    </xf>
    <xf numFmtId="49" fontId="18" fillId="0" borderId="4" xfId="0" applyNumberFormat="1" applyFont="1" applyFill="1" applyBorder="1" applyAlignment="1">
      <alignment horizontal="center" vertical="center"/>
    </xf>
    <xf numFmtId="187" fontId="26" fillId="0" borderId="28" xfId="1" applyNumberFormat="1" applyFont="1" applyFill="1" applyBorder="1" applyAlignment="1">
      <alignment horizontal="center" vertical="center"/>
    </xf>
    <xf numFmtId="188" fontId="26" fillId="0" borderId="4" xfId="0" applyNumberFormat="1" applyFont="1" applyFill="1" applyBorder="1" applyAlignment="1">
      <alignment shrinkToFit="1"/>
    </xf>
    <xf numFmtId="49" fontId="26" fillId="0" borderId="4" xfId="0" applyNumberFormat="1" applyFont="1" applyFill="1" applyBorder="1" applyAlignment="1">
      <alignment horizontal="center" vertical="center"/>
    </xf>
    <xf numFmtId="41" fontId="26" fillId="0" borderId="24" xfId="0" applyNumberFormat="1" applyFont="1" applyFill="1" applyBorder="1" applyAlignment="1">
      <alignment shrinkToFit="1"/>
    </xf>
    <xf numFmtId="41" fontId="26" fillId="0" borderId="3" xfId="0" applyNumberFormat="1" applyFont="1" applyFill="1" applyBorder="1" applyAlignment="1">
      <alignment shrinkToFit="1"/>
    </xf>
    <xf numFmtId="188" fontId="26" fillId="0" borderId="3" xfId="0" applyNumberFormat="1" applyFont="1" applyFill="1" applyBorder="1" applyAlignment="1">
      <alignment shrinkToFit="1"/>
    </xf>
    <xf numFmtId="49" fontId="18" fillId="0" borderId="3" xfId="0" applyNumberFormat="1" applyFont="1" applyFill="1" applyBorder="1" applyAlignment="1">
      <alignment horizontal="center" vertical="center"/>
    </xf>
    <xf numFmtId="49" fontId="17" fillId="0" borderId="29" xfId="0" applyNumberFormat="1" applyFont="1" applyFill="1" applyBorder="1" applyAlignment="1">
      <alignment horizontal="center" vertical="center"/>
    </xf>
    <xf numFmtId="187" fontId="17" fillId="0" borderId="24" xfId="1" applyNumberFormat="1" applyFont="1" applyFill="1" applyBorder="1" applyAlignment="1">
      <alignment horizontal="center" vertical="center"/>
    </xf>
    <xf numFmtId="187" fontId="17" fillId="0" borderId="17" xfId="0" applyNumberFormat="1" applyFont="1" applyFill="1" applyBorder="1" applyAlignment="1"/>
    <xf numFmtId="187" fontId="17" fillId="0" borderId="4" xfId="0" applyNumberFormat="1" applyFont="1" applyFill="1" applyBorder="1" applyAlignment="1"/>
    <xf numFmtId="49" fontId="17" fillId="0" borderId="14" xfId="0" applyNumberFormat="1" applyFont="1" applyFill="1" applyBorder="1" applyAlignment="1">
      <alignment horizontal="left" vertical="center" textRotation="255"/>
    </xf>
    <xf numFmtId="187" fontId="17" fillId="0" borderId="28" xfId="1" applyNumberFormat="1" applyFont="1" applyFill="1" applyBorder="1" applyAlignment="1">
      <alignment horizontal="center" vertical="center"/>
    </xf>
    <xf numFmtId="41" fontId="17" fillId="0" borderId="17" xfId="0" applyNumberFormat="1" applyFont="1" applyFill="1" applyBorder="1" applyAlignment="1"/>
    <xf numFmtId="41" fontId="17" fillId="0" borderId="4" xfId="0" applyNumberFormat="1" applyFont="1" applyFill="1" applyBorder="1" applyAlignment="1"/>
    <xf numFmtId="49" fontId="17" fillId="0" borderId="29" xfId="0" applyNumberFormat="1" applyFont="1" applyFill="1" applyBorder="1" applyAlignment="1">
      <alignment horizontal="left" vertical="center" textRotation="255"/>
    </xf>
    <xf numFmtId="187" fontId="17" fillId="0" borderId="22" xfId="1" applyNumberFormat="1" applyFont="1" applyFill="1" applyBorder="1" applyAlignment="1">
      <alignment horizontal="center" vertical="center"/>
    </xf>
    <xf numFmtId="49" fontId="17" fillId="0" borderId="30" xfId="0" applyNumberFormat="1" applyFont="1" applyFill="1" applyBorder="1" applyAlignment="1">
      <alignment horizontal="left" vertical="center"/>
    </xf>
    <xf numFmtId="189" fontId="17" fillId="0" borderId="28" xfId="1" applyNumberFormat="1" applyFont="1" applyFill="1" applyBorder="1" applyAlignment="1">
      <alignment horizontal="center" vertical="center"/>
    </xf>
    <xf numFmtId="189" fontId="17" fillId="0" borderId="27" xfId="1" applyNumberFormat="1" applyFont="1" applyFill="1" applyBorder="1" applyAlignment="1">
      <alignment horizontal="center" vertical="center"/>
    </xf>
    <xf numFmtId="49" fontId="17" fillId="0" borderId="29" xfId="0" applyNumberFormat="1" applyFont="1" applyFill="1" applyBorder="1" applyAlignment="1">
      <alignment horizontal="left" vertical="center"/>
    </xf>
    <xf numFmtId="0" fontId="26" fillId="0" borderId="31" xfId="0" applyFont="1" applyFill="1" applyBorder="1" applyAlignment="1" applyProtection="1">
      <alignment horizontal="center" vertical="center" wrapText="1"/>
    </xf>
    <xf numFmtId="0" fontId="26" fillId="0" borderId="32" xfId="0" applyFont="1" applyFill="1" applyBorder="1" applyAlignment="1">
      <alignment horizontal="center" vertical="center" wrapText="1"/>
    </xf>
    <xf numFmtId="0" fontId="17" fillId="0" borderId="32" xfId="0" applyFont="1" applyFill="1" applyBorder="1" applyAlignment="1"/>
    <xf numFmtId="0" fontId="17" fillId="0" borderId="33" xfId="0" applyFont="1" applyFill="1" applyBorder="1" applyAlignment="1"/>
    <xf numFmtId="0" fontId="16" fillId="0" borderId="0" xfId="0" applyFont="1" applyFill="1" applyBorder="1" applyAlignment="1">
      <alignment horizontal="right" vertical="center"/>
    </xf>
    <xf numFmtId="0" fontId="16" fillId="0" borderId="0" xfId="0" applyFont="1" applyFill="1" applyBorder="1" applyAlignment="1"/>
    <xf numFmtId="0" fontId="11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16" fillId="0" borderId="0" xfId="0" applyFont="1"/>
    <xf numFmtId="0" fontId="16" fillId="0" borderId="0" xfId="0" applyFont="1" applyBorder="1"/>
    <xf numFmtId="41" fontId="28" fillId="0" borderId="26" xfId="0" applyNumberFormat="1" applyFont="1" applyFill="1" applyBorder="1" applyAlignment="1">
      <alignment horizontal="right" vertical="center" shrinkToFit="1"/>
    </xf>
    <xf numFmtId="41" fontId="28" fillId="0" borderId="9" xfId="0" applyNumberFormat="1" applyFont="1" applyFill="1" applyBorder="1" applyAlignment="1">
      <alignment horizontal="right" vertical="center" shrinkToFit="1"/>
    </xf>
    <xf numFmtId="0" fontId="17" fillId="0" borderId="2" xfId="0" applyFont="1" applyBorder="1" applyAlignment="1">
      <alignment horizontal="distributed" vertical="center"/>
    </xf>
    <xf numFmtId="41" fontId="28" fillId="0" borderId="28" xfId="0" applyNumberFormat="1" applyFont="1" applyFill="1" applyBorder="1" applyAlignment="1">
      <alignment horizontal="right" vertical="center" shrinkToFit="1"/>
    </xf>
    <xf numFmtId="41" fontId="28" fillId="0" borderId="34" xfId="0" applyNumberFormat="1" applyFont="1" applyFill="1" applyBorder="1" applyAlignment="1">
      <alignment horizontal="right" vertical="center" shrinkToFit="1"/>
    </xf>
    <xf numFmtId="0" fontId="17" fillId="0" borderId="0" xfId="0" applyFont="1" applyBorder="1" applyAlignment="1">
      <alignment horizontal="distributed" vertical="center"/>
    </xf>
    <xf numFmtId="41" fontId="21" fillId="0" borderId="0" xfId="0" applyNumberFormat="1" applyFont="1" applyBorder="1" applyAlignment="1">
      <alignment horizontal="right" vertical="center" shrinkToFit="1"/>
    </xf>
    <xf numFmtId="190" fontId="28" fillId="0" borderId="24" xfId="0" applyNumberFormat="1" applyFont="1" applyFill="1" applyBorder="1" applyAlignment="1">
      <alignment horizontal="right" vertical="center" shrinkToFit="1"/>
    </xf>
    <xf numFmtId="190" fontId="28" fillId="0" borderId="3" xfId="0" applyNumberFormat="1" applyFont="1" applyFill="1" applyBorder="1" applyAlignment="1">
      <alignment horizontal="right" vertical="center" shrinkToFit="1"/>
    </xf>
    <xf numFmtId="0" fontId="17" fillId="0" borderId="25" xfId="0" applyFont="1" applyBorder="1" applyAlignment="1">
      <alignment horizontal="distributed" vertical="center"/>
    </xf>
    <xf numFmtId="41" fontId="21" fillId="0" borderId="27" xfId="0" applyNumberFormat="1" applyFont="1" applyFill="1" applyBorder="1" applyAlignment="1">
      <alignment horizontal="right" vertical="center" shrinkToFit="1"/>
    </xf>
    <xf numFmtId="41" fontId="21" fillId="0" borderId="10" xfId="0" applyNumberFormat="1" applyFont="1" applyFill="1" applyBorder="1" applyAlignment="1">
      <alignment horizontal="right" vertical="center" shrinkToFit="1"/>
    </xf>
    <xf numFmtId="0" fontId="19" fillId="0" borderId="11" xfId="0" applyFont="1" applyBorder="1" applyAlignment="1">
      <alignment horizontal="distributed" vertical="center"/>
    </xf>
    <xf numFmtId="0" fontId="17" fillId="0" borderId="28" xfId="0" applyFont="1" applyBorder="1" applyAlignment="1">
      <alignment horizontal="center" vertical="center" textRotation="255"/>
    </xf>
    <xf numFmtId="0" fontId="17" fillId="0" borderId="7" xfId="0" applyFont="1" applyBorder="1" applyAlignment="1">
      <alignment horizontal="center" vertical="distributed" textRotation="255"/>
    </xf>
    <xf numFmtId="0" fontId="17" fillId="0" borderId="30" xfId="0" applyFont="1" applyBorder="1" applyAlignment="1">
      <alignment horizontal="center" vertical="distributed" textRotation="255"/>
    </xf>
    <xf numFmtId="0" fontId="17" fillId="0" borderId="7" xfId="0" applyFont="1" applyBorder="1" applyAlignment="1">
      <alignment horizontal="center" vertical="distributed" textRotation="255" wrapText="1"/>
    </xf>
    <xf numFmtId="0" fontId="17" fillId="0" borderId="23" xfId="0" applyFont="1" applyBorder="1" applyAlignment="1">
      <alignment horizontal="center" vertical="distributed" textRotation="255"/>
    </xf>
    <xf numFmtId="0" fontId="17" fillId="0" borderId="0" xfId="0" applyFont="1" applyBorder="1" applyAlignment="1">
      <alignment horizontal="center" vertical="distributed" textRotation="255" wrapText="1"/>
    </xf>
    <xf numFmtId="0" fontId="17" fillId="0" borderId="29" xfId="0" applyFont="1" applyBorder="1" applyAlignment="1">
      <alignment horizontal="center" vertical="distributed" textRotation="255" wrapText="1"/>
    </xf>
    <xf numFmtId="0" fontId="17" fillId="0" borderId="22" xfId="0" applyFont="1" applyBorder="1" applyAlignment="1">
      <alignment horizontal="center" vertical="distributed" textRotation="255"/>
    </xf>
    <xf numFmtId="0" fontId="17" fillId="0" borderId="15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29" xfId="0" applyFont="1" applyBorder="1" applyAlignment="1"/>
    <xf numFmtId="0" fontId="17" fillId="0" borderId="27" xfId="0" applyFont="1" applyBorder="1" applyAlignment="1">
      <alignment horizontal="center" vertical="center" textRotation="255"/>
    </xf>
    <xf numFmtId="0" fontId="17" fillId="0" borderId="5" xfId="0" applyFont="1" applyBorder="1" applyAlignment="1">
      <alignment horizontal="center" vertical="center"/>
    </xf>
    <xf numFmtId="0" fontId="11" fillId="0" borderId="0" xfId="0" applyFont="1"/>
    <xf numFmtId="0" fontId="11" fillId="0" borderId="2" xfId="0" applyFont="1" applyBorder="1" applyAlignment="1">
      <alignment horizontal="right" vertical="center"/>
    </xf>
    <xf numFmtId="0" fontId="11" fillId="0" borderId="0" xfId="0" applyFont="1" applyBorder="1"/>
    <xf numFmtId="0" fontId="11" fillId="0" borderId="0" xfId="0" applyFont="1" applyBorder="1" applyAlignment="1">
      <alignment horizontal="left" vertical="center" wrapText="1"/>
    </xf>
    <xf numFmtId="0" fontId="9" fillId="0" borderId="0" xfId="0" applyFont="1" applyBorder="1"/>
    <xf numFmtId="41" fontId="11" fillId="0" borderId="2" xfId="0" applyNumberFormat="1" applyFont="1" applyFill="1" applyBorder="1" applyAlignment="1">
      <alignment shrinkToFit="1"/>
    </xf>
    <xf numFmtId="41" fontId="11" fillId="0" borderId="9" xfId="0" applyNumberFormat="1" applyFont="1" applyFill="1" applyBorder="1" applyAlignment="1">
      <alignment shrinkToFit="1"/>
    </xf>
    <xf numFmtId="41" fontId="11" fillId="0" borderId="6" xfId="0" applyNumberFormat="1" applyFont="1" applyFill="1" applyBorder="1" applyAlignment="1">
      <alignment shrinkToFit="1"/>
    </xf>
    <xf numFmtId="41" fontId="15" fillId="0" borderId="9" xfId="0" applyNumberFormat="1" applyFont="1" applyFill="1" applyBorder="1" applyAlignment="1">
      <alignment horizontal="right" shrinkToFit="1"/>
    </xf>
    <xf numFmtId="0" fontId="11" fillId="0" borderId="2" xfId="0" applyFont="1" applyFill="1" applyBorder="1" applyAlignment="1">
      <alignment horizontal="distributed" vertical="center"/>
    </xf>
    <xf numFmtId="41" fontId="11" fillId="0" borderId="0" xfId="0" applyNumberFormat="1" applyFont="1" applyFill="1" applyBorder="1" applyAlignment="1">
      <alignment shrinkToFit="1"/>
    </xf>
    <xf numFmtId="41" fontId="11" fillId="0" borderId="34" xfId="0" applyNumberFormat="1" applyFont="1" applyFill="1" applyBorder="1" applyAlignment="1">
      <alignment shrinkToFit="1"/>
    </xf>
    <xf numFmtId="41" fontId="11" fillId="0" borderId="29" xfId="0" applyNumberFormat="1" applyFont="1" applyFill="1" applyBorder="1" applyAlignment="1">
      <alignment shrinkToFit="1"/>
    </xf>
    <xf numFmtId="41" fontId="15" fillId="0" borderId="34" xfId="0" applyNumberFormat="1" applyFont="1" applyFill="1" applyBorder="1" applyAlignment="1">
      <alignment horizontal="right" shrinkToFit="1"/>
    </xf>
    <xf numFmtId="0" fontId="11" fillId="0" borderId="0" xfId="0" applyFont="1" applyFill="1" applyBorder="1" applyAlignment="1">
      <alignment horizontal="distributed" vertical="center"/>
    </xf>
    <xf numFmtId="190" fontId="11" fillId="0" borderId="24" xfId="14" applyNumberFormat="1" applyFont="1" applyFill="1" applyBorder="1" applyAlignment="1">
      <alignment horizontal="right" shrinkToFit="1"/>
    </xf>
    <xf numFmtId="190" fontId="11" fillId="0" borderId="25" xfId="14" applyNumberFormat="1" applyFont="1" applyFill="1" applyBorder="1" applyAlignment="1">
      <alignment horizontal="right" shrinkToFit="1"/>
    </xf>
    <xf numFmtId="190" fontId="11" fillId="0" borderId="14" xfId="14" applyNumberFormat="1" applyFont="1" applyFill="1" applyBorder="1" applyAlignment="1">
      <alignment horizontal="right" shrinkToFit="1"/>
    </xf>
    <xf numFmtId="190" fontId="11" fillId="0" borderId="3" xfId="0" applyNumberFormat="1" applyFont="1" applyFill="1" applyBorder="1" applyAlignment="1">
      <alignment horizontal="right" shrinkToFit="1"/>
    </xf>
    <xf numFmtId="0" fontId="11" fillId="0" borderId="25" xfId="0" applyFont="1" applyFill="1" applyBorder="1" applyAlignment="1">
      <alignment horizontal="distributed" vertical="center"/>
    </xf>
    <xf numFmtId="41" fontId="12" fillId="0" borderId="0" xfId="0" applyNumberFormat="1" applyFont="1" applyFill="1" applyBorder="1" applyAlignment="1">
      <alignment horizontal="right" shrinkToFit="1"/>
    </xf>
    <xf numFmtId="41" fontId="12" fillId="0" borderId="10" xfId="0" applyNumberFormat="1" applyFont="1" applyFill="1" applyBorder="1" applyAlignment="1">
      <alignment horizontal="right" shrinkToFit="1"/>
    </xf>
    <xf numFmtId="41" fontId="12" fillId="0" borderId="5" xfId="0" applyNumberFormat="1" applyFont="1" applyFill="1" applyBorder="1" applyAlignment="1">
      <alignment horizontal="right" shrinkToFit="1"/>
    </xf>
    <xf numFmtId="0" fontId="12" fillId="0" borderId="11" xfId="0" applyFont="1" applyFill="1" applyBorder="1" applyAlignment="1">
      <alignment horizontal="distributed" vertical="center"/>
    </xf>
    <xf numFmtId="0" fontId="11" fillId="0" borderId="26" xfId="0" applyFont="1" applyFill="1" applyBorder="1" applyAlignment="1">
      <alignment horizontal="distributed" vertical="center"/>
    </xf>
    <xf numFmtId="0" fontId="11" fillId="0" borderId="9" xfId="0" applyFont="1" applyFill="1" applyBorder="1" applyAlignment="1">
      <alignment horizontal="distributed" vertical="center"/>
    </xf>
    <xf numFmtId="0" fontId="15" fillId="0" borderId="9" xfId="0" applyFont="1" applyFill="1" applyBorder="1"/>
    <xf numFmtId="0" fontId="11" fillId="0" borderId="16" xfId="0" applyFont="1" applyFill="1" applyBorder="1" applyAlignment="1">
      <alignment horizontal="distributed" vertical="center" wrapText="1"/>
    </xf>
    <xf numFmtId="0" fontId="11" fillId="0" borderId="16" xfId="0" applyFont="1" applyFill="1" applyBorder="1" applyAlignment="1">
      <alignment horizontal="distributed" vertical="center"/>
    </xf>
    <xf numFmtId="0" fontId="11" fillId="0" borderId="6" xfId="0" applyFont="1" applyFill="1" applyBorder="1" applyAlignment="1"/>
    <xf numFmtId="0" fontId="11" fillId="0" borderId="28" xfId="0" applyFont="1" applyFill="1" applyBorder="1" applyAlignment="1">
      <alignment horizontal="distributed" vertical="center"/>
    </xf>
    <xf numFmtId="0" fontId="11" fillId="0" borderId="7" xfId="0" applyFont="1" applyFill="1" applyBorder="1" applyAlignment="1">
      <alignment horizontal="distributed" vertical="center" wrapText="1"/>
    </xf>
    <xf numFmtId="0" fontId="11" fillId="0" borderId="19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distributed" vertical="center"/>
    </xf>
    <xf numFmtId="0" fontId="11" fillId="0" borderId="29" xfId="0" applyFont="1" applyFill="1" applyBorder="1" applyAlignment="1"/>
    <xf numFmtId="0" fontId="11" fillId="0" borderId="27" xfId="0" applyFont="1" applyFill="1" applyBorder="1" applyAlignment="1">
      <alignment horizontal="distributed" vertical="center" wrapText="1"/>
    </xf>
    <xf numFmtId="0" fontId="11" fillId="0" borderId="20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distributed" vertical="center"/>
    </xf>
    <xf numFmtId="0" fontId="11" fillId="0" borderId="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left" vertical="top" wrapText="1"/>
    </xf>
    <xf numFmtId="41" fontId="17" fillId="0" borderId="26" xfId="0" applyNumberFormat="1" applyFont="1" applyFill="1" applyBorder="1" applyAlignment="1">
      <alignment horizontal="right" shrinkToFit="1"/>
    </xf>
    <xf numFmtId="41" fontId="17" fillId="0" borderId="9" xfId="14" applyNumberFormat="1" applyFont="1" applyFill="1" applyBorder="1" applyAlignment="1">
      <alignment horizontal="right" shrinkToFit="1"/>
    </xf>
    <xf numFmtId="41" fontId="17" fillId="0" borderId="6" xfId="14" applyNumberFormat="1" applyFont="1" applyFill="1" applyBorder="1" applyAlignment="1">
      <alignment horizontal="right" shrinkToFit="1"/>
    </xf>
    <xf numFmtId="41" fontId="17" fillId="0" borderId="26" xfId="14" applyNumberFormat="1" applyFont="1" applyFill="1" applyBorder="1" applyAlignment="1">
      <alignment horizontal="right" shrinkToFit="1"/>
    </xf>
    <xf numFmtId="41" fontId="17" fillId="0" borderId="9" xfId="0" applyNumberFormat="1" applyFont="1" applyFill="1" applyBorder="1" applyAlignment="1">
      <alignment horizontal="right" shrinkToFit="1"/>
    </xf>
    <xf numFmtId="0" fontId="11" fillId="0" borderId="6" xfId="0" applyFont="1" applyFill="1" applyBorder="1" applyAlignment="1">
      <alignment horizontal="distributed" vertical="center"/>
    </xf>
    <xf numFmtId="41" fontId="17" fillId="0" borderId="28" xfId="0" applyNumberFormat="1" applyFont="1" applyFill="1" applyBorder="1" applyAlignment="1">
      <alignment horizontal="right" shrinkToFit="1"/>
    </xf>
    <xf numFmtId="41" fontId="17" fillId="0" borderId="34" xfId="14" applyNumberFormat="1" applyFont="1" applyFill="1" applyBorder="1" applyAlignment="1">
      <alignment horizontal="right" shrinkToFit="1"/>
    </xf>
    <xf numFmtId="41" fontId="17" fillId="0" borderId="29" xfId="14" applyNumberFormat="1" applyFont="1" applyFill="1" applyBorder="1" applyAlignment="1">
      <alignment horizontal="right" shrinkToFit="1"/>
    </xf>
    <xf numFmtId="41" fontId="17" fillId="0" borderId="28" xfId="14" applyNumberFormat="1" applyFont="1" applyFill="1" applyBorder="1" applyAlignment="1">
      <alignment horizontal="right" shrinkToFit="1"/>
    </xf>
    <xf numFmtId="41" fontId="17" fillId="0" borderId="34" xfId="0" applyNumberFormat="1" applyFont="1" applyFill="1" applyBorder="1" applyAlignment="1">
      <alignment horizontal="right" shrinkToFit="1"/>
    </xf>
    <xf numFmtId="0" fontId="11" fillId="0" borderId="29" xfId="0" applyFont="1" applyFill="1" applyBorder="1" applyAlignment="1">
      <alignment horizontal="distributed" vertical="center"/>
    </xf>
    <xf numFmtId="41" fontId="17" fillId="0" borderId="22" xfId="0" applyNumberFormat="1" applyFont="1" applyFill="1" applyBorder="1" applyAlignment="1">
      <alignment horizontal="right" shrinkToFit="1"/>
    </xf>
    <xf numFmtId="41" fontId="17" fillId="0" borderId="7" xfId="14" applyNumberFormat="1" applyFont="1" applyFill="1" applyBorder="1" applyAlignment="1">
      <alignment horizontal="right" shrinkToFit="1"/>
    </xf>
    <xf numFmtId="41" fontId="17" fillId="0" borderId="30" xfId="14" applyNumberFormat="1" applyFont="1" applyFill="1" applyBorder="1" applyAlignment="1">
      <alignment horizontal="right" shrinkToFit="1"/>
    </xf>
    <xf numFmtId="41" fontId="17" fillId="0" borderId="22" xfId="14" applyNumberFormat="1" applyFont="1" applyFill="1" applyBorder="1" applyAlignment="1">
      <alignment horizontal="right" shrinkToFit="1"/>
    </xf>
    <xf numFmtId="41" fontId="17" fillId="0" borderId="7" xfId="0" applyNumberFormat="1" applyFont="1" applyFill="1" applyBorder="1" applyAlignment="1">
      <alignment horizontal="right" shrinkToFit="1"/>
    </xf>
    <xf numFmtId="0" fontId="11" fillId="0" borderId="30" xfId="0" applyFont="1" applyFill="1" applyBorder="1" applyAlignment="1">
      <alignment horizontal="distributed" vertical="center"/>
    </xf>
    <xf numFmtId="190" fontId="17" fillId="0" borderId="3" xfId="0" applyNumberFormat="1" applyFont="1" applyFill="1" applyBorder="1" applyAlignment="1">
      <alignment horizontal="right" shrinkToFit="1"/>
    </xf>
    <xf numFmtId="191" fontId="17" fillId="0" borderId="34" xfId="14" applyNumberFormat="1" applyFont="1" applyFill="1" applyBorder="1" applyAlignment="1">
      <alignment horizontal="right" shrinkToFit="1"/>
    </xf>
    <xf numFmtId="41" fontId="17" fillId="0" borderId="3" xfId="0" applyNumberFormat="1" applyFont="1" applyFill="1" applyBorder="1" applyAlignment="1">
      <alignment horizontal="right" shrinkToFit="1"/>
    </xf>
    <xf numFmtId="41" fontId="19" fillId="0" borderId="10" xfId="0" applyNumberFormat="1" applyFont="1" applyFill="1" applyBorder="1" applyAlignment="1">
      <alignment horizontal="right"/>
    </xf>
    <xf numFmtId="0" fontId="12" fillId="0" borderId="5" xfId="0" applyFont="1" applyFill="1" applyBorder="1" applyAlignment="1">
      <alignment horizontal="distributed" vertical="center"/>
    </xf>
    <xf numFmtId="0" fontId="11" fillId="0" borderId="26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top"/>
    </xf>
    <xf numFmtId="0" fontId="10" fillId="0" borderId="0" xfId="0" applyFont="1" applyFill="1" applyBorder="1" applyAlignment="1">
      <alignment vertical="top"/>
    </xf>
    <xf numFmtId="0" fontId="9" fillId="0" borderId="0" xfId="0" applyFont="1" applyFill="1" applyAlignment="1">
      <alignment vertical="top"/>
    </xf>
    <xf numFmtId="0" fontId="27" fillId="0" borderId="0" xfId="0" applyFont="1"/>
    <xf numFmtId="0" fontId="27" fillId="0" borderId="0" xfId="0" applyFont="1" applyBorder="1"/>
    <xf numFmtId="41" fontId="11" fillId="0" borderId="13" xfId="0" applyNumberFormat="1" applyFont="1" applyFill="1" applyBorder="1"/>
    <xf numFmtId="41" fontId="11" fillId="0" borderId="1" xfId="0" applyNumberFormat="1" applyFont="1" applyFill="1" applyBorder="1"/>
    <xf numFmtId="190" fontId="11" fillId="0" borderId="1" xfId="0" applyNumberFormat="1" applyFont="1" applyBorder="1" applyAlignment="1">
      <alignment horizontal="center" vertical="center"/>
    </xf>
    <xf numFmtId="0" fontId="11" fillId="0" borderId="16" xfId="0" applyFont="1" applyBorder="1" applyAlignment="1">
      <alignment horizontal="distributed" vertical="center"/>
    </xf>
    <xf numFmtId="41" fontId="11" fillId="0" borderId="17" xfId="0" applyNumberFormat="1" applyFont="1" applyFill="1" applyBorder="1"/>
    <xf numFmtId="41" fontId="11" fillId="0" borderId="4" xfId="0" applyNumberFormat="1" applyFont="1" applyFill="1" applyBorder="1"/>
    <xf numFmtId="41" fontId="11" fillId="0" borderId="4" xfId="0" applyNumberFormat="1" applyFont="1" applyFill="1" applyBorder="1" applyAlignment="1">
      <alignment horizontal="right"/>
    </xf>
    <xf numFmtId="41" fontId="11" fillId="0" borderId="4" xfId="0" applyNumberFormat="1" applyFont="1" applyBorder="1" applyAlignment="1">
      <alignment horizontal="center" vertical="center"/>
    </xf>
    <xf numFmtId="0" fontId="11" fillId="0" borderId="15" xfId="0" applyFont="1" applyBorder="1" applyAlignment="1">
      <alignment horizontal="distributed" vertical="center"/>
    </xf>
    <xf numFmtId="190" fontId="11" fillId="0" borderId="4" xfId="0" applyNumberFormat="1" applyFont="1" applyBorder="1" applyAlignment="1">
      <alignment horizontal="center" vertical="center"/>
    </xf>
    <xf numFmtId="0" fontId="11" fillId="0" borderId="14" xfId="0" applyFont="1" applyBorder="1" applyAlignment="1">
      <alignment horizontal="distributed" vertical="center"/>
    </xf>
    <xf numFmtId="41" fontId="11" fillId="0" borderId="24" xfId="0" applyNumberFormat="1" applyFont="1" applyFill="1" applyBorder="1" applyAlignment="1">
      <alignment horizontal="center" vertical="center"/>
    </xf>
    <xf numFmtId="41" fontId="11" fillId="0" borderId="3" xfId="0" applyNumberFormat="1" applyFont="1" applyFill="1" applyBorder="1" applyAlignment="1">
      <alignment horizontal="center" vertical="center"/>
    </xf>
    <xf numFmtId="41" fontId="11" fillId="0" borderId="3" xfId="0" applyNumberFormat="1" applyFont="1" applyBorder="1" applyAlignment="1">
      <alignment horizontal="center" vertical="center"/>
    </xf>
    <xf numFmtId="0" fontId="11" fillId="0" borderId="29" xfId="0" applyFont="1" applyBorder="1" applyAlignment="1">
      <alignment horizontal="distributed" vertical="center"/>
    </xf>
    <xf numFmtId="0" fontId="11" fillId="0" borderId="31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33" xfId="0" applyFont="1" applyBorder="1" applyAlignment="1"/>
    <xf numFmtId="0" fontId="11" fillId="0" borderId="35" xfId="0" applyFont="1" applyBorder="1" applyAlignment="1"/>
    <xf numFmtId="0" fontId="11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41" fontId="10" fillId="0" borderId="0" xfId="0" applyNumberFormat="1" applyFont="1"/>
    <xf numFmtId="41" fontId="11" fillId="0" borderId="0" xfId="0" applyNumberFormat="1" applyFont="1"/>
    <xf numFmtId="41" fontId="11" fillId="0" borderId="0" xfId="0" applyNumberFormat="1" applyFont="1" applyBorder="1"/>
    <xf numFmtId="41" fontId="11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192" fontId="7" fillId="0" borderId="26" xfId="6" applyNumberFormat="1" applyFont="1" applyFill="1" applyBorder="1" applyAlignment="1">
      <alignment horizontal="right"/>
    </xf>
    <xf numFmtId="192" fontId="7" fillId="0" borderId="9" xfId="6" applyNumberFormat="1" applyFont="1" applyFill="1" applyBorder="1" applyAlignment="1">
      <alignment horizontal="right"/>
    </xf>
    <xf numFmtId="178" fontId="11" fillId="0" borderId="9" xfId="0" applyNumberFormat="1" applyFont="1" applyFill="1" applyBorder="1" applyAlignment="1">
      <alignment horizontal="right" shrinkToFit="1"/>
    </xf>
    <xf numFmtId="0" fontId="11" fillId="0" borderId="6" xfId="0" applyFont="1" applyBorder="1" applyAlignment="1">
      <alignment horizontal="distributed" vertical="center"/>
    </xf>
    <xf numFmtId="192" fontId="7" fillId="0" borderId="28" xfId="6" applyNumberFormat="1" applyFont="1" applyFill="1" applyBorder="1" applyAlignment="1">
      <alignment horizontal="right"/>
    </xf>
    <xf numFmtId="192" fontId="7" fillId="0" borderId="34" xfId="6" applyNumberFormat="1" applyFont="1" applyFill="1" applyBorder="1" applyAlignment="1">
      <alignment horizontal="right"/>
    </xf>
    <xf numFmtId="178" fontId="11" fillId="0" borderId="34" xfId="0" applyNumberFormat="1" applyFont="1" applyFill="1" applyBorder="1" applyAlignment="1">
      <alignment horizontal="right" shrinkToFit="1"/>
    </xf>
    <xf numFmtId="0" fontId="11" fillId="0" borderId="29" xfId="0" applyFont="1" applyBorder="1" applyAlignment="1">
      <alignment horizontal="distributed" vertical="center"/>
    </xf>
    <xf numFmtId="178" fontId="11" fillId="0" borderId="7" xfId="0" applyNumberFormat="1" applyFont="1" applyFill="1" applyBorder="1" applyAlignment="1">
      <alignment horizontal="right" shrinkToFit="1"/>
    </xf>
    <xf numFmtId="0" fontId="11" fillId="0" borderId="30" xfId="0" applyFont="1" applyBorder="1" applyAlignment="1">
      <alignment horizontal="distributed" vertical="center"/>
    </xf>
    <xf numFmtId="193" fontId="11" fillId="0" borderId="24" xfId="0" applyNumberFormat="1" applyFont="1" applyFill="1" applyBorder="1" applyAlignment="1">
      <alignment horizontal="right" shrinkToFit="1"/>
    </xf>
    <xf numFmtId="193" fontId="11" fillId="0" borderId="3" xfId="0" applyNumberFormat="1" applyFont="1" applyFill="1" applyBorder="1" applyAlignment="1">
      <alignment horizontal="right" shrinkToFit="1"/>
    </xf>
    <xf numFmtId="178" fontId="11" fillId="0" borderId="3" xfId="0" applyNumberFormat="1" applyFont="1" applyFill="1" applyBorder="1" applyAlignment="1">
      <alignment horizontal="center" shrinkToFit="1"/>
    </xf>
    <xf numFmtId="178" fontId="11" fillId="0" borderId="28" xfId="0" applyNumberFormat="1" applyFont="1" applyFill="1" applyBorder="1" applyAlignment="1">
      <alignment horizontal="right" shrinkToFit="1"/>
    </xf>
    <xf numFmtId="178" fontId="12" fillId="0" borderId="27" xfId="0" applyNumberFormat="1" applyFont="1" applyFill="1" applyBorder="1" applyAlignment="1">
      <alignment horizontal="right"/>
    </xf>
    <xf numFmtId="178" fontId="12" fillId="0" borderId="10" xfId="0" applyNumberFormat="1" applyFont="1" applyFill="1" applyBorder="1" applyAlignment="1">
      <alignment horizontal="right"/>
    </xf>
    <xf numFmtId="0" fontId="12" fillId="0" borderId="5" xfId="0" applyFont="1" applyBorder="1" applyAlignment="1">
      <alignment horizontal="distributed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6" xfId="0" applyFont="1" applyBorder="1" applyAlignment="1"/>
    <xf numFmtId="0" fontId="11" fillId="0" borderId="10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11" fillId="0" borderId="12" xfId="0" applyFont="1" applyFill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/>
    </xf>
    <xf numFmtId="190" fontId="11" fillId="0" borderId="0" xfId="0" applyNumberFormat="1" applyFont="1" applyBorder="1"/>
    <xf numFmtId="0" fontId="11" fillId="0" borderId="11" xfId="0" applyFont="1" applyBorder="1" applyAlignment="1">
      <alignment horizontal="left"/>
    </xf>
    <xf numFmtId="41" fontId="11" fillId="0" borderId="36" xfId="14" applyNumberFormat="1" applyFont="1" applyBorder="1" applyAlignment="1">
      <alignment horizontal="right"/>
    </xf>
    <xf numFmtId="41" fontId="11" fillId="0" borderId="1" xfId="14" applyNumberFormat="1" applyFont="1" applyBorder="1" applyAlignment="1">
      <alignment horizontal="right"/>
    </xf>
    <xf numFmtId="41" fontId="11" fillId="0" borderId="1" xfId="14" applyNumberFormat="1" applyFont="1" applyBorder="1" applyAlignment="1" applyProtection="1">
      <alignment horizontal="right"/>
      <protection locked="0"/>
    </xf>
    <xf numFmtId="194" fontId="11" fillId="0" borderId="1" xfId="1" applyNumberFormat="1" applyFont="1" applyBorder="1" applyAlignment="1"/>
    <xf numFmtId="41" fontId="11" fillId="0" borderId="1" xfId="0" applyNumberFormat="1" applyFont="1" applyBorder="1" applyAlignment="1"/>
    <xf numFmtId="49" fontId="11" fillId="0" borderId="16" xfId="0" applyNumberFormat="1" applyFont="1" applyBorder="1" applyAlignment="1">
      <alignment horizontal="distributed" vertical="center"/>
    </xf>
    <xf numFmtId="49" fontId="11" fillId="0" borderId="9" xfId="0" applyNumberFormat="1" applyFont="1" applyBorder="1" applyAlignment="1">
      <alignment horizontal="distributed" vertical="center"/>
    </xf>
    <xf numFmtId="49" fontId="11" fillId="0" borderId="37" xfId="0" applyNumberFormat="1" applyFont="1" applyBorder="1" applyAlignment="1">
      <alignment horizontal="center" vertical="center" textRotation="255"/>
    </xf>
    <xf numFmtId="41" fontId="11" fillId="0" borderId="26" xfId="0" applyNumberFormat="1" applyFont="1" applyBorder="1" applyAlignment="1">
      <alignment horizontal="center"/>
    </xf>
    <xf numFmtId="41" fontId="11" fillId="0" borderId="9" xfId="0" applyNumberFormat="1" applyFont="1" applyBorder="1" applyAlignment="1">
      <alignment horizontal="center"/>
    </xf>
    <xf numFmtId="41" fontId="11" fillId="0" borderId="9" xfId="0" applyNumberFormat="1" applyFont="1" applyBorder="1" applyAlignment="1" applyProtection="1">
      <alignment horizontal="center"/>
      <protection locked="0"/>
    </xf>
    <xf numFmtId="49" fontId="11" fillId="0" borderId="6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vertical="center"/>
    </xf>
    <xf numFmtId="49" fontId="11" fillId="0" borderId="2" xfId="0" applyNumberFormat="1" applyFont="1" applyBorder="1" applyAlignment="1">
      <alignment horizontal="distributed" vertical="center"/>
    </xf>
    <xf numFmtId="41" fontId="11" fillId="0" borderId="38" xfId="14" applyNumberFormat="1" applyFont="1" applyBorder="1" applyAlignment="1" applyProtection="1">
      <alignment horizontal="right"/>
      <protection locked="0"/>
    </xf>
    <xf numFmtId="41" fontId="11" fillId="0" borderId="4" xfId="14" applyNumberFormat="1" applyFont="1" applyBorder="1" applyAlignment="1">
      <alignment horizontal="right"/>
    </xf>
    <xf numFmtId="41" fontId="11" fillId="0" borderId="4" xfId="14" applyNumberFormat="1" applyFont="1" applyBorder="1" applyAlignment="1" applyProtection="1">
      <alignment horizontal="right"/>
      <protection locked="0"/>
    </xf>
    <xf numFmtId="194" fontId="11" fillId="0" borderId="4" xfId="1" applyNumberFormat="1" applyFont="1" applyBorder="1" applyAlignment="1"/>
    <xf numFmtId="41" fontId="11" fillId="0" borderId="4" xfId="0" applyNumberFormat="1" applyFont="1" applyBorder="1" applyAlignment="1"/>
    <xf numFmtId="49" fontId="11" fillId="0" borderId="15" xfId="0" applyNumberFormat="1" applyFont="1" applyBorder="1" applyAlignment="1">
      <alignment horizontal="distributed" vertical="center"/>
    </xf>
    <xf numFmtId="49" fontId="11" fillId="0" borderId="7" xfId="0" applyNumberFormat="1" applyFont="1" applyBorder="1" applyAlignment="1">
      <alignment horizontal="distributed" vertical="center"/>
    </xf>
    <xf numFmtId="49" fontId="11" fillId="0" borderId="39" xfId="0" applyNumberFormat="1" applyFont="1" applyBorder="1" applyAlignment="1">
      <alignment horizontal="center" vertical="center" textRotation="255"/>
    </xf>
    <xf numFmtId="41" fontId="11" fillId="0" borderId="22" xfId="0" applyNumberFormat="1" applyFont="1" applyBorder="1" applyAlignment="1">
      <alignment horizontal="center"/>
    </xf>
    <xf numFmtId="41" fontId="11" fillId="0" borderId="7" xfId="0" applyNumberFormat="1" applyFont="1" applyBorder="1" applyAlignment="1">
      <alignment horizontal="center"/>
    </xf>
    <xf numFmtId="41" fontId="11" fillId="0" borderId="7" xfId="0" applyNumberFormat="1" applyFont="1" applyBorder="1" applyAlignment="1" applyProtection="1">
      <alignment horizontal="center"/>
      <protection locked="0"/>
    </xf>
    <xf numFmtId="49" fontId="11" fillId="0" borderId="30" xfId="0" applyNumberFormat="1" applyFont="1" applyBorder="1" applyAlignment="1">
      <alignment horizontal="center" vertical="center"/>
    </xf>
    <xf numFmtId="49" fontId="11" fillId="0" borderId="23" xfId="0" applyNumberFormat="1" applyFont="1" applyBorder="1" applyAlignment="1">
      <alignment vertical="center"/>
    </xf>
    <xf numFmtId="49" fontId="11" fillId="0" borderId="23" xfId="0" applyNumberFormat="1" applyFont="1" applyBorder="1" applyAlignment="1">
      <alignment horizontal="distributed" vertical="center"/>
    </xf>
    <xf numFmtId="49" fontId="11" fillId="0" borderId="3" xfId="0" applyNumberFormat="1" applyFont="1" applyBorder="1" applyAlignment="1">
      <alignment horizontal="distributed" vertical="center"/>
    </xf>
    <xf numFmtId="41" fontId="11" fillId="0" borderId="24" xfId="0" applyNumberFormat="1" applyFont="1" applyBorder="1" applyAlignment="1"/>
    <xf numFmtId="41" fontId="11" fillId="0" borderId="3" xfId="0" applyNumberFormat="1" applyFont="1" applyBorder="1" applyAlignment="1"/>
    <xf numFmtId="41" fontId="11" fillId="0" borderId="3" xfId="0" applyNumberFormat="1" applyFont="1" applyBorder="1" applyAlignment="1">
      <alignment horizontal="center"/>
    </xf>
    <xf numFmtId="41" fontId="11" fillId="0" borderId="3" xfId="0" applyNumberFormat="1" applyFont="1" applyBorder="1" applyAlignment="1" applyProtection="1">
      <alignment horizontal="center"/>
      <protection locked="0"/>
    </xf>
    <xf numFmtId="49" fontId="11" fillId="0" borderId="14" xfId="0" applyNumberFormat="1" applyFont="1" applyBorder="1" applyAlignment="1">
      <alignment horizontal="center" vertical="center"/>
    </xf>
    <xf numFmtId="49" fontId="11" fillId="0" borderId="25" xfId="0" applyNumberFormat="1" applyFont="1" applyBorder="1" applyAlignment="1">
      <alignment vertical="center"/>
    </xf>
    <xf numFmtId="49" fontId="11" fillId="0" borderId="25" xfId="0" applyNumberFormat="1" applyFont="1" applyBorder="1" applyAlignment="1">
      <alignment horizontal="distributed" vertical="center"/>
    </xf>
    <xf numFmtId="41" fontId="11" fillId="0" borderId="22" xfId="0" applyNumberFormat="1" applyFont="1" applyBorder="1" applyAlignment="1"/>
    <xf numFmtId="41" fontId="11" fillId="0" borderId="7" xfId="0" applyNumberFormat="1" applyFont="1" applyBorder="1" applyAlignment="1"/>
    <xf numFmtId="41" fontId="11" fillId="0" borderId="4" xfId="1" applyNumberFormat="1" applyFont="1" applyBorder="1" applyAlignment="1">
      <alignment horizontal="right"/>
    </xf>
    <xf numFmtId="41" fontId="11" fillId="0" borderId="4" xfId="0" applyNumberFormat="1" applyFont="1" applyBorder="1" applyAlignment="1">
      <alignment horizontal="right"/>
    </xf>
    <xf numFmtId="49" fontId="11" fillId="0" borderId="3" xfId="0" applyNumberFormat="1" applyFont="1" applyBorder="1" applyAlignment="1">
      <alignment horizontal="distributed" vertical="center" wrapText="1"/>
    </xf>
    <xf numFmtId="49" fontId="11" fillId="0" borderId="29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vertical="center"/>
    </xf>
    <xf numFmtId="49" fontId="11" fillId="0" borderId="0" xfId="0" applyNumberFormat="1" applyFont="1" applyBorder="1" applyAlignment="1">
      <alignment horizontal="distributed" vertical="center"/>
    </xf>
    <xf numFmtId="49" fontId="11" fillId="0" borderId="7" xfId="0" applyNumberFormat="1" applyFont="1" applyBorder="1" applyAlignment="1">
      <alignment horizontal="distributed" vertical="center" wrapText="1"/>
    </xf>
    <xf numFmtId="49" fontId="11" fillId="0" borderId="14" xfId="0" applyNumberFormat="1" applyFont="1" applyBorder="1" applyAlignment="1">
      <alignment vertical="center"/>
    </xf>
    <xf numFmtId="49" fontId="11" fillId="0" borderId="25" xfId="0" applyNumberFormat="1" applyFont="1" applyBorder="1" applyAlignment="1">
      <alignment vertical="center"/>
    </xf>
    <xf numFmtId="49" fontId="11" fillId="0" borderId="25" xfId="0" applyNumberFormat="1" applyFont="1" applyBorder="1" applyAlignment="1">
      <alignment horizontal="distributed" vertical="center"/>
    </xf>
    <xf numFmtId="49" fontId="11" fillId="0" borderId="30" xfId="0" applyNumberFormat="1" applyFont="1" applyBorder="1" applyAlignment="1">
      <alignment vertical="center"/>
    </xf>
    <xf numFmtId="49" fontId="11" fillId="0" borderId="23" xfId="0" applyNumberFormat="1" applyFont="1" applyBorder="1" applyAlignment="1">
      <alignment vertical="center"/>
    </xf>
    <xf numFmtId="49" fontId="11" fillId="0" borderId="23" xfId="0" applyNumberFormat="1" applyFont="1" applyBorder="1" applyAlignment="1">
      <alignment horizontal="distributed" vertical="center"/>
    </xf>
    <xf numFmtId="41" fontId="11" fillId="0" borderId="38" xfId="1" applyNumberFormat="1" applyFont="1" applyBorder="1" applyAlignment="1">
      <alignment horizontal="right"/>
    </xf>
    <xf numFmtId="49" fontId="11" fillId="0" borderId="14" xfId="0" applyNumberFormat="1" applyFont="1" applyBorder="1" applyAlignment="1">
      <alignment horizontal="center" vertical="center"/>
    </xf>
    <xf numFmtId="49" fontId="11" fillId="0" borderId="25" xfId="0" applyNumberFormat="1" applyFont="1" applyBorder="1" applyAlignment="1">
      <alignment horizontal="center" vertical="center"/>
    </xf>
    <xf numFmtId="49" fontId="11" fillId="0" borderId="40" xfId="0" applyNumberFormat="1" applyFont="1" applyBorder="1" applyAlignment="1">
      <alignment horizontal="center" vertical="center" textRotation="255"/>
    </xf>
    <xf numFmtId="41" fontId="11" fillId="0" borderId="27" xfId="0" applyNumberFormat="1" applyFont="1" applyBorder="1" applyAlignment="1"/>
    <xf numFmtId="41" fontId="11" fillId="0" borderId="10" xfId="0" applyNumberFormat="1" applyFont="1" applyBorder="1" applyAlignment="1"/>
    <xf numFmtId="49" fontId="11" fillId="0" borderId="5" xfId="0" applyNumberFormat="1" applyFont="1" applyBorder="1" applyAlignment="1">
      <alignment horizontal="center" vertical="center"/>
    </xf>
    <xf numFmtId="49" fontId="11" fillId="0" borderId="11" xfId="0" applyNumberFormat="1" applyFont="1" applyBorder="1" applyAlignment="1">
      <alignment horizontal="center" vertical="center"/>
    </xf>
    <xf numFmtId="41" fontId="11" fillId="0" borderId="38" xfId="14" applyNumberFormat="1" applyFont="1" applyBorder="1" applyAlignment="1" applyProtection="1">
      <alignment horizontal="right"/>
    </xf>
    <xf numFmtId="41" fontId="11" fillId="0" borderId="4" xfId="14" applyNumberFormat="1" applyFont="1" applyBorder="1" applyAlignment="1" applyProtection="1">
      <alignment horizontal="right"/>
    </xf>
    <xf numFmtId="41" fontId="11" fillId="0" borderId="41" xfId="0" applyNumberFormat="1" applyFont="1" applyBorder="1" applyAlignment="1" applyProtection="1"/>
    <xf numFmtId="41" fontId="11" fillId="0" borderId="4" xfId="0" applyNumberFormat="1" applyFont="1" applyBorder="1" applyAlignment="1" applyProtection="1"/>
    <xf numFmtId="49" fontId="11" fillId="0" borderId="15" xfId="0" applyNumberFormat="1" applyFont="1" applyBorder="1" applyAlignment="1" applyProtection="1">
      <alignment horizontal="distributed" vertical="center"/>
    </xf>
    <xf numFmtId="49" fontId="11" fillId="0" borderId="14" xfId="0" applyNumberFormat="1" applyFont="1" applyBorder="1" applyAlignment="1" applyProtection="1">
      <alignment horizontal="distributed" vertical="center"/>
    </xf>
    <xf numFmtId="49" fontId="11" fillId="0" borderId="42" xfId="0" applyNumberFormat="1" applyFont="1" applyBorder="1" applyAlignment="1" applyProtection="1">
      <alignment horizontal="distributed" vertical="center"/>
    </xf>
    <xf numFmtId="0" fontId="11" fillId="0" borderId="26" xfId="0" applyFont="1" applyBorder="1" applyAlignment="1">
      <alignment horizontal="distributed" vertical="center"/>
    </xf>
    <xf numFmtId="49" fontId="11" fillId="0" borderId="1" xfId="0" applyNumberFormat="1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distributed" vertical="center"/>
    </xf>
    <xf numFmtId="49" fontId="11" fillId="0" borderId="2" xfId="0" applyNumberFormat="1" applyFont="1" applyBorder="1" applyAlignment="1">
      <alignment horizontal="distributed" vertical="center"/>
    </xf>
    <xf numFmtId="41" fontId="11" fillId="0" borderId="43" xfId="0" applyNumberFormat="1" applyFont="1" applyBorder="1" applyAlignment="1" applyProtection="1"/>
    <xf numFmtId="41" fontId="11" fillId="0" borderId="3" xfId="0" applyNumberFormat="1" applyFont="1" applyBorder="1" applyAlignment="1" applyProtection="1"/>
    <xf numFmtId="49" fontId="11" fillId="0" borderId="14" xfId="0" applyNumberFormat="1" applyFont="1" applyBorder="1" applyAlignment="1" applyProtection="1">
      <alignment horizontal="distributed" vertical="center"/>
    </xf>
    <xf numFmtId="49" fontId="11" fillId="0" borderId="5" xfId="0" applyNumberFormat="1" applyFont="1" applyBorder="1" applyAlignment="1" applyProtection="1">
      <alignment horizontal="distributed" vertical="center"/>
    </xf>
    <xf numFmtId="49" fontId="11" fillId="0" borderId="44" xfId="0" applyNumberFormat="1" applyFont="1" applyBorder="1" applyAlignment="1" applyProtection="1">
      <alignment horizontal="distributed" vertical="center"/>
    </xf>
    <xf numFmtId="0" fontId="11" fillId="0" borderId="27" xfId="0" applyFont="1" applyBorder="1" applyAlignment="1">
      <alignment horizontal="distributed" vertical="center"/>
    </xf>
    <xf numFmtId="49" fontId="11" fillId="0" borderId="20" xfId="0" applyNumberFormat="1" applyFont="1" applyBorder="1" applyAlignment="1">
      <alignment horizontal="center" vertical="center"/>
    </xf>
    <xf numFmtId="49" fontId="11" fillId="0" borderId="21" xfId="0" applyNumberFormat="1" applyFont="1" applyBorder="1" applyAlignment="1">
      <alignment horizontal="center" vertical="center"/>
    </xf>
    <xf numFmtId="49" fontId="11" fillId="0" borderId="12" xfId="0" applyNumberFormat="1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distributed" vertical="center"/>
    </xf>
    <xf numFmtId="49" fontId="11" fillId="0" borderId="11" xfId="0" applyNumberFormat="1" applyFont="1" applyBorder="1" applyAlignment="1">
      <alignment horizontal="distributed" vertical="center"/>
    </xf>
    <xf numFmtId="49" fontId="11" fillId="0" borderId="45" xfId="0" applyNumberFormat="1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49" fontId="11" fillId="0" borderId="32" xfId="0" applyNumberFormat="1" applyFont="1" applyBorder="1" applyAlignment="1">
      <alignment horizontal="center" vertical="center"/>
    </xf>
    <xf numFmtId="0" fontId="11" fillId="0" borderId="46" xfId="0" applyFont="1" applyBorder="1" applyAlignment="1"/>
    <xf numFmtId="0" fontId="11" fillId="0" borderId="0" xfId="0" applyFont="1" applyBorder="1" applyAlignment="1">
      <alignment horizontal="right" vertical="center"/>
    </xf>
    <xf numFmtId="0" fontId="29" fillId="0" borderId="0" xfId="0" applyFont="1" applyBorder="1" applyAlignment="1">
      <alignment horizontal="right" vertical="center"/>
    </xf>
    <xf numFmtId="49" fontId="30" fillId="0" borderId="0" xfId="0" applyNumberFormat="1" applyFont="1" applyBorder="1" applyAlignment="1">
      <alignment vertical="center"/>
    </xf>
    <xf numFmtId="49" fontId="9" fillId="0" borderId="0" xfId="0" applyNumberFormat="1" applyFont="1" applyBorder="1" applyAlignment="1">
      <alignment vertical="center"/>
    </xf>
  </cellXfs>
  <cellStyles count="15">
    <cellStyle name="桁区切り" xfId="1" builtinId="6"/>
    <cellStyle name="桁区切り 2" xfId="14" xr:uid="{E36D9324-AC31-F546-816C-9B1C75DC47AA}"/>
    <cellStyle name="標準" xfId="0" builtinId="0"/>
    <cellStyle name="標準 10" xfId="2" xr:uid="{00000000-0005-0000-0000-000002000000}"/>
    <cellStyle name="標準 11" xfId="3" xr:uid="{00000000-0005-0000-0000-000003000000}"/>
    <cellStyle name="標準 12" xfId="4" xr:uid="{00000000-0005-0000-0000-000004000000}"/>
    <cellStyle name="標準 13" xfId="5" xr:uid="{00000000-0005-0000-0000-000005000000}"/>
    <cellStyle name="標準 2" xfId="6" xr:uid="{00000000-0005-0000-0000-000006000000}"/>
    <cellStyle name="標準 3" xfId="7" xr:uid="{00000000-0005-0000-0000-000007000000}"/>
    <cellStyle name="標準 4" xfId="8" xr:uid="{00000000-0005-0000-0000-000008000000}"/>
    <cellStyle name="標準 5" xfId="9" xr:uid="{00000000-0005-0000-0000-000009000000}"/>
    <cellStyle name="標準 6" xfId="10" xr:uid="{00000000-0005-0000-0000-00000A000000}"/>
    <cellStyle name="標準 7" xfId="11" xr:uid="{00000000-0005-0000-0000-00000B000000}"/>
    <cellStyle name="標準 8" xfId="12" xr:uid="{00000000-0005-0000-0000-00000C000000}"/>
    <cellStyle name="標準 9" xfId="13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5"/>
  <sheetViews>
    <sheetView showGridLines="0" tabSelected="1" zoomScaleSheetLayoutView="80" workbookViewId="0">
      <selection sqref="A1:N1"/>
    </sheetView>
  </sheetViews>
  <sheetFormatPr baseColWidth="10" defaultColWidth="9" defaultRowHeight="14"/>
  <cols>
    <col min="1" max="1" width="5.1640625" style="4" customWidth="1"/>
    <col min="2" max="2" width="6" style="5" customWidth="1"/>
    <col min="3" max="4" width="7.6640625" style="5" customWidth="1"/>
    <col min="5" max="7" width="6.1640625" style="5" customWidth="1"/>
    <col min="8" max="8" width="6.1640625" style="4" customWidth="1"/>
    <col min="9" max="9" width="6.1640625" style="5" customWidth="1"/>
    <col min="10" max="10" width="5.1640625" style="5" customWidth="1"/>
    <col min="11" max="11" width="5.83203125" style="5" customWidth="1"/>
    <col min="12" max="12" width="5.33203125" style="4" customWidth="1"/>
    <col min="13" max="13" width="5.83203125" style="4" customWidth="1"/>
    <col min="14" max="14" width="8.1640625" style="4" customWidth="1"/>
    <col min="15" max="16384" width="9" style="5"/>
  </cols>
  <sheetData>
    <row r="1" spans="1:14" ht="21" customHeight="1">
      <c r="A1" s="53" t="s">
        <v>32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3" spans="1:14" s="2" customFormat="1" ht="19">
      <c r="A3" s="3" t="s">
        <v>3</v>
      </c>
      <c r="H3" s="1"/>
      <c r="L3" s="1"/>
      <c r="M3" s="1"/>
      <c r="N3" s="1"/>
    </row>
    <row r="5" spans="1:14" ht="15">
      <c r="A5" s="8" t="s">
        <v>33</v>
      </c>
      <c r="B5" s="9"/>
      <c r="C5" s="9"/>
      <c r="D5" s="9"/>
      <c r="E5" s="9"/>
      <c r="F5" s="9"/>
      <c r="G5" s="9"/>
      <c r="H5" s="10"/>
      <c r="I5" s="9"/>
      <c r="J5" s="9"/>
      <c r="K5" s="9"/>
      <c r="L5" s="10"/>
      <c r="M5" s="11"/>
      <c r="N5" s="10"/>
    </row>
    <row r="6" spans="1:14" s="6" customFormat="1" ht="31.5" customHeight="1">
      <c r="A6" s="45" t="s">
        <v>27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</row>
    <row r="7" spans="1:14" s="6" customFormat="1" thickBot="1">
      <c r="A7" s="12"/>
      <c r="B7" s="13"/>
      <c r="C7" s="13"/>
      <c r="D7" s="13"/>
      <c r="E7" s="13"/>
      <c r="F7" s="13"/>
      <c r="G7" s="13"/>
      <c r="H7" s="12"/>
      <c r="I7" s="13"/>
      <c r="J7" s="13"/>
      <c r="K7" s="13"/>
      <c r="L7" s="14"/>
      <c r="M7" s="15"/>
      <c r="N7" s="16" t="s">
        <v>31</v>
      </c>
    </row>
    <row r="8" spans="1:14" s="6" customFormat="1" ht="15" customHeight="1">
      <c r="A8" s="48"/>
      <c r="B8" s="49"/>
      <c r="C8" s="52" t="s">
        <v>13</v>
      </c>
      <c r="D8" s="52"/>
      <c r="E8" s="46" t="s">
        <v>17</v>
      </c>
      <c r="F8" s="46" t="s">
        <v>18</v>
      </c>
      <c r="G8" s="46" t="s">
        <v>19</v>
      </c>
      <c r="H8" s="46" t="s">
        <v>20</v>
      </c>
      <c r="I8" s="46" t="s">
        <v>21</v>
      </c>
      <c r="J8" s="52" t="s">
        <v>15</v>
      </c>
      <c r="K8" s="52"/>
      <c r="L8" s="52"/>
      <c r="M8" s="46" t="s">
        <v>14</v>
      </c>
      <c r="N8" s="43" t="s">
        <v>16</v>
      </c>
    </row>
    <row r="9" spans="1:14" s="6" customFormat="1" ht="30" customHeight="1" thickBot="1">
      <c r="A9" s="50"/>
      <c r="B9" s="51"/>
      <c r="C9" s="17" t="s">
        <v>25</v>
      </c>
      <c r="D9" s="17" t="s">
        <v>26</v>
      </c>
      <c r="E9" s="47"/>
      <c r="F9" s="47"/>
      <c r="G9" s="47"/>
      <c r="H9" s="47"/>
      <c r="I9" s="47"/>
      <c r="J9" s="17" t="s">
        <v>22</v>
      </c>
      <c r="K9" s="17" t="s">
        <v>23</v>
      </c>
      <c r="L9" s="17" t="s">
        <v>24</v>
      </c>
      <c r="M9" s="47"/>
      <c r="N9" s="44"/>
    </row>
    <row r="10" spans="1:14" s="7" customFormat="1" ht="18" customHeight="1">
      <c r="A10" s="38" t="s">
        <v>4</v>
      </c>
      <c r="B10" s="18" t="s">
        <v>11</v>
      </c>
      <c r="C10" s="28">
        <v>23599</v>
      </c>
      <c r="D10" s="24">
        <v>36</v>
      </c>
      <c r="E10" s="24">
        <v>20394</v>
      </c>
      <c r="F10" s="24">
        <v>21681</v>
      </c>
      <c r="G10" s="24">
        <v>975</v>
      </c>
      <c r="H10" s="24">
        <v>5384</v>
      </c>
      <c r="I10" s="24">
        <v>20120</v>
      </c>
      <c r="J10" s="24">
        <f>J12+J14+J16+J18+J20+J22+J24+J26+J28</f>
        <v>9</v>
      </c>
      <c r="K10" s="24">
        <f t="shared" ref="K10" si="0">K12+K14+K16+K18+K20+K22+K24+K26+K28</f>
        <v>6850</v>
      </c>
      <c r="L10" s="24">
        <f>L12+L14+L16+L18+L20+L22+L24+L26+L28</f>
        <v>1078</v>
      </c>
      <c r="M10" s="36">
        <v>19.05</v>
      </c>
      <c r="N10" s="33">
        <v>81.28</v>
      </c>
    </row>
    <row r="11" spans="1:14" s="7" customFormat="1" ht="18" customHeight="1">
      <c r="A11" s="39"/>
      <c r="B11" s="19" t="s">
        <v>12</v>
      </c>
      <c r="C11" s="28">
        <v>29296</v>
      </c>
      <c r="D11" s="24">
        <v>51</v>
      </c>
      <c r="E11" s="24">
        <v>25395</v>
      </c>
      <c r="F11" s="24">
        <v>26823</v>
      </c>
      <c r="G11" s="24">
        <v>1410</v>
      </c>
      <c r="H11" s="24">
        <v>5582</v>
      </c>
      <c r="I11" s="24">
        <v>23812</v>
      </c>
      <c r="J11" s="24">
        <f t="shared" ref="J11:K11" si="1">J13+J15+J17+J19+J21+J23+J25+J27+J29</f>
        <v>9</v>
      </c>
      <c r="K11" s="24">
        <f t="shared" si="1"/>
        <v>7789</v>
      </c>
      <c r="L11" s="24">
        <f>L13+L15+L17+L19+L21+L23+L25+L27+L29</f>
        <v>1079</v>
      </c>
      <c r="M11" s="37"/>
      <c r="N11" s="34"/>
    </row>
    <row r="12" spans="1:14" s="6" customFormat="1" ht="18" customHeight="1">
      <c r="A12" s="35" t="s">
        <v>0</v>
      </c>
      <c r="B12" s="20" t="s">
        <v>11</v>
      </c>
      <c r="C12" s="26">
        <v>3794</v>
      </c>
      <c r="D12" s="25">
        <v>8</v>
      </c>
      <c r="E12" s="26">
        <v>3325</v>
      </c>
      <c r="F12" s="25">
        <v>3530</v>
      </c>
      <c r="G12" s="25">
        <v>97</v>
      </c>
      <c r="H12" s="25">
        <v>832</v>
      </c>
      <c r="I12" s="25">
        <v>3161</v>
      </c>
      <c r="J12" s="25">
        <v>0</v>
      </c>
      <c r="K12" s="25">
        <v>656</v>
      </c>
      <c r="L12" s="25">
        <v>239</v>
      </c>
      <c r="M12" s="40">
        <v>42.65</v>
      </c>
      <c r="N12" s="42">
        <v>80.540000000000006</v>
      </c>
    </row>
    <row r="13" spans="1:14" s="6" customFormat="1" ht="18" customHeight="1">
      <c r="A13" s="35"/>
      <c r="B13" s="20" t="s">
        <v>12</v>
      </c>
      <c r="C13" s="25">
        <v>4348</v>
      </c>
      <c r="D13" s="25">
        <v>9</v>
      </c>
      <c r="E13" s="25">
        <v>3824</v>
      </c>
      <c r="F13" s="25">
        <v>4032</v>
      </c>
      <c r="G13" s="25">
        <v>139</v>
      </c>
      <c r="H13" s="26">
        <v>847</v>
      </c>
      <c r="I13" s="25">
        <v>3502</v>
      </c>
      <c r="J13" s="25">
        <v>0</v>
      </c>
      <c r="K13" s="25">
        <v>761</v>
      </c>
      <c r="L13" s="25">
        <v>239</v>
      </c>
      <c r="M13" s="41"/>
      <c r="N13" s="42"/>
    </row>
    <row r="14" spans="1:14" s="6" customFormat="1" ht="18" customHeight="1">
      <c r="A14" s="35" t="s">
        <v>1</v>
      </c>
      <c r="B14" s="20" t="s">
        <v>11</v>
      </c>
      <c r="C14" s="26">
        <v>2056</v>
      </c>
      <c r="D14" s="26">
        <v>8</v>
      </c>
      <c r="E14" s="25">
        <v>1795</v>
      </c>
      <c r="F14" s="25">
        <v>1914</v>
      </c>
      <c r="G14" s="25">
        <v>100</v>
      </c>
      <c r="H14" s="25">
        <v>419</v>
      </c>
      <c r="I14" s="25">
        <v>1721</v>
      </c>
      <c r="J14" s="25">
        <v>2</v>
      </c>
      <c r="K14" s="25">
        <v>680</v>
      </c>
      <c r="L14" s="25">
        <v>96</v>
      </c>
      <c r="M14" s="40">
        <v>32.950000000000003</v>
      </c>
      <c r="N14" s="42">
        <v>79.8</v>
      </c>
    </row>
    <row r="15" spans="1:14" s="6" customFormat="1" ht="18" customHeight="1">
      <c r="A15" s="35"/>
      <c r="B15" s="20" t="s">
        <v>12</v>
      </c>
      <c r="C15" s="25">
        <v>2554</v>
      </c>
      <c r="D15" s="25">
        <v>10</v>
      </c>
      <c r="E15" s="25">
        <v>2238</v>
      </c>
      <c r="F15" s="25">
        <v>2366</v>
      </c>
      <c r="G15" s="25">
        <v>153</v>
      </c>
      <c r="H15" s="25">
        <v>436</v>
      </c>
      <c r="I15" s="25">
        <v>2038</v>
      </c>
      <c r="J15" s="25">
        <v>2</v>
      </c>
      <c r="K15" s="25">
        <v>786</v>
      </c>
      <c r="L15" s="25">
        <v>96</v>
      </c>
      <c r="M15" s="41"/>
      <c r="N15" s="42"/>
    </row>
    <row r="16" spans="1:14" s="6" customFormat="1" ht="18" customHeight="1">
      <c r="A16" s="35" t="s">
        <v>2</v>
      </c>
      <c r="B16" s="20" t="s">
        <v>11</v>
      </c>
      <c r="C16" s="26">
        <v>2278</v>
      </c>
      <c r="D16" s="25">
        <v>1</v>
      </c>
      <c r="E16" s="25">
        <v>2001</v>
      </c>
      <c r="F16" s="25">
        <v>2122</v>
      </c>
      <c r="G16" s="25">
        <v>97</v>
      </c>
      <c r="H16" s="25">
        <v>587</v>
      </c>
      <c r="I16" s="25">
        <v>1938</v>
      </c>
      <c r="J16" s="25">
        <v>1</v>
      </c>
      <c r="K16" s="26">
        <v>707</v>
      </c>
      <c r="L16" s="25">
        <v>126</v>
      </c>
      <c r="M16" s="40">
        <v>54.65</v>
      </c>
      <c r="N16" s="42">
        <v>80.98</v>
      </c>
    </row>
    <row r="17" spans="1:14" s="6" customFormat="1" ht="18" customHeight="1">
      <c r="A17" s="35"/>
      <c r="B17" s="20" t="s">
        <v>12</v>
      </c>
      <c r="C17" s="25">
        <v>2818</v>
      </c>
      <c r="D17" s="25">
        <v>2</v>
      </c>
      <c r="E17" s="25">
        <v>2485</v>
      </c>
      <c r="F17" s="25">
        <v>2625</v>
      </c>
      <c r="G17" s="25">
        <v>154</v>
      </c>
      <c r="H17" s="25">
        <v>603</v>
      </c>
      <c r="I17" s="25">
        <v>2282</v>
      </c>
      <c r="J17" s="25">
        <v>1</v>
      </c>
      <c r="K17" s="26">
        <v>762</v>
      </c>
      <c r="L17" s="25">
        <v>126</v>
      </c>
      <c r="M17" s="41"/>
      <c r="N17" s="42"/>
    </row>
    <row r="18" spans="1:14" s="6" customFormat="1" ht="18" customHeight="1">
      <c r="A18" s="57" t="s">
        <v>5</v>
      </c>
      <c r="B18" s="20" t="s">
        <v>11</v>
      </c>
      <c r="C18" s="26">
        <v>3174</v>
      </c>
      <c r="D18" s="26">
        <v>2</v>
      </c>
      <c r="E18" s="25">
        <v>2717</v>
      </c>
      <c r="F18" s="25">
        <v>2904</v>
      </c>
      <c r="G18" s="25">
        <v>152</v>
      </c>
      <c r="H18" s="25">
        <v>723</v>
      </c>
      <c r="I18" s="25">
        <v>2678</v>
      </c>
      <c r="J18" s="25">
        <v>2</v>
      </c>
      <c r="K18" s="26">
        <v>1119</v>
      </c>
      <c r="L18" s="25">
        <v>145</v>
      </c>
      <c r="M18" s="40">
        <v>23.63</v>
      </c>
      <c r="N18" s="42">
        <v>79.680000000000007</v>
      </c>
    </row>
    <row r="19" spans="1:14" s="6" customFormat="1" ht="18" customHeight="1">
      <c r="A19" s="57"/>
      <c r="B19" s="20" t="s">
        <v>12</v>
      </c>
      <c r="C19" s="25">
        <v>4036</v>
      </c>
      <c r="D19" s="25">
        <v>4</v>
      </c>
      <c r="E19" s="25">
        <v>3482</v>
      </c>
      <c r="F19" s="25">
        <v>3698</v>
      </c>
      <c r="G19" s="25">
        <v>211</v>
      </c>
      <c r="H19" s="25">
        <v>748</v>
      </c>
      <c r="I19" s="25">
        <v>3216</v>
      </c>
      <c r="J19" s="25">
        <v>2</v>
      </c>
      <c r="K19" s="26">
        <v>1310</v>
      </c>
      <c r="L19" s="25">
        <v>145</v>
      </c>
      <c r="M19" s="41"/>
      <c r="N19" s="42"/>
    </row>
    <row r="20" spans="1:14" s="6" customFormat="1" ht="18" customHeight="1">
      <c r="A20" s="35" t="s">
        <v>6</v>
      </c>
      <c r="B20" s="20" t="s">
        <v>11</v>
      </c>
      <c r="C20" s="26">
        <v>2251</v>
      </c>
      <c r="D20" s="25">
        <v>2</v>
      </c>
      <c r="E20" s="25">
        <v>1905</v>
      </c>
      <c r="F20" s="25">
        <v>2039</v>
      </c>
      <c r="G20" s="25">
        <v>74</v>
      </c>
      <c r="H20" s="25">
        <v>452</v>
      </c>
      <c r="I20" s="25">
        <v>1928</v>
      </c>
      <c r="J20" s="25">
        <v>2</v>
      </c>
      <c r="K20" s="25">
        <v>570</v>
      </c>
      <c r="L20" s="25">
        <v>91</v>
      </c>
      <c r="M20" s="40">
        <v>10.26</v>
      </c>
      <c r="N20" s="42">
        <v>82.38</v>
      </c>
    </row>
    <row r="21" spans="1:14" s="6" customFormat="1" ht="18" customHeight="1">
      <c r="A21" s="35"/>
      <c r="B21" s="20" t="s">
        <v>12</v>
      </c>
      <c r="C21" s="25">
        <v>2713</v>
      </c>
      <c r="D21" s="25">
        <v>2</v>
      </c>
      <c r="E21" s="25">
        <v>2316</v>
      </c>
      <c r="F21" s="25">
        <v>2446</v>
      </c>
      <c r="G21" s="25">
        <v>112</v>
      </c>
      <c r="H21" s="25">
        <v>469</v>
      </c>
      <c r="I21" s="25">
        <v>2235</v>
      </c>
      <c r="J21" s="25">
        <v>2</v>
      </c>
      <c r="K21" s="25">
        <v>633</v>
      </c>
      <c r="L21" s="25">
        <v>91</v>
      </c>
      <c r="M21" s="41"/>
      <c r="N21" s="42"/>
    </row>
    <row r="22" spans="1:14" s="6" customFormat="1" ht="18" customHeight="1">
      <c r="A22" s="35" t="s">
        <v>7</v>
      </c>
      <c r="B22" s="20" t="s">
        <v>30</v>
      </c>
      <c r="C22" s="26">
        <v>2920</v>
      </c>
      <c r="D22" s="26">
        <v>6</v>
      </c>
      <c r="E22" s="25">
        <v>2505</v>
      </c>
      <c r="F22" s="25">
        <v>2659</v>
      </c>
      <c r="G22" s="25">
        <v>153</v>
      </c>
      <c r="H22" s="25">
        <v>774</v>
      </c>
      <c r="I22" s="25">
        <v>2548</v>
      </c>
      <c r="J22" s="25">
        <v>1</v>
      </c>
      <c r="K22" s="25">
        <v>1091</v>
      </c>
      <c r="L22" s="25">
        <v>116</v>
      </c>
      <c r="M22" s="40">
        <v>16.41</v>
      </c>
      <c r="N22" s="42">
        <v>82.63</v>
      </c>
    </row>
    <row r="23" spans="1:14" s="6" customFormat="1" ht="18" customHeight="1">
      <c r="A23" s="35"/>
      <c r="B23" s="20" t="s">
        <v>12</v>
      </c>
      <c r="C23" s="25">
        <v>3839</v>
      </c>
      <c r="D23" s="25">
        <v>10</v>
      </c>
      <c r="E23" s="25">
        <v>3302</v>
      </c>
      <c r="F23" s="25">
        <v>3482</v>
      </c>
      <c r="G23" s="25">
        <v>218</v>
      </c>
      <c r="H23" s="25">
        <v>817</v>
      </c>
      <c r="I23" s="25">
        <v>3172</v>
      </c>
      <c r="J23" s="25">
        <v>1</v>
      </c>
      <c r="K23" s="25">
        <v>1240</v>
      </c>
      <c r="L23" s="25">
        <v>116</v>
      </c>
      <c r="M23" s="41"/>
      <c r="N23" s="42"/>
    </row>
    <row r="24" spans="1:14" s="6" customFormat="1" ht="18" customHeight="1">
      <c r="A24" s="35" t="s">
        <v>8</v>
      </c>
      <c r="B24" s="20" t="s">
        <v>11</v>
      </c>
      <c r="C24" s="26">
        <v>2682</v>
      </c>
      <c r="D24" s="25">
        <v>4</v>
      </c>
      <c r="E24" s="25">
        <v>2340</v>
      </c>
      <c r="F24" s="25">
        <v>2462</v>
      </c>
      <c r="G24" s="25">
        <v>132</v>
      </c>
      <c r="H24" s="25">
        <v>651</v>
      </c>
      <c r="I24" s="25">
        <v>2344</v>
      </c>
      <c r="J24" s="25">
        <v>0</v>
      </c>
      <c r="K24" s="25">
        <v>987</v>
      </c>
      <c r="L24" s="25">
        <v>110</v>
      </c>
      <c r="M24" s="40">
        <v>15.06</v>
      </c>
      <c r="N24" s="42">
        <v>82.04</v>
      </c>
    </row>
    <row r="25" spans="1:14" s="6" customFormat="1" ht="18" customHeight="1">
      <c r="A25" s="35"/>
      <c r="B25" s="20" t="s">
        <v>12</v>
      </c>
      <c r="C25" s="25">
        <v>3524</v>
      </c>
      <c r="D25" s="25">
        <v>6</v>
      </c>
      <c r="E25" s="25">
        <v>3074</v>
      </c>
      <c r="F25" s="25">
        <v>3219</v>
      </c>
      <c r="G25" s="25">
        <v>188</v>
      </c>
      <c r="H25" s="25">
        <v>679</v>
      </c>
      <c r="I25" s="25">
        <v>2891</v>
      </c>
      <c r="J25" s="25">
        <v>0</v>
      </c>
      <c r="K25" s="25">
        <v>1144</v>
      </c>
      <c r="L25" s="25">
        <v>111</v>
      </c>
      <c r="M25" s="41"/>
      <c r="N25" s="42"/>
    </row>
    <row r="26" spans="1:14" s="6" customFormat="1" ht="18" customHeight="1">
      <c r="A26" s="35" t="s">
        <v>9</v>
      </c>
      <c r="B26" s="20" t="s">
        <v>11</v>
      </c>
      <c r="C26" s="26">
        <v>2973</v>
      </c>
      <c r="D26" s="26">
        <v>4</v>
      </c>
      <c r="E26" s="25">
        <v>2543</v>
      </c>
      <c r="F26" s="25">
        <v>2719</v>
      </c>
      <c r="G26" s="25">
        <v>111</v>
      </c>
      <c r="H26" s="25">
        <v>612</v>
      </c>
      <c r="I26" s="25">
        <v>2535</v>
      </c>
      <c r="J26" s="25">
        <v>1</v>
      </c>
      <c r="K26" s="25">
        <v>667</v>
      </c>
      <c r="L26" s="25">
        <v>109</v>
      </c>
      <c r="M26" s="40">
        <v>16.350000000000001</v>
      </c>
      <c r="N26" s="42">
        <v>81.8</v>
      </c>
    </row>
    <row r="27" spans="1:14" s="6" customFormat="1" ht="18" customHeight="1">
      <c r="A27" s="35"/>
      <c r="B27" s="20" t="s">
        <v>12</v>
      </c>
      <c r="C27" s="25">
        <v>3643</v>
      </c>
      <c r="D27" s="25">
        <v>6</v>
      </c>
      <c r="E27" s="25">
        <v>3102</v>
      </c>
      <c r="F27" s="25">
        <v>3306</v>
      </c>
      <c r="G27" s="25">
        <v>151</v>
      </c>
      <c r="H27" s="25">
        <v>637</v>
      </c>
      <c r="I27" s="25">
        <v>2980</v>
      </c>
      <c r="J27" s="25">
        <v>1</v>
      </c>
      <c r="K27" s="25">
        <v>745</v>
      </c>
      <c r="L27" s="25">
        <v>109</v>
      </c>
      <c r="M27" s="41"/>
      <c r="N27" s="42"/>
    </row>
    <row r="28" spans="1:14" s="6" customFormat="1" ht="18" customHeight="1">
      <c r="A28" s="35" t="s">
        <v>10</v>
      </c>
      <c r="B28" s="20" t="s">
        <v>11</v>
      </c>
      <c r="C28" s="26">
        <v>1471</v>
      </c>
      <c r="D28" s="25">
        <v>2</v>
      </c>
      <c r="E28" s="25">
        <v>1264</v>
      </c>
      <c r="F28" s="25">
        <v>1334</v>
      </c>
      <c r="G28" s="25">
        <v>59</v>
      </c>
      <c r="H28" s="25">
        <v>335</v>
      </c>
      <c r="I28" s="25">
        <v>1266</v>
      </c>
      <c r="J28" s="25">
        <v>0</v>
      </c>
      <c r="K28" s="25">
        <v>373</v>
      </c>
      <c r="L28" s="25">
        <v>46</v>
      </c>
      <c r="M28" s="40">
        <v>10.08</v>
      </c>
      <c r="N28" s="42">
        <v>82.16</v>
      </c>
    </row>
    <row r="29" spans="1:14" s="6" customFormat="1" ht="18" customHeight="1" thickBot="1">
      <c r="A29" s="56"/>
      <c r="B29" s="21" t="s">
        <v>12</v>
      </c>
      <c r="C29" s="29">
        <v>1822</v>
      </c>
      <c r="D29" s="27">
        <v>3</v>
      </c>
      <c r="E29" s="27">
        <v>1572</v>
      </c>
      <c r="F29" s="27">
        <v>1650</v>
      </c>
      <c r="G29" s="27">
        <v>84</v>
      </c>
      <c r="H29" s="27">
        <v>347</v>
      </c>
      <c r="I29" s="27">
        <v>1497</v>
      </c>
      <c r="J29" s="27">
        <v>0</v>
      </c>
      <c r="K29" s="27">
        <v>408</v>
      </c>
      <c r="L29" s="27">
        <v>46</v>
      </c>
      <c r="M29" s="54"/>
      <c r="N29" s="55"/>
    </row>
    <row r="30" spans="1:14" s="6" customFormat="1" ht="13">
      <c r="A30" s="13" t="s">
        <v>29</v>
      </c>
      <c r="B30" s="13"/>
      <c r="C30" s="13"/>
      <c r="D30" s="13"/>
      <c r="E30" s="13"/>
      <c r="F30" s="13"/>
      <c r="G30" s="13"/>
      <c r="H30" s="12"/>
      <c r="I30" s="13"/>
      <c r="J30" s="13"/>
      <c r="K30" s="13"/>
      <c r="L30" s="12"/>
      <c r="M30" s="12"/>
      <c r="N30" s="12"/>
    </row>
    <row r="31" spans="1:14" s="7" customFormat="1" ht="13">
      <c r="A31" s="12" t="s">
        <v>28</v>
      </c>
      <c r="B31" s="22"/>
      <c r="C31" s="22"/>
      <c r="D31" s="22"/>
      <c r="E31" s="22"/>
      <c r="F31" s="22"/>
      <c r="G31" s="22"/>
      <c r="H31" s="22"/>
      <c r="I31" s="22"/>
      <c r="J31" s="22"/>
      <c r="K31" s="23"/>
      <c r="L31" s="22"/>
      <c r="M31" s="22"/>
      <c r="N31" s="23"/>
    </row>
    <row r="32" spans="1:14">
      <c r="K32" s="4"/>
      <c r="L32" s="5"/>
      <c r="M32" s="5"/>
    </row>
    <row r="33" spans="8:13">
      <c r="K33" s="4"/>
      <c r="L33" s="5"/>
      <c r="M33" s="5"/>
    </row>
    <row r="34" spans="8:13">
      <c r="K34" s="4"/>
      <c r="L34" s="5"/>
      <c r="M34" s="5"/>
    </row>
    <row r="35" spans="8:13">
      <c r="K35" s="4"/>
      <c r="L35" s="5"/>
      <c r="M35" s="5"/>
    </row>
    <row r="36" spans="8:13">
      <c r="K36" s="4"/>
      <c r="L36" s="5"/>
      <c r="M36" s="5"/>
    </row>
    <row r="37" spans="8:13">
      <c r="K37" s="4"/>
      <c r="L37" s="5"/>
      <c r="M37" s="5"/>
    </row>
    <row r="38" spans="8:13">
      <c r="K38" s="4"/>
      <c r="L38" s="5"/>
      <c r="M38" s="5"/>
    </row>
    <row r="39" spans="8:13">
      <c r="K39" s="4"/>
      <c r="L39" s="5"/>
      <c r="M39" s="5"/>
    </row>
    <row r="40" spans="8:13">
      <c r="K40" s="4"/>
      <c r="L40" s="5"/>
      <c r="M40" s="5"/>
    </row>
    <row r="41" spans="8:13">
      <c r="K41" s="4"/>
      <c r="L41" s="5"/>
      <c r="M41" s="5"/>
    </row>
    <row r="42" spans="8:13">
      <c r="H42" s="5"/>
      <c r="I42" s="4"/>
      <c r="K42" s="4"/>
      <c r="L42" s="5"/>
      <c r="M42" s="5"/>
    </row>
    <row r="43" spans="8:13">
      <c r="H43" s="5"/>
      <c r="I43" s="4"/>
      <c r="K43" s="4"/>
      <c r="L43" s="5"/>
      <c r="M43" s="5"/>
    </row>
    <row r="44" spans="8:13">
      <c r="K44" s="4"/>
      <c r="L44" s="5"/>
      <c r="M44" s="5"/>
    </row>
    <row r="45" spans="8:13">
      <c r="L45" s="5"/>
      <c r="M45" s="5"/>
    </row>
    <row r="46" spans="8:13">
      <c r="L46" s="5"/>
      <c r="M46" s="5"/>
    </row>
    <row r="47" spans="8:13">
      <c r="L47" s="5"/>
      <c r="M47" s="5"/>
    </row>
    <row r="48" spans="8:13">
      <c r="L48" s="5"/>
      <c r="M48" s="5"/>
    </row>
    <row r="49" spans="12:14">
      <c r="L49" s="5"/>
      <c r="M49" s="5"/>
    </row>
    <row r="50" spans="12:14">
      <c r="L50" s="5"/>
      <c r="M50" s="5"/>
    </row>
    <row r="51" spans="12:14">
      <c r="L51" s="5"/>
      <c r="M51" s="5"/>
    </row>
    <row r="52" spans="12:14">
      <c r="L52" s="5"/>
      <c r="M52" s="5"/>
    </row>
    <row r="53" spans="12:14">
      <c r="L53" s="5"/>
      <c r="M53" s="5"/>
    </row>
    <row r="54" spans="12:14">
      <c r="L54" s="5"/>
      <c r="N54" s="5"/>
    </row>
    <row r="55" spans="12:14">
      <c r="M55" s="5"/>
    </row>
  </sheetData>
  <mergeCells count="42">
    <mergeCell ref="A26:A27"/>
    <mergeCell ref="A16:A17"/>
    <mergeCell ref="A18:A19"/>
    <mergeCell ref="A20:A21"/>
    <mergeCell ref="A22:A23"/>
    <mergeCell ref="A24:A25"/>
    <mergeCell ref="A1:N1"/>
    <mergeCell ref="N16:N17"/>
    <mergeCell ref="N18:N19"/>
    <mergeCell ref="N20:N21"/>
    <mergeCell ref="M28:M29"/>
    <mergeCell ref="N28:N29"/>
    <mergeCell ref="M26:M27"/>
    <mergeCell ref="N26:N27"/>
    <mergeCell ref="M22:M23"/>
    <mergeCell ref="M24:M25"/>
    <mergeCell ref="N22:N23"/>
    <mergeCell ref="N24:N25"/>
    <mergeCell ref="M20:M21"/>
    <mergeCell ref="M16:M17"/>
    <mergeCell ref="M18:M19"/>
    <mergeCell ref="A28:A29"/>
    <mergeCell ref="N8:N9"/>
    <mergeCell ref="A6:N6"/>
    <mergeCell ref="G8:G9"/>
    <mergeCell ref="A8:B9"/>
    <mergeCell ref="M8:M9"/>
    <mergeCell ref="E8:E9"/>
    <mergeCell ref="J8:L8"/>
    <mergeCell ref="H8:H9"/>
    <mergeCell ref="F8:F9"/>
    <mergeCell ref="C8:D8"/>
    <mergeCell ref="I8:I9"/>
    <mergeCell ref="N10:N11"/>
    <mergeCell ref="A14:A15"/>
    <mergeCell ref="M10:M11"/>
    <mergeCell ref="A10:A11"/>
    <mergeCell ref="A12:A13"/>
    <mergeCell ref="M12:M13"/>
    <mergeCell ref="N12:N13"/>
    <mergeCell ref="N14:N15"/>
    <mergeCell ref="M14:M15"/>
  </mergeCells>
  <phoneticPr fontId="2"/>
  <printOptions horizontalCentered="1"/>
  <pageMargins left="0.47244094488188981" right="0.47244094488188981" top="0.70866141732283472" bottom="0" header="0" footer="0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7F63C-845E-FA4B-9E3E-BC5FCE622B60}">
  <dimension ref="A1:AB19"/>
  <sheetViews>
    <sheetView showGridLines="0" zoomScaleNormal="100" workbookViewId="0"/>
  </sheetViews>
  <sheetFormatPr baseColWidth="10" defaultColWidth="8.83203125" defaultRowHeight="14"/>
  <cols>
    <col min="1" max="1" width="3.1640625" style="380" customWidth="1"/>
    <col min="2" max="2" width="5.1640625" style="380" bestFit="1" customWidth="1"/>
    <col min="3" max="3" width="5" style="380" customWidth="1"/>
    <col min="4" max="4" width="7.83203125" style="379" customWidth="1"/>
    <col min="5" max="5" width="5.83203125" style="380" customWidth="1"/>
    <col min="6" max="6" width="6.5" style="379" customWidth="1"/>
    <col min="7" max="7" width="6.5" style="380" customWidth="1"/>
    <col min="8" max="8" width="6.5" style="379" customWidth="1"/>
    <col min="9" max="9" width="6.33203125" style="380" customWidth="1"/>
    <col min="10" max="10" width="7.33203125" style="379" customWidth="1"/>
    <col min="11" max="11" width="7.33203125" style="380" customWidth="1"/>
    <col min="12" max="12" width="7.33203125" style="379" customWidth="1"/>
    <col min="13" max="13" width="6.5" style="380" customWidth="1"/>
    <col min="14" max="14" width="6.33203125" style="380" customWidth="1"/>
    <col min="15" max="15" width="9.1640625" style="380" customWidth="1"/>
    <col min="16" max="16" width="2.6640625" style="379" customWidth="1"/>
    <col min="17" max="17" width="4.6640625" style="379" customWidth="1"/>
    <col min="18" max="27" width="5.83203125" style="379" customWidth="1"/>
    <col min="28" max="28" width="12.83203125" style="380" customWidth="1"/>
    <col min="29" max="16384" width="8.83203125" style="379"/>
  </cols>
  <sheetData>
    <row r="1" spans="1:28" ht="17">
      <c r="A1" s="522" t="s">
        <v>180</v>
      </c>
      <c r="B1" s="521"/>
      <c r="C1" s="521"/>
      <c r="D1" s="520"/>
      <c r="E1" s="520"/>
      <c r="F1" s="520"/>
      <c r="G1" s="520"/>
      <c r="H1" s="520"/>
      <c r="I1" s="520"/>
      <c r="J1" s="520"/>
      <c r="K1" s="520"/>
      <c r="L1" s="520"/>
      <c r="M1" s="520"/>
      <c r="N1" s="520"/>
      <c r="O1" s="521"/>
      <c r="P1" s="520"/>
      <c r="Q1" s="520"/>
      <c r="R1" s="520"/>
      <c r="S1" s="520"/>
      <c r="T1" s="520"/>
      <c r="U1" s="520"/>
      <c r="V1" s="520"/>
      <c r="W1" s="520"/>
      <c r="X1" s="520"/>
      <c r="Y1" s="520"/>
      <c r="Z1" s="520"/>
      <c r="AA1" s="520"/>
      <c r="AB1" s="520"/>
    </row>
    <row r="2" spans="1:28" s="307" customFormat="1" ht="13">
      <c r="A2" s="476" t="s">
        <v>179</v>
      </c>
      <c r="B2" s="476"/>
      <c r="C2" s="476"/>
      <c r="D2" s="519"/>
      <c r="E2" s="519"/>
      <c r="F2" s="519"/>
      <c r="G2" s="519"/>
      <c r="H2" s="519"/>
      <c r="I2" s="519"/>
      <c r="J2" s="519"/>
      <c r="K2" s="519"/>
      <c r="L2" s="519"/>
      <c r="M2" s="519"/>
      <c r="N2" s="519"/>
      <c r="O2" s="476"/>
      <c r="P2" s="519"/>
      <c r="Q2" s="519"/>
      <c r="R2" s="519"/>
      <c r="S2" s="519"/>
      <c r="T2" s="519"/>
      <c r="U2" s="519"/>
      <c r="V2" s="519"/>
      <c r="W2" s="519"/>
      <c r="X2" s="519"/>
      <c r="Y2" s="519"/>
      <c r="Z2" s="519"/>
      <c r="AA2" s="519"/>
      <c r="AB2" s="519"/>
    </row>
    <row r="3" spans="1:28" s="307" customFormat="1" thickBot="1">
      <c r="A3" s="476" t="s">
        <v>178</v>
      </c>
      <c r="B3" s="476"/>
      <c r="C3" s="476"/>
      <c r="D3" s="519"/>
      <c r="E3" s="519"/>
      <c r="F3" s="519"/>
      <c r="G3" s="519"/>
      <c r="H3" s="519"/>
      <c r="I3" s="519"/>
      <c r="J3" s="519"/>
      <c r="K3" s="519"/>
      <c r="L3" s="519"/>
      <c r="M3" s="519"/>
      <c r="N3" s="519" t="s">
        <v>66</v>
      </c>
      <c r="O3" s="446" t="s">
        <v>177</v>
      </c>
      <c r="P3" s="308"/>
      <c r="Q3" s="308"/>
      <c r="R3" s="308"/>
      <c r="S3" s="308"/>
      <c r="T3" s="308"/>
      <c r="U3" s="308"/>
      <c r="V3" s="308"/>
      <c r="W3" s="308"/>
      <c r="X3" s="308"/>
      <c r="Y3" s="308"/>
      <c r="Z3" s="308"/>
      <c r="AA3" s="308"/>
      <c r="AB3" s="308" t="s">
        <v>176</v>
      </c>
    </row>
    <row r="4" spans="1:28" s="307" customFormat="1" ht="18" customHeight="1" thickBot="1">
      <c r="A4" s="518"/>
      <c r="B4" s="399"/>
      <c r="C4" s="398"/>
      <c r="D4" s="517" t="s">
        <v>61</v>
      </c>
      <c r="E4" s="516" t="s">
        <v>75</v>
      </c>
      <c r="F4" s="517" t="s">
        <v>0</v>
      </c>
      <c r="G4" s="516" t="s">
        <v>1</v>
      </c>
      <c r="H4" s="517" t="s">
        <v>2</v>
      </c>
      <c r="I4" s="516" t="s">
        <v>5</v>
      </c>
      <c r="J4" s="517" t="s">
        <v>60</v>
      </c>
      <c r="K4" s="516" t="s">
        <v>59</v>
      </c>
      <c r="L4" s="517" t="s">
        <v>8</v>
      </c>
      <c r="M4" s="516" t="s">
        <v>9</v>
      </c>
      <c r="N4" s="515" t="s">
        <v>10</v>
      </c>
      <c r="O4" s="514" t="s">
        <v>175</v>
      </c>
      <c r="P4" s="514"/>
      <c r="Q4" s="513"/>
      <c r="R4" s="512" t="s">
        <v>174</v>
      </c>
      <c r="S4" s="511"/>
      <c r="T4" s="511"/>
      <c r="U4" s="511"/>
      <c r="V4" s="511"/>
      <c r="W4" s="511"/>
      <c r="X4" s="511"/>
      <c r="Y4" s="511"/>
      <c r="Z4" s="511"/>
      <c r="AA4" s="510"/>
      <c r="AB4" s="509" t="s">
        <v>173</v>
      </c>
    </row>
    <row r="5" spans="1:28" s="307" customFormat="1" ht="18" customHeight="1" thickBot="1">
      <c r="A5" s="508" t="s">
        <v>67</v>
      </c>
      <c r="B5" s="507"/>
      <c r="C5" s="506" t="s">
        <v>156</v>
      </c>
      <c r="D5" s="505">
        <v>27</v>
      </c>
      <c r="E5" s="504"/>
      <c r="F5" s="494">
        <v>0</v>
      </c>
      <c r="G5" s="494" t="s">
        <v>72</v>
      </c>
      <c r="H5" s="472">
        <v>0</v>
      </c>
      <c r="I5" s="494" t="s">
        <v>72</v>
      </c>
      <c r="J5" s="472">
        <v>9</v>
      </c>
      <c r="K5" s="472">
        <v>4</v>
      </c>
      <c r="L5" s="472">
        <v>14</v>
      </c>
      <c r="M5" s="494" t="s">
        <v>72</v>
      </c>
      <c r="N5" s="493" t="s">
        <v>72</v>
      </c>
      <c r="O5" s="503"/>
      <c r="P5" s="503"/>
      <c r="Q5" s="502"/>
      <c r="R5" s="501" t="s">
        <v>0</v>
      </c>
      <c r="S5" s="501" t="s">
        <v>1</v>
      </c>
      <c r="T5" s="501" t="s">
        <v>2</v>
      </c>
      <c r="U5" s="501" t="s">
        <v>5</v>
      </c>
      <c r="V5" s="501" t="s">
        <v>60</v>
      </c>
      <c r="W5" s="501" t="s">
        <v>59</v>
      </c>
      <c r="X5" s="501" t="s">
        <v>8</v>
      </c>
      <c r="Y5" s="501" t="s">
        <v>9</v>
      </c>
      <c r="Z5" s="501" t="s">
        <v>10</v>
      </c>
      <c r="AA5" s="501" t="s">
        <v>172</v>
      </c>
      <c r="AB5" s="500"/>
    </row>
    <row r="6" spans="1:28" s="307" customFormat="1" ht="18" customHeight="1">
      <c r="A6" s="499"/>
      <c r="B6" s="498"/>
      <c r="C6" s="497" t="s">
        <v>152</v>
      </c>
      <c r="D6" s="496">
        <v>810000</v>
      </c>
      <c r="E6" s="495"/>
      <c r="F6" s="494">
        <v>0</v>
      </c>
      <c r="G6" s="494" t="s">
        <v>72</v>
      </c>
      <c r="H6" s="472">
        <v>0</v>
      </c>
      <c r="I6" s="494" t="s">
        <v>72</v>
      </c>
      <c r="J6" s="472">
        <v>270000</v>
      </c>
      <c r="K6" s="472">
        <v>120000</v>
      </c>
      <c r="L6" s="472">
        <v>420000</v>
      </c>
      <c r="M6" s="494" t="s">
        <v>72</v>
      </c>
      <c r="N6" s="493" t="s">
        <v>72</v>
      </c>
      <c r="O6" s="492" t="s">
        <v>171</v>
      </c>
      <c r="P6" s="492"/>
      <c r="Q6" s="491"/>
      <c r="R6" s="457">
        <v>2</v>
      </c>
      <c r="S6" s="457">
        <v>0</v>
      </c>
      <c r="T6" s="457">
        <v>1</v>
      </c>
      <c r="U6" s="457">
        <v>0</v>
      </c>
      <c r="V6" s="458">
        <v>7</v>
      </c>
      <c r="W6" s="457">
        <v>3</v>
      </c>
      <c r="X6" s="457">
        <v>3</v>
      </c>
      <c r="Y6" s="471">
        <v>1</v>
      </c>
      <c r="Z6" s="457">
        <v>0</v>
      </c>
      <c r="AA6" s="490">
        <v>17</v>
      </c>
      <c r="AB6" s="489">
        <v>500000</v>
      </c>
    </row>
    <row r="7" spans="1:28" s="307" customFormat="1" ht="18" customHeight="1">
      <c r="A7" s="488" t="s">
        <v>66</v>
      </c>
      <c r="B7" s="454" t="s">
        <v>4</v>
      </c>
      <c r="C7" s="453" t="s">
        <v>156</v>
      </c>
      <c r="D7" s="472">
        <v>17</v>
      </c>
      <c r="E7" s="451">
        <v>100</v>
      </c>
      <c r="F7" s="472">
        <f>F11</f>
        <v>2</v>
      </c>
      <c r="G7" s="472">
        <v>0</v>
      </c>
      <c r="H7" s="472">
        <f>H11</f>
        <v>1</v>
      </c>
      <c r="I7" s="472">
        <v>0</v>
      </c>
      <c r="J7" s="472">
        <f>J11</f>
        <v>7</v>
      </c>
      <c r="K7" s="472">
        <f>K11</f>
        <v>3</v>
      </c>
      <c r="L7" s="472">
        <f>L11</f>
        <v>3</v>
      </c>
      <c r="M7" s="472">
        <f>M11</f>
        <v>1</v>
      </c>
      <c r="N7" s="485">
        <v>0</v>
      </c>
      <c r="O7" s="487"/>
      <c r="P7" s="487"/>
      <c r="Q7" s="486"/>
      <c r="R7" s="465"/>
      <c r="S7" s="465"/>
      <c r="T7" s="465"/>
      <c r="U7" s="465"/>
      <c r="V7" s="466"/>
      <c r="W7" s="465"/>
      <c r="X7" s="465"/>
      <c r="Y7" s="464"/>
      <c r="Z7" s="465"/>
      <c r="AA7" s="464"/>
      <c r="AB7" s="463"/>
    </row>
    <row r="8" spans="1:28" s="307" customFormat="1" ht="18" customHeight="1">
      <c r="A8" s="455"/>
      <c r="B8" s="462"/>
      <c r="C8" s="453" t="s">
        <v>152</v>
      </c>
      <c r="D8" s="472">
        <v>500000</v>
      </c>
      <c r="E8" s="451">
        <v>100</v>
      </c>
      <c r="F8" s="472">
        <f>F12</f>
        <v>60000</v>
      </c>
      <c r="G8" s="472">
        <v>0</v>
      </c>
      <c r="H8" s="472">
        <f>H12</f>
        <v>30000</v>
      </c>
      <c r="I8" s="472">
        <v>0</v>
      </c>
      <c r="J8" s="472">
        <f>J12</f>
        <v>210000</v>
      </c>
      <c r="K8" s="472">
        <f>K12</f>
        <v>90000</v>
      </c>
      <c r="L8" s="472">
        <f>L12</f>
        <v>90000</v>
      </c>
      <c r="M8" s="472">
        <f>M12</f>
        <v>20000</v>
      </c>
      <c r="N8" s="485">
        <v>0</v>
      </c>
      <c r="O8" s="484" t="s">
        <v>170</v>
      </c>
      <c r="P8" s="483" t="s">
        <v>154</v>
      </c>
      <c r="Q8" s="482" t="s">
        <v>153</v>
      </c>
      <c r="R8" s="457">
        <v>0</v>
      </c>
      <c r="S8" s="457">
        <v>0</v>
      </c>
      <c r="T8" s="457">
        <v>0</v>
      </c>
      <c r="U8" s="457">
        <v>0</v>
      </c>
      <c r="V8" s="457">
        <v>0</v>
      </c>
      <c r="W8" s="471">
        <v>0</v>
      </c>
      <c r="X8" s="457">
        <v>0</v>
      </c>
      <c r="Y8" s="471">
        <v>0</v>
      </c>
      <c r="Z8" s="457">
        <v>0</v>
      </c>
      <c r="AA8" s="471">
        <v>0</v>
      </c>
      <c r="AB8" s="470">
        <v>0</v>
      </c>
    </row>
    <row r="9" spans="1:28" s="307" customFormat="1" ht="18" customHeight="1">
      <c r="A9" s="455"/>
      <c r="B9" s="454" t="s">
        <v>169</v>
      </c>
      <c r="C9" s="453" t="s">
        <v>156</v>
      </c>
      <c r="D9" s="452">
        <v>0</v>
      </c>
      <c r="E9" s="451">
        <v>0</v>
      </c>
      <c r="F9" s="449">
        <v>0</v>
      </c>
      <c r="G9" s="449">
        <v>0</v>
      </c>
      <c r="H9" s="449">
        <v>0</v>
      </c>
      <c r="I9" s="472">
        <v>0</v>
      </c>
      <c r="J9" s="472" t="s">
        <v>72</v>
      </c>
      <c r="K9" s="472" t="s">
        <v>72</v>
      </c>
      <c r="L9" s="472" t="s">
        <v>72</v>
      </c>
      <c r="M9" s="472">
        <v>0</v>
      </c>
      <c r="N9" s="448">
        <v>0</v>
      </c>
      <c r="O9" s="481"/>
      <c r="P9" s="480"/>
      <c r="Q9" s="479"/>
      <c r="R9" s="465"/>
      <c r="S9" s="465"/>
      <c r="T9" s="465"/>
      <c r="U9" s="465"/>
      <c r="V9" s="465"/>
      <c r="W9" s="464"/>
      <c r="X9" s="465"/>
      <c r="Y9" s="464"/>
      <c r="Z9" s="465"/>
      <c r="AA9" s="464"/>
      <c r="AB9" s="463"/>
    </row>
    <row r="10" spans="1:28" s="307" customFormat="1" ht="18" customHeight="1">
      <c r="A10" s="455"/>
      <c r="B10" s="462"/>
      <c r="C10" s="453" t="s">
        <v>152</v>
      </c>
      <c r="D10" s="452">
        <v>0</v>
      </c>
      <c r="E10" s="451">
        <v>0</v>
      </c>
      <c r="F10" s="449">
        <v>0</v>
      </c>
      <c r="G10" s="449">
        <v>0</v>
      </c>
      <c r="H10" s="449">
        <v>0</v>
      </c>
      <c r="I10" s="472">
        <v>0</v>
      </c>
      <c r="J10" s="472" t="s">
        <v>72</v>
      </c>
      <c r="K10" s="472" t="s">
        <v>72</v>
      </c>
      <c r="L10" s="472" t="s">
        <v>72</v>
      </c>
      <c r="M10" s="472">
        <v>0</v>
      </c>
      <c r="N10" s="448">
        <v>0</v>
      </c>
      <c r="O10" s="461" t="s">
        <v>168</v>
      </c>
      <c r="P10" s="460" t="s">
        <v>154</v>
      </c>
      <c r="Q10" s="459" t="s">
        <v>158</v>
      </c>
      <c r="R10" s="457">
        <v>0</v>
      </c>
      <c r="S10" s="457">
        <v>0</v>
      </c>
      <c r="T10" s="457">
        <v>0</v>
      </c>
      <c r="U10" s="457">
        <v>0</v>
      </c>
      <c r="V10" s="458">
        <v>0</v>
      </c>
      <c r="W10" s="457">
        <v>0</v>
      </c>
      <c r="X10" s="457">
        <v>0</v>
      </c>
      <c r="Y10" s="471">
        <v>1</v>
      </c>
      <c r="Z10" s="457">
        <v>0</v>
      </c>
      <c r="AA10" s="471">
        <v>1</v>
      </c>
      <c r="AB10" s="470">
        <v>20000</v>
      </c>
    </row>
    <row r="11" spans="1:28" s="307" customFormat="1" ht="18" customHeight="1">
      <c r="A11" s="455"/>
      <c r="B11" s="478" t="s">
        <v>167</v>
      </c>
      <c r="C11" s="453" t="s">
        <v>156</v>
      </c>
      <c r="D11" s="472">
        <v>17</v>
      </c>
      <c r="E11" s="451">
        <v>100</v>
      </c>
      <c r="F11" s="449">
        <v>2</v>
      </c>
      <c r="G11" s="449">
        <v>0</v>
      </c>
      <c r="H11" s="449">
        <v>1</v>
      </c>
      <c r="I11" s="472">
        <v>0</v>
      </c>
      <c r="J11" s="472">
        <v>7</v>
      </c>
      <c r="K11" s="472">
        <v>3</v>
      </c>
      <c r="L11" s="472">
        <v>3</v>
      </c>
      <c r="M11" s="472">
        <v>1</v>
      </c>
      <c r="N11" s="448">
        <v>0</v>
      </c>
      <c r="O11" s="477" t="s">
        <v>166</v>
      </c>
      <c r="P11" s="476" t="s">
        <v>154</v>
      </c>
      <c r="Q11" s="475" t="s">
        <v>153</v>
      </c>
      <c r="R11" s="465"/>
      <c r="S11" s="465"/>
      <c r="T11" s="465"/>
      <c r="U11" s="465"/>
      <c r="V11" s="466"/>
      <c r="W11" s="465"/>
      <c r="X11" s="465"/>
      <c r="Y11" s="464"/>
      <c r="Z11" s="465"/>
      <c r="AA11" s="464"/>
      <c r="AB11" s="463"/>
    </row>
    <row r="12" spans="1:28" s="307" customFormat="1" ht="18" customHeight="1">
      <c r="A12" s="455"/>
      <c r="B12" s="474"/>
      <c r="C12" s="453" t="s">
        <v>152</v>
      </c>
      <c r="D12" s="472">
        <v>500000</v>
      </c>
      <c r="E12" s="451">
        <v>100</v>
      </c>
      <c r="F12" s="449">
        <v>60000</v>
      </c>
      <c r="G12" s="449">
        <v>0</v>
      </c>
      <c r="H12" s="449">
        <v>30000</v>
      </c>
      <c r="I12" s="472">
        <v>0</v>
      </c>
      <c r="J12" s="472">
        <v>210000</v>
      </c>
      <c r="K12" s="472">
        <v>90000</v>
      </c>
      <c r="L12" s="472">
        <v>90000</v>
      </c>
      <c r="M12" s="472">
        <v>20000</v>
      </c>
      <c r="N12" s="448">
        <v>0</v>
      </c>
      <c r="O12" s="461" t="s">
        <v>165</v>
      </c>
      <c r="P12" s="460" t="s">
        <v>154</v>
      </c>
      <c r="Q12" s="459" t="s">
        <v>158</v>
      </c>
      <c r="R12" s="457">
        <v>2</v>
      </c>
      <c r="S12" s="457">
        <v>0</v>
      </c>
      <c r="T12" s="457">
        <v>1</v>
      </c>
      <c r="U12" s="457">
        <v>0</v>
      </c>
      <c r="V12" s="458">
        <v>7</v>
      </c>
      <c r="W12" s="457">
        <v>3</v>
      </c>
      <c r="X12" s="457">
        <v>3</v>
      </c>
      <c r="Y12" s="457">
        <v>0</v>
      </c>
      <c r="Z12" s="457">
        <v>0</v>
      </c>
      <c r="AA12" s="471">
        <v>16</v>
      </c>
      <c r="AB12" s="470">
        <v>480000</v>
      </c>
    </row>
    <row r="13" spans="1:28" s="307" customFormat="1" ht="18" customHeight="1">
      <c r="A13" s="455"/>
      <c r="B13" s="454" t="s">
        <v>164</v>
      </c>
      <c r="C13" s="453" t="s">
        <v>156</v>
      </c>
      <c r="D13" s="473" t="s">
        <v>72</v>
      </c>
      <c r="E13" s="451">
        <v>0</v>
      </c>
      <c r="F13" s="449">
        <v>0</v>
      </c>
      <c r="G13" s="449">
        <v>0</v>
      </c>
      <c r="H13" s="449">
        <v>0</v>
      </c>
      <c r="I13" s="472">
        <v>0</v>
      </c>
      <c r="J13" s="472" t="s">
        <v>72</v>
      </c>
      <c r="K13" s="472" t="s">
        <v>72</v>
      </c>
      <c r="L13" s="472" t="s">
        <v>72</v>
      </c>
      <c r="M13" s="472">
        <v>0</v>
      </c>
      <c r="N13" s="448">
        <v>0</v>
      </c>
      <c r="O13" s="469" t="s">
        <v>163</v>
      </c>
      <c r="P13" s="468" t="s">
        <v>154</v>
      </c>
      <c r="Q13" s="467" t="s">
        <v>153</v>
      </c>
      <c r="R13" s="465"/>
      <c r="S13" s="465"/>
      <c r="T13" s="465"/>
      <c r="U13" s="465"/>
      <c r="V13" s="466"/>
      <c r="W13" s="465"/>
      <c r="X13" s="465"/>
      <c r="Y13" s="465"/>
      <c r="Z13" s="465"/>
      <c r="AA13" s="464"/>
      <c r="AB13" s="463"/>
    </row>
    <row r="14" spans="1:28" s="307" customFormat="1" ht="18" customHeight="1">
      <c r="A14" s="455"/>
      <c r="B14" s="462"/>
      <c r="C14" s="453" t="s">
        <v>152</v>
      </c>
      <c r="D14" s="473" t="s">
        <v>72</v>
      </c>
      <c r="E14" s="451">
        <v>0</v>
      </c>
      <c r="F14" s="449">
        <v>0</v>
      </c>
      <c r="G14" s="449">
        <v>0</v>
      </c>
      <c r="H14" s="449">
        <v>0</v>
      </c>
      <c r="I14" s="472">
        <v>0</v>
      </c>
      <c r="J14" s="472" t="s">
        <v>72</v>
      </c>
      <c r="K14" s="472" t="s">
        <v>72</v>
      </c>
      <c r="L14" s="472" t="s">
        <v>72</v>
      </c>
      <c r="M14" s="472">
        <v>0</v>
      </c>
      <c r="N14" s="448">
        <v>0</v>
      </c>
      <c r="O14" s="461" t="s">
        <v>162</v>
      </c>
      <c r="P14" s="460" t="s">
        <v>154</v>
      </c>
      <c r="Q14" s="459" t="s">
        <v>158</v>
      </c>
      <c r="R14" s="457">
        <v>0</v>
      </c>
      <c r="S14" s="457">
        <v>0</v>
      </c>
      <c r="T14" s="457">
        <v>0</v>
      </c>
      <c r="U14" s="457">
        <v>0</v>
      </c>
      <c r="V14" s="458">
        <v>0</v>
      </c>
      <c r="W14" s="457">
        <v>0</v>
      </c>
      <c r="X14" s="457">
        <v>0</v>
      </c>
      <c r="Y14" s="457">
        <v>0</v>
      </c>
      <c r="Z14" s="457">
        <v>0</v>
      </c>
      <c r="AA14" s="471">
        <v>0</v>
      </c>
      <c r="AB14" s="470">
        <v>0</v>
      </c>
    </row>
    <row r="15" spans="1:28" s="307" customFormat="1" ht="18" customHeight="1">
      <c r="A15" s="455"/>
      <c r="B15" s="454" t="s">
        <v>161</v>
      </c>
      <c r="C15" s="453" t="s">
        <v>156</v>
      </c>
      <c r="D15" s="452">
        <v>0</v>
      </c>
      <c r="E15" s="451">
        <v>0</v>
      </c>
      <c r="F15" s="449">
        <v>0</v>
      </c>
      <c r="G15" s="449">
        <v>0</v>
      </c>
      <c r="H15" s="449">
        <v>0</v>
      </c>
      <c r="I15" s="450">
        <v>0</v>
      </c>
      <c r="J15" s="450">
        <v>0</v>
      </c>
      <c r="K15" s="449">
        <v>0</v>
      </c>
      <c r="L15" s="449">
        <v>0</v>
      </c>
      <c r="M15" s="449">
        <v>0</v>
      </c>
      <c r="N15" s="448">
        <v>0</v>
      </c>
      <c r="O15" s="469" t="s">
        <v>160</v>
      </c>
      <c r="P15" s="468" t="s">
        <v>154</v>
      </c>
      <c r="Q15" s="467" t="s">
        <v>153</v>
      </c>
      <c r="R15" s="465"/>
      <c r="S15" s="465"/>
      <c r="T15" s="465"/>
      <c r="U15" s="465"/>
      <c r="V15" s="466"/>
      <c r="W15" s="465"/>
      <c r="X15" s="465"/>
      <c r="Y15" s="465"/>
      <c r="Z15" s="465"/>
      <c r="AA15" s="464"/>
      <c r="AB15" s="463"/>
    </row>
    <row r="16" spans="1:28" s="307" customFormat="1" ht="18" customHeight="1">
      <c r="A16" s="455"/>
      <c r="B16" s="462"/>
      <c r="C16" s="453" t="s">
        <v>152</v>
      </c>
      <c r="D16" s="452">
        <v>0</v>
      </c>
      <c r="E16" s="451">
        <v>0</v>
      </c>
      <c r="F16" s="449">
        <v>0</v>
      </c>
      <c r="G16" s="449">
        <v>0</v>
      </c>
      <c r="H16" s="449">
        <v>0</v>
      </c>
      <c r="I16" s="450">
        <v>0</v>
      </c>
      <c r="J16" s="450">
        <v>0</v>
      </c>
      <c r="K16" s="449">
        <v>0</v>
      </c>
      <c r="L16" s="449">
        <v>0</v>
      </c>
      <c r="M16" s="449">
        <v>0</v>
      </c>
      <c r="N16" s="448">
        <v>0</v>
      </c>
      <c r="O16" s="461" t="s">
        <v>159</v>
      </c>
      <c r="P16" s="460" t="s">
        <v>154</v>
      </c>
      <c r="Q16" s="459" t="s">
        <v>158</v>
      </c>
      <c r="R16" s="457">
        <v>0</v>
      </c>
      <c r="S16" s="457">
        <v>0</v>
      </c>
      <c r="T16" s="457">
        <v>0</v>
      </c>
      <c r="U16" s="457">
        <v>0</v>
      </c>
      <c r="V16" s="458">
        <v>0</v>
      </c>
      <c r="W16" s="457">
        <v>0</v>
      </c>
      <c r="X16" s="457">
        <v>0</v>
      </c>
      <c r="Y16" s="457">
        <v>0</v>
      </c>
      <c r="Z16" s="457">
        <v>0</v>
      </c>
      <c r="AA16" s="457">
        <v>0</v>
      </c>
      <c r="AB16" s="456">
        <v>0</v>
      </c>
    </row>
    <row r="17" spans="1:28" s="307" customFormat="1" ht="18" customHeight="1" thickBot="1">
      <c r="A17" s="455"/>
      <c r="B17" s="454" t="s">
        <v>157</v>
      </c>
      <c r="C17" s="453" t="s">
        <v>156</v>
      </c>
      <c r="D17" s="452">
        <v>0</v>
      </c>
      <c r="E17" s="451">
        <v>0</v>
      </c>
      <c r="F17" s="449">
        <v>0</v>
      </c>
      <c r="G17" s="449">
        <v>0</v>
      </c>
      <c r="H17" s="449">
        <v>0</v>
      </c>
      <c r="I17" s="450">
        <v>0</v>
      </c>
      <c r="J17" s="449">
        <v>0</v>
      </c>
      <c r="K17" s="449">
        <v>0</v>
      </c>
      <c r="L17" s="449">
        <v>0</v>
      </c>
      <c r="M17" s="449">
        <v>0</v>
      </c>
      <c r="N17" s="448">
        <v>0</v>
      </c>
      <c r="O17" s="447" t="s">
        <v>155</v>
      </c>
      <c r="P17" s="446" t="s">
        <v>154</v>
      </c>
      <c r="Q17" s="445" t="s">
        <v>153</v>
      </c>
      <c r="R17" s="443"/>
      <c r="S17" s="443"/>
      <c r="T17" s="443"/>
      <c r="U17" s="443"/>
      <c r="V17" s="444"/>
      <c r="W17" s="443"/>
      <c r="X17" s="443"/>
      <c r="Y17" s="443"/>
      <c r="Z17" s="443"/>
      <c r="AA17" s="443"/>
      <c r="AB17" s="442"/>
    </row>
    <row r="18" spans="1:28" s="307" customFormat="1" ht="18" customHeight="1" thickBot="1">
      <c r="A18" s="441"/>
      <c r="B18" s="440"/>
      <c r="C18" s="439" t="s">
        <v>152</v>
      </c>
      <c r="D18" s="438">
        <v>0</v>
      </c>
      <c r="E18" s="437">
        <v>0</v>
      </c>
      <c r="F18" s="435">
        <v>0</v>
      </c>
      <c r="G18" s="435">
        <v>0</v>
      </c>
      <c r="H18" s="435">
        <v>0</v>
      </c>
      <c r="I18" s="436">
        <v>0</v>
      </c>
      <c r="J18" s="435">
        <v>0</v>
      </c>
      <c r="K18" s="435">
        <v>0</v>
      </c>
      <c r="L18" s="435">
        <v>0</v>
      </c>
      <c r="M18" s="435">
        <v>0</v>
      </c>
      <c r="N18" s="434">
        <v>0</v>
      </c>
      <c r="O18" s="433" t="s">
        <v>28</v>
      </c>
      <c r="P18" s="433"/>
      <c r="Q18" s="433"/>
      <c r="R18" s="433"/>
      <c r="S18" s="432"/>
      <c r="T18" s="432"/>
      <c r="U18" s="432"/>
      <c r="V18" s="432"/>
      <c r="W18" s="432"/>
      <c r="X18" s="432"/>
      <c r="Y18" s="432"/>
      <c r="Z18" s="432"/>
      <c r="AA18" s="432"/>
      <c r="AB18" s="432"/>
    </row>
    <row r="19" spans="1:28" s="307" customFormat="1" ht="13">
      <c r="B19" s="309"/>
      <c r="C19" s="309"/>
      <c r="E19" s="309"/>
      <c r="G19" s="309"/>
      <c r="I19" s="309"/>
      <c r="K19" s="309"/>
      <c r="M19" s="309"/>
      <c r="N19" s="309"/>
      <c r="O19" s="309"/>
      <c r="AB19" s="309"/>
    </row>
  </sheetData>
  <mergeCells count="84">
    <mergeCell ref="B15:B16"/>
    <mergeCell ref="B17:B18"/>
    <mergeCell ref="A5:B6"/>
    <mergeCell ref="E5:E6"/>
    <mergeCell ref="O18:R18"/>
    <mergeCell ref="R6:R7"/>
    <mergeCell ref="O8:O9"/>
    <mergeCell ref="P8:P9"/>
    <mergeCell ref="Q8:Q9"/>
    <mergeCell ref="O6:Q7"/>
    <mergeCell ref="A4:C4"/>
    <mergeCell ref="B7:B8"/>
    <mergeCell ref="B9:B10"/>
    <mergeCell ref="A7:A18"/>
    <mergeCell ref="B11:B12"/>
    <mergeCell ref="B13:B14"/>
    <mergeCell ref="S6:S7"/>
    <mergeCell ref="T6:T7"/>
    <mergeCell ref="U6:U7"/>
    <mergeCell ref="O4:Q5"/>
    <mergeCell ref="R4:AA4"/>
    <mergeCell ref="V6:V7"/>
    <mergeCell ref="W6:W7"/>
    <mergeCell ref="Z8:Z9"/>
    <mergeCell ref="AA14:AA15"/>
    <mergeCell ref="X10:X11"/>
    <mergeCell ref="Y10:Y11"/>
    <mergeCell ref="X12:X13"/>
    <mergeCell ref="Y12:Y13"/>
    <mergeCell ref="Z12:Z13"/>
    <mergeCell ref="AB4:AB5"/>
    <mergeCell ref="Z10:Z11"/>
    <mergeCell ref="AA10:AA11"/>
    <mergeCell ref="AB12:AB13"/>
    <mergeCell ref="X8:X9"/>
    <mergeCell ref="Z6:Z7"/>
    <mergeCell ref="AA6:AA7"/>
    <mergeCell ref="AB6:AB7"/>
    <mergeCell ref="X6:X7"/>
    <mergeCell ref="Y6:Y7"/>
    <mergeCell ref="X14:X15"/>
    <mergeCell ref="T14:T15"/>
    <mergeCell ref="U14:U15"/>
    <mergeCell ref="W14:W15"/>
    <mergeCell ref="AA12:AA13"/>
    <mergeCell ref="AB8:AB9"/>
    <mergeCell ref="AB10:AB11"/>
    <mergeCell ref="Y14:Y15"/>
    <mergeCell ref="Z14:Z15"/>
    <mergeCell ref="Y8:Y9"/>
    <mergeCell ref="R12:R13"/>
    <mergeCell ref="S12:S13"/>
    <mergeCell ref="W10:W11"/>
    <mergeCell ref="R14:R15"/>
    <mergeCell ref="S14:S15"/>
    <mergeCell ref="V14:V15"/>
    <mergeCell ref="Z16:Z17"/>
    <mergeCell ref="AA16:AA17"/>
    <mergeCell ref="X16:X17"/>
    <mergeCell ref="Y16:Y17"/>
    <mergeCell ref="V16:V17"/>
    <mergeCell ref="T16:T17"/>
    <mergeCell ref="U16:U17"/>
    <mergeCell ref="W16:W17"/>
    <mergeCell ref="U12:U13"/>
    <mergeCell ref="W12:W13"/>
    <mergeCell ref="V12:V13"/>
    <mergeCell ref="U8:U9"/>
    <mergeCell ref="U10:U11"/>
    <mergeCell ref="R16:R17"/>
    <mergeCell ref="S16:S17"/>
    <mergeCell ref="W8:W9"/>
    <mergeCell ref="V10:V11"/>
    <mergeCell ref="V8:V9"/>
    <mergeCell ref="AB14:AB15"/>
    <mergeCell ref="AB16:AB17"/>
    <mergeCell ref="AA8:AA9"/>
    <mergeCell ref="R8:R9"/>
    <mergeCell ref="R10:R11"/>
    <mergeCell ref="S8:S9"/>
    <mergeCell ref="S10:S11"/>
    <mergeCell ref="T8:T9"/>
    <mergeCell ref="T10:T11"/>
    <mergeCell ref="T12:T13"/>
  </mergeCells>
  <phoneticPr fontId="2"/>
  <printOptions horizontalCentered="1"/>
  <pageMargins left="0.47244094488188981" right="0.47244094488188981" top="0.70866141732283472" bottom="0" header="0" footer="0"/>
  <pageSetup paperSize="9" orientation="portrait" horizontalDpi="300" verticalDpi="300" r:id="rId1"/>
  <headerFooter alignWithMargins="0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CB2AF-536D-F244-A1E3-BB2D24495971}">
  <dimension ref="A1:U35"/>
  <sheetViews>
    <sheetView showGridLines="0" zoomScaleNormal="100" zoomScaleSheetLayoutView="85" workbookViewId="0"/>
  </sheetViews>
  <sheetFormatPr baseColWidth="10" defaultColWidth="9" defaultRowHeight="14"/>
  <cols>
    <col min="1" max="1" width="3.1640625" style="10" customWidth="1"/>
    <col min="2" max="2" width="2.1640625" style="9" customWidth="1"/>
    <col min="3" max="3" width="2" style="9" customWidth="1"/>
    <col min="4" max="4" width="2.6640625" style="9" customWidth="1"/>
    <col min="5" max="5" width="2.33203125" style="9" customWidth="1"/>
    <col min="6" max="7" width="5" style="9" customWidth="1"/>
    <col min="8" max="17" width="4.83203125" style="9" customWidth="1"/>
    <col min="18" max="20" width="4" style="9" customWidth="1"/>
    <col min="21" max="21" width="5" style="10" customWidth="1"/>
    <col min="22" max="16384" width="9" style="9"/>
  </cols>
  <sheetData>
    <row r="1" spans="1:21" ht="18" thickBot="1">
      <c r="A1" s="144" t="s">
        <v>57</v>
      </c>
      <c r="B1" s="143"/>
      <c r="C1" s="143"/>
      <c r="D1" s="143"/>
      <c r="S1" s="142"/>
      <c r="T1" s="142"/>
      <c r="U1" s="11"/>
    </row>
    <row r="2" spans="1:21" s="60" customFormat="1" ht="24" customHeight="1">
      <c r="A2" s="119"/>
      <c r="B2" s="119"/>
      <c r="C2" s="119"/>
      <c r="D2" s="119"/>
      <c r="E2" s="141"/>
      <c r="F2" s="140" t="s">
        <v>56</v>
      </c>
      <c r="G2" s="139"/>
      <c r="H2" s="138" t="s">
        <v>55</v>
      </c>
      <c r="I2" s="111"/>
      <c r="J2" s="138" t="s">
        <v>54</v>
      </c>
      <c r="K2" s="111"/>
      <c r="L2" s="138" t="s">
        <v>53</v>
      </c>
      <c r="M2" s="111"/>
      <c r="N2" s="138" t="s">
        <v>52</v>
      </c>
      <c r="O2" s="111"/>
      <c r="P2" s="138" t="s">
        <v>51</v>
      </c>
      <c r="Q2" s="111"/>
      <c r="R2" s="137" t="s">
        <v>50</v>
      </c>
      <c r="S2" s="137" t="s">
        <v>49</v>
      </c>
      <c r="T2" s="137" t="s">
        <v>48</v>
      </c>
      <c r="U2" s="136" t="s">
        <v>14</v>
      </c>
    </row>
    <row r="3" spans="1:21" s="60" customFormat="1" ht="13" customHeight="1" thickBot="1">
      <c r="A3" s="135"/>
      <c r="B3" s="135"/>
      <c r="C3" s="135"/>
      <c r="D3" s="135"/>
      <c r="E3" s="134"/>
      <c r="F3" s="133" t="s">
        <v>47</v>
      </c>
      <c r="G3" s="133" t="s">
        <v>12</v>
      </c>
      <c r="H3" s="133" t="s">
        <v>47</v>
      </c>
      <c r="I3" s="133" t="s">
        <v>12</v>
      </c>
      <c r="J3" s="133" t="s">
        <v>47</v>
      </c>
      <c r="K3" s="133" t="s">
        <v>12</v>
      </c>
      <c r="L3" s="133" t="s">
        <v>47</v>
      </c>
      <c r="M3" s="133" t="s">
        <v>12</v>
      </c>
      <c r="N3" s="133" t="s">
        <v>47</v>
      </c>
      <c r="O3" s="133" t="s">
        <v>12</v>
      </c>
      <c r="P3" s="133" t="s">
        <v>47</v>
      </c>
      <c r="Q3" s="133" t="s">
        <v>12</v>
      </c>
      <c r="R3" s="132"/>
      <c r="S3" s="132"/>
      <c r="T3" s="132"/>
      <c r="U3" s="131"/>
    </row>
    <row r="4" spans="1:21" s="60" customFormat="1" ht="15" hidden="1" customHeight="1">
      <c r="A4" s="130" t="s">
        <v>40</v>
      </c>
      <c r="B4" s="82" t="s">
        <v>46</v>
      </c>
      <c r="C4" s="112" t="s">
        <v>42</v>
      </c>
      <c r="D4" s="112"/>
      <c r="E4" s="111"/>
      <c r="F4" s="127">
        <v>14205</v>
      </c>
      <c r="G4" s="127">
        <v>19851</v>
      </c>
      <c r="H4" s="127">
        <v>12615</v>
      </c>
      <c r="I4" s="127">
        <v>18057</v>
      </c>
      <c r="J4" s="127">
        <v>12101</v>
      </c>
      <c r="K4" s="127">
        <v>17205</v>
      </c>
      <c r="L4" s="127">
        <v>1250</v>
      </c>
      <c r="M4" s="127">
        <v>1900</v>
      </c>
      <c r="N4" s="129">
        <v>935</v>
      </c>
      <c r="O4" s="129">
        <v>978</v>
      </c>
      <c r="P4" s="127">
        <v>11684</v>
      </c>
      <c r="Q4" s="127">
        <v>14909</v>
      </c>
      <c r="R4" s="127">
        <v>8.3333333333333329E-2</v>
      </c>
      <c r="S4" s="128">
        <v>4</v>
      </c>
      <c r="T4" s="127">
        <v>41</v>
      </c>
      <c r="U4" s="126">
        <v>15.49</v>
      </c>
    </row>
    <row r="5" spans="1:21" s="60" customFormat="1" ht="15" hidden="1" customHeight="1" thickBot="1">
      <c r="A5" s="73"/>
      <c r="B5" s="82" t="s">
        <v>45</v>
      </c>
      <c r="C5" s="73"/>
      <c r="D5" s="73" t="s">
        <v>36</v>
      </c>
      <c r="E5" s="73"/>
      <c r="F5" s="123">
        <v>15425</v>
      </c>
      <c r="G5" s="123">
        <v>21653.083333333332</v>
      </c>
      <c r="H5" s="123">
        <v>13885.166666666666</v>
      </c>
      <c r="I5" s="123">
        <v>19914.5</v>
      </c>
      <c r="J5" s="123">
        <v>13370.166666666666</v>
      </c>
      <c r="K5" s="123">
        <v>19038.666666666668</v>
      </c>
      <c r="L5" s="123">
        <v>1396.75</v>
      </c>
      <c r="M5" s="123">
        <v>2164.8333333333335</v>
      </c>
      <c r="N5" s="125">
        <v>1196.75</v>
      </c>
      <c r="O5" s="125">
        <v>1250.75</v>
      </c>
      <c r="P5" s="123">
        <v>12613.416666666666</v>
      </c>
      <c r="Q5" s="123">
        <v>16186.583333333334</v>
      </c>
      <c r="R5" s="123">
        <v>0.25</v>
      </c>
      <c r="S5" s="124">
        <v>8</v>
      </c>
      <c r="T5" s="123">
        <v>42.916666666666664</v>
      </c>
      <c r="U5" s="122">
        <v>16.75</v>
      </c>
    </row>
    <row r="6" spans="1:21" s="60" customFormat="1" ht="15" hidden="1" customHeight="1" thickBot="1">
      <c r="A6" s="121" t="s">
        <v>40</v>
      </c>
      <c r="B6" s="120" t="s">
        <v>44</v>
      </c>
      <c r="C6" s="119" t="s">
        <v>42</v>
      </c>
      <c r="D6" s="119"/>
      <c r="E6" s="118"/>
      <c r="F6" s="116">
        <v>16153</v>
      </c>
      <c r="G6" s="116">
        <v>22849</v>
      </c>
      <c r="H6" s="116">
        <v>14446</v>
      </c>
      <c r="I6" s="116">
        <v>20874</v>
      </c>
      <c r="J6" s="116">
        <v>14148</v>
      </c>
      <c r="K6" s="116">
        <v>20321</v>
      </c>
      <c r="L6" s="116">
        <v>1529</v>
      </c>
      <c r="M6" s="116">
        <v>2389</v>
      </c>
      <c r="N6" s="117">
        <v>1424</v>
      </c>
      <c r="O6" s="117">
        <v>1483</v>
      </c>
      <c r="P6" s="116">
        <v>13428</v>
      </c>
      <c r="Q6" s="116">
        <v>17352</v>
      </c>
      <c r="R6" s="116">
        <v>0.25</v>
      </c>
      <c r="S6" s="117">
        <v>12</v>
      </c>
      <c r="T6" s="116">
        <v>55</v>
      </c>
      <c r="U6" s="115">
        <v>17.510000000000002</v>
      </c>
    </row>
    <row r="7" spans="1:21" s="60" customFormat="1" ht="10" hidden="1" customHeight="1">
      <c r="A7" s="114" t="s">
        <v>40</v>
      </c>
      <c r="B7" s="113" t="s">
        <v>43</v>
      </c>
      <c r="C7" s="112" t="s">
        <v>42</v>
      </c>
      <c r="D7" s="112"/>
      <c r="E7" s="111"/>
      <c r="F7" s="110">
        <v>17378.25</v>
      </c>
      <c r="G7" s="110">
        <v>24283.75</v>
      </c>
      <c r="H7" s="110">
        <v>15508.75</v>
      </c>
      <c r="I7" s="110">
        <v>22073.25</v>
      </c>
      <c r="J7" s="110">
        <v>15403.666666666666</v>
      </c>
      <c r="K7" s="110">
        <v>21798.083333333332</v>
      </c>
      <c r="L7" s="110">
        <v>1635.4166666666667</v>
      </c>
      <c r="M7" s="110">
        <v>2533.9166666666665</v>
      </c>
      <c r="N7" s="110">
        <v>1889.5</v>
      </c>
      <c r="O7" s="110">
        <v>1954.25</v>
      </c>
      <c r="P7" s="110">
        <v>14200.916666666666</v>
      </c>
      <c r="Q7" s="110">
        <v>18183</v>
      </c>
      <c r="R7" s="110">
        <v>8.3333333333333329E-2</v>
      </c>
      <c r="S7" s="110">
        <v>624.33333333333337</v>
      </c>
      <c r="T7" s="110">
        <v>56.166666666666664</v>
      </c>
      <c r="U7" s="109">
        <v>17.741768164775639</v>
      </c>
    </row>
    <row r="8" spans="1:21" s="60" customFormat="1" ht="10" hidden="1" customHeight="1">
      <c r="A8" s="73" t="s">
        <v>40</v>
      </c>
      <c r="B8" s="99">
        <v>21</v>
      </c>
      <c r="C8" s="81" t="s">
        <v>42</v>
      </c>
      <c r="D8" s="73"/>
      <c r="E8" s="73"/>
      <c r="F8" s="105">
        <v>19601.666666666668</v>
      </c>
      <c r="G8" s="105">
        <v>26973.5</v>
      </c>
      <c r="H8" s="105">
        <v>17678.916666666668</v>
      </c>
      <c r="I8" s="105">
        <v>24753.75</v>
      </c>
      <c r="J8" s="105">
        <v>17499.333333333332</v>
      </c>
      <c r="K8" s="105">
        <v>24305.083333333332</v>
      </c>
      <c r="L8" s="105">
        <v>1664</v>
      </c>
      <c r="M8" s="105">
        <v>2523.8333333333335</v>
      </c>
      <c r="N8" s="105">
        <v>2281.0833333333335</v>
      </c>
      <c r="O8" s="105">
        <v>2356.5</v>
      </c>
      <c r="P8" s="105">
        <v>15540.916666666666</v>
      </c>
      <c r="Q8" s="105">
        <v>19780.583333333332</v>
      </c>
      <c r="R8" s="105">
        <v>0.33333333333333331</v>
      </c>
      <c r="S8" s="105">
        <v>741.66666666666663</v>
      </c>
      <c r="T8" s="105">
        <v>65.333333333333329</v>
      </c>
      <c r="U8" s="108">
        <v>19.158388831103832</v>
      </c>
    </row>
    <row r="9" spans="1:21" s="96" customFormat="1" ht="10" hidden="1" customHeight="1">
      <c r="A9" s="73" t="s">
        <v>40</v>
      </c>
      <c r="B9" s="99">
        <v>22</v>
      </c>
      <c r="C9" s="81" t="s">
        <v>42</v>
      </c>
      <c r="D9" s="73"/>
      <c r="E9" s="73"/>
      <c r="F9" s="106">
        <v>21489.583333333332</v>
      </c>
      <c r="G9" s="106">
        <v>29676.333333333332</v>
      </c>
      <c r="H9" s="106">
        <v>19391.75</v>
      </c>
      <c r="I9" s="106">
        <v>27172.416666666668</v>
      </c>
      <c r="J9" s="106">
        <v>19383.333333333332</v>
      </c>
      <c r="K9" s="106">
        <v>27000.166666666668</v>
      </c>
      <c r="L9" s="106">
        <v>1813.5833333333333</v>
      </c>
      <c r="M9" s="106">
        <v>2689.6666666666665</v>
      </c>
      <c r="N9" s="106">
        <v>2538.6666666666665</v>
      </c>
      <c r="O9" s="106">
        <v>2619.4166666666665</v>
      </c>
      <c r="P9" s="106">
        <v>17134.916666666668</v>
      </c>
      <c r="Q9" s="106">
        <v>21772.5</v>
      </c>
      <c r="R9" s="106">
        <v>0.58333333333333304</v>
      </c>
      <c r="S9" s="106">
        <v>869.58333333333337</v>
      </c>
      <c r="T9" s="106">
        <v>63.916666666666664</v>
      </c>
      <c r="U9" s="107">
        <v>20.88</v>
      </c>
    </row>
    <row r="10" spans="1:21" s="96" customFormat="1" ht="12" hidden="1" customHeight="1">
      <c r="A10" s="73"/>
      <c r="B10" s="99">
        <v>23</v>
      </c>
      <c r="C10" s="98" t="s">
        <v>41</v>
      </c>
      <c r="D10" s="73"/>
      <c r="E10" s="98"/>
      <c r="F10" s="106">
        <v>22693.5</v>
      </c>
      <c r="G10" s="106">
        <v>31361</v>
      </c>
      <c r="H10" s="106">
        <v>20573.75</v>
      </c>
      <c r="I10" s="106">
        <v>28713.25</v>
      </c>
      <c r="J10" s="106">
        <v>20690</v>
      </c>
      <c r="K10" s="106">
        <v>28692</v>
      </c>
      <c r="L10" s="106">
        <v>1868.1666666666667</v>
      </c>
      <c r="M10" s="106">
        <v>2743.5</v>
      </c>
      <c r="N10" s="106">
        <v>2874.5833333333335</v>
      </c>
      <c r="O10" s="106">
        <v>2966.25</v>
      </c>
      <c r="P10" s="106">
        <v>18431.5</v>
      </c>
      <c r="Q10" s="106">
        <v>23525.25</v>
      </c>
      <c r="R10" s="106">
        <v>0.16666666666666666</v>
      </c>
      <c r="S10" s="106">
        <v>1013.75</v>
      </c>
      <c r="T10" s="106">
        <v>64.333333333333329</v>
      </c>
      <c r="U10" s="103">
        <v>21.96</v>
      </c>
    </row>
    <row r="11" spans="1:21" s="60" customFormat="1" ht="12" customHeight="1">
      <c r="A11" s="94" t="s">
        <v>40</v>
      </c>
      <c r="B11" s="99">
        <v>24</v>
      </c>
      <c r="C11" s="98" t="s">
        <v>39</v>
      </c>
      <c r="D11" s="73"/>
      <c r="E11" s="98"/>
      <c r="F11" s="106">
        <v>23513</v>
      </c>
      <c r="G11" s="106">
        <v>32329</v>
      </c>
      <c r="H11" s="106">
        <v>21307</v>
      </c>
      <c r="I11" s="106">
        <v>29512</v>
      </c>
      <c r="J11" s="106">
        <v>21524</v>
      </c>
      <c r="K11" s="106">
        <v>29638</v>
      </c>
      <c r="L11" s="106">
        <v>1842</v>
      </c>
      <c r="M11" s="106">
        <v>2673</v>
      </c>
      <c r="N11" s="106">
        <v>3165</v>
      </c>
      <c r="O11" s="106">
        <v>3268</v>
      </c>
      <c r="P11" s="106">
        <v>19452</v>
      </c>
      <c r="Q11" s="106">
        <v>24713</v>
      </c>
      <c r="R11" s="106">
        <v>0.41666666666666602</v>
      </c>
      <c r="S11" s="106">
        <v>1094</v>
      </c>
      <c r="T11" s="106">
        <v>60</v>
      </c>
      <c r="U11" s="103">
        <v>23</v>
      </c>
    </row>
    <row r="12" spans="1:21" s="96" customFormat="1" ht="12" customHeight="1">
      <c r="A12" s="73"/>
      <c r="B12" s="99">
        <v>25</v>
      </c>
      <c r="C12" s="98"/>
      <c r="D12" s="73" t="s">
        <v>36</v>
      </c>
      <c r="E12" s="98"/>
      <c r="F12" s="106">
        <v>23974.25</v>
      </c>
      <c r="G12" s="106">
        <v>32707.25</v>
      </c>
      <c r="H12" s="106">
        <v>21194.166666666668</v>
      </c>
      <c r="I12" s="106">
        <v>29167.833333333332</v>
      </c>
      <c r="J12" s="106">
        <v>21849.333333333332</v>
      </c>
      <c r="K12" s="106">
        <v>29793.083333333332</v>
      </c>
      <c r="L12" s="106">
        <v>1808.9166666666667</v>
      </c>
      <c r="M12" s="106">
        <v>2596</v>
      </c>
      <c r="N12" s="106">
        <v>3450.1666666666665</v>
      </c>
      <c r="O12" s="106">
        <v>3560.3333333333335</v>
      </c>
      <c r="P12" s="106">
        <v>20081.25</v>
      </c>
      <c r="Q12" s="106">
        <v>25415.666666666668</v>
      </c>
      <c r="R12" s="106">
        <v>0.1</v>
      </c>
      <c r="S12" s="106">
        <v>1070</v>
      </c>
      <c r="T12" s="106">
        <v>71.75</v>
      </c>
      <c r="U12" s="103">
        <v>22.63</v>
      </c>
    </row>
    <row r="13" spans="1:21" s="96" customFormat="1" ht="12" customHeight="1">
      <c r="A13" s="73"/>
      <c r="B13" s="99">
        <v>26</v>
      </c>
      <c r="C13" s="98"/>
      <c r="D13" s="73" t="s">
        <v>36</v>
      </c>
      <c r="E13" s="98"/>
      <c r="F13" s="104">
        <v>24207.833333333332</v>
      </c>
      <c r="G13" s="104">
        <v>32636.75</v>
      </c>
      <c r="H13" s="104">
        <v>21383.25</v>
      </c>
      <c r="I13" s="104">
        <v>29011.916666666668</v>
      </c>
      <c r="J13" s="104">
        <v>22086.583333333332</v>
      </c>
      <c r="K13" s="104">
        <v>29755.416666666668</v>
      </c>
      <c r="L13" s="104">
        <v>1719.3333333333333</v>
      </c>
      <c r="M13" s="104">
        <v>2482.3333333333335</v>
      </c>
      <c r="N13" s="104">
        <v>3797</v>
      </c>
      <c r="O13" s="104">
        <v>3924.25</v>
      </c>
      <c r="P13" s="104">
        <v>20211.083333333332</v>
      </c>
      <c r="Q13" s="104">
        <v>25294.666666666668</v>
      </c>
      <c r="R13" s="105">
        <v>0.33333333333333331</v>
      </c>
      <c r="S13" s="104">
        <v>1012.3333333333334</v>
      </c>
      <c r="T13" s="104">
        <v>82</v>
      </c>
      <c r="U13" s="103">
        <v>22.39</v>
      </c>
    </row>
    <row r="14" spans="1:21" s="96" customFormat="1" ht="12" customHeight="1">
      <c r="A14" s="73"/>
      <c r="B14" s="99">
        <v>27</v>
      </c>
      <c r="C14" s="98"/>
      <c r="D14" s="73" t="s">
        <v>36</v>
      </c>
      <c r="E14" s="98"/>
      <c r="F14" s="104">
        <v>24314.583299999998</v>
      </c>
      <c r="G14" s="104">
        <v>32405.75</v>
      </c>
      <c r="H14" s="104">
        <v>21222.083299999998</v>
      </c>
      <c r="I14" s="104">
        <v>28450.416700000002</v>
      </c>
      <c r="J14" s="104">
        <v>22101.666700000002</v>
      </c>
      <c r="K14" s="104">
        <v>29455.416700000002</v>
      </c>
      <c r="L14" s="104">
        <v>1643.25</v>
      </c>
      <c r="M14" s="104">
        <v>2360.3332999999998</v>
      </c>
      <c r="N14" s="104">
        <v>4046.75</v>
      </c>
      <c r="O14" s="104">
        <v>4190.8333000000002</v>
      </c>
      <c r="P14" s="104">
        <v>20229</v>
      </c>
      <c r="Q14" s="104">
        <v>25074.833299999998</v>
      </c>
      <c r="R14" s="105">
        <v>0.5</v>
      </c>
      <c r="S14" s="104">
        <v>918.83330000000001</v>
      </c>
      <c r="T14" s="104">
        <v>82.5</v>
      </c>
      <c r="U14" s="103">
        <v>22.03</v>
      </c>
    </row>
    <row r="15" spans="1:21" s="83" customFormat="1" ht="12" customHeight="1">
      <c r="A15" s="89"/>
      <c r="B15" s="99">
        <v>28</v>
      </c>
      <c r="C15" s="92"/>
      <c r="D15" s="73" t="s">
        <v>36</v>
      </c>
      <c r="E15" s="102"/>
      <c r="F15" s="101">
        <v>24266</v>
      </c>
      <c r="G15" s="100">
        <v>31919.833333333332</v>
      </c>
      <c r="H15" s="100">
        <v>21159.083333333332</v>
      </c>
      <c r="I15" s="100">
        <v>27966.083333333332</v>
      </c>
      <c r="J15" s="100">
        <v>22091.333333333332</v>
      </c>
      <c r="K15" s="100">
        <v>29036.75</v>
      </c>
      <c r="L15" s="100">
        <v>1536.0833333333333</v>
      </c>
      <c r="M15" s="100">
        <v>2212.9166666666665</v>
      </c>
      <c r="N15" s="100">
        <v>4348.083333333333</v>
      </c>
      <c r="O15" s="100">
        <v>4493.5</v>
      </c>
      <c r="P15" s="100">
        <v>20225.25</v>
      </c>
      <c r="Q15" s="100">
        <v>24921</v>
      </c>
      <c r="R15" s="100">
        <v>0</v>
      </c>
      <c r="S15" s="100">
        <v>869.16666666666663</v>
      </c>
      <c r="T15" s="100">
        <v>80.166666666666671</v>
      </c>
      <c r="U15" s="69">
        <v>21.48</v>
      </c>
    </row>
    <row r="16" spans="1:21" s="83" customFormat="1" ht="12" customHeight="1">
      <c r="A16" s="89"/>
      <c r="B16" s="99">
        <v>29</v>
      </c>
      <c r="C16" s="92"/>
      <c r="D16" s="94" t="s">
        <v>36</v>
      </c>
      <c r="E16" s="92"/>
      <c r="F16" s="97">
        <v>24248.333333333332</v>
      </c>
      <c r="G16" s="97">
        <v>31547.083333333332</v>
      </c>
      <c r="H16" s="97">
        <v>21224.166666666668</v>
      </c>
      <c r="I16" s="97">
        <v>27684.75</v>
      </c>
      <c r="J16" s="97">
        <v>22180.833333333332</v>
      </c>
      <c r="K16" s="97">
        <v>28791.666666666668</v>
      </c>
      <c r="L16" s="97">
        <v>1427.1666666666667</v>
      </c>
      <c r="M16" s="97">
        <v>2083.5833333333335</v>
      </c>
      <c r="N16" s="97">
        <v>4641.166666666667</v>
      </c>
      <c r="O16" s="97">
        <v>4813.583333333333</v>
      </c>
      <c r="P16" s="97">
        <v>20407.333333333332</v>
      </c>
      <c r="Q16" s="97">
        <v>24957.25</v>
      </c>
      <c r="R16" s="97">
        <v>8.3333333333333329E-2</v>
      </c>
      <c r="S16" s="97">
        <v>819.08333333333337</v>
      </c>
      <c r="T16" s="97">
        <v>86.25</v>
      </c>
      <c r="U16" s="69">
        <v>21.02</v>
      </c>
    </row>
    <row r="17" spans="1:21" s="96" customFormat="1" ht="12" customHeight="1">
      <c r="A17" s="73"/>
      <c r="B17" s="99">
        <v>30</v>
      </c>
      <c r="C17" s="98"/>
      <c r="D17" s="73" t="s">
        <v>36</v>
      </c>
      <c r="E17" s="98"/>
      <c r="F17" s="97">
        <v>23967.833333333332</v>
      </c>
      <c r="G17" s="97">
        <v>30868.5</v>
      </c>
      <c r="H17" s="97">
        <v>20870.916666666668</v>
      </c>
      <c r="I17" s="97">
        <v>26983.75</v>
      </c>
      <c r="J17" s="97">
        <v>21970.75</v>
      </c>
      <c r="K17" s="97">
        <v>28228.75</v>
      </c>
      <c r="L17" s="97">
        <v>1308.1666666666667</v>
      </c>
      <c r="M17" s="97">
        <v>1897.0833333333333</v>
      </c>
      <c r="N17" s="97">
        <v>4824.333333333333</v>
      </c>
      <c r="O17" s="97">
        <v>5005.416666666667</v>
      </c>
      <c r="P17" s="97">
        <v>20332</v>
      </c>
      <c r="Q17" s="97">
        <v>24786.083333333332</v>
      </c>
      <c r="R17" s="97">
        <v>0.33333333333333331</v>
      </c>
      <c r="S17" s="97">
        <v>806.5</v>
      </c>
      <c r="T17" s="97">
        <v>91.166666666666671</v>
      </c>
      <c r="U17" s="69">
        <v>20.399205485877815</v>
      </c>
    </row>
    <row r="18" spans="1:21" s="83" customFormat="1" ht="12" customHeight="1">
      <c r="A18" s="94" t="s">
        <v>38</v>
      </c>
      <c r="B18" s="95" t="s">
        <v>37</v>
      </c>
      <c r="C18" s="92"/>
      <c r="D18" s="73" t="s">
        <v>36</v>
      </c>
      <c r="E18" s="92"/>
      <c r="F18" s="91">
        <v>23710.5</v>
      </c>
      <c r="G18" s="91">
        <v>30228.583333333332</v>
      </c>
      <c r="H18" s="91">
        <v>20576.416666666668</v>
      </c>
      <c r="I18" s="91">
        <v>26286.916666666668</v>
      </c>
      <c r="J18" s="91">
        <v>21760.833333333332</v>
      </c>
      <c r="K18" s="91">
        <v>27648.25</v>
      </c>
      <c r="L18" s="91">
        <v>1217.25</v>
      </c>
      <c r="M18" s="91">
        <v>1760</v>
      </c>
      <c r="N18" s="91">
        <v>5017.75</v>
      </c>
      <c r="O18" s="91">
        <v>5213.583333333333</v>
      </c>
      <c r="P18" s="91">
        <v>20332.25</v>
      </c>
      <c r="Q18" s="91">
        <v>24630.333333333332</v>
      </c>
      <c r="R18" s="91">
        <v>0.5</v>
      </c>
      <c r="S18" s="91">
        <v>732.16666666666663</v>
      </c>
      <c r="T18" s="91">
        <v>84.75</v>
      </c>
      <c r="U18" s="90">
        <v>19.791449743906945</v>
      </c>
    </row>
    <row r="19" spans="1:21" s="83" customFormat="1" ht="12" customHeight="1">
      <c r="A19" s="94"/>
      <c r="B19" s="93">
        <v>2</v>
      </c>
      <c r="C19" s="92"/>
      <c r="D19" s="73" t="s">
        <v>36</v>
      </c>
      <c r="E19" s="92"/>
      <c r="F19" s="91">
        <v>23766.416666666668</v>
      </c>
      <c r="G19" s="91">
        <v>29869.75</v>
      </c>
      <c r="H19" s="91">
        <v>20537.5</v>
      </c>
      <c r="I19" s="91">
        <v>25888.333333333332</v>
      </c>
      <c r="J19" s="91">
        <v>21778.5</v>
      </c>
      <c r="K19" s="91">
        <v>27266.333333333332</v>
      </c>
      <c r="L19" s="91">
        <v>1107.6666666666667</v>
      </c>
      <c r="M19" s="91">
        <v>1589</v>
      </c>
      <c r="N19" s="91">
        <v>5258.666666666667</v>
      </c>
      <c r="O19" s="91">
        <v>5459.416666666667</v>
      </c>
      <c r="P19" s="91">
        <v>20180.5</v>
      </c>
      <c r="Q19" s="91">
        <v>23973.75</v>
      </c>
      <c r="R19" s="91">
        <v>1.25</v>
      </c>
      <c r="S19" s="91">
        <v>691.5</v>
      </c>
      <c r="T19" s="91">
        <v>89.25</v>
      </c>
      <c r="U19" s="90">
        <v>19.42776148325256</v>
      </c>
    </row>
    <row r="20" spans="1:21" s="83" customFormat="1" ht="12" customHeight="1">
      <c r="A20" s="89"/>
      <c r="B20" s="88">
        <v>3</v>
      </c>
      <c r="C20" s="86"/>
      <c r="D20" s="87" t="s">
        <v>36</v>
      </c>
      <c r="E20" s="86"/>
      <c r="F20" s="85">
        <v>23599</v>
      </c>
      <c r="G20" s="85">
        <v>29296</v>
      </c>
      <c r="H20" s="85">
        <v>20394</v>
      </c>
      <c r="I20" s="85">
        <v>25395</v>
      </c>
      <c r="J20" s="85">
        <v>21681</v>
      </c>
      <c r="K20" s="85">
        <v>26823</v>
      </c>
      <c r="L20" s="85">
        <v>975</v>
      </c>
      <c r="M20" s="85">
        <v>1410</v>
      </c>
      <c r="N20" s="85">
        <v>5384</v>
      </c>
      <c r="O20" s="85">
        <v>5582</v>
      </c>
      <c r="P20" s="85">
        <v>20120</v>
      </c>
      <c r="Q20" s="85">
        <v>23812</v>
      </c>
      <c r="R20" s="85">
        <v>1</v>
      </c>
      <c r="S20" s="85">
        <v>649</v>
      </c>
      <c r="T20" s="85">
        <v>90</v>
      </c>
      <c r="U20" s="84">
        <v>19.054189039135967</v>
      </c>
    </row>
    <row r="21" spans="1:21" s="60" customFormat="1" ht="12" customHeight="1">
      <c r="A21" s="73"/>
      <c r="B21" s="75">
        <v>3</v>
      </c>
      <c r="C21" s="74" t="s">
        <v>34</v>
      </c>
      <c r="D21" s="76">
        <v>4</v>
      </c>
      <c r="E21" s="82" t="s">
        <v>35</v>
      </c>
      <c r="F21" s="70">
        <v>23652</v>
      </c>
      <c r="G21" s="70">
        <v>29497</v>
      </c>
      <c r="H21" s="70">
        <v>20331</v>
      </c>
      <c r="I21" s="70">
        <v>25461</v>
      </c>
      <c r="J21" s="70">
        <v>21683</v>
      </c>
      <c r="K21" s="70">
        <v>26931</v>
      </c>
      <c r="L21" s="70">
        <v>999</v>
      </c>
      <c r="M21" s="70">
        <v>1439</v>
      </c>
      <c r="N21" s="70">
        <v>5371</v>
      </c>
      <c r="O21" s="70">
        <v>5578</v>
      </c>
      <c r="P21" s="70">
        <v>20105</v>
      </c>
      <c r="Q21" s="70">
        <v>23824</v>
      </c>
      <c r="R21" s="70">
        <v>0</v>
      </c>
      <c r="S21" s="70">
        <v>658</v>
      </c>
      <c r="T21" s="70">
        <v>82</v>
      </c>
      <c r="U21" s="69">
        <v>19.182577449364153</v>
      </c>
    </row>
    <row r="22" spans="1:21" s="60" customFormat="1" ht="12" customHeight="1">
      <c r="A22" s="81"/>
      <c r="B22" s="79"/>
      <c r="C22" s="78"/>
      <c r="D22" s="76">
        <v>5</v>
      </c>
      <c r="E22" s="80"/>
      <c r="F22" s="70">
        <v>23673</v>
      </c>
      <c r="G22" s="70">
        <v>29476</v>
      </c>
      <c r="H22" s="70">
        <v>20366</v>
      </c>
      <c r="I22" s="70">
        <v>25427</v>
      </c>
      <c r="J22" s="70">
        <v>21708</v>
      </c>
      <c r="K22" s="70">
        <v>26957</v>
      </c>
      <c r="L22" s="70">
        <v>996</v>
      </c>
      <c r="M22" s="70">
        <v>1428</v>
      </c>
      <c r="N22" s="70">
        <v>5386</v>
      </c>
      <c r="O22" s="70">
        <v>5592</v>
      </c>
      <c r="P22" s="70">
        <v>20044</v>
      </c>
      <c r="Q22" s="70">
        <v>23731</v>
      </c>
      <c r="R22" s="70">
        <v>0</v>
      </c>
      <c r="S22" s="70">
        <v>646</v>
      </c>
      <c r="T22" s="70">
        <v>98</v>
      </c>
      <c r="U22" s="77">
        <v>19.138662913021463</v>
      </c>
    </row>
    <row r="23" spans="1:21" s="60" customFormat="1" ht="12" customHeight="1">
      <c r="A23" s="78"/>
      <c r="B23" s="79"/>
      <c r="C23" s="78"/>
      <c r="D23" s="76">
        <v>6</v>
      </c>
      <c r="E23" s="71"/>
      <c r="F23" s="70">
        <v>23663</v>
      </c>
      <c r="G23" s="70">
        <v>29443</v>
      </c>
      <c r="H23" s="70">
        <v>20402</v>
      </c>
      <c r="I23" s="70">
        <v>25451</v>
      </c>
      <c r="J23" s="70">
        <v>21724</v>
      </c>
      <c r="K23" s="70">
        <v>26907</v>
      </c>
      <c r="L23" s="70">
        <v>988</v>
      </c>
      <c r="M23" s="70">
        <v>1423</v>
      </c>
      <c r="N23" s="70">
        <v>5333</v>
      </c>
      <c r="O23" s="70">
        <v>5528</v>
      </c>
      <c r="P23" s="70">
        <v>20213</v>
      </c>
      <c r="Q23" s="70">
        <v>23926</v>
      </c>
      <c r="R23" s="70">
        <v>1</v>
      </c>
      <c r="S23" s="70">
        <v>647</v>
      </c>
      <c r="T23" s="70">
        <v>77</v>
      </c>
      <c r="U23" s="77">
        <v>19.124098764279026</v>
      </c>
    </row>
    <row r="24" spans="1:21" s="60" customFormat="1" ht="12" customHeight="1">
      <c r="A24" s="73"/>
      <c r="B24" s="71"/>
      <c r="C24" s="73"/>
      <c r="D24" s="76">
        <v>7</v>
      </c>
      <c r="E24" s="71"/>
      <c r="F24" s="70">
        <v>23620</v>
      </c>
      <c r="G24" s="70">
        <v>29345</v>
      </c>
      <c r="H24" s="70">
        <v>20370</v>
      </c>
      <c r="I24" s="70">
        <v>25372</v>
      </c>
      <c r="J24" s="70">
        <v>21656</v>
      </c>
      <c r="K24" s="70">
        <v>26795</v>
      </c>
      <c r="L24" s="70">
        <v>971</v>
      </c>
      <c r="M24" s="70">
        <v>1402</v>
      </c>
      <c r="N24" s="70">
        <v>5352</v>
      </c>
      <c r="O24" s="70">
        <v>5550</v>
      </c>
      <c r="P24" s="70">
        <v>20106</v>
      </c>
      <c r="Q24" s="70">
        <v>23840</v>
      </c>
      <c r="R24" s="70">
        <v>0</v>
      </c>
      <c r="S24" s="70">
        <v>629</v>
      </c>
      <c r="T24" s="70">
        <v>67</v>
      </c>
      <c r="U24" s="77">
        <v>19.064454189262825</v>
      </c>
    </row>
    <row r="25" spans="1:21" s="60" customFormat="1" ht="12" customHeight="1">
      <c r="A25" s="73"/>
      <c r="B25" s="71"/>
      <c r="C25" s="73"/>
      <c r="D25" s="76">
        <v>8</v>
      </c>
      <c r="E25" s="71"/>
      <c r="F25" s="70">
        <v>23622</v>
      </c>
      <c r="G25" s="70">
        <v>29333</v>
      </c>
      <c r="H25" s="70">
        <v>20344</v>
      </c>
      <c r="I25" s="70">
        <v>25320</v>
      </c>
      <c r="J25" s="70">
        <v>21609</v>
      </c>
      <c r="K25" s="70">
        <v>26724</v>
      </c>
      <c r="L25" s="70">
        <v>970</v>
      </c>
      <c r="M25" s="70">
        <v>1403</v>
      </c>
      <c r="N25" s="70">
        <v>5379</v>
      </c>
      <c r="O25" s="70">
        <v>5575</v>
      </c>
      <c r="P25" s="70">
        <v>20145</v>
      </c>
      <c r="Q25" s="70">
        <v>23828</v>
      </c>
      <c r="R25" s="70">
        <v>1</v>
      </c>
      <c r="S25" s="70">
        <v>627</v>
      </c>
      <c r="T25" s="70">
        <v>69</v>
      </c>
      <c r="U25" s="69">
        <v>19.059628147848333</v>
      </c>
    </row>
    <row r="26" spans="1:21" s="60" customFormat="1" ht="12" customHeight="1">
      <c r="A26" s="73"/>
      <c r="B26" s="71"/>
      <c r="C26" s="73"/>
      <c r="D26" s="76">
        <v>9</v>
      </c>
      <c r="E26" s="71"/>
      <c r="F26" s="70">
        <v>23662</v>
      </c>
      <c r="G26" s="70">
        <v>29384</v>
      </c>
      <c r="H26" s="70">
        <v>20427</v>
      </c>
      <c r="I26" s="70">
        <v>25437</v>
      </c>
      <c r="J26" s="70">
        <v>21679</v>
      </c>
      <c r="K26" s="70">
        <v>26818</v>
      </c>
      <c r="L26" s="70">
        <v>982</v>
      </c>
      <c r="M26" s="70">
        <v>1426</v>
      </c>
      <c r="N26" s="70">
        <v>5378</v>
      </c>
      <c r="O26" s="70">
        <v>5574</v>
      </c>
      <c r="P26" s="70">
        <v>20153</v>
      </c>
      <c r="Q26" s="70">
        <v>23922</v>
      </c>
      <c r="R26" s="70">
        <v>2</v>
      </c>
      <c r="S26" s="70">
        <v>638</v>
      </c>
      <c r="T26" s="70">
        <v>112</v>
      </c>
      <c r="U26" s="69">
        <v>19.099911170748769</v>
      </c>
    </row>
    <row r="27" spans="1:21" s="60" customFormat="1" ht="12" customHeight="1">
      <c r="A27" s="73"/>
      <c r="B27" s="71"/>
      <c r="C27" s="73"/>
      <c r="D27" s="76">
        <v>10</v>
      </c>
      <c r="E27" s="71"/>
      <c r="F27" s="70">
        <v>23591</v>
      </c>
      <c r="G27" s="70">
        <v>29290</v>
      </c>
      <c r="H27" s="70">
        <v>20272</v>
      </c>
      <c r="I27" s="70">
        <v>25249</v>
      </c>
      <c r="J27" s="70">
        <v>21644</v>
      </c>
      <c r="K27" s="70">
        <v>26766</v>
      </c>
      <c r="L27" s="70">
        <v>971</v>
      </c>
      <c r="M27" s="70">
        <v>1408</v>
      </c>
      <c r="N27" s="70">
        <v>5395</v>
      </c>
      <c r="O27" s="70">
        <v>5597</v>
      </c>
      <c r="P27" s="70">
        <v>20149</v>
      </c>
      <c r="Q27" s="70">
        <v>23852</v>
      </c>
      <c r="R27" s="70">
        <v>1</v>
      </c>
      <c r="S27" s="70">
        <v>644</v>
      </c>
      <c r="T27" s="70">
        <v>86</v>
      </c>
      <c r="U27" s="69">
        <v>19.051464268930079</v>
      </c>
    </row>
    <row r="28" spans="1:21" s="60" customFormat="1" ht="12" customHeight="1">
      <c r="A28" s="73"/>
      <c r="B28" s="71"/>
      <c r="C28" s="73"/>
      <c r="D28" s="76">
        <v>11</v>
      </c>
      <c r="E28" s="71"/>
      <c r="F28" s="70">
        <v>23604</v>
      </c>
      <c r="G28" s="70">
        <v>29262</v>
      </c>
      <c r="H28" s="70">
        <v>20509</v>
      </c>
      <c r="I28" s="70">
        <v>25499</v>
      </c>
      <c r="J28" s="70">
        <v>21686</v>
      </c>
      <c r="K28" s="70">
        <v>26815</v>
      </c>
      <c r="L28" s="70">
        <v>966</v>
      </c>
      <c r="M28" s="70">
        <v>1396</v>
      </c>
      <c r="N28" s="70">
        <v>5404</v>
      </c>
      <c r="O28" s="70">
        <v>5602</v>
      </c>
      <c r="P28" s="70">
        <v>20197</v>
      </c>
      <c r="Q28" s="70">
        <v>23892</v>
      </c>
      <c r="R28" s="70">
        <v>1</v>
      </c>
      <c r="S28" s="70">
        <v>635</v>
      </c>
      <c r="T28" s="70">
        <v>87</v>
      </c>
      <c r="U28" s="69">
        <v>19.040147447816242</v>
      </c>
    </row>
    <row r="29" spans="1:21" s="60" customFormat="1" ht="12" customHeight="1">
      <c r="A29" s="73"/>
      <c r="B29" s="71"/>
      <c r="C29" s="73"/>
      <c r="D29" s="76">
        <v>12</v>
      </c>
      <c r="E29" s="71"/>
      <c r="F29" s="70">
        <v>23606</v>
      </c>
      <c r="G29" s="70">
        <v>29276</v>
      </c>
      <c r="H29" s="70">
        <v>20439</v>
      </c>
      <c r="I29" s="70">
        <v>25417</v>
      </c>
      <c r="J29" s="70">
        <v>21858</v>
      </c>
      <c r="K29" s="70">
        <v>27028</v>
      </c>
      <c r="L29" s="70">
        <v>975</v>
      </c>
      <c r="M29" s="70">
        <v>1416</v>
      </c>
      <c r="N29" s="70">
        <v>5414</v>
      </c>
      <c r="O29" s="70">
        <v>5616</v>
      </c>
      <c r="P29" s="70">
        <v>20244</v>
      </c>
      <c r="Q29" s="70">
        <v>23940</v>
      </c>
      <c r="R29" s="70">
        <v>0</v>
      </c>
      <c r="S29" s="70">
        <v>639</v>
      </c>
      <c r="T29" s="70">
        <v>100</v>
      </c>
      <c r="U29" s="69">
        <v>19.053402787700861</v>
      </c>
    </row>
    <row r="30" spans="1:21" s="60" customFormat="1" ht="12" customHeight="1">
      <c r="A30" s="73"/>
      <c r="B30" s="75">
        <v>4</v>
      </c>
      <c r="C30" s="74" t="s">
        <v>34</v>
      </c>
      <c r="D30" s="72">
        <v>1</v>
      </c>
      <c r="E30" s="71"/>
      <c r="F30" s="70">
        <v>23558</v>
      </c>
      <c r="G30" s="70">
        <v>29169</v>
      </c>
      <c r="H30" s="70">
        <v>20459</v>
      </c>
      <c r="I30" s="70">
        <v>25426</v>
      </c>
      <c r="J30" s="70">
        <v>21674</v>
      </c>
      <c r="K30" s="70">
        <v>26780</v>
      </c>
      <c r="L30" s="70">
        <v>967</v>
      </c>
      <c r="M30" s="70">
        <v>1402</v>
      </c>
      <c r="N30" s="70">
        <v>5397</v>
      </c>
      <c r="O30" s="70">
        <v>5596</v>
      </c>
      <c r="P30" s="70">
        <v>20045</v>
      </c>
      <c r="Q30" s="70">
        <v>23680</v>
      </c>
      <c r="R30" s="70">
        <v>3</v>
      </c>
      <c r="S30" s="70">
        <v>633</v>
      </c>
      <c r="T30" s="70">
        <v>91</v>
      </c>
      <c r="U30" s="69">
        <v>18.986856502743318</v>
      </c>
    </row>
    <row r="31" spans="1:21" s="60" customFormat="1" ht="12" customHeight="1">
      <c r="A31" s="73"/>
      <c r="B31" s="71"/>
      <c r="C31" s="73"/>
      <c r="D31" s="72">
        <v>2</v>
      </c>
      <c r="E31" s="71"/>
      <c r="F31" s="70">
        <v>23475</v>
      </c>
      <c r="G31" s="70">
        <v>29062</v>
      </c>
      <c r="H31" s="70">
        <v>20363</v>
      </c>
      <c r="I31" s="70">
        <v>25294</v>
      </c>
      <c r="J31" s="70">
        <v>21660</v>
      </c>
      <c r="K31" s="70">
        <v>26732</v>
      </c>
      <c r="L31" s="70">
        <v>955</v>
      </c>
      <c r="M31" s="70">
        <v>1386</v>
      </c>
      <c r="N31" s="70">
        <v>5374</v>
      </c>
      <c r="O31" s="70">
        <v>5571</v>
      </c>
      <c r="P31" s="70">
        <v>20010</v>
      </c>
      <c r="Q31" s="70">
        <v>23620</v>
      </c>
      <c r="R31" s="70">
        <v>0</v>
      </c>
      <c r="S31" s="70">
        <v>630</v>
      </c>
      <c r="T31" s="70">
        <v>84</v>
      </c>
      <c r="U31" s="69">
        <v>18.947002660701074</v>
      </c>
    </row>
    <row r="32" spans="1:21" s="60" customFormat="1" ht="12" customHeight="1" thickBot="1">
      <c r="A32" s="68"/>
      <c r="B32" s="66"/>
      <c r="C32" s="68"/>
      <c r="D32" s="67">
        <v>3</v>
      </c>
      <c r="E32" s="66"/>
      <c r="F32" s="65">
        <v>23462</v>
      </c>
      <c r="G32" s="65">
        <v>29020</v>
      </c>
      <c r="H32" s="65">
        <v>20448</v>
      </c>
      <c r="I32" s="65">
        <v>25390</v>
      </c>
      <c r="J32" s="65">
        <v>21591</v>
      </c>
      <c r="K32" s="65">
        <v>26627</v>
      </c>
      <c r="L32" s="65">
        <v>957</v>
      </c>
      <c r="M32" s="65">
        <v>1386</v>
      </c>
      <c r="N32" s="65">
        <v>5424</v>
      </c>
      <c r="O32" s="65">
        <v>5610</v>
      </c>
      <c r="P32" s="65">
        <v>20027</v>
      </c>
      <c r="Q32" s="65">
        <v>23685</v>
      </c>
      <c r="R32" s="65">
        <v>0</v>
      </c>
      <c r="S32" s="65">
        <v>763</v>
      </c>
      <c r="T32" s="65">
        <v>126</v>
      </c>
      <c r="U32" s="64">
        <v>18.902062167215497</v>
      </c>
    </row>
    <row r="33" spans="1:21" s="60" customFormat="1" ht="12">
      <c r="A33" s="63" t="s">
        <v>28</v>
      </c>
      <c r="F33" s="62"/>
      <c r="U33" s="61"/>
    </row>
    <row r="34" spans="1:21">
      <c r="N34" s="59"/>
      <c r="O34" s="59"/>
      <c r="P34" s="59"/>
      <c r="Q34" s="59"/>
      <c r="R34" s="59"/>
      <c r="S34" s="59"/>
      <c r="T34" s="59"/>
      <c r="U34" s="58"/>
    </row>
    <row r="35" spans="1:21"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8"/>
    </row>
  </sheetData>
  <mergeCells count="15">
    <mergeCell ref="S1:T1"/>
    <mergeCell ref="F2:G2"/>
    <mergeCell ref="J2:K2"/>
    <mergeCell ref="L2:M2"/>
    <mergeCell ref="N2:O2"/>
    <mergeCell ref="P2:Q2"/>
    <mergeCell ref="R2:R3"/>
    <mergeCell ref="S2:S3"/>
    <mergeCell ref="T2:T3"/>
    <mergeCell ref="U2:U3"/>
    <mergeCell ref="H2:I2"/>
    <mergeCell ref="A2:E3"/>
    <mergeCell ref="C4:E4"/>
    <mergeCell ref="C7:E7"/>
    <mergeCell ref="C6:E6"/>
  </mergeCells>
  <phoneticPr fontId="2"/>
  <printOptions horizontalCentered="1"/>
  <pageMargins left="0.47244094488188981" right="0.47244094488188981" top="0.70866141732283472" bottom="0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8DB20-53A1-2944-893E-D38CA48D4748}">
  <dimension ref="A1:Y46"/>
  <sheetViews>
    <sheetView showGridLines="0" zoomScaleNormal="100" zoomScaleSheetLayoutView="100" zoomScalePageLayoutView="150" workbookViewId="0">
      <pane xSplit="5" ySplit="3" topLeftCell="F16" activePane="bottomRight" state="frozen"/>
      <selection pane="topRight" activeCell="F1" sqref="F1"/>
      <selection pane="bottomLeft" activeCell="A4" sqref="A4"/>
      <selection pane="bottomRight"/>
    </sheetView>
  </sheetViews>
  <sheetFormatPr baseColWidth="10" defaultColWidth="8.83203125" defaultRowHeight="14"/>
  <cols>
    <col min="1" max="1" width="3.33203125" style="145" customWidth="1"/>
    <col min="2" max="2" width="2.1640625" customWidth="1"/>
    <col min="3" max="3" width="1.83203125" customWidth="1"/>
    <col min="4" max="5" width="2.5" customWidth="1"/>
    <col min="6" max="7" width="4.6640625" customWidth="1"/>
    <col min="8" max="24" width="3.6640625" customWidth="1"/>
    <col min="25" max="25" width="3.6640625" style="145" customWidth="1"/>
  </cols>
  <sheetData>
    <row r="1" spans="1:25" ht="18" thickBot="1">
      <c r="A1" s="186" t="s">
        <v>62</v>
      </c>
      <c r="B1" s="185"/>
      <c r="C1" s="185"/>
      <c r="D1" s="185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3"/>
    </row>
    <row r="2" spans="1:25" s="148" customFormat="1" ht="13" customHeight="1">
      <c r="A2" s="182"/>
      <c r="B2" s="182"/>
      <c r="C2" s="182"/>
      <c r="D2" s="182"/>
      <c r="E2" s="181"/>
      <c r="F2" s="179" t="s">
        <v>61</v>
      </c>
      <c r="G2" s="180"/>
      <c r="H2" s="179" t="s">
        <v>0</v>
      </c>
      <c r="I2" s="180"/>
      <c r="J2" s="179" t="s">
        <v>1</v>
      </c>
      <c r="K2" s="180"/>
      <c r="L2" s="179" t="s">
        <v>2</v>
      </c>
      <c r="M2" s="180"/>
      <c r="N2" s="179" t="s">
        <v>5</v>
      </c>
      <c r="O2" s="180"/>
      <c r="P2" s="179" t="s">
        <v>60</v>
      </c>
      <c r="Q2" s="180"/>
      <c r="R2" s="179" t="s">
        <v>59</v>
      </c>
      <c r="S2" s="180"/>
      <c r="T2" s="179" t="s">
        <v>8</v>
      </c>
      <c r="U2" s="180"/>
      <c r="V2" s="179" t="s">
        <v>9</v>
      </c>
      <c r="W2" s="180"/>
      <c r="X2" s="179" t="s">
        <v>10</v>
      </c>
      <c r="Y2" s="178"/>
    </row>
    <row r="3" spans="1:25" s="148" customFormat="1" ht="15" customHeight="1" thickBot="1">
      <c r="A3" s="177"/>
      <c r="B3" s="177"/>
      <c r="C3" s="177"/>
      <c r="D3" s="177"/>
      <c r="E3" s="176"/>
      <c r="F3" s="175" t="s">
        <v>47</v>
      </c>
      <c r="G3" s="175" t="s">
        <v>12</v>
      </c>
      <c r="H3" s="175" t="s">
        <v>47</v>
      </c>
      <c r="I3" s="175" t="s">
        <v>12</v>
      </c>
      <c r="J3" s="175" t="s">
        <v>47</v>
      </c>
      <c r="K3" s="175" t="s">
        <v>12</v>
      </c>
      <c r="L3" s="175" t="s">
        <v>47</v>
      </c>
      <c r="M3" s="175" t="s">
        <v>12</v>
      </c>
      <c r="N3" s="175" t="s">
        <v>47</v>
      </c>
      <c r="O3" s="175" t="s">
        <v>12</v>
      </c>
      <c r="P3" s="175" t="s">
        <v>47</v>
      </c>
      <c r="Q3" s="175" t="s">
        <v>12</v>
      </c>
      <c r="R3" s="175" t="s">
        <v>47</v>
      </c>
      <c r="S3" s="175" t="s">
        <v>12</v>
      </c>
      <c r="T3" s="175" t="s">
        <v>47</v>
      </c>
      <c r="U3" s="175" t="s">
        <v>12</v>
      </c>
      <c r="V3" s="175" t="s">
        <v>47</v>
      </c>
      <c r="W3" s="175" t="s">
        <v>12</v>
      </c>
      <c r="X3" s="175" t="s">
        <v>47</v>
      </c>
      <c r="Y3" s="174" t="s">
        <v>12</v>
      </c>
    </row>
    <row r="4" spans="1:25" s="152" customFormat="1" ht="9" hidden="1" customHeight="1">
      <c r="A4" s="74" t="s">
        <v>40</v>
      </c>
      <c r="B4" s="76">
        <v>26</v>
      </c>
      <c r="C4" s="82" t="s">
        <v>34</v>
      </c>
      <c r="D4" s="76">
        <v>4</v>
      </c>
      <c r="E4" s="164" t="s">
        <v>35</v>
      </c>
      <c r="F4" s="167">
        <v>24147</v>
      </c>
      <c r="G4" s="167">
        <v>32698</v>
      </c>
      <c r="H4" s="166">
        <v>4800</v>
      </c>
      <c r="I4" s="166">
        <v>5618</v>
      </c>
      <c r="J4" s="166">
        <v>2108</v>
      </c>
      <c r="K4" s="166">
        <v>2831</v>
      </c>
      <c r="L4" s="166">
        <v>2190</v>
      </c>
      <c r="M4" s="166">
        <v>2898</v>
      </c>
      <c r="N4" s="166">
        <v>3420</v>
      </c>
      <c r="O4" s="166">
        <v>4806</v>
      </c>
      <c r="P4" s="166">
        <v>2318</v>
      </c>
      <c r="Q4" s="166">
        <v>3049</v>
      </c>
      <c r="R4" s="166">
        <v>2704</v>
      </c>
      <c r="S4" s="166">
        <v>4009</v>
      </c>
      <c r="T4" s="166">
        <v>2322</v>
      </c>
      <c r="U4" s="166">
        <v>3492</v>
      </c>
      <c r="V4" s="166">
        <v>2819</v>
      </c>
      <c r="W4" s="166">
        <v>3949</v>
      </c>
      <c r="X4" s="166">
        <v>1466</v>
      </c>
      <c r="Y4" s="165">
        <v>2046</v>
      </c>
    </row>
    <row r="5" spans="1:25" s="152" customFormat="1" ht="9" hidden="1" customHeight="1">
      <c r="A5" s="73"/>
      <c r="B5" s="82"/>
      <c r="C5" s="82"/>
      <c r="D5" s="76">
        <v>6</v>
      </c>
      <c r="E5" s="164"/>
      <c r="F5" s="167">
        <v>24192</v>
      </c>
      <c r="G5" s="167">
        <v>32695</v>
      </c>
      <c r="H5" s="166">
        <v>4799</v>
      </c>
      <c r="I5" s="166">
        <v>5620</v>
      </c>
      <c r="J5" s="166">
        <v>2108</v>
      </c>
      <c r="K5" s="166">
        <v>2829</v>
      </c>
      <c r="L5" s="166">
        <v>2211</v>
      </c>
      <c r="M5" s="166">
        <v>2931</v>
      </c>
      <c r="N5" s="166">
        <v>3416</v>
      </c>
      <c r="O5" s="166">
        <v>4787</v>
      </c>
      <c r="P5" s="166">
        <v>2318</v>
      </c>
      <c r="Q5" s="166">
        <v>3050</v>
      </c>
      <c r="R5" s="166">
        <v>2715</v>
      </c>
      <c r="S5" s="166">
        <v>3990</v>
      </c>
      <c r="T5" s="166">
        <v>2330</v>
      </c>
      <c r="U5" s="166">
        <v>3501</v>
      </c>
      <c r="V5" s="166">
        <v>2828</v>
      </c>
      <c r="W5" s="166">
        <v>3943</v>
      </c>
      <c r="X5" s="166">
        <v>1467</v>
      </c>
      <c r="Y5" s="165">
        <v>2044</v>
      </c>
    </row>
    <row r="6" spans="1:25" s="152" customFormat="1" ht="9" hidden="1" customHeight="1">
      <c r="A6" s="78"/>
      <c r="B6" s="79"/>
      <c r="C6" s="79"/>
      <c r="D6" s="76">
        <v>9</v>
      </c>
      <c r="E6" s="163"/>
      <c r="F6" s="167">
        <v>24276</v>
      </c>
      <c r="G6" s="167">
        <v>32729</v>
      </c>
      <c r="H6" s="166">
        <v>4803</v>
      </c>
      <c r="I6" s="166">
        <v>5622</v>
      </c>
      <c r="J6" s="166">
        <v>2118</v>
      </c>
      <c r="K6" s="166">
        <v>2828</v>
      </c>
      <c r="L6" s="166">
        <v>2210</v>
      </c>
      <c r="M6" s="166">
        <v>2925</v>
      </c>
      <c r="N6" s="166">
        <v>3425</v>
      </c>
      <c r="O6" s="166">
        <v>4802</v>
      </c>
      <c r="P6" s="166">
        <v>2344</v>
      </c>
      <c r="Q6" s="166">
        <v>3079</v>
      </c>
      <c r="R6" s="166">
        <v>2723</v>
      </c>
      <c r="S6" s="166">
        <v>3977</v>
      </c>
      <c r="T6" s="166">
        <v>2328</v>
      </c>
      <c r="U6" s="166">
        <v>3471</v>
      </c>
      <c r="V6" s="166">
        <v>2834</v>
      </c>
      <c r="W6" s="166">
        <v>3965</v>
      </c>
      <c r="X6" s="166">
        <v>1491</v>
      </c>
      <c r="Y6" s="165">
        <v>2060</v>
      </c>
    </row>
    <row r="7" spans="1:25" s="152" customFormat="1" ht="9" hidden="1" customHeight="1">
      <c r="A7" s="73"/>
      <c r="B7" s="71"/>
      <c r="C7" s="71"/>
      <c r="D7" s="76">
        <v>12</v>
      </c>
      <c r="E7" s="163"/>
      <c r="F7" s="167">
        <v>24308</v>
      </c>
      <c r="G7" s="167">
        <v>32715</v>
      </c>
      <c r="H7" s="166">
        <v>4804</v>
      </c>
      <c r="I7" s="166">
        <v>5641</v>
      </c>
      <c r="J7" s="166">
        <v>2104</v>
      </c>
      <c r="K7" s="166">
        <v>2803</v>
      </c>
      <c r="L7" s="166">
        <v>2205</v>
      </c>
      <c r="M7" s="166">
        <v>2932</v>
      </c>
      <c r="N7" s="166">
        <v>3436</v>
      </c>
      <c r="O7" s="166">
        <v>4802</v>
      </c>
      <c r="P7" s="166">
        <v>2369</v>
      </c>
      <c r="Q7" s="166">
        <v>3101</v>
      </c>
      <c r="R7" s="166">
        <v>2713</v>
      </c>
      <c r="S7" s="166">
        <v>3946</v>
      </c>
      <c r="T7" s="166">
        <v>2333</v>
      </c>
      <c r="U7" s="166">
        <v>3468</v>
      </c>
      <c r="V7" s="166">
        <v>2848</v>
      </c>
      <c r="W7" s="166">
        <v>3964</v>
      </c>
      <c r="X7" s="166">
        <v>1496</v>
      </c>
      <c r="Y7" s="165">
        <v>2058</v>
      </c>
    </row>
    <row r="8" spans="1:25" s="152" customFormat="1" ht="9" hidden="1" customHeight="1">
      <c r="A8" s="74" t="s">
        <v>40</v>
      </c>
      <c r="B8" s="76">
        <v>27</v>
      </c>
      <c r="C8" s="82" t="s">
        <v>34</v>
      </c>
      <c r="D8" s="76">
        <v>4</v>
      </c>
      <c r="E8" s="164" t="s">
        <v>35</v>
      </c>
      <c r="F8" s="167">
        <v>24263</v>
      </c>
      <c r="G8" s="167">
        <v>32504</v>
      </c>
      <c r="H8" s="166">
        <v>4728</v>
      </c>
      <c r="I8" s="166">
        <v>5566</v>
      </c>
      <c r="J8" s="166">
        <v>2080</v>
      </c>
      <c r="K8" s="166">
        <v>2764</v>
      </c>
      <c r="L8" s="166">
        <v>2216</v>
      </c>
      <c r="M8" s="166">
        <v>2920</v>
      </c>
      <c r="N8" s="166">
        <v>3473</v>
      </c>
      <c r="O8" s="166">
        <v>4834</v>
      </c>
      <c r="P8" s="166">
        <v>2348</v>
      </c>
      <c r="Q8" s="166">
        <v>3039</v>
      </c>
      <c r="R8" s="166">
        <v>2706</v>
      </c>
      <c r="S8" s="166">
        <v>3928</v>
      </c>
      <c r="T8" s="166">
        <v>2354</v>
      </c>
      <c r="U8" s="166">
        <v>3457</v>
      </c>
      <c r="V8" s="166">
        <v>2865</v>
      </c>
      <c r="W8" s="166">
        <v>3949</v>
      </c>
      <c r="X8" s="166">
        <v>1493</v>
      </c>
      <c r="Y8" s="165">
        <v>2047</v>
      </c>
    </row>
    <row r="9" spans="1:25" s="152" customFormat="1" ht="9" hidden="1" customHeight="1">
      <c r="A9" s="73"/>
      <c r="B9" s="82"/>
      <c r="C9" s="82"/>
      <c r="D9" s="76">
        <v>6</v>
      </c>
      <c r="E9" s="164"/>
      <c r="F9" s="167">
        <v>24370</v>
      </c>
      <c r="G9" s="167">
        <v>32563</v>
      </c>
      <c r="H9" s="166">
        <v>4762</v>
      </c>
      <c r="I9" s="166">
        <v>5597</v>
      </c>
      <c r="J9" s="166">
        <v>2076</v>
      </c>
      <c r="K9" s="166">
        <v>2762</v>
      </c>
      <c r="L9" s="166">
        <v>2241</v>
      </c>
      <c r="M9" s="166">
        <v>2955</v>
      </c>
      <c r="N9" s="166">
        <v>3473</v>
      </c>
      <c r="O9" s="166">
        <v>4820</v>
      </c>
      <c r="P9" s="166">
        <v>2351</v>
      </c>
      <c r="Q9" s="166">
        <v>3022</v>
      </c>
      <c r="R9" s="166">
        <v>2723</v>
      </c>
      <c r="S9" s="166">
        <v>3927</v>
      </c>
      <c r="T9" s="166">
        <v>2353</v>
      </c>
      <c r="U9" s="166">
        <v>3436</v>
      </c>
      <c r="V9" s="166">
        <v>2892</v>
      </c>
      <c r="W9" s="166">
        <v>3977</v>
      </c>
      <c r="X9" s="166">
        <v>1499</v>
      </c>
      <c r="Y9" s="165">
        <v>2067</v>
      </c>
    </row>
    <row r="10" spans="1:25" s="152" customFormat="1" ht="9" hidden="1" customHeight="1">
      <c r="A10" s="78"/>
      <c r="B10" s="79"/>
      <c r="C10" s="79"/>
      <c r="D10" s="76">
        <v>9</v>
      </c>
      <c r="E10" s="163"/>
      <c r="F10" s="167">
        <v>24348</v>
      </c>
      <c r="G10" s="167">
        <v>32468</v>
      </c>
      <c r="H10" s="166">
        <v>4717</v>
      </c>
      <c r="I10" s="166">
        <v>5534</v>
      </c>
      <c r="J10" s="166">
        <v>2104</v>
      </c>
      <c r="K10" s="166">
        <v>2798</v>
      </c>
      <c r="L10" s="166">
        <v>2235</v>
      </c>
      <c r="M10" s="166">
        <v>2947</v>
      </c>
      <c r="N10" s="166">
        <v>3468</v>
      </c>
      <c r="O10" s="166">
        <v>4807</v>
      </c>
      <c r="P10" s="166">
        <v>2324</v>
      </c>
      <c r="Q10" s="166">
        <v>2977</v>
      </c>
      <c r="R10" s="166">
        <v>2745</v>
      </c>
      <c r="S10" s="166">
        <v>3934</v>
      </c>
      <c r="T10" s="166">
        <v>2360</v>
      </c>
      <c r="U10" s="166">
        <v>3430</v>
      </c>
      <c r="V10" s="166">
        <v>2904</v>
      </c>
      <c r="W10" s="166">
        <v>3994</v>
      </c>
      <c r="X10" s="166">
        <v>1491</v>
      </c>
      <c r="Y10" s="165">
        <v>2047</v>
      </c>
    </row>
    <row r="11" spans="1:25" s="152" customFormat="1" ht="9" hidden="1" customHeight="1">
      <c r="A11" s="73"/>
      <c r="B11" s="71"/>
      <c r="C11" s="71"/>
      <c r="D11" s="76">
        <v>12</v>
      </c>
      <c r="E11" s="163"/>
      <c r="F11" s="167">
        <v>24395</v>
      </c>
      <c r="G11" s="167">
        <v>32464</v>
      </c>
      <c r="H11" s="166">
        <v>4675</v>
      </c>
      <c r="I11" s="166">
        <v>5486</v>
      </c>
      <c r="J11" s="166">
        <v>2147</v>
      </c>
      <c r="K11" s="166">
        <v>2829</v>
      </c>
      <c r="L11" s="166">
        <v>2260</v>
      </c>
      <c r="M11" s="166">
        <v>2966</v>
      </c>
      <c r="N11" s="166">
        <v>3467</v>
      </c>
      <c r="O11" s="166">
        <v>4799</v>
      </c>
      <c r="P11" s="166">
        <v>2311</v>
      </c>
      <c r="Q11" s="166">
        <v>2962</v>
      </c>
      <c r="R11" s="166">
        <v>2758</v>
      </c>
      <c r="S11" s="166">
        <v>3950</v>
      </c>
      <c r="T11" s="166">
        <v>2350</v>
      </c>
      <c r="U11" s="166">
        <v>3413</v>
      </c>
      <c r="V11" s="166">
        <v>2930</v>
      </c>
      <c r="W11" s="166">
        <v>4007</v>
      </c>
      <c r="X11" s="166">
        <v>1497</v>
      </c>
      <c r="Y11" s="165">
        <v>2052</v>
      </c>
    </row>
    <row r="12" spans="1:25" s="152" customFormat="1" ht="11" hidden="1" customHeight="1">
      <c r="A12" s="130" t="s">
        <v>40</v>
      </c>
      <c r="B12" s="172">
        <v>28</v>
      </c>
      <c r="C12" s="173" t="s">
        <v>34</v>
      </c>
      <c r="D12" s="172">
        <v>4</v>
      </c>
      <c r="E12" s="171" t="s">
        <v>35</v>
      </c>
      <c r="F12" s="170">
        <v>24266</v>
      </c>
      <c r="G12" s="170">
        <v>32069</v>
      </c>
      <c r="H12" s="169">
        <v>4570</v>
      </c>
      <c r="I12" s="169">
        <v>5377</v>
      </c>
      <c r="J12" s="169">
        <v>2159</v>
      </c>
      <c r="K12" s="169">
        <v>2810</v>
      </c>
      <c r="L12" s="169">
        <v>2286</v>
      </c>
      <c r="M12" s="169">
        <v>2978</v>
      </c>
      <c r="N12" s="169">
        <v>3437</v>
      </c>
      <c r="O12" s="169">
        <v>4738</v>
      </c>
      <c r="P12" s="169">
        <v>2281</v>
      </c>
      <c r="Q12" s="169">
        <v>2889</v>
      </c>
      <c r="R12" s="169">
        <v>2773</v>
      </c>
      <c r="S12" s="169">
        <v>3916</v>
      </c>
      <c r="T12" s="169">
        <v>2355</v>
      </c>
      <c r="U12" s="169">
        <v>3394</v>
      </c>
      <c r="V12" s="169">
        <v>2922</v>
      </c>
      <c r="W12" s="169">
        <v>3956</v>
      </c>
      <c r="X12" s="169">
        <v>1483</v>
      </c>
      <c r="Y12" s="168">
        <v>2011</v>
      </c>
    </row>
    <row r="13" spans="1:25" s="152" customFormat="1" ht="11" hidden="1" customHeight="1">
      <c r="A13" s="73"/>
      <c r="B13" s="82"/>
      <c r="C13" s="82"/>
      <c r="D13" s="76">
        <v>6</v>
      </c>
      <c r="E13" s="164"/>
      <c r="F13" s="167">
        <v>24316</v>
      </c>
      <c r="G13" s="167">
        <v>32048</v>
      </c>
      <c r="H13" s="166">
        <v>4559</v>
      </c>
      <c r="I13" s="166">
        <v>5364</v>
      </c>
      <c r="J13" s="166">
        <v>2177</v>
      </c>
      <c r="K13" s="166">
        <v>2835</v>
      </c>
      <c r="L13" s="166">
        <v>2308</v>
      </c>
      <c r="M13" s="166">
        <v>2992</v>
      </c>
      <c r="N13" s="166">
        <v>3437</v>
      </c>
      <c r="O13" s="166">
        <v>4735</v>
      </c>
      <c r="P13" s="166">
        <v>2289</v>
      </c>
      <c r="Q13" s="166">
        <v>2880</v>
      </c>
      <c r="R13" s="166">
        <v>2779</v>
      </c>
      <c r="S13" s="166">
        <v>3906</v>
      </c>
      <c r="T13" s="166">
        <v>2353</v>
      </c>
      <c r="U13" s="166">
        <v>3382</v>
      </c>
      <c r="V13" s="166">
        <v>2925</v>
      </c>
      <c r="W13" s="166">
        <v>3946</v>
      </c>
      <c r="X13" s="166">
        <v>1489</v>
      </c>
      <c r="Y13" s="165">
        <v>2008</v>
      </c>
    </row>
    <row r="14" spans="1:25" s="152" customFormat="1" ht="11" hidden="1" customHeight="1">
      <c r="A14" s="78"/>
      <c r="B14" s="79"/>
      <c r="C14" s="79"/>
      <c r="D14" s="76">
        <v>9</v>
      </c>
      <c r="E14" s="163"/>
      <c r="F14" s="167">
        <v>24298</v>
      </c>
      <c r="G14" s="167">
        <v>31975</v>
      </c>
      <c r="H14" s="166">
        <v>4451</v>
      </c>
      <c r="I14" s="166">
        <v>5233</v>
      </c>
      <c r="J14" s="166">
        <v>2172</v>
      </c>
      <c r="K14" s="166">
        <v>2830</v>
      </c>
      <c r="L14" s="166">
        <v>2351</v>
      </c>
      <c r="M14" s="166">
        <v>3037</v>
      </c>
      <c r="N14" s="166">
        <v>3433</v>
      </c>
      <c r="O14" s="166">
        <v>4710</v>
      </c>
      <c r="P14" s="166">
        <v>2284</v>
      </c>
      <c r="Q14" s="166">
        <v>2881</v>
      </c>
      <c r="R14" s="166">
        <v>2794</v>
      </c>
      <c r="S14" s="166">
        <v>3921</v>
      </c>
      <c r="T14" s="166">
        <v>2367</v>
      </c>
      <c r="U14" s="166">
        <v>3393</v>
      </c>
      <c r="V14" s="166">
        <v>2941</v>
      </c>
      <c r="W14" s="166">
        <v>3940</v>
      </c>
      <c r="X14" s="166">
        <v>1505</v>
      </c>
      <c r="Y14" s="165">
        <v>2030</v>
      </c>
    </row>
    <row r="15" spans="1:25" s="152" customFormat="1" ht="11" hidden="1" customHeight="1">
      <c r="A15" s="73"/>
      <c r="B15" s="71"/>
      <c r="C15" s="71"/>
      <c r="D15" s="76">
        <v>12</v>
      </c>
      <c r="E15" s="163"/>
      <c r="F15" s="167">
        <v>24351</v>
      </c>
      <c r="G15" s="167">
        <v>31975</v>
      </c>
      <c r="H15" s="166">
        <v>4322</v>
      </c>
      <c r="I15" s="166">
        <v>5080</v>
      </c>
      <c r="J15" s="166">
        <v>2180</v>
      </c>
      <c r="K15" s="166">
        <v>2818</v>
      </c>
      <c r="L15" s="166">
        <v>2407</v>
      </c>
      <c r="M15" s="166">
        <v>3104</v>
      </c>
      <c r="N15" s="166">
        <v>3420</v>
      </c>
      <c r="O15" s="166">
        <v>4670</v>
      </c>
      <c r="P15" s="166">
        <v>2299</v>
      </c>
      <c r="Q15" s="166">
        <v>2897</v>
      </c>
      <c r="R15" s="166">
        <v>2841</v>
      </c>
      <c r="S15" s="166">
        <v>3974</v>
      </c>
      <c r="T15" s="166">
        <v>2408</v>
      </c>
      <c r="U15" s="166">
        <v>3430</v>
      </c>
      <c r="V15" s="166">
        <v>2957</v>
      </c>
      <c r="W15" s="166">
        <v>3939</v>
      </c>
      <c r="X15" s="166">
        <v>1517</v>
      </c>
      <c r="Y15" s="165">
        <v>2063</v>
      </c>
    </row>
    <row r="16" spans="1:25" s="152" customFormat="1" ht="11" customHeight="1">
      <c r="A16" s="74" t="s">
        <v>40</v>
      </c>
      <c r="B16" s="76">
        <v>29</v>
      </c>
      <c r="C16" s="82" t="s">
        <v>34</v>
      </c>
      <c r="D16" s="72">
        <v>4</v>
      </c>
      <c r="E16" s="164" t="s">
        <v>35</v>
      </c>
      <c r="F16" s="167">
        <v>24228</v>
      </c>
      <c r="G16" s="167">
        <v>31679</v>
      </c>
      <c r="H16" s="166">
        <v>4267</v>
      </c>
      <c r="I16" s="166">
        <v>5007</v>
      </c>
      <c r="J16" s="166">
        <v>2148</v>
      </c>
      <c r="K16" s="166">
        <v>2764</v>
      </c>
      <c r="L16" s="166">
        <v>2442</v>
      </c>
      <c r="M16" s="166">
        <v>3144</v>
      </c>
      <c r="N16" s="166">
        <v>3398</v>
      </c>
      <c r="O16" s="166">
        <v>4611</v>
      </c>
      <c r="P16" s="166">
        <v>2303</v>
      </c>
      <c r="Q16" s="166">
        <v>2901</v>
      </c>
      <c r="R16" s="166">
        <v>2844</v>
      </c>
      <c r="S16" s="166">
        <v>3934</v>
      </c>
      <c r="T16" s="166">
        <v>2411</v>
      </c>
      <c r="U16" s="166">
        <v>3417</v>
      </c>
      <c r="V16" s="166">
        <v>2894</v>
      </c>
      <c r="W16" s="166">
        <v>3830</v>
      </c>
      <c r="X16" s="166">
        <v>1521</v>
      </c>
      <c r="Y16" s="165">
        <v>2071</v>
      </c>
    </row>
    <row r="17" spans="1:25" s="152" customFormat="1" ht="11" customHeight="1">
      <c r="A17" s="73"/>
      <c r="B17" s="71"/>
      <c r="C17" s="71"/>
      <c r="D17" s="72">
        <v>6</v>
      </c>
      <c r="E17" s="163"/>
      <c r="F17" s="167">
        <v>24385</v>
      </c>
      <c r="G17" s="167">
        <v>31778</v>
      </c>
      <c r="H17" s="166">
        <v>4321</v>
      </c>
      <c r="I17" s="166">
        <v>5057</v>
      </c>
      <c r="J17" s="166">
        <v>2170</v>
      </c>
      <c r="K17" s="166">
        <v>2792</v>
      </c>
      <c r="L17" s="166">
        <v>2437</v>
      </c>
      <c r="M17" s="166">
        <v>3124</v>
      </c>
      <c r="N17" s="166">
        <v>3425</v>
      </c>
      <c r="O17" s="166">
        <v>4629</v>
      </c>
      <c r="P17" s="166">
        <v>2326</v>
      </c>
      <c r="Q17" s="166">
        <v>2901</v>
      </c>
      <c r="R17" s="166">
        <v>2868</v>
      </c>
      <c r="S17" s="166">
        <v>3964</v>
      </c>
      <c r="T17" s="166">
        <v>2426</v>
      </c>
      <c r="U17" s="166">
        <v>3430</v>
      </c>
      <c r="V17" s="166">
        <v>2898</v>
      </c>
      <c r="W17" s="166">
        <v>3819</v>
      </c>
      <c r="X17" s="166">
        <v>1514</v>
      </c>
      <c r="Y17" s="165">
        <v>2062</v>
      </c>
    </row>
    <row r="18" spans="1:25" s="152" customFormat="1" ht="11" customHeight="1">
      <c r="A18" s="73"/>
      <c r="B18" s="71"/>
      <c r="C18" s="71"/>
      <c r="D18" s="72">
        <v>9</v>
      </c>
      <c r="E18" s="163"/>
      <c r="F18" s="167">
        <v>24342</v>
      </c>
      <c r="G18" s="167">
        <v>31673</v>
      </c>
      <c r="H18" s="166">
        <v>4284</v>
      </c>
      <c r="I18" s="166">
        <v>5030</v>
      </c>
      <c r="J18" s="166">
        <v>2147</v>
      </c>
      <c r="K18" s="166">
        <v>2745</v>
      </c>
      <c r="L18" s="166">
        <v>2453</v>
      </c>
      <c r="M18" s="166">
        <v>3147</v>
      </c>
      <c r="N18" s="166">
        <v>3427</v>
      </c>
      <c r="O18" s="166">
        <v>4622</v>
      </c>
      <c r="P18" s="166">
        <v>2316</v>
      </c>
      <c r="Q18" s="166">
        <v>2885</v>
      </c>
      <c r="R18" s="166">
        <v>2875</v>
      </c>
      <c r="S18" s="166">
        <v>3963</v>
      </c>
      <c r="T18" s="166">
        <v>2437</v>
      </c>
      <c r="U18" s="166">
        <v>3442</v>
      </c>
      <c r="V18" s="166">
        <v>2901</v>
      </c>
      <c r="W18" s="166">
        <v>3809</v>
      </c>
      <c r="X18" s="166">
        <v>1502</v>
      </c>
      <c r="Y18" s="165">
        <v>2030</v>
      </c>
    </row>
    <row r="19" spans="1:25" s="152" customFormat="1" ht="11" customHeight="1">
      <c r="A19" s="73"/>
      <c r="B19" s="71"/>
      <c r="C19" s="71"/>
      <c r="D19" s="72">
        <v>12</v>
      </c>
      <c r="E19" s="163"/>
      <c r="F19" s="167">
        <v>24279</v>
      </c>
      <c r="G19" s="167">
        <v>31531</v>
      </c>
      <c r="H19" s="166">
        <v>4246</v>
      </c>
      <c r="I19" s="166">
        <v>4982</v>
      </c>
      <c r="J19" s="166">
        <v>2144</v>
      </c>
      <c r="K19" s="166">
        <v>2761</v>
      </c>
      <c r="L19" s="166">
        <v>2436</v>
      </c>
      <c r="M19" s="166">
        <v>3104</v>
      </c>
      <c r="N19" s="166">
        <v>3404</v>
      </c>
      <c r="O19" s="166">
        <v>4594</v>
      </c>
      <c r="P19" s="166">
        <v>2308</v>
      </c>
      <c r="Q19" s="166">
        <v>2858</v>
      </c>
      <c r="R19" s="166">
        <v>2871</v>
      </c>
      <c r="S19" s="166">
        <v>3953</v>
      </c>
      <c r="T19" s="166">
        <v>2459</v>
      </c>
      <c r="U19" s="166">
        <v>3469</v>
      </c>
      <c r="V19" s="166">
        <v>2900</v>
      </c>
      <c r="W19" s="166">
        <v>3779</v>
      </c>
      <c r="X19" s="166">
        <v>1511</v>
      </c>
      <c r="Y19" s="165">
        <v>2031</v>
      </c>
    </row>
    <row r="20" spans="1:25" s="152" customFormat="1" ht="11" customHeight="1">
      <c r="A20" s="73" t="s">
        <v>40</v>
      </c>
      <c r="B20" s="75">
        <v>30</v>
      </c>
      <c r="C20" s="71" t="s">
        <v>34</v>
      </c>
      <c r="D20" s="72">
        <v>4</v>
      </c>
      <c r="E20" s="164" t="s">
        <v>58</v>
      </c>
      <c r="F20" s="159">
        <v>24084</v>
      </c>
      <c r="G20" s="159">
        <v>31124</v>
      </c>
      <c r="H20" s="158">
        <v>4234</v>
      </c>
      <c r="I20" s="158">
        <v>4961</v>
      </c>
      <c r="J20" s="158">
        <v>2112</v>
      </c>
      <c r="K20" s="158">
        <v>2720</v>
      </c>
      <c r="L20" s="158">
        <v>2377</v>
      </c>
      <c r="M20" s="158">
        <v>3033</v>
      </c>
      <c r="N20" s="158">
        <v>3375</v>
      </c>
      <c r="O20" s="158">
        <v>4508</v>
      </c>
      <c r="P20" s="158">
        <v>2300</v>
      </c>
      <c r="Q20" s="158">
        <v>2831</v>
      </c>
      <c r="R20" s="158">
        <v>2849</v>
      </c>
      <c r="S20" s="158">
        <v>3907</v>
      </c>
      <c r="T20" s="158">
        <v>2462</v>
      </c>
      <c r="U20" s="158">
        <v>3448</v>
      </c>
      <c r="V20" s="158">
        <v>2879</v>
      </c>
      <c r="W20" s="158">
        <v>3727</v>
      </c>
      <c r="X20" s="158">
        <v>1496</v>
      </c>
      <c r="Y20" s="157">
        <v>1989</v>
      </c>
    </row>
    <row r="21" spans="1:25" s="152" customFormat="1" ht="11" customHeight="1">
      <c r="A21" s="73"/>
      <c r="B21" s="71"/>
      <c r="C21" s="71"/>
      <c r="D21" s="72">
        <v>6</v>
      </c>
      <c r="E21" s="163"/>
      <c r="F21" s="159">
        <v>24114</v>
      </c>
      <c r="G21" s="159">
        <v>31153</v>
      </c>
      <c r="H21" s="158">
        <v>4196</v>
      </c>
      <c r="I21" s="158">
        <v>4927</v>
      </c>
      <c r="J21" s="158">
        <v>2114</v>
      </c>
      <c r="K21" s="158">
        <v>2715</v>
      </c>
      <c r="L21" s="158">
        <v>2391</v>
      </c>
      <c r="M21" s="158">
        <v>3054</v>
      </c>
      <c r="N21" s="158">
        <v>3396</v>
      </c>
      <c r="O21" s="158">
        <v>4543</v>
      </c>
      <c r="P21" s="158">
        <v>2290</v>
      </c>
      <c r="Q21" s="158">
        <v>2809</v>
      </c>
      <c r="R21" s="158">
        <v>2863</v>
      </c>
      <c r="S21" s="158">
        <v>3929</v>
      </c>
      <c r="T21" s="158">
        <v>2489</v>
      </c>
      <c r="U21" s="158">
        <v>3474</v>
      </c>
      <c r="V21" s="158">
        <v>2876</v>
      </c>
      <c r="W21" s="158">
        <v>3713</v>
      </c>
      <c r="X21" s="158">
        <v>1499</v>
      </c>
      <c r="Y21" s="157">
        <v>1989</v>
      </c>
    </row>
    <row r="22" spans="1:25" s="152" customFormat="1" ht="11" customHeight="1">
      <c r="A22" s="73"/>
      <c r="B22" s="71"/>
      <c r="C22" s="71"/>
      <c r="D22" s="72">
        <v>9</v>
      </c>
      <c r="E22" s="163"/>
      <c r="F22" s="159">
        <v>23986</v>
      </c>
      <c r="G22" s="159">
        <v>30923</v>
      </c>
      <c r="H22" s="158">
        <v>4124</v>
      </c>
      <c r="I22" s="158">
        <v>4834</v>
      </c>
      <c r="J22" s="158">
        <v>2109</v>
      </c>
      <c r="K22" s="158">
        <v>2717</v>
      </c>
      <c r="L22" s="158">
        <v>2369</v>
      </c>
      <c r="M22" s="158">
        <v>3018</v>
      </c>
      <c r="N22" s="158">
        <v>3367</v>
      </c>
      <c r="O22" s="158">
        <v>4488</v>
      </c>
      <c r="P22" s="158">
        <v>2290</v>
      </c>
      <c r="Q22" s="158">
        <v>2825</v>
      </c>
      <c r="R22" s="158">
        <v>2826</v>
      </c>
      <c r="S22" s="158">
        <v>3853</v>
      </c>
      <c r="T22" s="158">
        <v>2514</v>
      </c>
      <c r="U22" s="158">
        <v>3497</v>
      </c>
      <c r="V22" s="158">
        <v>2896</v>
      </c>
      <c r="W22" s="158">
        <v>3734</v>
      </c>
      <c r="X22" s="158">
        <v>1491</v>
      </c>
      <c r="Y22" s="157">
        <v>1957</v>
      </c>
    </row>
    <row r="23" spans="1:25" s="152" customFormat="1" ht="11" customHeight="1">
      <c r="A23" s="73"/>
      <c r="B23" s="71"/>
      <c r="C23" s="71"/>
      <c r="D23" s="72">
        <v>12</v>
      </c>
      <c r="E23" s="163"/>
      <c r="F23" s="159">
        <v>23972</v>
      </c>
      <c r="G23" s="159">
        <v>30837</v>
      </c>
      <c r="H23" s="158">
        <v>4083</v>
      </c>
      <c r="I23" s="158">
        <v>4774</v>
      </c>
      <c r="J23" s="158">
        <v>2099</v>
      </c>
      <c r="K23" s="158">
        <v>2694</v>
      </c>
      <c r="L23" s="158">
        <v>2354</v>
      </c>
      <c r="M23" s="158">
        <v>3013</v>
      </c>
      <c r="N23" s="158">
        <v>3345</v>
      </c>
      <c r="O23" s="158">
        <v>4459</v>
      </c>
      <c r="P23" s="158">
        <v>2286</v>
      </c>
      <c r="Q23" s="158">
        <v>2823</v>
      </c>
      <c r="R23" s="158">
        <v>2843</v>
      </c>
      <c r="S23" s="158">
        <v>3851</v>
      </c>
      <c r="T23" s="158">
        <v>2545</v>
      </c>
      <c r="U23" s="158">
        <v>3526</v>
      </c>
      <c r="V23" s="158">
        <v>2925</v>
      </c>
      <c r="W23" s="158">
        <v>3751</v>
      </c>
      <c r="X23" s="158">
        <v>1492</v>
      </c>
      <c r="Y23" s="157">
        <v>1946</v>
      </c>
    </row>
    <row r="24" spans="1:25" s="152" customFormat="1" ht="11" customHeight="1">
      <c r="A24" s="73" t="s">
        <v>40</v>
      </c>
      <c r="B24" s="75">
        <v>31</v>
      </c>
      <c r="C24" s="71" t="s">
        <v>34</v>
      </c>
      <c r="D24" s="72">
        <v>4</v>
      </c>
      <c r="E24" s="164" t="s">
        <v>58</v>
      </c>
      <c r="F24" s="159">
        <v>23763</v>
      </c>
      <c r="G24" s="159">
        <v>30452</v>
      </c>
      <c r="H24" s="158">
        <v>3988</v>
      </c>
      <c r="I24" s="158">
        <v>4637</v>
      </c>
      <c r="J24" s="158">
        <v>2061</v>
      </c>
      <c r="K24" s="158">
        <v>2627</v>
      </c>
      <c r="L24" s="158">
        <v>2341</v>
      </c>
      <c r="M24" s="158">
        <v>2981</v>
      </c>
      <c r="N24" s="158">
        <v>3314</v>
      </c>
      <c r="O24" s="158">
        <v>4411</v>
      </c>
      <c r="P24" s="158">
        <v>2268</v>
      </c>
      <c r="Q24" s="158">
        <v>2780</v>
      </c>
      <c r="R24" s="158">
        <v>2831</v>
      </c>
      <c r="S24" s="158">
        <v>3833</v>
      </c>
      <c r="T24" s="158">
        <v>2559</v>
      </c>
      <c r="U24" s="158">
        <v>3552</v>
      </c>
      <c r="V24" s="158">
        <v>2930</v>
      </c>
      <c r="W24" s="158">
        <v>3724</v>
      </c>
      <c r="X24" s="158">
        <v>1471</v>
      </c>
      <c r="Y24" s="157">
        <v>1907</v>
      </c>
    </row>
    <row r="25" spans="1:25" s="152" customFormat="1" ht="11" customHeight="1">
      <c r="A25" s="73" t="s">
        <v>38</v>
      </c>
      <c r="B25" s="71" t="s">
        <v>37</v>
      </c>
      <c r="C25" s="71" t="s">
        <v>34</v>
      </c>
      <c r="D25" s="72">
        <v>6</v>
      </c>
      <c r="E25" s="163"/>
      <c r="F25" s="159">
        <v>23774</v>
      </c>
      <c r="G25" s="159">
        <v>30370</v>
      </c>
      <c r="H25" s="158">
        <v>3970</v>
      </c>
      <c r="I25" s="158">
        <v>4611</v>
      </c>
      <c r="J25" s="158">
        <v>2074</v>
      </c>
      <c r="K25" s="158">
        <v>2628</v>
      </c>
      <c r="L25" s="158">
        <v>2339</v>
      </c>
      <c r="M25" s="158">
        <v>2982</v>
      </c>
      <c r="N25" s="158">
        <v>3290</v>
      </c>
      <c r="O25" s="158">
        <v>4356</v>
      </c>
      <c r="P25" s="158">
        <v>2281</v>
      </c>
      <c r="Q25" s="158">
        <v>2781</v>
      </c>
      <c r="R25" s="158">
        <v>2834</v>
      </c>
      <c r="S25" s="158">
        <v>3818</v>
      </c>
      <c r="T25" s="158">
        <v>2589</v>
      </c>
      <c r="U25" s="158">
        <v>3587</v>
      </c>
      <c r="V25" s="158">
        <v>2924</v>
      </c>
      <c r="W25" s="158">
        <v>3709</v>
      </c>
      <c r="X25" s="158">
        <v>1473</v>
      </c>
      <c r="Y25" s="157">
        <v>1898</v>
      </c>
    </row>
    <row r="26" spans="1:25" s="152" customFormat="1" ht="11" customHeight="1">
      <c r="A26" s="73"/>
      <c r="B26" s="71"/>
      <c r="C26" s="71"/>
      <c r="D26" s="72">
        <v>9</v>
      </c>
      <c r="E26" s="163"/>
      <c r="F26" s="159">
        <v>23705</v>
      </c>
      <c r="G26" s="159">
        <v>30249</v>
      </c>
      <c r="H26" s="158">
        <v>3916</v>
      </c>
      <c r="I26" s="158">
        <v>4556</v>
      </c>
      <c r="J26" s="158">
        <v>2101</v>
      </c>
      <c r="K26" s="158">
        <v>2663</v>
      </c>
      <c r="L26" s="158">
        <v>2317</v>
      </c>
      <c r="M26" s="158">
        <v>2950</v>
      </c>
      <c r="N26" s="158">
        <v>3270</v>
      </c>
      <c r="O26" s="158">
        <v>4304</v>
      </c>
      <c r="P26" s="158">
        <v>2268</v>
      </c>
      <c r="Q26" s="158">
        <v>2771</v>
      </c>
      <c r="R26" s="158">
        <v>2830</v>
      </c>
      <c r="S26" s="158">
        <v>3820</v>
      </c>
      <c r="T26" s="158">
        <v>2629</v>
      </c>
      <c r="U26" s="158">
        <v>3609</v>
      </c>
      <c r="V26" s="158">
        <v>2907</v>
      </c>
      <c r="W26" s="158">
        <v>3688</v>
      </c>
      <c r="X26" s="158">
        <v>1467</v>
      </c>
      <c r="Y26" s="157">
        <v>1888</v>
      </c>
    </row>
    <row r="27" spans="1:25" s="152" customFormat="1" ht="11" customHeight="1">
      <c r="A27" s="73"/>
      <c r="B27" s="71"/>
      <c r="C27" s="71"/>
      <c r="D27" s="72">
        <v>12</v>
      </c>
      <c r="E27" s="163"/>
      <c r="F27" s="159">
        <v>23720</v>
      </c>
      <c r="G27" s="159">
        <v>30193</v>
      </c>
      <c r="H27" s="158">
        <v>3917</v>
      </c>
      <c r="I27" s="158">
        <v>4544</v>
      </c>
      <c r="J27" s="158">
        <v>2079</v>
      </c>
      <c r="K27" s="158">
        <v>2641</v>
      </c>
      <c r="L27" s="158">
        <v>2297</v>
      </c>
      <c r="M27" s="158">
        <v>2913</v>
      </c>
      <c r="N27" s="158">
        <v>3268</v>
      </c>
      <c r="O27" s="158">
        <v>4292</v>
      </c>
      <c r="P27" s="158">
        <v>2289</v>
      </c>
      <c r="Q27" s="158">
        <v>2786</v>
      </c>
      <c r="R27" s="158">
        <v>2836</v>
      </c>
      <c r="S27" s="158">
        <v>3813</v>
      </c>
      <c r="T27" s="158">
        <v>2673</v>
      </c>
      <c r="U27" s="158">
        <v>3651</v>
      </c>
      <c r="V27" s="158">
        <v>2902</v>
      </c>
      <c r="W27" s="158">
        <v>3677</v>
      </c>
      <c r="X27" s="158">
        <v>1459</v>
      </c>
      <c r="Y27" s="157">
        <v>1876</v>
      </c>
    </row>
    <row r="28" spans="1:25" s="152" customFormat="1" ht="11" customHeight="1">
      <c r="A28" s="73" t="s">
        <v>38</v>
      </c>
      <c r="B28" s="75">
        <v>2</v>
      </c>
      <c r="C28" s="71" t="s">
        <v>34</v>
      </c>
      <c r="D28" s="72">
        <v>4</v>
      </c>
      <c r="E28" s="164" t="s">
        <v>58</v>
      </c>
      <c r="F28" s="159">
        <v>23720</v>
      </c>
      <c r="G28" s="159">
        <v>29993</v>
      </c>
      <c r="H28" s="158">
        <v>3922</v>
      </c>
      <c r="I28" s="158">
        <v>4544</v>
      </c>
      <c r="J28" s="158">
        <v>2068</v>
      </c>
      <c r="K28" s="158">
        <v>2597</v>
      </c>
      <c r="L28" s="158">
        <v>2279</v>
      </c>
      <c r="M28" s="158">
        <v>2866</v>
      </c>
      <c r="N28" s="158">
        <v>3247</v>
      </c>
      <c r="O28" s="158">
        <v>4215</v>
      </c>
      <c r="P28" s="158">
        <v>2292</v>
      </c>
      <c r="Q28" s="158">
        <v>2780</v>
      </c>
      <c r="R28" s="158">
        <v>2839</v>
      </c>
      <c r="S28" s="158">
        <v>3793</v>
      </c>
      <c r="T28" s="158">
        <v>2701</v>
      </c>
      <c r="U28" s="158">
        <v>3677</v>
      </c>
      <c r="V28" s="158">
        <v>2925</v>
      </c>
      <c r="W28" s="158">
        <v>3681</v>
      </c>
      <c r="X28" s="158">
        <v>1447</v>
      </c>
      <c r="Y28" s="157">
        <v>1840</v>
      </c>
    </row>
    <row r="29" spans="1:25" s="152" customFormat="1" ht="11" customHeight="1">
      <c r="A29" s="73"/>
      <c r="B29" s="71"/>
      <c r="C29" s="71"/>
      <c r="D29" s="72">
        <v>6</v>
      </c>
      <c r="E29" s="163"/>
      <c r="F29" s="159">
        <v>23794</v>
      </c>
      <c r="G29" s="159">
        <v>30004</v>
      </c>
      <c r="H29" s="158">
        <v>3916</v>
      </c>
      <c r="I29" s="158">
        <v>4527</v>
      </c>
      <c r="J29" s="158">
        <v>2085</v>
      </c>
      <c r="K29" s="158">
        <v>2616</v>
      </c>
      <c r="L29" s="158">
        <v>2298</v>
      </c>
      <c r="M29" s="158">
        <v>2885</v>
      </c>
      <c r="N29" s="158">
        <v>3246</v>
      </c>
      <c r="O29" s="158">
        <v>4198</v>
      </c>
      <c r="P29" s="158">
        <v>2311</v>
      </c>
      <c r="Q29" s="158">
        <v>2802</v>
      </c>
      <c r="R29" s="158">
        <v>2857</v>
      </c>
      <c r="S29" s="158">
        <v>3814</v>
      </c>
      <c r="T29" s="158">
        <v>2691</v>
      </c>
      <c r="U29" s="158">
        <v>3630</v>
      </c>
      <c r="V29" s="158">
        <v>2944</v>
      </c>
      <c r="W29" s="158">
        <v>3701</v>
      </c>
      <c r="X29" s="158">
        <v>1446</v>
      </c>
      <c r="Y29" s="157">
        <v>1831</v>
      </c>
    </row>
    <row r="30" spans="1:25" s="152" customFormat="1" ht="11" customHeight="1">
      <c r="A30" s="73"/>
      <c r="B30" s="71"/>
      <c r="C30" s="71"/>
      <c r="D30" s="72">
        <v>9</v>
      </c>
      <c r="E30" s="163"/>
      <c r="F30" s="159">
        <v>23793</v>
      </c>
      <c r="G30" s="159">
        <v>29887</v>
      </c>
      <c r="H30" s="158">
        <v>3920</v>
      </c>
      <c r="I30" s="158">
        <v>4529</v>
      </c>
      <c r="J30" s="158">
        <v>2084</v>
      </c>
      <c r="K30" s="158">
        <v>2612</v>
      </c>
      <c r="L30" s="158">
        <v>2296</v>
      </c>
      <c r="M30" s="158">
        <v>2880</v>
      </c>
      <c r="N30" s="158">
        <v>3232</v>
      </c>
      <c r="O30" s="158">
        <v>4144</v>
      </c>
      <c r="P30" s="158">
        <v>2304</v>
      </c>
      <c r="Q30" s="158">
        <v>2784</v>
      </c>
      <c r="R30" s="158">
        <v>2855</v>
      </c>
      <c r="S30" s="158">
        <v>3801</v>
      </c>
      <c r="T30" s="158">
        <v>2702</v>
      </c>
      <c r="U30" s="158">
        <v>3615</v>
      </c>
      <c r="V30" s="158">
        <v>2948</v>
      </c>
      <c r="W30" s="158">
        <v>3689</v>
      </c>
      <c r="X30" s="158">
        <v>1452</v>
      </c>
      <c r="Y30" s="157">
        <v>1833</v>
      </c>
    </row>
    <row r="31" spans="1:25" s="152" customFormat="1" ht="11" customHeight="1">
      <c r="A31" s="73"/>
      <c r="B31" s="71"/>
      <c r="C31" s="71"/>
      <c r="D31" s="72">
        <v>12</v>
      </c>
      <c r="E31" s="163"/>
      <c r="F31" s="159">
        <v>23840</v>
      </c>
      <c r="G31" s="159">
        <v>29898</v>
      </c>
      <c r="H31" s="158">
        <v>3895</v>
      </c>
      <c r="I31" s="158">
        <v>4483</v>
      </c>
      <c r="J31" s="158">
        <v>2108</v>
      </c>
      <c r="K31" s="158">
        <v>2641</v>
      </c>
      <c r="L31" s="158">
        <v>2323</v>
      </c>
      <c r="M31" s="158">
        <v>2914</v>
      </c>
      <c r="N31" s="158">
        <v>3217</v>
      </c>
      <c r="O31" s="158">
        <v>4117</v>
      </c>
      <c r="P31" s="158">
        <v>2286</v>
      </c>
      <c r="Q31" s="158">
        <v>2772</v>
      </c>
      <c r="R31" s="158">
        <v>2877</v>
      </c>
      <c r="S31" s="158">
        <v>3822</v>
      </c>
      <c r="T31" s="158">
        <v>2706</v>
      </c>
      <c r="U31" s="158">
        <v>3615</v>
      </c>
      <c r="V31" s="158">
        <v>2963</v>
      </c>
      <c r="W31" s="158">
        <v>3698</v>
      </c>
      <c r="X31" s="158">
        <v>1465</v>
      </c>
      <c r="Y31" s="157">
        <v>1836</v>
      </c>
    </row>
    <row r="32" spans="1:25" s="152" customFormat="1" ht="11" customHeight="1">
      <c r="A32" s="73" t="s">
        <v>38</v>
      </c>
      <c r="B32" s="75">
        <v>3</v>
      </c>
      <c r="C32" s="71" t="s">
        <v>34</v>
      </c>
      <c r="D32" s="72">
        <v>4</v>
      </c>
      <c r="E32" s="164" t="s">
        <v>58</v>
      </c>
      <c r="F32" s="159">
        <v>23680</v>
      </c>
      <c r="G32" s="159">
        <v>29532</v>
      </c>
      <c r="H32" s="158">
        <v>3853</v>
      </c>
      <c r="I32" s="158">
        <v>4413</v>
      </c>
      <c r="J32" s="158">
        <v>2073</v>
      </c>
      <c r="K32" s="158">
        <v>2588</v>
      </c>
      <c r="L32" s="158">
        <v>2293</v>
      </c>
      <c r="M32" s="158">
        <v>2851</v>
      </c>
      <c r="N32" s="158">
        <v>3187</v>
      </c>
      <c r="O32" s="158">
        <v>4071</v>
      </c>
      <c r="P32" s="158">
        <v>2261</v>
      </c>
      <c r="Q32" s="158">
        <v>2744</v>
      </c>
      <c r="R32" s="158">
        <v>2893</v>
      </c>
      <c r="S32" s="158">
        <v>3831</v>
      </c>
      <c r="T32" s="158">
        <v>2699</v>
      </c>
      <c r="U32" s="158">
        <v>3563</v>
      </c>
      <c r="V32" s="158">
        <v>2954</v>
      </c>
      <c r="W32" s="158">
        <v>3652</v>
      </c>
      <c r="X32" s="158">
        <v>1467</v>
      </c>
      <c r="Y32" s="157">
        <v>1819</v>
      </c>
    </row>
    <row r="33" spans="1:25" s="152" customFormat="1" ht="11" customHeight="1">
      <c r="A33" s="73"/>
      <c r="B33" s="71"/>
      <c r="C33" s="71"/>
      <c r="D33" s="72">
        <v>5</v>
      </c>
      <c r="E33" s="163"/>
      <c r="F33" s="159">
        <v>23707</v>
      </c>
      <c r="G33" s="159">
        <v>29518</v>
      </c>
      <c r="H33" s="158">
        <v>3854</v>
      </c>
      <c r="I33" s="158">
        <v>4407</v>
      </c>
      <c r="J33" s="158">
        <v>2079</v>
      </c>
      <c r="K33" s="158">
        <v>2588</v>
      </c>
      <c r="L33" s="158">
        <v>2291</v>
      </c>
      <c r="M33" s="158">
        <v>2843</v>
      </c>
      <c r="N33" s="158">
        <v>3197</v>
      </c>
      <c r="O33" s="158">
        <v>4068</v>
      </c>
      <c r="P33" s="158">
        <v>2264</v>
      </c>
      <c r="Q33" s="158">
        <v>2744</v>
      </c>
      <c r="R33" s="158">
        <v>2899</v>
      </c>
      <c r="S33" s="158">
        <v>3836</v>
      </c>
      <c r="T33" s="158">
        <v>2698</v>
      </c>
      <c r="U33" s="158">
        <v>3560</v>
      </c>
      <c r="V33" s="158">
        <v>2960</v>
      </c>
      <c r="W33" s="158">
        <v>3654</v>
      </c>
      <c r="X33" s="158">
        <v>1465</v>
      </c>
      <c r="Y33" s="157">
        <v>1818</v>
      </c>
    </row>
    <row r="34" spans="1:25" s="152" customFormat="1" ht="11" customHeight="1">
      <c r="A34" s="73"/>
      <c r="B34" s="71"/>
      <c r="C34" s="71"/>
      <c r="D34" s="72">
        <v>6</v>
      </c>
      <c r="E34" s="163"/>
      <c r="F34" s="159">
        <v>23700</v>
      </c>
      <c r="G34" s="159">
        <v>29485</v>
      </c>
      <c r="H34" s="158">
        <v>3861</v>
      </c>
      <c r="I34" s="158">
        <v>4416</v>
      </c>
      <c r="J34" s="158">
        <v>2068</v>
      </c>
      <c r="K34" s="158">
        <v>2569</v>
      </c>
      <c r="L34" s="158">
        <v>2277</v>
      </c>
      <c r="M34" s="158">
        <v>2822</v>
      </c>
      <c r="N34" s="158">
        <v>3202</v>
      </c>
      <c r="O34" s="158">
        <v>4072</v>
      </c>
      <c r="P34" s="158">
        <v>2251</v>
      </c>
      <c r="Q34" s="158">
        <v>2729</v>
      </c>
      <c r="R34" s="158">
        <v>2907</v>
      </c>
      <c r="S34" s="158">
        <v>3838</v>
      </c>
      <c r="T34" s="158">
        <v>2702</v>
      </c>
      <c r="U34" s="158">
        <v>3571</v>
      </c>
      <c r="V34" s="158">
        <v>2968</v>
      </c>
      <c r="W34" s="158">
        <v>3652</v>
      </c>
      <c r="X34" s="158">
        <v>1464</v>
      </c>
      <c r="Y34" s="157">
        <v>1816</v>
      </c>
    </row>
    <row r="35" spans="1:25" s="152" customFormat="1" ht="11" customHeight="1">
      <c r="A35" s="162"/>
      <c r="B35" s="161"/>
      <c r="C35" s="161"/>
      <c r="D35" s="72">
        <v>7</v>
      </c>
      <c r="E35" s="160"/>
      <c r="F35" s="159">
        <v>23655</v>
      </c>
      <c r="G35" s="159">
        <v>29389</v>
      </c>
      <c r="H35" s="158">
        <v>3832</v>
      </c>
      <c r="I35" s="158">
        <v>4384</v>
      </c>
      <c r="J35" s="158">
        <v>2070</v>
      </c>
      <c r="K35" s="158">
        <v>2565</v>
      </c>
      <c r="L35" s="158">
        <v>2286</v>
      </c>
      <c r="M35" s="158">
        <v>2827</v>
      </c>
      <c r="N35" s="158">
        <v>3184</v>
      </c>
      <c r="O35" s="158">
        <v>4050</v>
      </c>
      <c r="P35" s="158">
        <v>2243</v>
      </c>
      <c r="Q35" s="158">
        <v>2715</v>
      </c>
      <c r="R35" s="158">
        <v>2916</v>
      </c>
      <c r="S35" s="158">
        <v>3840</v>
      </c>
      <c r="T35" s="158">
        <v>2690</v>
      </c>
      <c r="U35" s="158">
        <v>3546</v>
      </c>
      <c r="V35" s="158">
        <v>2969</v>
      </c>
      <c r="W35" s="158">
        <v>3648</v>
      </c>
      <c r="X35" s="158">
        <v>1465</v>
      </c>
      <c r="Y35" s="157">
        <v>1814</v>
      </c>
    </row>
    <row r="36" spans="1:25" s="152" customFormat="1" ht="11" customHeight="1">
      <c r="A36" s="73"/>
      <c r="B36" s="71"/>
      <c r="C36" s="71"/>
      <c r="D36" s="72">
        <v>8</v>
      </c>
      <c r="E36" s="163"/>
      <c r="F36" s="159">
        <v>23657</v>
      </c>
      <c r="G36" s="159">
        <v>29384</v>
      </c>
      <c r="H36" s="158">
        <v>3816</v>
      </c>
      <c r="I36" s="158">
        <v>4372</v>
      </c>
      <c r="J36" s="158">
        <v>2074</v>
      </c>
      <c r="K36" s="158">
        <v>2569</v>
      </c>
      <c r="L36" s="158">
        <v>2281</v>
      </c>
      <c r="M36" s="158">
        <v>2819</v>
      </c>
      <c r="N36" s="158">
        <v>3175</v>
      </c>
      <c r="O36" s="158">
        <v>4040</v>
      </c>
      <c r="P36" s="158">
        <v>2241</v>
      </c>
      <c r="Q36" s="158">
        <v>2705</v>
      </c>
      <c r="R36" s="158">
        <v>2923</v>
      </c>
      <c r="S36" s="158">
        <v>3843</v>
      </c>
      <c r="T36" s="158">
        <v>2699</v>
      </c>
      <c r="U36" s="158">
        <v>3551</v>
      </c>
      <c r="V36" s="158">
        <v>2979</v>
      </c>
      <c r="W36" s="158">
        <v>3658</v>
      </c>
      <c r="X36" s="158">
        <v>1469</v>
      </c>
      <c r="Y36" s="157">
        <v>1827</v>
      </c>
    </row>
    <row r="37" spans="1:25" s="152" customFormat="1" ht="11" customHeight="1">
      <c r="A37" s="73"/>
      <c r="B37" s="71"/>
      <c r="C37" s="71"/>
      <c r="D37" s="72">
        <v>9</v>
      </c>
      <c r="E37" s="163"/>
      <c r="F37" s="159">
        <v>23699</v>
      </c>
      <c r="G37" s="159">
        <v>29436</v>
      </c>
      <c r="H37" s="158">
        <v>3821</v>
      </c>
      <c r="I37" s="158">
        <v>4379</v>
      </c>
      <c r="J37" s="158">
        <v>2078</v>
      </c>
      <c r="K37" s="158">
        <v>2580</v>
      </c>
      <c r="L37" s="158">
        <v>2286</v>
      </c>
      <c r="M37" s="158">
        <v>2822</v>
      </c>
      <c r="N37" s="158">
        <v>3187</v>
      </c>
      <c r="O37" s="158">
        <v>4060</v>
      </c>
      <c r="P37" s="158">
        <v>2246</v>
      </c>
      <c r="Q37" s="158">
        <v>2704</v>
      </c>
      <c r="R37" s="158">
        <v>2925</v>
      </c>
      <c r="S37" s="158">
        <v>3844</v>
      </c>
      <c r="T37" s="158">
        <v>2698</v>
      </c>
      <c r="U37" s="158">
        <v>3551</v>
      </c>
      <c r="V37" s="158">
        <v>2990</v>
      </c>
      <c r="W37" s="158">
        <v>3670</v>
      </c>
      <c r="X37" s="158">
        <v>1468</v>
      </c>
      <c r="Y37" s="157">
        <v>1826</v>
      </c>
    </row>
    <row r="38" spans="1:25" s="152" customFormat="1" ht="11" customHeight="1">
      <c r="A38" s="73"/>
      <c r="B38" s="71"/>
      <c r="C38" s="71"/>
      <c r="D38" s="72">
        <v>10</v>
      </c>
      <c r="E38" s="163"/>
      <c r="F38" s="159">
        <v>23633</v>
      </c>
      <c r="G38" s="159">
        <v>29350</v>
      </c>
      <c r="H38" s="158">
        <v>3793</v>
      </c>
      <c r="I38" s="158">
        <v>4351</v>
      </c>
      <c r="J38" s="158">
        <v>2067</v>
      </c>
      <c r="K38" s="158">
        <v>2564</v>
      </c>
      <c r="L38" s="158">
        <v>2285</v>
      </c>
      <c r="M38" s="158">
        <v>2818</v>
      </c>
      <c r="N38" s="158">
        <v>3180</v>
      </c>
      <c r="O38" s="158">
        <v>4047</v>
      </c>
      <c r="P38" s="158">
        <v>2236</v>
      </c>
      <c r="Q38" s="158">
        <v>2693</v>
      </c>
      <c r="R38" s="158">
        <v>2930</v>
      </c>
      <c r="S38" s="158">
        <v>3859</v>
      </c>
      <c r="T38" s="158">
        <v>2685</v>
      </c>
      <c r="U38" s="158">
        <v>3530</v>
      </c>
      <c r="V38" s="158">
        <v>2982</v>
      </c>
      <c r="W38" s="158">
        <v>3655</v>
      </c>
      <c r="X38" s="158">
        <v>1475</v>
      </c>
      <c r="Y38" s="157">
        <v>1833</v>
      </c>
    </row>
    <row r="39" spans="1:25" s="152" customFormat="1" ht="11" customHeight="1">
      <c r="A39" s="73"/>
      <c r="B39" s="71"/>
      <c r="C39" s="71"/>
      <c r="D39" s="72">
        <v>11</v>
      </c>
      <c r="E39" s="163"/>
      <c r="F39" s="159">
        <v>23643</v>
      </c>
      <c r="G39" s="159">
        <v>29318</v>
      </c>
      <c r="H39" s="158">
        <v>3779</v>
      </c>
      <c r="I39" s="158">
        <v>4333</v>
      </c>
      <c r="J39" s="158">
        <v>2071</v>
      </c>
      <c r="K39" s="158">
        <v>2571</v>
      </c>
      <c r="L39" s="158">
        <v>2281</v>
      </c>
      <c r="M39" s="158">
        <v>2814</v>
      </c>
      <c r="N39" s="158">
        <v>3176</v>
      </c>
      <c r="O39" s="158">
        <v>4031</v>
      </c>
      <c r="P39" s="158">
        <v>2251</v>
      </c>
      <c r="Q39" s="158">
        <v>2704</v>
      </c>
      <c r="R39" s="158">
        <v>2934</v>
      </c>
      <c r="S39" s="158">
        <v>3855</v>
      </c>
      <c r="T39" s="158">
        <v>2690</v>
      </c>
      <c r="U39" s="158">
        <v>3526</v>
      </c>
      <c r="V39" s="158">
        <v>2984</v>
      </c>
      <c r="W39" s="158">
        <v>3653</v>
      </c>
      <c r="X39" s="158">
        <v>1477</v>
      </c>
      <c r="Y39" s="157">
        <v>1831</v>
      </c>
    </row>
    <row r="40" spans="1:25" s="152" customFormat="1" ht="11" customHeight="1">
      <c r="A40" s="73"/>
      <c r="B40" s="71"/>
      <c r="C40" s="71"/>
      <c r="D40" s="72">
        <v>12</v>
      </c>
      <c r="E40" s="163"/>
      <c r="F40" s="159">
        <v>23642</v>
      </c>
      <c r="G40" s="159">
        <v>29335</v>
      </c>
      <c r="H40" s="158">
        <v>3779</v>
      </c>
      <c r="I40" s="158">
        <v>4334</v>
      </c>
      <c r="J40" s="158">
        <v>2066</v>
      </c>
      <c r="K40" s="158">
        <v>2573</v>
      </c>
      <c r="L40" s="158">
        <v>2284</v>
      </c>
      <c r="M40" s="158">
        <v>2831</v>
      </c>
      <c r="N40" s="158">
        <v>3179</v>
      </c>
      <c r="O40" s="158">
        <v>4036</v>
      </c>
      <c r="P40" s="158">
        <v>2258</v>
      </c>
      <c r="Q40" s="158">
        <v>2715</v>
      </c>
      <c r="R40" s="158">
        <v>2928</v>
      </c>
      <c r="S40" s="158">
        <v>3854</v>
      </c>
      <c r="T40" s="158">
        <v>2677</v>
      </c>
      <c r="U40" s="158">
        <v>3504</v>
      </c>
      <c r="V40" s="158">
        <v>2991</v>
      </c>
      <c r="W40" s="158">
        <v>3654</v>
      </c>
      <c r="X40" s="158">
        <v>1480</v>
      </c>
      <c r="Y40" s="157">
        <v>1834</v>
      </c>
    </row>
    <row r="41" spans="1:25" s="152" customFormat="1" ht="11" customHeight="1">
      <c r="A41" s="73" t="s">
        <v>38</v>
      </c>
      <c r="B41" s="75">
        <v>4</v>
      </c>
      <c r="C41" s="71" t="s">
        <v>34</v>
      </c>
      <c r="D41" s="72">
        <v>1</v>
      </c>
      <c r="E41" s="163"/>
      <c r="F41" s="159">
        <v>23591</v>
      </c>
      <c r="G41" s="159">
        <v>29221</v>
      </c>
      <c r="H41" s="158">
        <v>3767</v>
      </c>
      <c r="I41" s="158">
        <v>4317</v>
      </c>
      <c r="J41" s="158">
        <v>2047</v>
      </c>
      <c r="K41" s="158">
        <v>2545</v>
      </c>
      <c r="L41" s="158">
        <v>2262</v>
      </c>
      <c r="M41" s="158">
        <v>2796</v>
      </c>
      <c r="N41" s="158">
        <v>3162</v>
      </c>
      <c r="O41" s="158">
        <v>4014</v>
      </c>
      <c r="P41" s="158">
        <v>2264</v>
      </c>
      <c r="Q41" s="158">
        <v>2718</v>
      </c>
      <c r="R41" s="158">
        <v>2948</v>
      </c>
      <c r="S41" s="158">
        <v>3871</v>
      </c>
      <c r="T41" s="158">
        <v>2667</v>
      </c>
      <c r="U41" s="158">
        <v>3488</v>
      </c>
      <c r="V41" s="158">
        <v>2991</v>
      </c>
      <c r="W41" s="158">
        <v>3645</v>
      </c>
      <c r="X41" s="158">
        <v>1483</v>
      </c>
      <c r="Y41" s="157">
        <v>1827</v>
      </c>
    </row>
    <row r="42" spans="1:25" s="152" customFormat="1" ht="11" customHeight="1">
      <c r="A42" s="162"/>
      <c r="B42" s="161"/>
      <c r="C42" s="161"/>
      <c r="D42" s="72">
        <v>2</v>
      </c>
      <c r="E42" s="160"/>
      <c r="F42" s="159">
        <v>23514</v>
      </c>
      <c r="G42" s="159">
        <v>29118</v>
      </c>
      <c r="H42" s="158">
        <v>3747</v>
      </c>
      <c r="I42" s="158">
        <v>4294</v>
      </c>
      <c r="J42" s="158">
        <v>2035</v>
      </c>
      <c r="K42" s="158">
        <v>2531</v>
      </c>
      <c r="L42" s="158">
        <v>2255</v>
      </c>
      <c r="M42" s="158">
        <v>2787</v>
      </c>
      <c r="N42" s="158">
        <v>3146</v>
      </c>
      <c r="O42" s="158">
        <v>3999</v>
      </c>
      <c r="P42" s="158">
        <v>2264</v>
      </c>
      <c r="Q42" s="158">
        <v>2715</v>
      </c>
      <c r="R42" s="158">
        <v>2948</v>
      </c>
      <c r="S42" s="158">
        <v>3859</v>
      </c>
      <c r="T42" s="158">
        <v>2663</v>
      </c>
      <c r="U42" s="158">
        <v>3487</v>
      </c>
      <c r="V42" s="158">
        <v>2976</v>
      </c>
      <c r="W42" s="158">
        <v>3622</v>
      </c>
      <c r="X42" s="158">
        <v>1480</v>
      </c>
      <c r="Y42" s="157">
        <v>1824</v>
      </c>
    </row>
    <row r="43" spans="1:25" s="152" customFormat="1" ht="11" customHeight="1" thickBot="1">
      <c r="A43" s="68"/>
      <c r="B43" s="66"/>
      <c r="C43" s="66"/>
      <c r="D43" s="67">
        <v>3</v>
      </c>
      <c r="E43" s="156"/>
      <c r="F43" s="155">
        <v>23502</v>
      </c>
      <c r="G43" s="155">
        <v>29085</v>
      </c>
      <c r="H43" s="154">
        <v>3726</v>
      </c>
      <c r="I43" s="154">
        <v>4275</v>
      </c>
      <c r="J43" s="154">
        <v>2035</v>
      </c>
      <c r="K43" s="154">
        <v>2530</v>
      </c>
      <c r="L43" s="154">
        <v>2266</v>
      </c>
      <c r="M43" s="154">
        <v>2800</v>
      </c>
      <c r="N43" s="154">
        <v>3139</v>
      </c>
      <c r="O43" s="154">
        <v>3989</v>
      </c>
      <c r="P43" s="154">
        <v>2258</v>
      </c>
      <c r="Q43" s="154">
        <v>2701</v>
      </c>
      <c r="R43" s="154">
        <v>2955</v>
      </c>
      <c r="S43" s="154">
        <v>3864</v>
      </c>
      <c r="T43" s="154">
        <v>2663</v>
      </c>
      <c r="U43" s="154">
        <v>3479</v>
      </c>
      <c r="V43" s="154">
        <v>2978</v>
      </c>
      <c r="W43" s="154">
        <v>3623</v>
      </c>
      <c r="X43" s="154">
        <v>1482</v>
      </c>
      <c r="Y43" s="153">
        <v>1824</v>
      </c>
    </row>
    <row r="44" spans="1:25" s="148" customFormat="1" ht="12">
      <c r="A44" s="151" t="s">
        <v>28</v>
      </c>
      <c r="B44" s="150"/>
      <c r="C44" s="150"/>
      <c r="D44" s="150"/>
      <c r="E44" s="150"/>
      <c r="F44" s="150"/>
      <c r="G44" s="150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49"/>
      <c r="X44" s="149"/>
      <c r="Y44" s="149"/>
    </row>
    <row r="45" spans="1:25">
      <c r="A45" s="146"/>
      <c r="B45" s="147"/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7"/>
      <c r="Q45" s="147"/>
      <c r="R45" s="147"/>
      <c r="S45" s="147"/>
      <c r="T45" s="147"/>
      <c r="U45" s="147"/>
      <c r="V45" s="147"/>
      <c r="W45" s="147"/>
      <c r="X45" s="147"/>
      <c r="Y45" s="146"/>
    </row>
    <row r="46" spans="1:25">
      <c r="A46" s="146"/>
      <c r="B46" s="147"/>
      <c r="C46" s="147"/>
      <c r="D46" s="147"/>
      <c r="E46" s="147"/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7"/>
      <c r="Q46" s="147"/>
      <c r="R46" s="147"/>
      <c r="S46" s="147"/>
      <c r="T46" s="147"/>
      <c r="U46" s="147"/>
      <c r="V46" s="147"/>
      <c r="W46" s="147"/>
      <c r="X46" s="147"/>
      <c r="Y46" s="146"/>
    </row>
  </sheetData>
  <mergeCells count="11">
    <mergeCell ref="P2:Q2"/>
    <mergeCell ref="A2:E3"/>
    <mergeCell ref="J2:K2"/>
    <mergeCell ref="L2:M2"/>
    <mergeCell ref="N2:O2"/>
    <mergeCell ref="X2:Y2"/>
    <mergeCell ref="F2:G2"/>
    <mergeCell ref="R2:S2"/>
    <mergeCell ref="T2:U2"/>
    <mergeCell ref="V2:W2"/>
    <mergeCell ref="H2:I2"/>
  </mergeCells>
  <phoneticPr fontId="2"/>
  <printOptions horizontalCentered="1"/>
  <pageMargins left="0.47244094488188981" right="0.47244094488188981" top="0" bottom="0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E49E8-3BC6-BD4A-AFFA-0D0316A9924A}">
  <dimension ref="A1:O32"/>
  <sheetViews>
    <sheetView showGridLines="0" zoomScaleNormal="100" workbookViewId="0"/>
  </sheetViews>
  <sheetFormatPr baseColWidth="10" defaultColWidth="9" defaultRowHeight="14"/>
  <cols>
    <col min="1" max="1" width="1.6640625" style="189" customWidth="1"/>
    <col min="2" max="2" width="3.83203125" style="187" customWidth="1"/>
    <col min="3" max="4" width="7.6640625" style="187" customWidth="1"/>
    <col min="5" max="5" width="6.33203125" style="187" customWidth="1"/>
    <col min="6" max="6" width="7.1640625" style="187" customWidth="1"/>
    <col min="7" max="7" width="7.6640625" style="187" customWidth="1"/>
    <col min="8" max="8" width="4.5" style="188" customWidth="1"/>
    <col min="9" max="11" width="6.33203125" style="187" customWidth="1"/>
    <col min="12" max="13" width="5.83203125" style="187" customWidth="1"/>
    <col min="14" max="14" width="7.6640625" style="188" customWidth="1"/>
    <col min="15" max="15" width="2.83203125" style="188" customWidth="1"/>
    <col min="16" max="16384" width="9" style="187"/>
  </cols>
  <sheetData>
    <row r="1" spans="1:15" ht="15">
      <c r="A1" s="277" t="s">
        <v>91</v>
      </c>
      <c r="O1" s="11"/>
    </row>
    <row r="2" spans="1:15" s="196" customFormat="1" ht="14" customHeight="1" thickBot="1">
      <c r="A2" s="276" t="s">
        <v>90</v>
      </c>
      <c r="H2" s="275"/>
      <c r="N2" s="275"/>
      <c r="O2" s="274"/>
    </row>
    <row r="3" spans="1:15" s="196" customFormat="1" ht="36" customHeight="1" thickBot="1">
      <c r="A3" s="273"/>
      <c r="B3" s="272"/>
      <c r="C3" s="271" t="s">
        <v>89</v>
      </c>
      <c r="D3" s="271" t="s">
        <v>88</v>
      </c>
      <c r="E3" s="271" t="s">
        <v>87</v>
      </c>
      <c r="F3" s="271" t="s">
        <v>86</v>
      </c>
      <c r="G3" s="271" t="s">
        <v>85</v>
      </c>
      <c r="H3" s="271" t="s">
        <v>84</v>
      </c>
      <c r="I3" s="271" t="s">
        <v>83</v>
      </c>
      <c r="J3" s="271" t="s">
        <v>82</v>
      </c>
      <c r="K3" s="271" t="s">
        <v>81</v>
      </c>
      <c r="L3" s="271" t="s">
        <v>80</v>
      </c>
      <c r="M3" s="271" t="s">
        <v>79</v>
      </c>
      <c r="N3" s="271" t="s">
        <v>78</v>
      </c>
      <c r="O3" s="270" t="s">
        <v>77</v>
      </c>
    </row>
    <row r="4" spans="1:15" s="196" customFormat="1" ht="13.5" hidden="1" customHeight="1">
      <c r="A4" s="269" t="s">
        <v>76</v>
      </c>
      <c r="B4" s="233" t="s">
        <v>65</v>
      </c>
      <c r="C4" s="263">
        <v>19735294512</v>
      </c>
      <c r="D4" s="263">
        <v>12625040094</v>
      </c>
      <c r="E4" s="263">
        <v>313897991</v>
      </c>
      <c r="F4" s="263">
        <v>1068030024</v>
      </c>
      <c r="G4" s="263">
        <v>22419126463</v>
      </c>
      <c r="H4" s="263">
        <v>854290</v>
      </c>
      <c r="I4" s="263">
        <v>194780641</v>
      </c>
      <c r="J4" s="263">
        <v>163472022</v>
      </c>
      <c r="K4" s="263">
        <v>183622601</v>
      </c>
      <c r="L4" s="263">
        <v>0</v>
      </c>
      <c r="M4" s="262"/>
      <c r="N4" s="262">
        <v>56704118638</v>
      </c>
      <c r="O4" s="268">
        <v>104.8</v>
      </c>
    </row>
    <row r="5" spans="1:15" s="196" customFormat="1" ht="13.5" hidden="1" customHeight="1">
      <c r="A5" s="264" t="s">
        <v>34</v>
      </c>
      <c r="B5" s="229" t="s">
        <v>71</v>
      </c>
      <c r="C5" s="263">
        <v>1644607876</v>
      </c>
      <c r="D5" s="263">
        <v>1052086675</v>
      </c>
      <c r="E5" s="263">
        <v>26158166</v>
      </c>
      <c r="F5" s="263">
        <v>89002502</v>
      </c>
      <c r="G5" s="263">
        <v>1868260539</v>
      </c>
      <c r="H5" s="263">
        <v>71191</v>
      </c>
      <c r="I5" s="263">
        <v>16231720</v>
      </c>
      <c r="J5" s="263">
        <v>13622669</v>
      </c>
      <c r="K5" s="263">
        <v>15301883</v>
      </c>
      <c r="L5" s="263">
        <v>0</v>
      </c>
      <c r="M5" s="262"/>
      <c r="N5" s="262">
        <v>4725343221</v>
      </c>
      <c r="O5" s="267"/>
    </row>
    <row r="6" spans="1:15" s="196" customFormat="1" ht="13.5" hidden="1" customHeight="1">
      <c r="A6" s="260" t="s">
        <v>70</v>
      </c>
      <c r="B6" s="229" t="s">
        <v>75</v>
      </c>
      <c r="C6" s="259">
        <v>34.799999999999997</v>
      </c>
      <c r="D6" s="259">
        <v>22.3</v>
      </c>
      <c r="E6" s="259">
        <v>0.6</v>
      </c>
      <c r="F6" s="259">
        <v>1.9</v>
      </c>
      <c r="G6" s="259">
        <v>39.5</v>
      </c>
      <c r="H6" s="259">
        <v>0</v>
      </c>
      <c r="I6" s="259">
        <v>0.3</v>
      </c>
      <c r="J6" s="259">
        <v>0.3</v>
      </c>
      <c r="K6" s="259">
        <v>0.3</v>
      </c>
      <c r="L6" s="259">
        <v>0</v>
      </c>
      <c r="M6" s="258"/>
      <c r="N6" s="258">
        <v>99.999999999999986</v>
      </c>
      <c r="O6" s="267"/>
    </row>
    <row r="7" spans="1:15" s="196" customFormat="1" ht="13.5" hidden="1" customHeight="1">
      <c r="A7" s="266" t="s">
        <v>74</v>
      </c>
      <c r="B7" s="229" t="s">
        <v>65</v>
      </c>
      <c r="C7" s="263">
        <v>20095008801</v>
      </c>
      <c r="D7" s="263">
        <v>13147977505</v>
      </c>
      <c r="E7" s="263">
        <v>309918766</v>
      </c>
      <c r="F7" s="263">
        <v>1159423583</v>
      </c>
      <c r="G7" s="263">
        <v>22888578872</v>
      </c>
      <c r="H7" s="263">
        <v>537080</v>
      </c>
      <c r="I7" s="263">
        <v>207881537</v>
      </c>
      <c r="J7" s="263">
        <v>156027644</v>
      </c>
      <c r="K7" s="263">
        <v>195764779</v>
      </c>
      <c r="L7" s="263">
        <v>0</v>
      </c>
      <c r="M7" s="262"/>
      <c r="N7" s="262">
        <v>58161118567</v>
      </c>
      <c r="O7" s="265">
        <v>102.56947813315205</v>
      </c>
    </row>
    <row r="8" spans="1:15" s="196" customFormat="1" ht="13.5" hidden="1" customHeight="1">
      <c r="A8" s="264" t="s">
        <v>34</v>
      </c>
      <c r="B8" s="229" t="s">
        <v>71</v>
      </c>
      <c r="C8" s="263">
        <v>1674584067</v>
      </c>
      <c r="D8" s="263">
        <v>1095664792</v>
      </c>
      <c r="E8" s="263">
        <v>25826564</v>
      </c>
      <c r="F8" s="263">
        <v>96618632</v>
      </c>
      <c r="G8" s="263">
        <v>1907381573</v>
      </c>
      <c r="H8" s="263">
        <v>44757</v>
      </c>
      <c r="I8" s="263">
        <v>17323461</v>
      </c>
      <c r="J8" s="263">
        <v>13002304</v>
      </c>
      <c r="K8" s="263">
        <v>16313732</v>
      </c>
      <c r="L8" s="263">
        <v>0</v>
      </c>
      <c r="M8" s="262"/>
      <c r="N8" s="262">
        <v>4846759882</v>
      </c>
      <c r="O8" s="261"/>
    </row>
    <row r="9" spans="1:15" s="196" customFormat="1" ht="13.5" hidden="1" customHeight="1">
      <c r="A9" s="260" t="s">
        <v>70</v>
      </c>
      <c r="B9" s="229" t="s">
        <v>69</v>
      </c>
      <c r="C9" s="259">
        <v>34.6</v>
      </c>
      <c r="D9" s="259">
        <v>22.6</v>
      </c>
      <c r="E9" s="259">
        <v>0.5</v>
      </c>
      <c r="F9" s="259">
        <v>2</v>
      </c>
      <c r="G9" s="259">
        <v>39.4</v>
      </c>
      <c r="H9" s="259">
        <v>0</v>
      </c>
      <c r="I9" s="259">
        <v>0.3</v>
      </c>
      <c r="J9" s="259">
        <v>0.3</v>
      </c>
      <c r="K9" s="259">
        <v>0.3</v>
      </c>
      <c r="L9" s="259">
        <v>0</v>
      </c>
      <c r="M9" s="258"/>
      <c r="N9" s="258">
        <v>99.999999999999986</v>
      </c>
      <c r="O9" s="257"/>
    </row>
    <row r="10" spans="1:15" s="196" customFormat="1" ht="11" hidden="1" customHeight="1">
      <c r="A10" s="256" t="s">
        <v>73</v>
      </c>
      <c r="B10" s="255" t="s">
        <v>65</v>
      </c>
      <c r="C10" s="253">
        <v>18590527649</v>
      </c>
      <c r="D10" s="253">
        <v>13371774570</v>
      </c>
      <c r="E10" s="253">
        <v>252858463</v>
      </c>
      <c r="F10" s="253">
        <v>1342849695</v>
      </c>
      <c r="G10" s="253">
        <v>24335458111</v>
      </c>
      <c r="H10" s="254">
        <v>0</v>
      </c>
      <c r="I10" s="253">
        <v>174341732</v>
      </c>
      <c r="J10" s="253">
        <v>198233293</v>
      </c>
      <c r="K10" s="253">
        <v>180912700</v>
      </c>
      <c r="L10" s="253">
        <v>17645449</v>
      </c>
      <c r="M10" s="252"/>
      <c r="N10" s="252">
        <v>58464601662</v>
      </c>
      <c r="O10" s="249">
        <v>98.574602236374517</v>
      </c>
    </row>
    <row r="11" spans="1:15" s="196" customFormat="1" ht="11" hidden="1" customHeight="1">
      <c r="A11" s="230" t="s">
        <v>34</v>
      </c>
      <c r="B11" s="251" t="s">
        <v>71</v>
      </c>
      <c r="C11" s="246">
        <v>1549210637</v>
      </c>
      <c r="D11" s="246">
        <v>1114314548</v>
      </c>
      <c r="E11" s="246">
        <v>21071539</v>
      </c>
      <c r="F11" s="246">
        <v>111904141</v>
      </c>
      <c r="G11" s="246">
        <v>2027954843</v>
      </c>
      <c r="H11" s="250">
        <v>0</v>
      </c>
      <c r="I11" s="246">
        <v>14528478</v>
      </c>
      <c r="J11" s="246">
        <v>16519441</v>
      </c>
      <c r="K11" s="246">
        <v>15076058</v>
      </c>
      <c r="L11" s="246">
        <v>1470454</v>
      </c>
      <c r="M11" s="245"/>
      <c r="N11" s="245">
        <v>4872050139</v>
      </c>
      <c r="O11" s="249"/>
    </row>
    <row r="12" spans="1:15" s="196" customFormat="1" ht="11" hidden="1" customHeight="1">
      <c r="A12" s="239" t="s">
        <v>70</v>
      </c>
      <c r="B12" s="248" t="s">
        <v>69</v>
      </c>
      <c r="C12" s="247">
        <v>31.8</v>
      </c>
      <c r="D12" s="247">
        <v>22.87</v>
      </c>
      <c r="E12" s="247">
        <v>0.43</v>
      </c>
      <c r="F12" s="247">
        <v>2.2999999999999998</v>
      </c>
      <c r="G12" s="247">
        <v>41.62</v>
      </c>
      <c r="H12" s="247">
        <v>0</v>
      </c>
      <c r="I12" s="247">
        <v>0.3</v>
      </c>
      <c r="J12" s="247">
        <v>0.34</v>
      </c>
      <c r="K12" s="247">
        <v>0.31</v>
      </c>
      <c r="L12" s="246">
        <v>0.03</v>
      </c>
      <c r="M12" s="245"/>
      <c r="N12" s="244">
        <v>100</v>
      </c>
      <c r="O12" s="243"/>
    </row>
    <row r="13" spans="1:15" s="196" customFormat="1" ht="15.75" hidden="1" customHeight="1">
      <c r="A13" s="242">
        <v>29</v>
      </c>
      <c r="B13" s="229" t="s">
        <v>65</v>
      </c>
      <c r="C13" s="228">
        <v>18082614893</v>
      </c>
      <c r="D13" s="228">
        <v>13267928039</v>
      </c>
      <c r="E13" s="228">
        <v>257090817</v>
      </c>
      <c r="F13" s="228">
        <v>1359724555</v>
      </c>
      <c r="G13" s="228">
        <v>25035342280</v>
      </c>
      <c r="H13" s="228">
        <v>293000</v>
      </c>
      <c r="I13" s="228">
        <v>166274972</v>
      </c>
      <c r="J13" s="228">
        <v>219383221</v>
      </c>
      <c r="K13" s="228">
        <v>180876585</v>
      </c>
      <c r="L13" s="228">
        <v>19136282</v>
      </c>
      <c r="M13" s="240" t="s">
        <v>72</v>
      </c>
      <c r="N13" s="227">
        <v>58588664644</v>
      </c>
      <c r="O13" s="241">
        <v>1.0021220187681641</v>
      </c>
    </row>
    <row r="14" spans="1:15" s="196" customFormat="1" ht="15.75" hidden="1" customHeight="1">
      <c r="A14" s="230" t="s">
        <v>34</v>
      </c>
      <c r="B14" s="229" t="s">
        <v>71</v>
      </c>
      <c r="C14" s="228">
        <v>1506884574</v>
      </c>
      <c r="D14" s="228">
        <v>1105660670</v>
      </c>
      <c r="E14" s="228">
        <v>21424235</v>
      </c>
      <c r="F14" s="228">
        <v>113310380</v>
      </c>
      <c r="G14" s="228">
        <v>2086278523</v>
      </c>
      <c r="H14" s="228">
        <v>24417</v>
      </c>
      <c r="I14" s="228">
        <v>13856248</v>
      </c>
      <c r="J14" s="228">
        <v>18281935</v>
      </c>
      <c r="K14" s="228">
        <v>15073049</v>
      </c>
      <c r="L14" s="228">
        <v>1594690</v>
      </c>
      <c r="M14" s="240" t="s">
        <v>72</v>
      </c>
      <c r="N14" s="227">
        <v>4882388720</v>
      </c>
      <c r="O14" s="226"/>
    </row>
    <row r="15" spans="1:15" s="196" customFormat="1" ht="15.75" hidden="1" customHeight="1">
      <c r="A15" s="239" t="s">
        <v>70</v>
      </c>
      <c r="B15" s="229" t="s">
        <v>69</v>
      </c>
      <c r="C15" s="238">
        <v>30.9</v>
      </c>
      <c r="D15" s="238">
        <v>22.700000000000003</v>
      </c>
      <c r="E15" s="238">
        <v>0.4</v>
      </c>
      <c r="F15" s="238">
        <v>2.2999999999999998</v>
      </c>
      <c r="G15" s="238">
        <v>42.699999999999996</v>
      </c>
      <c r="H15" s="238">
        <v>0</v>
      </c>
      <c r="I15" s="238">
        <v>0.3</v>
      </c>
      <c r="J15" s="238">
        <v>0.4</v>
      </c>
      <c r="K15" s="238">
        <v>0.3</v>
      </c>
      <c r="L15" s="238">
        <v>0</v>
      </c>
      <c r="M15" s="237" t="s">
        <v>72</v>
      </c>
      <c r="N15" s="236">
        <v>100</v>
      </c>
      <c r="O15" s="235"/>
    </row>
    <row r="16" spans="1:15" s="196" customFormat="1" ht="15.75" hidden="1" customHeight="1">
      <c r="A16" s="234">
        <v>30</v>
      </c>
      <c r="B16" s="233" t="s">
        <v>65</v>
      </c>
      <c r="C16" s="232">
        <v>16949787799</v>
      </c>
      <c r="D16" s="232">
        <v>13059262360</v>
      </c>
      <c r="E16" s="232">
        <v>211030340</v>
      </c>
      <c r="F16" s="232">
        <v>1361414727</v>
      </c>
      <c r="G16" s="232">
        <v>24652857633</v>
      </c>
      <c r="H16" s="232">
        <v>1117000</v>
      </c>
      <c r="I16" s="232">
        <v>145637157</v>
      </c>
      <c r="J16" s="232">
        <v>229085177</v>
      </c>
      <c r="K16" s="232">
        <v>190907647</v>
      </c>
      <c r="L16" s="232">
        <v>20010629</v>
      </c>
      <c r="M16" s="231">
        <v>13300000</v>
      </c>
      <c r="N16" s="231">
        <v>56834410469</v>
      </c>
      <c r="O16" s="226">
        <v>0.97005813008950958</v>
      </c>
    </row>
    <row r="17" spans="1:15" s="196" customFormat="1" ht="15.75" hidden="1" customHeight="1">
      <c r="A17" s="230" t="s">
        <v>34</v>
      </c>
      <c r="B17" s="229" t="s">
        <v>71</v>
      </c>
      <c r="C17" s="228">
        <v>1412482317</v>
      </c>
      <c r="D17" s="228">
        <v>1088271863</v>
      </c>
      <c r="E17" s="228">
        <v>17585862</v>
      </c>
      <c r="F17" s="228">
        <v>113451227</v>
      </c>
      <c r="G17" s="228">
        <v>2054404803</v>
      </c>
      <c r="H17" s="228">
        <v>93083</v>
      </c>
      <c r="I17" s="228">
        <v>12136430</v>
      </c>
      <c r="J17" s="228">
        <v>19090431</v>
      </c>
      <c r="K17" s="228">
        <v>15908971</v>
      </c>
      <c r="L17" s="228">
        <v>1667552</v>
      </c>
      <c r="M17" s="228">
        <v>1108333</v>
      </c>
      <c r="N17" s="227">
        <v>4736200872</v>
      </c>
      <c r="O17" s="226"/>
    </row>
    <row r="18" spans="1:15" s="196" customFormat="1" ht="15.75" hidden="1" customHeight="1" thickBot="1">
      <c r="A18" s="225" t="s">
        <v>70</v>
      </c>
      <c r="B18" s="224" t="s">
        <v>69</v>
      </c>
      <c r="C18" s="223">
        <v>29.799999999999997</v>
      </c>
      <c r="D18" s="223">
        <v>23</v>
      </c>
      <c r="E18" s="223">
        <v>0.4</v>
      </c>
      <c r="F18" s="223">
        <v>2.4</v>
      </c>
      <c r="G18" s="223">
        <v>43.4</v>
      </c>
      <c r="H18" s="223">
        <v>0</v>
      </c>
      <c r="I18" s="223">
        <v>0.3</v>
      </c>
      <c r="J18" s="223">
        <v>0.4</v>
      </c>
      <c r="K18" s="223">
        <v>0.3</v>
      </c>
      <c r="L18" s="223">
        <v>0</v>
      </c>
      <c r="M18" s="223">
        <v>0</v>
      </c>
      <c r="N18" s="222">
        <v>100</v>
      </c>
      <c r="O18" s="221"/>
    </row>
    <row r="19" spans="1:15" s="196" customFormat="1" ht="20" hidden="1" customHeight="1">
      <c r="A19" s="218" t="s">
        <v>68</v>
      </c>
      <c r="B19" s="214" t="s">
        <v>65</v>
      </c>
      <c r="C19" s="213">
        <v>16384842676</v>
      </c>
      <c r="D19" s="213">
        <v>12887689411</v>
      </c>
      <c r="E19" s="213">
        <v>174689940</v>
      </c>
      <c r="F19" s="213">
        <v>1396117873</v>
      </c>
      <c r="G19" s="213">
        <v>25059209537</v>
      </c>
      <c r="H19" s="213">
        <v>756153</v>
      </c>
      <c r="I19" s="213">
        <v>122829231</v>
      </c>
      <c r="J19" s="213">
        <v>224088417</v>
      </c>
      <c r="K19" s="213">
        <v>168838330</v>
      </c>
      <c r="L19" s="213">
        <v>22147659</v>
      </c>
      <c r="M19" s="212">
        <v>11300000</v>
      </c>
      <c r="N19" s="212">
        <v>56452509227</v>
      </c>
      <c r="O19" s="206">
        <f>N19/N16</f>
        <v>0.99328045740514359</v>
      </c>
    </row>
    <row r="20" spans="1:15" s="196" customFormat="1" ht="20" hidden="1" customHeight="1">
      <c r="A20" s="210"/>
      <c r="B20" s="209" t="s">
        <v>64</v>
      </c>
      <c r="C20" s="208">
        <f>ROUND(C19/12,0)</f>
        <v>1365403556</v>
      </c>
      <c r="D20" s="207">
        <f>ROUND(D19/12,0)</f>
        <v>1073974118</v>
      </c>
      <c r="E20" s="207">
        <f>ROUND(E19/12,0)</f>
        <v>14557495</v>
      </c>
      <c r="F20" s="207">
        <f>ROUND(F19/12,0)</f>
        <v>116343156</v>
      </c>
      <c r="G20" s="207">
        <f>ROUND(G19/12,0)</f>
        <v>2088267461</v>
      </c>
      <c r="H20" s="207">
        <f>ROUND(H19/12,0)</f>
        <v>63013</v>
      </c>
      <c r="I20" s="207">
        <f>ROUND(I19/12,0)</f>
        <v>10235769</v>
      </c>
      <c r="J20" s="207">
        <f>ROUND(J19/12,0)</f>
        <v>18674035</v>
      </c>
      <c r="K20" s="207">
        <f>ROUND(K19/12,0)</f>
        <v>14069861</v>
      </c>
      <c r="L20" s="207">
        <f>ROUND(L19/12,0)</f>
        <v>1845638</v>
      </c>
      <c r="M20" s="207">
        <f>ROUND(M19/12,0)</f>
        <v>941667</v>
      </c>
      <c r="N20" s="207">
        <f>ROUND(N19/12,0)</f>
        <v>4704375769</v>
      </c>
      <c r="O20" s="206"/>
    </row>
    <row r="21" spans="1:15" s="196" customFormat="1" ht="20" hidden="1" customHeight="1" thickBot="1">
      <c r="A21" s="210"/>
      <c r="B21" s="220" t="s">
        <v>63</v>
      </c>
      <c r="C21" s="219">
        <f>C19*100/$N19</f>
        <v>29.024117617367995</v>
      </c>
      <c r="D21" s="219">
        <f>D19*100/$N19</f>
        <v>22.829258765412149</v>
      </c>
      <c r="E21" s="219">
        <f>E19*100/$N19</f>
        <v>0.30944583755800464</v>
      </c>
      <c r="F21" s="219">
        <f>F19*100/$N19</f>
        <v>2.473083822343662</v>
      </c>
      <c r="G21" s="219">
        <f>G19*100/$N19</f>
        <v>44.389894940249576</v>
      </c>
      <c r="H21" s="219">
        <f>H19*100/$N19</f>
        <v>1.3394497611425014E-3</v>
      </c>
      <c r="I21" s="219">
        <f>I19*100/$N19</f>
        <v>0.21757975452622302</v>
      </c>
      <c r="J21" s="219">
        <f>J19*100/$N19</f>
        <v>0.3969503217278133</v>
      </c>
      <c r="K21" s="219">
        <f>K19*100/$N19</f>
        <v>0.29908029299652161</v>
      </c>
      <c r="L21" s="219">
        <f>L19*100/$N19</f>
        <v>3.9232373021618069E-2</v>
      </c>
      <c r="M21" s="219">
        <f>M19*100/$N19</f>
        <v>2.0016825035290828E-2</v>
      </c>
      <c r="N21" s="215">
        <f>SUM(C21:M21)</f>
        <v>99.999999999999986</v>
      </c>
      <c r="O21" s="206"/>
    </row>
    <row r="22" spans="1:15" s="196" customFormat="1" ht="20" customHeight="1">
      <c r="A22" s="218" t="s">
        <v>67</v>
      </c>
      <c r="B22" s="217" t="s">
        <v>65</v>
      </c>
      <c r="C22" s="216">
        <v>16198704133</v>
      </c>
      <c r="D22" s="216">
        <v>12893697238</v>
      </c>
      <c r="E22" s="216">
        <v>191781411</v>
      </c>
      <c r="F22" s="216">
        <v>1470449738</v>
      </c>
      <c r="G22" s="216">
        <v>24995615989</v>
      </c>
      <c r="H22" s="216">
        <v>484400</v>
      </c>
      <c r="I22" s="216">
        <v>113266581</v>
      </c>
      <c r="J22" s="216">
        <v>212352166</v>
      </c>
      <c r="K22" s="216">
        <v>158322449</v>
      </c>
      <c r="L22" s="216">
        <v>16463341</v>
      </c>
      <c r="M22" s="211">
        <v>11600000</v>
      </c>
      <c r="N22" s="211">
        <f>SUM(C22:M22)</f>
        <v>56262737446</v>
      </c>
      <c r="O22" s="206">
        <f>N22/N19</f>
        <v>0.99663838182574116</v>
      </c>
    </row>
    <row r="23" spans="1:15" s="196" customFormat="1" ht="20" customHeight="1">
      <c r="A23" s="210"/>
      <c r="B23" s="209" t="s">
        <v>64</v>
      </c>
      <c r="C23" s="208">
        <f>ROUND(C22/12,0)</f>
        <v>1349892011</v>
      </c>
      <c r="D23" s="207">
        <f>ROUND(D22/12,0)</f>
        <v>1074474770</v>
      </c>
      <c r="E23" s="207">
        <f>ROUND(E22/12,0)</f>
        <v>15981784</v>
      </c>
      <c r="F23" s="207">
        <f>ROUND(F22/12,0)</f>
        <v>122537478</v>
      </c>
      <c r="G23" s="207">
        <f>ROUND(G22/12,0)</f>
        <v>2082967999</v>
      </c>
      <c r="H23" s="207">
        <f>ROUND(H22/12,0)</f>
        <v>40367</v>
      </c>
      <c r="I23" s="207">
        <f>ROUND(I22/12,0)</f>
        <v>9438882</v>
      </c>
      <c r="J23" s="207">
        <f>ROUND(J22/12,0)</f>
        <v>17696014</v>
      </c>
      <c r="K23" s="207">
        <f>ROUND(K22/12,0)</f>
        <v>13193537</v>
      </c>
      <c r="L23" s="207">
        <f>ROUND(L22/12,0)</f>
        <v>1371945</v>
      </c>
      <c r="M23" s="207">
        <f>ROUND(M22/12,0)</f>
        <v>966667</v>
      </c>
      <c r="N23" s="207">
        <f>ROUND(N22/12,0)</f>
        <v>4688561454</v>
      </c>
      <c r="O23" s="206"/>
    </row>
    <row r="24" spans="1:15" s="196" customFormat="1" ht="20" customHeight="1" thickBot="1">
      <c r="A24" s="205"/>
      <c r="B24" s="204" t="s">
        <v>63</v>
      </c>
      <c r="C24" s="203">
        <f>C22*100/$N22</f>
        <v>28.791176662079828</v>
      </c>
      <c r="D24" s="203">
        <f>D22*100/$N22</f>
        <v>22.916939031583997</v>
      </c>
      <c r="E24" s="203">
        <f>E22*100/$N22</f>
        <v>0.34086754343239783</v>
      </c>
      <c r="F24" s="203">
        <f>F22*100/$N22</f>
        <v>2.6135410482138592</v>
      </c>
      <c r="G24" s="203">
        <f>G22*100/$N22</f>
        <v>44.426590535148343</v>
      </c>
      <c r="H24" s="203">
        <f>H22*100/$N22</f>
        <v>8.6096059663808347E-4</v>
      </c>
      <c r="I24" s="203">
        <f>I22*100/$N22</f>
        <v>0.20131722369305494</v>
      </c>
      <c r="J24" s="203">
        <f>J22*100/$N22</f>
        <v>0.37742949532772369</v>
      </c>
      <c r="K24" s="203">
        <f>K22*100/$N22</f>
        <v>0.28139841071891525</v>
      </c>
      <c r="L24" s="203">
        <f>L22*100/$N22</f>
        <v>2.9261535693675105E-2</v>
      </c>
      <c r="M24" s="203">
        <f>M22*100/$N22</f>
        <v>2.0617553511564343E-2</v>
      </c>
      <c r="N24" s="215">
        <f>SUM(C24:M24)</f>
        <v>100.00000000000001</v>
      </c>
      <c r="O24" s="201"/>
    </row>
    <row r="25" spans="1:15" s="196" customFormat="1" ht="20" customHeight="1">
      <c r="A25" s="210" t="s">
        <v>66</v>
      </c>
      <c r="B25" s="214" t="s">
        <v>65</v>
      </c>
      <c r="C25" s="213">
        <v>15857383797</v>
      </c>
      <c r="D25" s="213">
        <v>12797424958</v>
      </c>
      <c r="E25" s="213">
        <v>141761687</v>
      </c>
      <c r="F25" s="213">
        <v>1527548733</v>
      </c>
      <c r="G25" s="213">
        <v>24980335094</v>
      </c>
      <c r="H25" s="213">
        <v>656000</v>
      </c>
      <c r="I25" s="213">
        <v>107132298</v>
      </c>
      <c r="J25" s="213">
        <v>268897964</v>
      </c>
      <c r="K25" s="213">
        <v>181812619</v>
      </c>
      <c r="L25" s="213">
        <v>16544108</v>
      </c>
      <c r="M25" s="212">
        <v>11200000</v>
      </c>
      <c r="N25" s="211">
        <f>SUM(C25:M25)</f>
        <v>55890697258</v>
      </c>
      <c r="O25" s="206">
        <f>N25/N22</f>
        <v>0.99338744958229097</v>
      </c>
    </row>
    <row r="26" spans="1:15" s="196" customFormat="1" ht="20" customHeight="1">
      <c r="A26" s="210"/>
      <c r="B26" s="209" t="s">
        <v>64</v>
      </c>
      <c r="C26" s="208">
        <f>ROUND(C25/12,0)</f>
        <v>1321448650</v>
      </c>
      <c r="D26" s="207">
        <f>ROUND(D25/12,0)</f>
        <v>1066452080</v>
      </c>
      <c r="E26" s="207">
        <f>ROUND(E25/12,0)</f>
        <v>11813474</v>
      </c>
      <c r="F26" s="207">
        <f>ROUND(F25/12,0)</f>
        <v>127295728</v>
      </c>
      <c r="G26" s="207">
        <f>ROUND(G25/12,0)</f>
        <v>2081694591</v>
      </c>
      <c r="H26" s="207">
        <f>ROUND(H25/12,0)</f>
        <v>54667</v>
      </c>
      <c r="I26" s="207">
        <f>ROUND(I25/12,0)</f>
        <v>8927692</v>
      </c>
      <c r="J26" s="207">
        <f>ROUND(J25/12,0)</f>
        <v>22408164</v>
      </c>
      <c r="K26" s="207">
        <f>ROUND(K25/12,0)</f>
        <v>15151052</v>
      </c>
      <c r="L26" s="207">
        <f>ROUND(L25/12,0)</f>
        <v>1378676</v>
      </c>
      <c r="M26" s="207">
        <f>ROUND(M25/12,0)</f>
        <v>933333</v>
      </c>
      <c r="N26" s="207">
        <f>ROUND(N25/12,0)</f>
        <v>4657558105</v>
      </c>
      <c r="O26" s="206"/>
    </row>
    <row r="27" spans="1:15" s="196" customFormat="1" ht="20" customHeight="1" thickBot="1">
      <c r="A27" s="205"/>
      <c r="B27" s="204" t="s">
        <v>63</v>
      </c>
      <c r="C27" s="203">
        <f>C25*100/$N25</f>
        <v>28.372134496372254</v>
      </c>
      <c r="D27" s="203">
        <f>D25*100/$N25</f>
        <v>22.89723618749133</v>
      </c>
      <c r="E27" s="203">
        <f>E25*100/$N25</f>
        <v>0.25364093481533501</v>
      </c>
      <c r="F27" s="203">
        <f>F25*100/$N25</f>
        <v>2.7331001543040365</v>
      </c>
      <c r="G27" s="203">
        <f>G25*100/$N25</f>
        <v>44.694978448178873</v>
      </c>
      <c r="H27" s="203">
        <f>H25*100/$N25</f>
        <v>1.1737194778082723E-3</v>
      </c>
      <c r="I27" s="203">
        <f>I25*100/$N25</f>
        <v>0.1916818061965857</v>
      </c>
      <c r="J27" s="203">
        <f>J25*100/$N25</f>
        <v>0.48111399068565186</v>
      </c>
      <c r="K27" s="203">
        <f>K25*100/$N25</f>
        <v>0.32530032352383287</v>
      </c>
      <c r="L27" s="203">
        <f>L25*100/$N25</f>
        <v>2.9600825918542167E-2</v>
      </c>
      <c r="M27" s="203">
        <f>M25*100/$N25</f>
        <v>2.0039113035750993E-2</v>
      </c>
      <c r="N27" s="202">
        <f>ROUND(SUM(C27:M27),0)</f>
        <v>100</v>
      </c>
      <c r="O27" s="201"/>
    </row>
    <row r="28" spans="1:15" s="196" customFormat="1" ht="12">
      <c r="A28" s="200" t="s">
        <v>28</v>
      </c>
      <c r="B28" s="199"/>
      <c r="C28" s="199"/>
      <c r="D28" s="199"/>
      <c r="E28" s="199"/>
      <c r="F28" s="199"/>
      <c r="G28" s="199"/>
      <c r="H28" s="197"/>
      <c r="I28" s="199"/>
      <c r="J28" s="199"/>
      <c r="K28" s="199"/>
      <c r="L28" s="199"/>
      <c r="M28" s="199"/>
      <c r="N28" s="198"/>
      <c r="O28" s="197"/>
    </row>
    <row r="29" spans="1:15">
      <c r="B29" s="195"/>
      <c r="C29" s="194"/>
      <c r="D29" s="193"/>
      <c r="E29" s="192"/>
      <c r="F29" s="193"/>
      <c r="G29" s="192"/>
      <c r="H29" s="193"/>
      <c r="I29" s="193"/>
      <c r="J29" s="193"/>
      <c r="K29" s="192"/>
      <c r="L29" s="192"/>
      <c r="M29" s="192"/>
      <c r="N29" s="191"/>
      <c r="O29" s="191"/>
    </row>
    <row r="32" spans="1:15">
      <c r="J32" s="190"/>
    </row>
  </sheetData>
  <mergeCells count="12">
    <mergeCell ref="A22:A24"/>
    <mergeCell ref="O22:O24"/>
    <mergeCell ref="O25:O27"/>
    <mergeCell ref="A25:A27"/>
    <mergeCell ref="A3:B3"/>
    <mergeCell ref="O4:O6"/>
    <mergeCell ref="O19:O21"/>
    <mergeCell ref="A19:A21"/>
    <mergeCell ref="O16:O18"/>
    <mergeCell ref="O13:O15"/>
    <mergeCell ref="O7:O9"/>
    <mergeCell ref="O10:O12"/>
  </mergeCells>
  <phoneticPr fontId="2"/>
  <printOptions horizontalCentered="1"/>
  <pageMargins left="0.47244094488188981" right="0.47244094488188981" top="0.70866141732283472" bottom="0" header="0" footer="0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254E5-6C76-DC49-9454-A98D82177177}">
  <dimension ref="A1:V20"/>
  <sheetViews>
    <sheetView showGridLines="0" zoomScaleNormal="100" zoomScaleSheetLayoutView="100" workbookViewId="0"/>
  </sheetViews>
  <sheetFormatPr baseColWidth="10" defaultColWidth="9" defaultRowHeight="14"/>
  <cols>
    <col min="1" max="1" width="7.1640625" style="183" customWidth="1"/>
    <col min="2" max="11" width="4.1640625" style="184" customWidth="1"/>
    <col min="12" max="13" width="4.83203125" style="184" customWidth="1"/>
    <col min="14" max="17" width="3.6640625" style="184" customWidth="1"/>
    <col min="18" max="19" width="4.83203125" style="184" customWidth="1"/>
    <col min="20" max="20" width="4.83203125" style="183" customWidth="1"/>
    <col min="21" max="16384" width="9" style="184"/>
  </cols>
  <sheetData>
    <row r="1" spans="1:22" ht="15">
      <c r="A1" s="311" t="s">
        <v>103</v>
      </c>
    </row>
    <row r="2" spans="1:22" s="307" customFormat="1" ht="14" customHeight="1">
      <c r="A2" s="310" t="s">
        <v>102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  <c r="S2" s="310"/>
      <c r="T2" s="310"/>
    </row>
    <row r="3" spans="1:22" s="307" customFormat="1" ht="14" customHeight="1">
      <c r="A3" s="310"/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10"/>
      <c r="R3" s="310"/>
      <c r="S3" s="310"/>
      <c r="T3" s="310"/>
    </row>
    <row r="4" spans="1:22" s="307" customFormat="1" thickBot="1">
      <c r="A4" s="309"/>
      <c r="T4" s="308" t="s">
        <v>101</v>
      </c>
    </row>
    <row r="5" spans="1:22" s="150" customFormat="1" ht="15" customHeight="1">
      <c r="A5" s="306"/>
      <c r="B5" s="112" t="s">
        <v>100</v>
      </c>
      <c r="C5" s="112"/>
      <c r="D5" s="112"/>
      <c r="E5" s="112"/>
      <c r="F5" s="112"/>
      <c r="G5" s="112"/>
      <c r="H5" s="112"/>
      <c r="I5" s="112"/>
      <c r="J5" s="111"/>
      <c r="K5" s="178" t="s">
        <v>99</v>
      </c>
      <c r="L5" s="178"/>
      <c r="M5" s="178"/>
      <c r="N5" s="178"/>
      <c r="O5" s="178"/>
      <c r="P5" s="178"/>
      <c r="Q5" s="178"/>
      <c r="R5" s="178"/>
      <c r="S5" s="180"/>
      <c r="T5" s="305" t="s">
        <v>4</v>
      </c>
    </row>
    <row r="6" spans="1:22" s="150" customFormat="1" ht="15" customHeight="1">
      <c r="A6" s="304"/>
      <c r="B6" s="302" t="s">
        <v>98</v>
      </c>
      <c r="C6" s="302"/>
      <c r="D6" s="301"/>
      <c r="E6" s="303" t="s">
        <v>96</v>
      </c>
      <c r="F6" s="302"/>
      <c r="G6" s="301"/>
      <c r="H6" s="303" t="s">
        <v>95</v>
      </c>
      <c r="I6" s="302"/>
      <c r="J6" s="301"/>
      <c r="K6" s="303" t="s">
        <v>97</v>
      </c>
      <c r="L6" s="302"/>
      <c r="M6" s="301"/>
      <c r="N6" s="303" t="s">
        <v>96</v>
      </c>
      <c r="O6" s="302"/>
      <c r="P6" s="301"/>
      <c r="Q6" s="303" t="s">
        <v>95</v>
      </c>
      <c r="R6" s="302"/>
      <c r="S6" s="301"/>
      <c r="T6" s="293"/>
    </row>
    <row r="7" spans="1:22" s="150" customFormat="1" ht="53" customHeight="1" thickBot="1">
      <c r="A7" s="176"/>
      <c r="B7" s="299" t="s">
        <v>94</v>
      </c>
      <c r="C7" s="294" t="s">
        <v>93</v>
      </c>
      <c r="D7" s="300" t="s">
        <v>92</v>
      </c>
      <c r="E7" s="296" t="s">
        <v>94</v>
      </c>
      <c r="F7" s="295" t="s">
        <v>93</v>
      </c>
      <c r="G7" s="294" t="s">
        <v>92</v>
      </c>
      <c r="H7" s="298" t="s">
        <v>94</v>
      </c>
      <c r="I7" s="294" t="s">
        <v>93</v>
      </c>
      <c r="J7" s="295" t="s">
        <v>92</v>
      </c>
      <c r="K7" s="299" t="s">
        <v>94</v>
      </c>
      <c r="L7" s="294" t="s">
        <v>93</v>
      </c>
      <c r="M7" s="294" t="s">
        <v>92</v>
      </c>
      <c r="N7" s="298" t="s">
        <v>94</v>
      </c>
      <c r="O7" s="294" t="s">
        <v>93</v>
      </c>
      <c r="P7" s="297" t="s">
        <v>92</v>
      </c>
      <c r="Q7" s="296" t="s">
        <v>94</v>
      </c>
      <c r="R7" s="295" t="s">
        <v>93</v>
      </c>
      <c r="S7" s="294" t="s">
        <v>92</v>
      </c>
      <c r="T7" s="293"/>
    </row>
    <row r="8" spans="1:22" s="278" customFormat="1" ht="10" customHeight="1">
      <c r="A8" s="292" t="s">
        <v>4</v>
      </c>
      <c r="B8" s="291">
        <f>SUM(B10:B18)</f>
        <v>361</v>
      </c>
      <c r="C8" s="291">
        <f>SUM(C10:C18)</f>
        <v>657</v>
      </c>
      <c r="D8" s="291">
        <f>SUM(D10:D18)</f>
        <v>1018</v>
      </c>
      <c r="E8" s="291">
        <f>SUM(E10:E18)</f>
        <v>263</v>
      </c>
      <c r="F8" s="291">
        <f>SUM(F10:F18)</f>
        <v>204</v>
      </c>
      <c r="G8" s="291">
        <f>SUM(G10:G18)</f>
        <v>467</v>
      </c>
      <c r="H8" s="291">
        <f>SUM(H10:H18)</f>
        <v>98</v>
      </c>
      <c r="I8" s="291">
        <f>SUM(I10:I18)</f>
        <v>453</v>
      </c>
      <c r="J8" s="291">
        <f>SUM(J10:J18)</f>
        <v>551</v>
      </c>
      <c r="K8" s="291">
        <f>SUM(K10:K18)</f>
        <v>253</v>
      </c>
      <c r="L8" s="291">
        <f>SUM(L10:L18)</f>
        <v>22543</v>
      </c>
      <c r="M8" s="291">
        <f>SUM(M10:M18)</f>
        <v>22796</v>
      </c>
      <c r="N8" s="291">
        <f>SUM(N10:N18)</f>
        <v>3</v>
      </c>
      <c r="O8" s="291">
        <f>SUM(O10:O18)</f>
        <v>293</v>
      </c>
      <c r="P8" s="291">
        <f>SUM(P10:P18)</f>
        <v>296</v>
      </c>
      <c r="Q8" s="291">
        <f>SUM(Q10:Q18)</f>
        <v>250</v>
      </c>
      <c r="R8" s="291">
        <f>SUM(R10:R18)</f>
        <v>22250</v>
      </c>
      <c r="S8" s="291">
        <f>SUM(S10:S18)</f>
        <v>22500</v>
      </c>
      <c r="T8" s="290">
        <f>SUM(T10:T18)</f>
        <v>23814</v>
      </c>
    </row>
    <row r="9" spans="1:22" s="150" customFormat="1" ht="10" customHeight="1">
      <c r="A9" s="289" t="s">
        <v>75</v>
      </c>
      <c r="B9" s="288">
        <f>B8/$T$8*100</f>
        <v>1.5159150079785002</v>
      </c>
      <c r="C9" s="288">
        <f>C8/$T$8*100</f>
        <v>2.7588813303099018</v>
      </c>
      <c r="D9" s="288">
        <f>D8/$T$8*100</f>
        <v>4.274796338288402</v>
      </c>
      <c r="E9" s="288">
        <f>E8/$T$8*100</f>
        <v>1.1043923742336441</v>
      </c>
      <c r="F9" s="288">
        <f>F8/$T$8*100</f>
        <v>0.85663895187704719</v>
      </c>
      <c r="G9" s="288">
        <f>G8/$T$8*100</f>
        <v>1.9610313261106911</v>
      </c>
      <c r="H9" s="288">
        <f>H8/$T$8*100</f>
        <v>0.41152263374485598</v>
      </c>
      <c r="I9" s="288">
        <f>I8/$T$8*100</f>
        <v>1.9022423784328546</v>
      </c>
      <c r="J9" s="288">
        <f>J8/$T$8*100</f>
        <v>2.3137650121777105</v>
      </c>
      <c r="K9" s="288">
        <f>K8/$T$8*100</f>
        <v>1.0624002687494751</v>
      </c>
      <c r="L9" s="288">
        <f>L8/$T$8*100</f>
        <v>94.662803392962118</v>
      </c>
      <c r="M9" s="288">
        <f>M8/$T$8*100</f>
        <v>95.725203661711603</v>
      </c>
      <c r="N9" s="288">
        <f>N8/$T$8*100</f>
        <v>1.2597631645250695E-2</v>
      </c>
      <c r="O9" s="288">
        <f>O8/$T$8*100</f>
        <v>1.2303686906861511</v>
      </c>
      <c r="P9" s="288">
        <f>P8/$T$8*100</f>
        <v>1.2429663223314018</v>
      </c>
      <c r="Q9" s="288">
        <f>Q8/$T$8*100</f>
        <v>1.0498026371042244</v>
      </c>
      <c r="R9" s="288">
        <f>R8/$T$8*100</f>
        <v>93.43243470227597</v>
      </c>
      <c r="S9" s="288">
        <f>S8/$T$8*100</f>
        <v>94.482237339380191</v>
      </c>
      <c r="T9" s="287">
        <f>D9+M9</f>
        <v>100</v>
      </c>
    </row>
    <row r="10" spans="1:22" s="150" customFormat="1" ht="10" customHeight="1">
      <c r="A10" s="285" t="s">
        <v>0</v>
      </c>
      <c r="B10" s="284">
        <f>E10+H10</f>
        <v>37</v>
      </c>
      <c r="C10" s="284">
        <f>F10+I10</f>
        <v>105</v>
      </c>
      <c r="D10" s="284">
        <f>B10+C10</f>
        <v>142</v>
      </c>
      <c r="E10" s="284">
        <v>30</v>
      </c>
      <c r="F10" s="284">
        <v>35</v>
      </c>
      <c r="G10" s="284">
        <f>E10+F10</f>
        <v>65</v>
      </c>
      <c r="H10" s="284">
        <v>7</v>
      </c>
      <c r="I10" s="284">
        <v>70</v>
      </c>
      <c r="J10" s="284">
        <f>H10+I10</f>
        <v>77</v>
      </c>
      <c r="K10" s="284">
        <f>N10+Q10</f>
        <v>48</v>
      </c>
      <c r="L10" s="284">
        <f>O10+R10</f>
        <v>3311</v>
      </c>
      <c r="M10" s="284">
        <f>P10+S10</f>
        <v>3359</v>
      </c>
      <c r="N10" s="284">
        <v>1</v>
      </c>
      <c r="O10" s="284">
        <v>52</v>
      </c>
      <c r="P10" s="284">
        <v>53</v>
      </c>
      <c r="Q10" s="284">
        <v>47</v>
      </c>
      <c r="R10" s="284">
        <v>3259</v>
      </c>
      <c r="S10" s="284">
        <v>3306</v>
      </c>
      <c r="T10" s="283">
        <f>D10+M10</f>
        <v>3501</v>
      </c>
      <c r="V10" s="286"/>
    </row>
    <row r="11" spans="1:22" s="150" customFormat="1" ht="10" customHeight="1">
      <c r="A11" s="285" t="s">
        <v>1</v>
      </c>
      <c r="B11" s="284">
        <f>E11+H11</f>
        <v>15</v>
      </c>
      <c r="C11" s="284">
        <f>F11+I11</f>
        <v>68</v>
      </c>
      <c r="D11" s="284">
        <f>B11+C11</f>
        <v>83</v>
      </c>
      <c r="E11" s="284">
        <v>13</v>
      </c>
      <c r="F11" s="284">
        <v>20</v>
      </c>
      <c r="G11" s="284">
        <f>E11+F11</f>
        <v>33</v>
      </c>
      <c r="H11" s="284">
        <v>2</v>
      </c>
      <c r="I11" s="284">
        <v>48</v>
      </c>
      <c r="J11" s="284">
        <f>H11+I11</f>
        <v>50</v>
      </c>
      <c r="K11" s="284">
        <f>N11+Q11</f>
        <v>26</v>
      </c>
      <c r="L11" s="284">
        <f>O11+R11</f>
        <v>1930</v>
      </c>
      <c r="M11" s="284">
        <f>P11+S11</f>
        <v>1956</v>
      </c>
      <c r="N11" s="284">
        <v>0</v>
      </c>
      <c r="O11" s="284">
        <v>24</v>
      </c>
      <c r="P11" s="284">
        <v>24</v>
      </c>
      <c r="Q11" s="284">
        <v>26</v>
      </c>
      <c r="R11" s="284">
        <v>1906</v>
      </c>
      <c r="S11" s="284">
        <v>1932</v>
      </c>
      <c r="T11" s="283">
        <f>D11+M11</f>
        <v>2039</v>
      </c>
    </row>
    <row r="12" spans="1:22" s="150" customFormat="1" ht="10" customHeight="1">
      <c r="A12" s="285" t="s">
        <v>2</v>
      </c>
      <c r="B12" s="284">
        <f>E12+H12</f>
        <v>18</v>
      </c>
      <c r="C12" s="284">
        <f>F12+I12</f>
        <v>66</v>
      </c>
      <c r="D12" s="284">
        <f>B12+C12</f>
        <v>84</v>
      </c>
      <c r="E12" s="284">
        <v>15</v>
      </c>
      <c r="F12" s="284">
        <v>14</v>
      </c>
      <c r="G12" s="284">
        <f>E12+F12</f>
        <v>29</v>
      </c>
      <c r="H12" s="284">
        <v>3</v>
      </c>
      <c r="I12" s="284">
        <v>52</v>
      </c>
      <c r="J12" s="284">
        <f>H12+I12</f>
        <v>55</v>
      </c>
      <c r="K12" s="284">
        <f>N12+Q12</f>
        <v>28</v>
      </c>
      <c r="L12" s="284">
        <f>O12+R12</f>
        <v>2170</v>
      </c>
      <c r="M12" s="284">
        <f>P12+S12</f>
        <v>2198</v>
      </c>
      <c r="N12" s="284">
        <v>0</v>
      </c>
      <c r="O12" s="284">
        <v>24</v>
      </c>
      <c r="P12" s="284">
        <v>24</v>
      </c>
      <c r="Q12" s="284">
        <v>28</v>
      </c>
      <c r="R12" s="284">
        <v>2146</v>
      </c>
      <c r="S12" s="284">
        <v>2174</v>
      </c>
      <c r="T12" s="283">
        <f>D12+M12</f>
        <v>2282</v>
      </c>
    </row>
    <row r="13" spans="1:22" s="150" customFormat="1" ht="10" customHeight="1">
      <c r="A13" s="285" t="s">
        <v>5</v>
      </c>
      <c r="B13" s="284">
        <f>E13+H13</f>
        <v>48</v>
      </c>
      <c r="C13" s="284">
        <f>F13+I13</f>
        <v>74</v>
      </c>
      <c r="D13" s="284">
        <f>B13+C13</f>
        <v>122</v>
      </c>
      <c r="E13" s="284">
        <v>42</v>
      </c>
      <c r="F13" s="284">
        <v>27</v>
      </c>
      <c r="G13" s="284">
        <f>E13+F13</f>
        <v>69</v>
      </c>
      <c r="H13" s="284">
        <v>6</v>
      </c>
      <c r="I13" s="284">
        <v>47</v>
      </c>
      <c r="J13" s="284">
        <f>H13+I13</f>
        <v>53</v>
      </c>
      <c r="K13" s="284">
        <f>N13+Q13</f>
        <v>26</v>
      </c>
      <c r="L13" s="284">
        <f>O13+R13</f>
        <v>3069</v>
      </c>
      <c r="M13" s="284">
        <f>P13+S13</f>
        <v>3095</v>
      </c>
      <c r="N13" s="284">
        <v>1</v>
      </c>
      <c r="O13" s="284">
        <v>44</v>
      </c>
      <c r="P13" s="284">
        <v>45</v>
      </c>
      <c r="Q13" s="284">
        <v>25</v>
      </c>
      <c r="R13" s="284">
        <v>3025</v>
      </c>
      <c r="S13" s="284">
        <v>3050</v>
      </c>
      <c r="T13" s="283">
        <f>D13+M13</f>
        <v>3217</v>
      </c>
    </row>
    <row r="14" spans="1:22" s="150" customFormat="1" ht="10" customHeight="1">
      <c r="A14" s="285" t="s">
        <v>6</v>
      </c>
      <c r="B14" s="284">
        <f>E14+H14</f>
        <v>52</v>
      </c>
      <c r="C14" s="284">
        <f>F14+I14</f>
        <v>62</v>
      </c>
      <c r="D14" s="284">
        <f>B14+C14</f>
        <v>114</v>
      </c>
      <c r="E14" s="284">
        <v>37</v>
      </c>
      <c r="F14" s="284">
        <v>19</v>
      </c>
      <c r="G14" s="284">
        <f>E14+F14</f>
        <v>56</v>
      </c>
      <c r="H14" s="284">
        <v>15</v>
      </c>
      <c r="I14" s="284">
        <v>43</v>
      </c>
      <c r="J14" s="284">
        <f>H14+I14</f>
        <v>58</v>
      </c>
      <c r="K14" s="284">
        <f>N14+Q14</f>
        <v>8</v>
      </c>
      <c r="L14" s="284">
        <f>O14+R14</f>
        <v>2113</v>
      </c>
      <c r="M14" s="284">
        <f>P14+S14</f>
        <v>2121</v>
      </c>
      <c r="N14" s="284">
        <v>0</v>
      </c>
      <c r="O14" s="284">
        <v>27</v>
      </c>
      <c r="P14" s="284">
        <v>27</v>
      </c>
      <c r="Q14" s="284">
        <v>8</v>
      </c>
      <c r="R14" s="284">
        <v>2086</v>
      </c>
      <c r="S14" s="284">
        <v>2094</v>
      </c>
      <c r="T14" s="283">
        <f>D14+M14</f>
        <v>2235</v>
      </c>
    </row>
    <row r="15" spans="1:22" s="150" customFormat="1" ht="10" customHeight="1">
      <c r="A15" s="285" t="s">
        <v>7</v>
      </c>
      <c r="B15" s="284">
        <f>E15+H15</f>
        <v>50</v>
      </c>
      <c r="C15" s="284">
        <f>F15+I15</f>
        <v>98</v>
      </c>
      <c r="D15" s="284">
        <f>B15+C15</f>
        <v>148</v>
      </c>
      <c r="E15" s="284">
        <v>36</v>
      </c>
      <c r="F15" s="284">
        <v>26</v>
      </c>
      <c r="G15" s="284">
        <f>E15+F15</f>
        <v>62</v>
      </c>
      <c r="H15" s="284">
        <v>14</v>
      </c>
      <c r="I15" s="284">
        <v>72</v>
      </c>
      <c r="J15" s="284">
        <f>H15+I15</f>
        <v>86</v>
      </c>
      <c r="K15" s="284">
        <f>N15+Q15</f>
        <v>15</v>
      </c>
      <c r="L15" s="284">
        <f>O15+R15</f>
        <v>3009</v>
      </c>
      <c r="M15" s="284">
        <f>P15+S15</f>
        <v>3024</v>
      </c>
      <c r="N15" s="284">
        <v>0</v>
      </c>
      <c r="O15" s="284">
        <v>40</v>
      </c>
      <c r="P15" s="284">
        <v>40</v>
      </c>
      <c r="Q15" s="284">
        <v>15</v>
      </c>
      <c r="R15" s="284">
        <v>2969</v>
      </c>
      <c r="S15" s="284">
        <v>2984</v>
      </c>
      <c r="T15" s="283">
        <f>D15+M15</f>
        <v>3172</v>
      </c>
    </row>
    <row r="16" spans="1:22" s="150" customFormat="1" ht="10" customHeight="1">
      <c r="A16" s="285" t="s">
        <v>8</v>
      </c>
      <c r="B16" s="284">
        <f>E16+H16</f>
        <v>44</v>
      </c>
      <c r="C16" s="284">
        <f>F16+I16</f>
        <v>82</v>
      </c>
      <c r="D16" s="284">
        <f>B16+C16</f>
        <v>126</v>
      </c>
      <c r="E16" s="284">
        <v>27</v>
      </c>
      <c r="F16" s="284">
        <v>24</v>
      </c>
      <c r="G16" s="284">
        <f>E16+F16</f>
        <v>51</v>
      </c>
      <c r="H16" s="284">
        <v>17</v>
      </c>
      <c r="I16" s="284">
        <v>58</v>
      </c>
      <c r="J16" s="284">
        <f>H16+I16</f>
        <v>75</v>
      </c>
      <c r="K16" s="284">
        <f>N16+Q16</f>
        <v>56</v>
      </c>
      <c r="L16" s="284">
        <f>O16+R16</f>
        <v>2710</v>
      </c>
      <c r="M16" s="284">
        <f>P16+S16</f>
        <v>2766</v>
      </c>
      <c r="N16" s="284">
        <v>1</v>
      </c>
      <c r="O16" s="284">
        <v>33</v>
      </c>
      <c r="P16" s="284">
        <v>34</v>
      </c>
      <c r="Q16" s="284">
        <v>55</v>
      </c>
      <c r="R16" s="284">
        <v>2677</v>
      </c>
      <c r="S16" s="284">
        <v>2732</v>
      </c>
      <c r="T16" s="283">
        <f>D16+M16</f>
        <v>2892</v>
      </c>
    </row>
    <row r="17" spans="1:20" s="150" customFormat="1" ht="10" customHeight="1">
      <c r="A17" s="285" t="s">
        <v>9</v>
      </c>
      <c r="B17" s="284">
        <f>E17+H17</f>
        <v>68</v>
      </c>
      <c r="C17" s="284">
        <f>F17+I17</f>
        <v>58</v>
      </c>
      <c r="D17" s="284">
        <f>B17+C17</f>
        <v>126</v>
      </c>
      <c r="E17" s="284">
        <v>45</v>
      </c>
      <c r="F17" s="284">
        <v>20</v>
      </c>
      <c r="G17" s="284">
        <f>E17+F17</f>
        <v>65</v>
      </c>
      <c r="H17" s="284">
        <v>23</v>
      </c>
      <c r="I17" s="284">
        <v>38</v>
      </c>
      <c r="J17" s="284">
        <f>H17+I17</f>
        <v>61</v>
      </c>
      <c r="K17" s="284">
        <f>N17+Q17</f>
        <v>19</v>
      </c>
      <c r="L17" s="284">
        <f>O17+R17</f>
        <v>2834</v>
      </c>
      <c r="M17" s="284">
        <f>P17+S17</f>
        <v>2853</v>
      </c>
      <c r="N17" s="284">
        <v>0</v>
      </c>
      <c r="O17" s="284">
        <v>37</v>
      </c>
      <c r="P17" s="284">
        <v>37</v>
      </c>
      <c r="Q17" s="284">
        <v>19</v>
      </c>
      <c r="R17" s="284">
        <v>2797</v>
      </c>
      <c r="S17" s="284">
        <v>2816</v>
      </c>
      <c r="T17" s="283">
        <f>D17+M17</f>
        <v>2979</v>
      </c>
    </row>
    <row r="18" spans="1:20" s="150" customFormat="1" ht="10" customHeight="1" thickBot="1">
      <c r="A18" s="282" t="s">
        <v>10</v>
      </c>
      <c r="B18" s="281">
        <f>E18+H18</f>
        <v>29</v>
      </c>
      <c r="C18" s="281">
        <f>F18+I18</f>
        <v>44</v>
      </c>
      <c r="D18" s="281">
        <f>B18+C18</f>
        <v>73</v>
      </c>
      <c r="E18" s="281">
        <v>18</v>
      </c>
      <c r="F18" s="281">
        <v>19</v>
      </c>
      <c r="G18" s="281">
        <f>E18+F18</f>
        <v>37</v>
      </c>
      <c r="H18" s="281">
        <v>11</v>
      </c>
      <c r="I18" s="281">
        <v>25</v>
      </c>
      <c r="J18" s="281">
        <f>H18+I18</f>
        <v>36</v>
      </c>
      <c r="K18" s="281">
        <f>N18+Q18</f>
        <v>27</v>
      </c>
      <c r="L18" s="281">
        <f>O18+R18</f>
        <v>1397</v>
      </c>
      <c r="M18" s="281">
        <f>P18+S18</f>
        <v>1424</v>
      </c>
      <c r="N18" s="281">
        <v>0</v>
      </c>
      <c r="O18" s="281">
        <v>12</v>
      </c>
      <c r="P18" s="281">
        <v>12</v>
      </c>
      <c r="Q18" s="281">
        <v>27</v>
      </c>
      <c r="R18" s="281">
        <v>1385</v>
      </c>
      <c r="S18" s="281">
        <v>1412</v>
      </c>
      <c r="T18" s="280">
        <f>D18+M18</f>
        <v>1497</v>
      </c>
    </row>
    <row r="19" spans="1:20" s="150" customFormat="1" ht="12">
      <c r="A19" s="150" t="s">
        <v>29</v>
      </c>
      <c r="T19" s="151"/>
    </row>
    <row r="20" spans="1:20" s="278" customFormat="1" ht="12">
      <c r="A20" s="151" t="s">
        <v>28</v>
      </c>
      <c r="T20" s="279"/>
    </row>
  </sheetData>
  <mergeCells count="11">
    <mergeCell ref="B5:J5"/>
    <mergeCell ref="A2:T3"/>
    <mergeCell ref="K5:S5"/>
    <mergeCell ref="K6:M6"/>
    <mergeCell ref="N6:P6"/>
    <mergeCell ref="Q6:S6"/>
    <mergeCell ref="T5:T7"/>
    <mergeCell ref="A5:A7"/>
    <mergeCell ref="B6:D6"/>
    <mergeCell ref="E6:G6"/>
    <mergeCell ref="H6:J6"/>
  </mergeCells>
  <phoneticPr fontId="2"/>
  <printOptions horizontalCentered="1"/>
  <pageMargins left="0.47244094488188981" right="0.47244094488188981" top="0" bottom="0" header="0" footer="0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1E6DF-BDC5-9341-A984-88DBB92258A1}">
  <dimension ref="A1:I20"/>
  <sheetViews>
    <sheetView showGridLines="0" zoomScaleSheetLayoutView="110" workbookViewId="0"/>
  </sheetViews>
  <sheetFormatPr baseColWidth="10" defaultColWidth="9" defaultRowHeight="14"/>
  <cols>
    <col min="1" max="1" width="8.6640625" style="4" customWidth="1"/>
    <col min="2" max="2" width="9" style="5" customWidth="1"/>
    <col min="3" max="6" width="9.5" style="5" customWidth="1"/>
    <col min="7" max="8" width="10.6640625" style="5" customWidth="1"/>
    <col min="9" max="9" width="10.6640625" style="4" customWidth="1"/>
    <col min="10" max="16384" width="9" style="5"/>
  </cols>
  <sheetData>
    <row r="1" spans="1:9" ht="15">
      <c r="A1" s="144" t="s">
        <v>113</v>
      </c>
      <c r="B1" s="9"/>
      <c r="C1" s="9"/>
      <c r="D1" s="9"/>
      <c r="E1" s="9"/>
      <c r="F1" s="9"/>
      <c r="G1" s="9"/>
      <c r="H1" s="9"/>
      <c r="I1" s="10"/>
    </row>
    <row r="2" spans="1:9" s="7" customFormat="1" ht="14" customHeight="1">
      <c r="A2" s="349" t="s">
        <v>112</v>
      </c>
      <c r="B2" s="349"/>
      <c r="C2" s="349"/>
      <c r="D2" s="349"/>
      <c r="E2" s="349"/>
      <c r="F2" s="349"/>
      <c r="G2" s="349"/>
      <c r="H2" s="349"/>
      <c r="I2" s="349"/>
    </row>
    <row r="3" spans="1:9" s="7" customFormat="1" ht="14" customHeight="1">
      <c r="A3" s="349"/>
      <c r="B3" s="349"/>
      <c r="C3" s="349"/>
      <c r="D3" s="349"/>
      <c r="E3" s="349"/>
      <c r="F3" s="349"/>
      <c r="G3" s="349"/>
      <c r="H3" s="349"/>
      <c r="I3" s="349"/>
    </row>
    <row r="4" spans="1:9" s="6" customFormat="1" thickBot="1">
      <c r="A4" s="12"/>
      <c r="B4" s="13"/>
      <c r="C4" s="13"/>
      <c r="D4" s="13"/>
      <c r="E4" s="13"/>
      <c r="F4" s="13"/>
      <c r="G4" s="13"/>
      <c r="H4" s="348" t="s">
        <v>101</v>
      </c>
      <c r="I4" s="348"/>
    </row>
    <row r="5" spans="1:9" s="6" customFormat="1" ht="15" customHeight="1">
      <c r="A5" s="49"/>
      <c r="B5" s="347" t="s">
        <v>4</v>
      </c>
      <c r="C5" s="346" t="s">
        <v>111</v>
      </c>
      <c r="D5" s="345"/>
      <c r="E5" s="345"/>
      <c r="F5" s="345"/>
      <c r="G5" s="345"/>
      <c r="H5" s="344"/>
      <c r="I5" s="343" t="s">
        <v>110</v>
      </c>
    </row>
    <row r="6" spans="1:9" s="6" customFormat="1" ht="15" customHeight="1">
      <c r="A6" s="342"/>
      <c r="B6" s="341"/>
      <c r="C6" s="340" t="s">
        <v>109</v>
      </c>
      <c r="D6" s="339"/>
      <c r="E6" s="339"/>
      <c r="F6" s="35"/>
      <c r="G6" s="338" t="s">
        <v>108</v>
      </c>
      <c r="H6" s="338" t="s">
        <v>92</v>
      </c>
      <c r="I6" s="337"/>
    </row>
    <row r="7" spans="1:9" s="6" customFormat="1" ht="27" customHeight="1" thickBot="1">
      <c r="A7" s="336"/>
      <c r="B7" s="332"/>
      <c r="C7" s="335" t="s">
        <v>107</v>
      </c>
      <c r="D7" s="335" t="s">
        <v>106</v>
      </c>
      <c r="E7" s="335" t="s">
        <v>105</v>
      </c>
      <c r="F7" s="334" t="s">
        <v>104</v>
      </c>
      <c r="G7" s="333"/>
      <c r="H7" s="332"/>
      <c r="I7" s="331"/>
    </row>
    <row r="8" spans="1:9" s="6" customFormat="1" ht="12" customHeight="1">
      <c r="A8" s="330" t="s">
        <v>61</v>
      </c>
      <c r="B8" s="328">
        <f>SUM(B10:B18)</f>
        <v>23603</v>
      </c>
      <c r="C8" s="329">
        <f>SUM(C10:C18)</f>
        <v>2799</v>
      </c>
      <c r="D8" s="328">
        <f>SUM(D10:D18)</f>
        <v>143</v>
      </c>
      <c r="E8" s="328">
        <f>SUM(E10:E18)</f>
        <v>80</v>
      </c>
      <c r="F8" s="328">
        <f>SUM(F10:F18)</f>
        <v>245</v>
      </c>
      <c r="G8" s="328">
        <f>SUM(G10:G18)</f>
        <v>481</v>
      </c>
      <c r="H8" s="328">
        <f>SUM(H10:H18)</f>
        <v>3748</v>
      </c>
      <c r="I8" s="327">
        <f>SUM(I10:I18)</f>
        <v>19855</v>
      </c>
    </row>
    <row r="9" spans="1:9" s="6" customFormat="1" ht="12" customHeight="1">
      <c r="A9" s="326" t="s">
        <v>75</v>
      </c>
      <c r="B9" s="325">
        <v>100</v>
      </c>
      <c r="C9" s="324">
        <f>(C8*100)/$B$8</f>
        <v>11.858662034487141</v>
      </c>
      <c r="D9" s="324">
        <f>(D8*100)/$B$8</f>
        <v>0.60585518789984327</v>
      </c>
      <c r="E9" s="324">
        <f>(E8*100)/$B$8</f>
        <v>0.33893996525865355</v>
      </c>
      <c r="F9" s="324">
        <f>(F8*100)/$B$8</f>
        <v>1.0380036436046265</v>
      </c>
      <c r="G9" s="324">
        <f>(G8*100)/$B$8</f>
        <v>2.0378765411176545</v>
      </c>
      <c r="H9" s="323">
        <v>15.8</v>
      </c>
      <c r="I9" s="322">
        <v>84.2</v>
      </c>
    </row>
    <row r="10" spans="1:9" s="6" customFormat="1" ht="12" customHeight="1">
      <c r="A10" s="321" t="s">
        <v>0</v>
      </c>
      <c r="B10" s="320">
        <f>SUM(H10:I10)</f>
        <v>3795</v>
      </c>
      <c r="C10" s="319">
        <v>382</v>
      </c>
      <c r="D10" s="318">
        <v>40</v>
      </c>
      <c r="E10" s="318">
        <v>9</v>
      </c>
      <c r="F10" s="318">
        <v>9</v>
      </c>
      <c r="G10" s="318">
        <v>45</v>
      </c>
      <c r="H10" s="318">
        <f>SUM(C10:G10)</f>
        <v>485</v>
      </c>
      <c r="I10" s="317">
        <v>3310</v>
      </c>
    </row>
    <row r="11" spans="1:9" s="6" customFormat="1" ht="12" customHeight="1">
      <c r="A11" s="321" t="s">
        <v>1</v>
      </c>
      <c r="B11" s="320">
        <f>SUM(H11:I11)</f>
        <v>2056</v>
      </c>
      <c r="C11" s="319">
        <v>242</v>
      </c>
      <c r="D11" s="318">
        <v>15</v>
      </c>
      <c r="E11" s="318">
        <v>1</v>
      </c>
      <c r="F11" s="318">
        <v>14</v>
      </c>
      <c r="G11" s="318">
        <v>27</v>
      </c>
      <c r="H11" s="318">
        <f>SUM(C11:G11)</f>
        <v>299</v>
      </c>
      <c r="I11" s="317">
        <v>1757</v>
      </c>
    </row>
    <row r="12" spans="1:9" s="6" customFormat="1" ht="12" customHeight="1">
      <c r="A12" s="321" t="s">
        <v>2</v>
      </c>
      <c r="B12" s="320">
        <f>SUM(H12:I12)</f>
        <v>2278</v>
      </c>
      <c r="C12" s="319">
        <v>267</v>
      </c>
      <c r="D12" s="318">
        <v>15</v>
      </c>
      <c r="E12" s="318">
        <v>6</v>
      </c>
      <c r="F12" s="318">
        <v>8</v>
      </c>
      <c r="G12" s="318">
        <v>39</v>
      </c>
      <c r="H12" s="318">
        <f>SUM(C12:G12)</f>
        <v>335</v>
      </c>
      <c r="I12" s="317">
        <v>1943</v>
      </c>
    </row>
    <row r="13" spans="1:9" s="6" customFormat="1" ht="12" customHeight="1">
      <c r="A13" s="321" t="s">
        <v>5</v>
      </c>
      <c r="B13" s="320">
        <f>SUM(H13:I13)</f>
        <v>3174</v>
      </c>
      <c r="C13" s="319">
        <v>426</v>
      </c>
      <c r="D13" s="318">
        <v>15</v>
      </c>
      <c r="E13" s="318">
        <v>9</v>
      </c>
      <c r="F13" s="318">
        <v>22</v>
      </c>
      <c r="G13" s="318">
        <v>89</v>
      </c>
      <c r="H13" s="318">
        <f>SUM(C13:G13)</f>
        <v>561</v>
      </c>
      <c r="I13" s="317">
        <v>2613</v>
      </c>
    </row>
    <row r="14" spans="1:9" s="6" customFormat="1" ht="12" customHeight="1">
      <c r="A14" s="321" t="s">
        <v>6</v>
      </c>
      <c r="B14" s="320">
        <f>SUM(H14:I14)</f>
        <v>2252</v>
      </c>
      <c r="C14" s="319">
        <v>271</v>
      </c>
      <c r="D14" s="318">
        <v>13</v>
      </c>
      <c r="E14" s="318">
        <v>4</v>
      </c>
      <c r="F14" s="318">
        <v>40</v>
      </c>
      <c r="G14" s="318">
        <v>40</v>
      </c>
      <c r="H14" s="318">
        <f>SUM(C14:G14)</f>
        <v>368</v>
      </c>
      <c r="I14" s="317">
        <v>1884</v>
      </c>
    </row>
    <row r="15" spans="1:9" s="6" customFormat="1" ht="12" customHeight="1">
      <c r="A15" s="321" t="s">
        <v>7</v>
      </c>
      <c r="B15" s="320">
        <f>SUM(H15:I15)</f>
        <v>2920</v>
      </c>
      <c r="C15" s="319">
        <v>332</v>
      </c>
      <c r="D15" s="318">
        <v>9</v>
      </c>
      <c r="E15" s="318">
        <v>6</v>
      </c>
      <c r="F15" s="318">
        <v>42</v>
      </c>
      <c r="G15" s="318">
        <v>82</v>
      </c>
      <c r="H15" s="318">
        <f>SUM(C15:G15)</f>
        <v>471</v>
      </c>
      <c r="I15" s="317">
        <v>2449</v>
      </c>
    </row>
    <row r="16" spans="1:9" s="6" customFormat="1" ht="12" customHeight="1">
      <c r="A16" s="321" t="s">
        <v>8</v>
      </c>
      <c r="B16" s="320">
        <f>SUM(H16:I16)</f>
        <v>2682</v>
      </c>
      <c r="C16" s="319">
        <v>314</v>
      </c>
      <c r="D16" s="318">
        <v>6</v>
      </c>
      <c r="E16" s="318">
        <v>34</v>
      </c>
      <c r="F16" s="318">
        <v>51</v>
      </c>
      <c r="G16" s="318">
        <v>67</v>
      </c>
      <c r="H16" s="318">
        <f>SUM(C16:G16)</f>
        <v>472</v>
      </c>
      <c r="I16" s="317">
        <v>2210</v>
      </c>
    </row>
    <row r="17" spans="1:9" s="6" customFormat="1" ht="12" customHeight="1">
      <c r="A17" s="321" t="s">
        <v>9</v>
      </c>
      <c r="B17" s="320">
        <f>SUM(H17:I17)</f>
        <v>2974</v>
      </c>
      <c r="C17" s="319">
        <v>397</v>
      </c>
      <c r="D17" s="318">
        <v>20</v>
      </c>
      <c r="E17" s="318">
        <v>5</v>
      </c>
      <c r="F17" s="318">
        <v>37</v>
      </c>
      <c r="G17" s="318">
        <v>57</v>
      </c>
      <c r="H17" s="318">
        <f>SUM(C17:G17)</f>
        <v>516</v>
      </c>
      <c r="I17" s="317">
        <v>2458</v>
      </c>
    </row>
    <row r="18" spans="1:9" s="6" customFormat="1" ht="14" customHeight="1" thickBot="1">
      <c r="A18" s="316" t="s">
        <v>10</v>
      </c>
      <c r="B18" s="315">
        <f>SUM(H18:I18)</f>
        <v>1472</v>
      </c>
      <c r="C18" s="314">
        <v>168</v>
      </c>
      <c r="D18" s="313">
        <v>10</v>
      </c>
      <c r="E18" s="313">
        <v>6</v>
      </c>
      <c r="F18" s="313">
        <v>22</v>
      </c>
      <c r="G18" s="313">
        <v>35</v>
      </c>
      <c r="H18" s="313">
        <f>SUM(C18:G18)</f>
        <v>241</v>
      </c>
      <c r="I18" s="312">
        <v>1231</v>
      </c>
    </row>
    <row r="19" spans="1:9" s="6" customFormat="1" ht="13">
      <c r="A19" s="13" t="s">
        <v>29</v>
      </c>
      <c r="B19" s="13"/>
      <c r="C19" s="13"/>
      <c r="D19" s="13"/>
      <c r="E19" s="13"/>
      <c r="F19" s="13"/>
      <c r="G19" s="13"/>
      <c r="H19" s="13"/>
      <c r="I19" s="12"/>
    </row>
    <row r="20" spans="1:9" s="7" customFormat="1" ht="13">
      <c r="A20" s="12" t="s">
        <v>28</v>
      </c>
      <c r="B20" s="22"/>
      <c r="C20" s="22"/>
      <c r="D20" s="22"/>
      <c r="E20" s="22"/>
      <c r="F20" s="22"/>
      <c r="G20" s="22"/>
      <c r="H20" s="22"/>
      <c r="I20" s="23"/>
    </row>
  </sheetData>
  <mergeCells count="9">
    <mergeCell ref="A2:I3"/>
    <mergeCell ref="H4:I4"/>
    <mergeCell ref="C5:H5"/>
    <mergeCell ref="H6:H7"/>
    <mergeCell ref="I5:I7"/>
    <mergeCell ref="A5:A7"/>
    <mergeCell ref="B5:B7"/>
    <mergeCell ref="C6:F6"/>
    <mergeCell ref="G6:G7"/>
  </mergeCells>
  <phoneticPr fontId="2"/>
  <printOptions horizontalCentered="1"/>
  <pageMargins left="0.47244094488188981" right="0.47244094488188981" top="0" bottom="0" header="0" footer="0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8F65A-11DC-0C46-B20F-CCB2594A18AE}">
  <dimension ref="A1:O18"/>
  <sheetViews>
    <sheetView showGridLines="0" zoomScaleNormal="100" zoomScaleSheetLayoutView="110" zoomScalePageLayoutView="115" workbookViewId="0"/>
  </sheetViews>
  <sheetFormatPr baseColWidth="10" defaultColWidth="9" defaultRowHeight="14"/>
  <cols>
    <col min="1" max="1" width="6.83203125" style="9" customWidth="1"/>
    <col min="2" max="3" width="5.6640625" style="9" customWidth="1"/>
    <col min="4" max="6" width="5.5" style="9" customWidth="1"/>
    <col min="7" max="7" width="5.6640625" style="9" customWidth="1"/>
    <col min="8" max="8" width="7.1640625" style="9" customWidth="1"/>
    <col min="9" max="13" width="5.5" style="9" customWidth="1"/>
    <col min="14" max="14" width="5.5" style="10" customWidth="1"/>
    <col min="15" max="15" width="7.1640625" style="10" customWidth="1"/>
    <col min="16" max="16384" width="9" style="9"/>
  </cols>
  <sheetData>
    <row r="1" spans="1:15" s="376" customFormat="1" ht="15">
      <c r="A1" s="378" t="s">
        <v>123</v>
      </c>
      <c r="N1" s="377"/>
      <c r="O1" s="377"/>
    </row>
    <row r="2" spans="1:15" s="13" customFormat="1" ht="14" customHeight="1">
      <c r="A2" s="13" t="s">
        <v>122</v>
      </c>
      <c r="N2" s="12"/>
      <c r="O2" s="12"/>
    </row>
    <row r="3" spans="1:15" s="13" customFormat="1" thickBot="1">
      <c r="H3" s="348"/>
      <c r="I3" s="348"/>
      <c r="J3" s="348"/>
      <c r="M3" s="14"/>
      <c r="N3" s="14"/>
      <c r="O3" s="14" t="s">
        <v>121</v>
      </c>
    </row>
    <row r="4" spans="1:15" s="13" customFormat="1" ht="13" customHeight="1">
      <c r="A4" s="49"/>
      <c r="B4" s="347" t="s">
        <v>4</v>
      </c>
      <c r="C4" s="346" t="s">
        <v>120</v>
      </c>
      <c r="D4" s="345"/>
      <c r="E4" s="345"/>
      <c r="F4" s="345"/>
      <c r="G4" s="345"/>
      <c r="H4" s="344"/>
      <c r="I4" s="346" t="s">
        <v>119</v>
      </c>
      <c r="J4" s="345"/>
      <c r="K4" s="345"/>
      <c r="L4" s="345"/>
      <c r="M4" s="345"/>
      <c r="N4" s="345"/>
      <c r="O4" s="345"/>
    </row>
    <row r="5" spans="1:15" s="13" customFormat="1" ht="29" customHeight="1" thickBot="1">
      <c r="A5" s="336"/>
      <c r="B5" s="332"/>
      <c r="C5" s="30" t="s">
        <v>118</v>
      </c>
      <c r="D5" s="30" t="s">
        <v>116</v>
      </c>
      <c r="E5" s="30" t="s">
        <v>115</v>
      </c>
      <c r="F5" s="30" t="s">
        <v>93</v>
      </c>
      <c r="G5" s="374" t="s">
        <v>92</v>
      </c>
      <c r="H5" s="375" t="s">
        <v>114</v>
      </c>
      <c r="I5" s="374" t="s">
        <v>118</v>
      </c>
      <c r="J5" s="32" t="s">
        <v>117</v>
      </c>
      <c r="K5" s="32" t="s">
        <v>116</v>
      </c>
      <c r="L5" s="32" t="s">
        <v>115</v>
      </c>
      <c r="M5" s="32" t="s">
        <v>93</v>
      </c>
      <c r="N5" s="374" t="s">
        <v>92</v>
      </c>
      <c r="O5" s="373" t="s">
        <v>114</v>
      </c>
    </row>
    <row r="6" spans="1:15" s="13" customFormat="1" ht="13" customHeight="1">
      <c r="A6" s="372" t="s">
        <v>61</v>
      </c>
      <c r="B6" s="371">
        <f>SUM(B8:B16)</f>
        <v>23599</v>
      </c>
      <c r="C6" s="371">
        <f>SUM(C8:C16)</f>
        <v>11904</v>
      </c>
      <c r="D6" s="371">
        <f>SUM(D8:D16)</f>
        <v>2648</v>
      </c>
      <c r="E6" s="371">
        <f>SUM(E8:E16)</f>
        <v>2425</v>
      </c>
      <c r="F6" s="371">
        <f>SUM(F8:F16)</f>
        <v>2605</v>
      </c>
      <c r="G6" s="371">
        <f>SUM(G8:G16)</f>
        <v>19582</v>
      </c>
      <c r="H6" s="371">
        <f>SUM(H8:H16)</f>
        <v>675</v>
      </c>
      <c r="I6" s="371">
        <f>SUM(I8:I16)</f>
        <v>996</v>
      </c>
      <c r="J6" s="371">
        <f>SUM(J8:J16)</f>
        <v>1041</v>
      </c>
      <c r="K6" s="371">
        <f>SUM(K8:K16)</f>
        <v>364</v>
      </c>
      <c r="L6" s="371">
        <f>SUM(L8:L16)</f>
        <v>288</v>
      </c>
      <c r="M6" s="371">
        <f>SUM(M8:M16)</f>
        <v>1328</v>
      </c>
      <c r="N6" s="371">
        <f>SUM(N8:N16)</f>
        <v>4017</v>
      </c>
      <c r="O6" s="371">
        <f>SUM(O8:O16)</f>
        <v>44</v>
      </c>
    </row>
    <row r="7" spans="1:15" s="13" customFormat="1" ht="13" customHeight="1">
      <c r="A7" s="361" t="s">
        <v>75</v>
      </c>
      <c r="B7" s="370">
        <f>G7+N7</f>
        <v>100</v>
      </c>
      <c r="C7" s="368">
        <v>50.599999999999994</v>
      </c>
      <c r="D7" s="368">
        <v>11.2</v>
      </c>
      <c r="E7" s="368">
        <v>10.3</v>
      </c>
      <c r="F7" s="368">
        <v>11</v>
      </c>
      <c r="G7" s="369">
        <f>SUM(C7:F7)</f>
        <v>83.1</v>
      </c>
      <c r="H7" s="368">
        <v>2.8602906902834864</v>
      </c>
      <c r="I7" s="368">
        <v>4.2</v>
      </c>
      <c r="J7" s="368">
        <v>4.4000000000000004</v>
      </c>
      <c r="K7" s="368">
        <v>1.5</v>
      </c>
      <c r="L7" s="368">
        <v>1.2</v>
      </c>
      <c r="M7" s="368">
        <v>5.6</v>
      </c>
      <c r="N7" s="369">
        <f>SUM(I7:M7)</f>
        <v>16.899999999999999</v>
      </c>
      <c r="O7" s="368">
        <v>0.18644857832959025</v>
      </c>
    </row>
    <row r="8" spans="1:15" s="13" customFormat="1" ht="13" customHeight="1">
      <c r="A8" s="367" t="s">
        <v>0</v>
      </c>
      <c r="B8" s="366">
        <f>G8+N8</f>
        <v>3794</v>
      </c>
      <c r="C8" s="363">
        <v>2216</v>
      </c>
      <c r="D8" s="363">
        <v>237</v>
      </c>
      <c r="E8" s="363">
        <v>423</v>
      </c>
      <c r="F8" s="365">
        <v>518</v>
      </c>
      <c r="G8" s="363">
        <f>SUM(C8:F8)</f>
        <v>3394</v>
      </c>
      <c r="H8" s="364">
        <v>110</v>
      </c>
      <c r="I8" s="363">
        <v>103</v>
      </c>
      <c r="J8" s="363">
        <v>99</v>
      </c>
      <c r="K8" s="363">
        <v>36</v>
      </c>
      <c r="L8" s="363">
        <v>18</v>
      </c>
      <c r="M8" s="363">
        <v>144</v>
      </c>
      <c r="N8" s="363">
        <f>SUM(I8:M8)</f>
        <v>400</v>
      </c>
      <c r="O8" s="362">
        <v>4</v>
      </c>
    </row>
    <row r="9" spans="1:15" s="13" customFormat="1" ht="13" customHeight="1">
      <c r="A9" s="361" t="s">
        <v>1</v>
      </c>
      <c r="B9" s="360">
        <f>G9+N9</f>
        <v>2056</v>
      </c>
      <c r="C9" s="357">
        <v>1116</v>
      </c>
      <c r="D9" s="357">
        <v>148</v>
      </c>
      <c r="E9" s="357">
        <v>201</v>
      </c>
      <c r="F9" s="359">
        <v>264</v>
      </c>
      <c r="G9" s="357">
        <f>SUM(C9:F9)</f>
        <v>1729</v>
      </c>
      <c r="H9" s="358">
        <v>49</v>
      </c>
      <c r="I9" s="357">
        <v>73</v>
      </c>
      <c r="J9" s="357">
        <v>107</v>
      </c>
      <c r="K9" s="357">
        <v>25</v>
      </c>
      <c r="L9" s="357">
        <v>31</v>
      </c>
      <c r="M9" s="357">
        <v>91</v>
      </c>
      <c r="N9" s="357">
        <f>SUM(I9:M9)</f>
        <v>327</v>
      </c>
      <c r="O9" s="356">
        <v>3</v>
      </c>
    </row>
    <row r="10" spans="1:15" s="13" customFormat="1" ht="13" customHeight="1">
      <c r="A10" s="361" t="s">
        <v>2</v>
      </c>
      <c r="B10" s="360">
        <f>G10+N10</f>
        <v>2277</v>
      </c>
      <c r="C10" s="357">
        <v>1290</v>
      </c>
      <c r="D10" s="357">
        <v>155</v>
      </c>
      <c r="E10" s="357">
        <v>248</v>
      </c>
      <c r="F10" s="359">
        <v>220</v>
      </c>
      <c r="G10" s="357">
        <f>SUM(C10:F10)</f>
        <v>1913</v>
      </c>
      <c r="H10" s="358">
        <v>48</v>
      </c>
      <c r="I10" s="357">
        <v>73</v>
      </c>
      <c r="J10" s="357">
        <v>111</v>
      </c>
      <c r="K10" s="357">
        <v>19</v>
      </c>
      <c r="L10" s="357">
        <v>35</v>
      </c>
      <c r="M10" s="357">
        <v>126</v>
      </c>
      <c r="N10" s="357">
        <f>SUM(I10:M10)</f>
        <v>364</v>
      </c>
      <c r="O10" s="356">
        <v>3</v>
      </c>
    </row>
    <row r="11" spans="1:15" s="13" customFormat="1" ht="13" customHeight="1">
      <c r="A11" s="361" t="s">
        <v>5</v>
      </c>
      <c r="B11" s="360">
        <f>G11+N11</f>
        <v>3174</v>
      </c>
      <c r="C11" s="357">
        <v>1658</v>
      </c>
      <c r="D11" s="357">
        <v>284</v>
      </c>
      <c r="E11" s="357">
        <v>258</v>
      </c>
      <c r="F11" s="359">
        <v>339</v>
      </c>
      <c r="G11" s="357">
        <f>SUM(C11:F11)</f>
        <v>2539</v>
      </c>
      <c r="H11" s="358">
        <v>98</v>
      </c>
      <c r="I11" s="357">
        <v>171</v>
      </c>
      <c r="J11" s="357">
        <v>177</v>
      </c>
      <c r="K11" s="357">
        <v>44</v>
      </c>
      <c r="L11" s="357">
        <v>44</v>
      </c>
      <c r="M11" s="357">
        <v>199</v>
      </c>
      <c r="N11" s="357">
        <f>SUM(I11:M11)</f>
        <v>635</v>
      </c>
      <c r="O11" s="356">
        <v>8</v>
      </c>
    </row>
    <row r="12" spans="1:15" s="13" customFormat="1" ht="13" customHeight="1">
      <c r="A12" s="361" t="s">
        <v>6</v>
      </c>
      <c r="B12" s="360">
        <f>G12+N12</f>
        <v>2251</v>
      </c>
      <c r="C12" s="357">
        <v>1122</v>
      </c>
      <c r="D12" s="357">
        <v>322</v>
      </c>
      <c r="E12" s="357">
        <v>217</v>
      </c>
      <c r="F12" s="359">
        <v>258</v>
      </c>
      <c r="G12" s="357">
        <f>SUM(C12:F12)</f>
        <v>1919</v>
      </c>
      <c r="H12" s="358">
        <v>79</v>
      </c>
      <c r="I12" s="357">
        <v>91</v>
      </c>
      <c r="J12" s="357">
        <v>82</v>
      </c>
      <c r="K12" s="357">
        <v>32</v>
      </c>
      <c r="L12" s="357">
        <v>23</v>
      </c>
      <c r="M12" s="357">
        <v>104</v>
      </c>
      <c r="N12" s="357">
        <f>SUM(I12:M12)</f>
        <v>332</v>
      </c>
      <c r="O12" s="356">
        <v>2</v>
      </c>
    </row>
    <row r="13" spans="1:15" s="13" customFormat="1" ht="13" customHeight="1">
      <c r="A13" s="361" t="s">
        <v>7</v>
      </c>
      <c r="B13" s="360">
        <f>G13+N13</f>
        <v>2921</v>
      </c>
      <c r="C13" s="357">
        <v>1377</v>
      </c>
      <c r="D13" s="357">
        <v>341</v>
      </c>
      <c r="E13" s="357">
        <v>293</v>
      </c>
      <c r="F13" s="359">
        <v>274</v>
      </c>
      <c r="G13" s="357">
        <f>SUM(C13:F13)</f>
        <v>2285</v>
      </c>
      <c r="H13" s="358">
        <v>86</v>
      </c>
      <c r="I13" s="357">
        <v>164</v>
      </c>
      <c r="J13" s="357">
        <v>164</v>
      </c>
      <c r="K13" s="357">
        <v>55</v>
      </c>
      <c r="L13" s="357">
        <v>37</v>
      </c>
      <c r="M13" s="357">
        <v>216</v>
      </c>
      <c r="N13" s="357">
        <f>SUM(I13:M13)</f>
        <v>636</v>
      </c>
      <c r="O13" s="356">
        <v>9</v>
      </c>
    </row>
    <row r="14" spans="1:15" s="13" customFormat="1" ht="13" customHeight="1">
      <c r="A14" s="361" t="s">
        <v>8</v>
      </c>
      <c r="B14" s="360">
        <f>G14+N14</f>
        <v>2682</v>
      </c>
      <c r="C14" s="357">
        <v>1197</v>
      </c>
      <c r="D14" s="357">
        <v>384</v>
      </c>
      <c r="E14" s="357">
        <v>248</v>
      </c>
      <c r="F14" s="359">
        <v>273</v>
      </c>
      <c r="G14" s="357">
        <f>SUM(C14:F14)</f>
        <v>2102</v>
      </c>
      <c r="H14" s="358">
        <v>72</v>
      </c>
      <c r="I14" s="357">
        <v>135</v>
      </c>
      <c r="J14" s="357">
        <v>129</v>
      </c>
      <c r="K14" s="357">
        <v>55</v>
      </c>
      <c r="L14" s="357">
        <v>45</v>
      </c>
      <c r="M14" s="357">
        <v>216</v>
      </c>
      <c r="N14" s="357">
        <f>SUM(I14:M14)</f>
        <v>580</v>
      </c>
      <c r="O14" s="356">
        <v>6</v>
      </c>
    </row>
    <row r="15" spans="1:15" s="13" customFormat="1" ht="13" customHeight="1">
      <c r="A15" s="361" t="s">
        <v>9</v>
      </c>
      <c r="B15" s="360">
        <f>G15+N15</f>
        <v>2973</v>
      </c>
      <c r="C15" s="357">
        <v>1286</v>
      </c>
      <c r="D15" s="357">
        <v>484</v>
      </c>
      <c r="E15" s="357">
        <v>370</v>
      </c>
      <c r="F15" s="359">
        <v>338</v>
      </c>
      <c r="G15" s="357">
        <f>SUM(C15:F15)</f>
        <v>2478</v>
      </c>
      <c r="H15" s="358">
        <v>87</v>
      </c>
      <c r="I15" s="357">
        <v>132</v>
      </c>
      <c r="J15" s="357">
        <v>114</v>
      </c>
      <c r="K15" s="357">
        <v>58</v>
      </c>
      <c r="L15" s="357">
        <v>39</v>
      </c>
      <c r="M15" s="357">
        <v>152</v>
      </c>
      <c r="N15" s="357">
        <f>SUM(I15:M15)</f>
        <v>495</v>
      </c>
      <c r="O15" s="356">
        <v>8</v>
      </c>
    </row>
    <row r="16" spans="1:15" s="13" customFormat="1" ht="15" customHeight="1" thickBot="1">
      <c r="A16" s="355" t="s">
        <v>10</v>
      </c>
      <c r="B16" s="354">
        <f>G16+N16</f>
        <v>1471</v>
      </c>
      <c r="C16" s="351">
        <v>642</v>
      </c>
      <c r="D16" s="351">
        <v>293</v>
      </c>
      <c r="E16" s="351">
        <v>167</v>
      </c>
      <c r="F16" s="353">
        <v>121</v>
      </c>
      <c r="G16" s="351">
        <f>SUM(C16:F16)</f>
        <v>1223</v>
      </c>
      <c r="H16" s="352">
        <v>46</v>
      </c>
      <c r="I16" s="351">
        <v>54</v>
      </c>
      <c r="J16" s="351">
        <v>58</v>
      </c>
      <c r="K16" s="351">
        <v>40</v>
      </c>
      <c r="L16" s="351">
        <v>16</v>
      </c>
      <c r="M16" s="351">
        <v>80</v>
      </c>
      <c r="N16" s="351">
        <f>SUM(I16:M16)</f>
        <v>248</v>
      </c>
      <c r="O16" s="350">
        <v>1</v>
      </c>
    </row>
    <row r="17" spans="1:15" s="13" customFormat="1" ht="13">
      <c r="A17" s="13" t="s">
        <v>29</v>
      </c>
      <c r="N17" s="12"/>
      <c r="O17" s="12"/>
    </row>
    <row r="18" spans="1:15" s="22" customFormat="1" ht="13">
      <c r="A18" s="13" t="s">
        <v>28</v>
      </c>
      <c r="N18" s="23"/>
      <c r="O18" s="23"/>
    </row>
  </sheetData>
  <mergeCells count="5">
    <mergeCell ref="I4:O4"/>
    <mergeCell ref="A4:A5"/>
    <mergeCell ref="B4:B5"/>
    <mergeCell ref="H3:J3"/>
    <mergeCell ref="C4:H4"/>
  </mergeCells>
  <phoneticPr fontId="2"/>
  <printOptions horizontalCentered="1"/>
  <pageMargins left="0.47244094488188981" right="0.47244094488188981" top="0.70866141732283472" bottom="0" header="0" footer="0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EDEDC-FA7F-A046-B634-7D41372BA8DB}">
  <dimension ref="A1:I14"/>
  <sheetViews>
    <sheetView showGridLines="0" zoomScaleSheetLayoutView="145" workbookViewId="0"/>
  </sheetViews>
  <sheetFormatPr baseColWidth="10" defaultColWidth="9" defaultRowHeight="14"/>
  <cols>
    <col min="1" max="1" width="10.33203125" style="183" customWidth="1"/>
    <col min="2" max="2" width="10.6640625" style="184" customWidth="1"/>
    <col min="3" max="4" width="8.6640625" style="184" customWidth="1"/>
    <col min="5" max="6" width="10.6640625" style="184" customWidth="1"/>
    <col min="7" max="7" width="10.6640625" style="183" customWidth="1"/>
    <col min="8" max="16384" width="9" style="184"/>
  </cols>
  <sheetData>
    <row r="1" spans="1:9" ht="15">
      <c r="A1" s="186" t="s">
        <v>134</v>
      </c>
      <c r="F1" s="401"/>
      <c r="G1" s="401"/>
    </row>
    <row r="2" spans="1:9" s="307" customFormat="1" thickBot="1">
      <c r="A2" s="309"/>
      <c r="F2" s="400" t="s">
        <v>66</v>
      </c>
      <c r="G2" s="400"/>
    </row>
    <row r="3" spans="1:9" s="307" customFormat="1" ht="30" customHeight="1" thickBot="1">
      <c r="A3" s="399"/>
      <c r="B3" s="398"/>
      <c r="C3" s="397" t="s">
        <v>133</v>
      </c>
      <c r="D3" s="397" t="s">
        <v>132</v>
      </c>
      <c r="E3" s="397" t="s">
        <v>131</v>
      </c>
      <c r="F3" s="397" t="s">
        <v>130</v>
      </c>
      <c r="G3" s="396" t="s">
        <v>129</v>
      </c>
    </row>
    <row r="4" spans="1:9" s="307" customFormat="1" ht="14" customHeight="1">
      <c r="A4" s="395" t="s">
        <v>128</v>
      </c>
      <c r="B4" s="394" t="s">
        <v>126</v>
      </c>
      <c r="C4" s="393">
        <v>0</v>
      </c>
      <c r="D4" s="393">
        <v>1</v>
      </c>
      <c r="E4" s="393">
        <v>0</v>
      </c>
      <c r="F4" s="393">
        <v>0</v>
      </c>
      <c r="G4" s="392">
        <v>0</v>
      </c>
    </row>
    <row r="5" spans="1:9" s="307" customFormat="1" ht="14" customHeight="1">
      <c r="A5" s="391"/>
      <c r="B5" s="390" t="s">
        <v>125</v>
      </c>
      <c r="C5" s="386">
        <v>1</v>
      </c>
      <c r="D5" s="386">
        <v>17</v>
      </c>
      <c r="E5" s="386">
        <v>84</v>
      </c>
      <c r="F5" s="386">
        <v>17</v>
      </c>
      <c r="G5" s="385">
        <v>12</v>
      </c>
    </row>
    <row r="6" spans="1:9" s="307" customFormat="1" ht="14" customHeight="1">
      <c r="A6" s="389" t="s">
        <v>127</v>
      </c>
      <c r="B6" s="388" t="s">
        <v>126</v>
      </c>
      <c r="C6" s="386">
        <v>0</v>
      </c>
      <c r="D6" s="386">
        <v>1</v>
      </c>
      <c r="E6" s="387" t="s">
        <v>72</v>
      </c>
      <c r="F6" s="386">
        <v>0</v>
      </c>
      <c r="G6" s="385">
        <v>0</v>
      </c>
    </row>
    <row r="7" spans="1:9" s="307" customFormat="1" ht="14" customHeight="1" thickBot="1">
      <c r="A7" s="384"/>
      <c r="B7" s="383" t="s">
        <v>125</v>
      </c>
      <c r="C7" s="382">
        <v>0</v>
      </c>
      <c r="D7" s="382">
        <v>2</v>
      </c>
      <c r="E7" s="382">
        <v>4</v>
      </c>
      <c r="F7" s="382">
        <v>1</v>
      </c>
      <c r="G7" s="381">
        <v>0</v>
      </c>
    </row>
    <row r="8" spans="1:9" s="307" customFormat="1" ht="13">
      <c r="A8" s="309" t="s">
        <v>28</v>
      </c>
      <c r="G8" s="309"/>
    </row>
    <row r="9" spans="1:9" s="379" customFormat="1">
      <c r="A9" s="380"/>
      <c r="G9" s="380"/>
    </row>
    <row r="10" spans="1:9">
      <c r="E10" s="184" t="s">
        <v>124</v>
      </c>
    </row>
    <row r="14" spans="1:9">
      <c r="I14" s="379"/>
    </row>
  </sheetData>
  <mergeCells count="4">
    <mergeCell ref="A6:A7"/>
    <mergeCell ref="A3:B3"/>
    <mergeCell ref="F2:G2"/>
    <mergeCell ref="A4:A5"/>
  </mergeCells>
  <phoneticPr fontId="2"/>
  <pageMargins left="0.47244094488188981" right="0.47244094488188981" top="0" bottom="0" header="0" footer="0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F54B3-F425-A346-912B-7633172B8FB2}">
  <dimension ref="A1:P19"/>
  <sheetViews>
    <sheetView showGridLines="0" zoomScaleSheetLayoutView="115" workbookViewId="0"/>
  </sheetViews>
  <sheetFormatPr baseColWidth="10" defaultColWidth="8.83203125" defaultRowHeight="14"/>
  <cols>
    <col min="1" max="1" width="10.6640625" style="183" customWidth="1"/>
    <col min="2" max="14" width="5.5" style="184" customWidth="1"/>
    <col min="15" max="15" width="5.5" style="183" customWidth="1"/>
    <col min="16" max="16384" width="8.83203125" style="184"/>
  </cols>
  <sheetData>
    <row r="1" spans="1:16" ht="15">
      <c r="A1" s="311" t="s">
        <v>151</v>
      </c>
    </row>
    <row r="2" spans="1:16" s="307" customFormat="1" thickBot="1">
      <c r="A2" s="309"/>
      <c r="H2" s="400"/>
      <c r="I2" s="400"/>
      <c r="J2" s="400"/>
      <c r="M2" s="400" t="s">
        <v>66</v>
      </c>
      <c r="N2" s="400"/>
      <c r="O2" s="400"/>
    </row>
    <row r="3" spans="1:16" s="307" customFormat="1" ht="15" customHeight="1">
      <c r="A3" s="431"/>
      <c r="B3" s="427" t="s">
        <v>150</v>
      </c>
      <c r="C3" s="427" t="s">
        <v>149</v>
      </c>
      <c r="D3" s="427" t="s">
        <v>148</v>
      </c>
      <c r="E3" s="430" t="s">
        <v>147</v>
      </c>
      <c r="F3" s="429"/>
      <c r="G3" s="429"/>
      <c r="H3" s="429"/>
      <c r="I3" s="428"/>
      <c r="J3" s="427" t="s">
        <v>146</v>
      </c>
      <c r="K3" s="52" t="s">
        <v>145</v>
      </c>
      <c r="L3" s="52"/>
      <c r="M3" s="52"/>
      <c r="N3" s="52"/>
      <c r="O3" s="346"/>
    </row>
    <row r="4" spans="1:16" s="307" customFormat="1" ht="42" customHeight="1" thickBot="1">
      <c r="A4" s="426"/>
      <c r="B4" s="425"/>
      <c r="C4" s="425"/>
      <c r="D4" s="425"/>
      <c r="E4" s="31" t="s">
        <v>144</v>
      </c>
      <c r="F4" s="17" t="s">
        <v>143</v>
      </c>
      <c r="G4" s="375" t="s">
        <v>142</v>
      </c>
      <c r="H4" s="375" t="s">
        <v>141</v>
      </c>
      <c r="I4" s="31" t="s">
        <v>93</v>
      </c>
      <c r="J4" s="425"/>
      <c r="K4" s="17" t="s">
        <v>140</v>
      </c>
      <c r="L4" s="17" t="s">
        <v>139</v>
      </c>
      <c r="M4" s="17" t="s">
        <v>138</v>
      </c>
      <c r="N4" s="374" t="s">
        <v>137</v>
      </c>
      <c r="O4" s="424" t="s">
        <v>93</v>
      </c>
    </row>
    <row r="5" spans="1:16" s="307" customFormat="1" ht="13" customHeight="1">
      <c r="A5" s="423" t="s">
        <v>4</v>
      </c>
      <c r="B5" s="422">
        <f>SUM(B8:B16)</f>
        <v>3583</v>
      </c>
      <c r="C5" s="422">
        <f>SUM(C8:C16)</f>
        <v>287</v>
      </c>
      <c r="D5" s="422">
        <f>SUM(D8:D16)</f>
        <v>3099</v>
      </c>
      <c r="E5" s="422">
        <f>SUM(E8:E16)</f>
        <v>624</v>
      </c>
      <c r="F5" s="422">
        <f>SUM(F8:F16)</f>
        <v>1656</v>
      </c>
      <c r="G5" s="422">
        <f>SUM(G8:G16)</f>
        <v>63</v>
      </c>
      <c r="H5" s="422">
        <f>SUM(H8:H16)</f>
        <v>618</v>
      </c>
      <c r="I5" s="422">
        <f>SUM(I8:I16)</f>
        <v>138</v>
      </c>
      <c r="J5" s="422">
        <f>SUM(J8:J16)</f>
        <v>3362</v>
      </c>
      <c r="K5" s="422">
        <f>SUM(K8:K16)</f>
        <v>6</v>
      </c>
      <c r="L5" s="422">
        <f>SUM(L8:L16)</f>
        <v>1509</v>
      </c>
      <c r="M5" s="422">
        <f>SUM(M8:M16)</f>
        <v>665</v>
      </c>
      <c r="N5" s="422">
        <f>SUM(N8:N16)</f>
        <v>825</v>
      </c>
      <c r="O5" s="421">
        <f>SUM(O8:O16)</f>
        <v>357</v>
      </c>
      <c r="P5" s="309"/>
    </row>
    <row r="6" spans="1:16" s="307" customFormat="1" ht="13" customHeight="1">
      <c r="A6" s="414" t="s">
        <v>136</v>
      </c>
      <c r="B6" s="413">
        <f>B5/12</f>
        <v>298.58333333333331</v>
      </c>
      <c r="C6" s="413">
        <f>C5/12</f>
        <v>23.916666666666668</v>
      </c>
      <c r="D6" s="413">
        <f>D5/12</f>
        <v>258.25</v>
      </c>
      <c r="E6" s="413">
        <f>E5/12</f>
        <v>52</v>
      </c>
      <c r="F6" s="413">
        <f>F5/12</f>
        <v>138</v>
      </c>
      <c r="G6" s="413">
        <f>G5/12</f>
        <v>5.25</v>
      </c>
      <c r="H6" s="413">
        <f>H5/12</f>
        <v>51.5</v>
      </c>
      <c r="I6" s="413">
        <f>I5/12</f>
        <v>11.5</v>
      </c>
      <c r="J6" s="413">
        <f>J5/12</f>
        <v>280.16666666666669</v>
      </c>
      <c r="K6" s="413">
        <f>K5/12</f>
        <v>0.5</v>
      </c>
      <c r="L6" s="413">
        <f>L5/12</f>
        <v>125.75</v>
      </c>
      <c r="M6" s="413">
        <f>M5/12</f>
        <v>55.416666666666664</v>
      </c>
      <c r="N6" s="413">
        <f>N5/12</f>
        <v>68.75</v>
      </c>
      <c r="O6" s="420">
        <f>O5/12</f>
        <v>29.75</v>
      </c>
      <c r="P6" s="309"/>
    </row>
    <row r="7" spans="1:16" s="307" customFormat="1" ht="13" customHeight="1">
      <c r="A7" s="414" t="s">
        <v>75</v>
      </c>
      <c r="B7" s="419" t="s">
        <v>72</v>
      </c>
      <c r="C7" s="419" t="s">
        <v>72</v>
      </c>
      <c r="D7" s="418">
        <v>100</v>
      </c>
      <c r="E7" s="418">
        <f>E5/$D$5*100</f>
        <v>20.135527589545017</v>
      </c>
      <c r="F7" s="418">
        <f>F5/$D$5*100</f>
        <v>53.436592449177155</v>
      </c>
      <c r="G7" s="418">
        <f>G5/$D$5*100</f>
        <v>2.0329138431752178</v>
      </c>
      <c r="H7" s="418">
        <f>H5/$D$5*100</f>
        <v>19.941916747337849</v>
      </c>
      <c r="I7" s="418">
        <f>I5/$D$5*100</f>
        <v>4.4530493707647629</v>
      </c>
      <c r="J7" s="418">
        <v>100</v>
      </c>
      <c r="K7" s="418">
        <f>K5/$J$5*100</f>
        <v>0.17846519928613919</v>
      </c>
      <c r="L7" s="418">
        <f>L5/$J$5*100</f>
        <v>44.883997620464008</v>
      </c>
      <c r="M7" s="418">
        <f>M5/$J$5*100</f>
        <v>19.779892920880428</v>
      </c>
      <c r="N7" s="418">
        <f>N5/$J$5*100</f>
        <v>24.538964901844139</v>
      </c>
      <c r="O7" s="417">
        <f>O5/$J$5*100</f>
        <v>10.618679357525282</v>
      </c>
      <c r="P7" s="309"/>
    </row>
    <row r="8" spans="1:16" s="307" customFormat="1" ht="13" customHeight="1">
      <c r="A8" s="416" t="s">
        <v>0</v>
      </c>
      <c r="B8" s="415">
        <v>667</v>
      </c>
      <c r="C8" s="415">
        <v>58</v>
      </c>
      <c r="D8" s="415">
        <f>SUM(E8:I8)</f>
        <v>559</v>
      </c>
      <c r="E8" s="412">
        <v>154</v>
      </c>
      <c r="F8" s="412">
        <v>281</v>
      </c>
      <c r="G8" s="412">
        <v>10</v>
      </c>
      <c r="H8" s="412">
        <v>87</v>
      </c>
      <c r="I8" s="412">
        <v>27</v>
      </c>
      <c r="J8" s="415">
        <f>SUM(K8:O8)</f>
        <v>697</v>
      </c>
      <c r="K8" s="412">
        <v>0</v>
      </c>
      <c r="L8" s="412">
        <v>379</v>
      </c>
      <c r="M8" s="412">
        <v>82</v>
      </c>
      <c r="N8" s="412">
        <v>180</v>
      </c>
      <c r="O8" s="411">
        <v>56</v>
      </c>
      <c r="P8" s="309"/>
    </row>
    <row r="9" spans="1:16" s="307" customFormat="1" ht="13" customHeight="1">
      <c r="A9" s="414" t="s">
        <v>1</v>
      </c>
      <c r="B9" s="413">
        <v>326</v>
      </c>
      <c r="C9" s="413">
        <v>23</v>
      </c>
      <c r="D9" s="413">
        <f>SUM(E9:I9)</f>
        <v>298</v>
      </c>
      <c r="E9" s="412">
        <v>61</v>
      </c>
      <c r="F9" s="412">
        <v>167</v>
      </c>
      <c r="G9" s="412">
        <v>3</v>
      </c>
      <c r="H9" s="412">
        <v>57</v>
      </c>
      <c r="I9" s="412">
        <v>10</v>
      </c>
      <c r="J9" s="413">
        <f>SUM(K9:O9)</f>
        <v>350</v>
      </c>
      <c r="K9" s="412">
        <v>0</v>
      </c>
      <c r="L9" s="412">
        <v>169</v>
      </c>
      <c r="M9" s="412">
        <v>68</v>
      </c>
      <c r="N9" s="412">
        <v>84</v>
      </c>
      <c r="O9" s="411">
        <v>29</v>
      </c>
      <c r="P9" s="309"/>
    </row>
    <row r="10" spans="1:16" s="307" customFormat="1" ht="13" customHeight="1">
      <c r="A10" s="414" t="s">
        <v>2</v>
      </c>
      <c r="B10" s="413">
        <v>396</v>
      </c>
      <c r="C10" s="413">
        <v>29</v>
      </c>
      <c r="D10" s="413">
        <f>SUM(E10:I10)</f>
        <v>362</v>
      </c>
      <c r="E10" s="412">
        <v>69</v>
      </c>
      <c r="F10" s="412">
        <v>181</v>
      </c>
      <c r="G10" s="412">
        <v>8</v>
      </c>
      <c r="H10" s="412">
        <v>87</v>
      </c>
      <c r="I10" s="412">
        <v>17</v>
      </c>
      <c r="J10" s="413">
        <f>SUM(K10:O10)</f>
        <v>398</v>
      </c>
      <c r="K10" s="412">
        <v>3</v>
      </c>
      <c r="L10" s="412">
        <v>189</v>
      </c>
      <c r="M10" s="412">
        <v>63</v>
      </c>
      <c r="N10" s="412">
        <v>106</v>
      </c>
      <c r="O10" s="411">
        <v>37</v>
      </c>
      <c r="P10" s="309"/>
    </row>
    <row r="11" spans="1:16" s="307" customFormat="1" ht="13" customHeight="1">
      <c r="A11" s="414" t="s">
        <v>5</v>
      </c>
      <c r="B11" s="413">
        <v>373</v>
      </c>
      <c r="C11" s="413">
        <v>28</v>
      </c>
      <c r="D11" s="413">
        <f>SUM(E11:I11)</f>
        <v>314</v>
      </c>
      <c r="E11" s="412">
        <v>61</v>
      </c>
      <c r="F11" s="412">
        <v>178</v>
      </c>
      <c r="G11" s="412">
        <v>6</v>
      </c>
      <c r="H11" s="412">
        <v>56</v>
      </c>
      <c r="I11" s="412">
        <v>13</v>
      </c>
      <c r="J11" s="413">
        <f>SUM(K11:O11)</f>
        <v>387</v>
      </c>
      <c r="K11" s="412">
        <v>3</v>
      </c>
      <c r="L11" s="412">
        <v>180</v>
      </c>
      <c r="M11" s="412">
        <v>90</v>
      </c>
      <c r="N11" s="412">
        <v>85</v>
      </c>
      <c r="O11" s="411">
        <v>29</v>
      </c>
      <c r="P11" s="309"/>
    </row>
    <row r="12" spans="1:16" s="307" customFormat="1" ht="13" customHeight="1">
      <c r="A12" s="414" t="s">
        <v>6</v>
      </c>
      <c r="B12" s="413">
        <v>317</v>
      </c>
      <c r="C12" s="413">
        <v>18</v>
      </c>
      <c r="D12" s="413">
        <f>SUM(E12:I12)</f>
        <v>288</v>
      </c>
      <c r="E12" s="412">
        <v>67</v>
      </c>
      <c r="F12" s="412">
        <v>154</v>
      </c>
      <c r="G12" s="412">
        <v>2</v>
      </c>
      <c r="H12" s="412">
        <v>56</v>
      </c>
      <c r="I12" s="412">
        <v>9</v>
      </c>
      <c r="J12" s="413">
        <f>SUM(K12:O12)</f>
        <v>291</v>
      </c>
      <c r="K12" s="412">
        <v>0</v>
      </c>
      <c r="L12" s="412">
        <v>137</v>
      </c>
      <c r="M12" s="412">
        <v>45</v>
      </c>
      <c r="N12" s="412">
        <v>77</v>
      </c>
      <c r="O12" s="411">
        <v>32</v>
      </c>
      <c r="P12" s="309"/>
    </row>
    <row r="13" spans="1:16" s="307" customFormat="1" ht="13" customHeight="1">
      <c r="A13" s="414" t="s">
        <v>7</v>
      </c>
      <c r="B13" s="413">
        <v>422</v>
      </c>
      <c r="C13" s="413">
        <v>25</v>
      </c>
      <c r="D13" s="413">
        <f>SUM(E13:I13)</f>
        <v>369</v>
      </c>
      <c r="E13" s="412">
        <v>70</v>
      </c>
      <c r="F13" s="412">
        <v>172</v>
      </c>
      <c r="G13" s="412">
        <v>10</v>
      </c>
      <c r="H13" s="412">
        <v>89</v>
      </c>
      <c r="I13" s="412">
        <v>28</v>
      </c>
      <c r="J13" s="413">
        <f>SUM(K13:O13)</f>
        <v>328</v>
      </c>
      <c r="K13" s="412">
        <v>0</v>
      </c>
      <c r="L13" s="412">
        <v>122</v>
      </c>
      <c r="M13" s="412">
        <v>70</v>
      </c>
      <c r="N13" s="412">
        <v>82</v>
      </c>
      <c r="O13" s="411">
        <v>54</v>
      </c>
      <c r="P13" s="309"/>
    </row>
    <row r="14" spans="1:16" s="307" customFormat="1" ht="13" customHeight="1">
      <c r="A14" s="414" t="s">
        <v>8</v>
      </c>
      <c r="B14" s="413">
        <v>413</v>
      </c>
      <c r="C14" s="413">
        <v>40</v>
      </c>
      <c r="D14" s="413">
        <f>SUM(E14:I14)</f>
        <v>349</v>
      </c>
      <c r="E14" s="412">
        <v>46</v>
      </c>
      <c r="F14" s="412">
        <v>187</v>
      </c>
      <c r="G14" s="412">
        <v>13</v>
      </c>
      <c r="H14" s="412">
        <v>87</v>
      </c>
      <c r="I14" s="412">
        <v>16</v>
      </c>
      <c r="J14" s="413">
        <f>SUM(K14:O14)</f>
        <v>381</v>
      </c>
      <c r="K14" s="412">
        <v>0</v>
      </c>
      <c r="L14" s="412">
        <v>127</v>
      </c>
      <c r="M14" s="412">
        <v>110</v>
      </c>
      <c r="N14" s="412">
        <v>87</v>
      </c>
      <c r="O14" s="411">
        <v>57</v>
      </c>
      <c r="P14" s="309"/>
    </row>
    <row r="15" spans="1:16" s="307" customFormat="1" ht="13" customHeight="1">
      <c r="A15" s="414" t="s">
        <v>9</v>
      </c>
      <c r="B15" s="413">
        <v>449</v>
      </c>
      <c r="C15" s="413">
        <v>40</v>
      </c>
      <c r="D15" s="413">
        <f>SUM(E15:I15)</f>
        <v>376</v>
      </c>
      <c r="E15" s="412">
        <v>63</v>
      </c>
      <c r="F15" s="412">
        <v>228</v>
      </c>
      <c r="G15" s="412">
        <v>9</v>
      </c>
      <c r="H15" s="412">
        <v>66</v>
      </c>
      <c r="I15" s="412">
        <v>10</v>
      </c>
      <c r="J15" s="413">
        <f>SUM(K15:O15)</f>
        <v>360</v>
      </c>
      <c r="K15" s="412">
        <v>0</v>
      </c>
      <c r="L15" s="412">
        <v>137</v>
      </c>
      <c r="M15" s="412">
        <v>98</v>
      </c>
      <c r="N15" s="412">
        <v>77</v>
      </c>
      <c r="O15" s="411">
        <v>48</v>
      </c>
      <c r="P15" s="309"/>
    </row>
    <row r="16" spans="1:16" s="307" customFormat="1" ht="13" customHeight="1" thickBot="1">
      <c r="A16" s="410" t="s">
        <v>10</v>
      </c>
      <c r="B16" s="409">
        <v>220</v>
      </c>
      <c r="C16" s="409">
        <v>26</v>
      </c>
      <c r="D16" s="409">
        <f>SUM(E16:I16)</f>
        <v>184</v>
      </c>
      <c r="E16" s="408">
        <v>33</v>
      </c>
      <c r="F16" s="408">
        <v>108</v>
      </c>
      <c r="G16" s="408">
        <v>2</v>
      </c>
      <c r="H16" s="408">
        <v>33</v>
      </c>
      <c r="I16" s="408">
        <v>8</v>
      </c>
      <c r="J16" s="409">
        <f>SUM(K16:O16)</f>
        <v>170</v>
      </c>
      <c r="K16" s="408">
        <v>0</v>
      </c>
      <c r="L16" s="408">
        <v>69</v>
      </c>
      <c r="M16" s="408">
        <v>39</v>
      </c>
      <c r="N16" s="408">
        <v>47</v>
      </c>
      <c r="O16" s="407">
        <v>15</v>
      </c>
      <c r="P16" s="309"/>
    </row>
    <row r="17" spans="1:15" s="307" customFormat="1" ht="15" customHeight="1">
      <c r="A17" s="406" t="s">
        <v>135</v>
      </c>
      <c r="B17" s="405"/>
      <c r="C17" s="404"/>
      <c r="D17" s="404"/>
      <c r="E17" s="404"/>
      <c r="F17" s="404"/>
      <c r="G17" s="404"/>
      <c r="H17" s="404"/>
      <c r="I17" s="404"/>
      <c r="J17" s="404"/>
      <c r="K17" s="404"/>
      <c r="L17" s="404"/>
      <c r="M17" s="404"/>
      <c r="N17" s="404"/>
      <c r="O17" s="404"/>
    </row>
    <row r="18" spans="1:15" s="307" customFormat="1" ht="13">
      <c r="A18" s="309" t="s">
        <v>28</v>
      </c>
      <c r="E18" s="403"/>
      <c r="O18" s="309"/>
    </row>
    <row r="19" spans="1:15">
      <c r="E19" s="402"/>
      <c r="K19" s="402"/>
    </row>
  </sheetData>
  <mergeCells count="9">
    <mergeCell ref="A3:A4"/>
    <mergeCell ref="B3:B4"/>
    <mergeCell ref="H2:J2"/>
    <mergeCell ref="M2:O2"/>
    <mergeCell ref="C3:C4"/>
    <mergeCell ref="D3:D4"/>
    <mergeCell ref="J3:J4"/>
    <mergeCell ref="K3:O3"/>
    <mergeCell ref="E3:I3"/>
  </mergeCells>
  <phoneticPr fontId="2"/>
  <printOptions horizontalCentered="1"/>
  <pageMargins left="0.47244094488188981" right="0.47244094488188981" top="0" bottom="0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3</vt:i4>
      </vt:variant>
    </vt:vector>
  </HeadingPairs>
  <TitlesOfParts>
    <vt:vector size="13" baseType="lpstr">
      <vt:lpstr>§１表１</vt:lpstr>
      <vt:lpstr>§１表２</vt:lpstr>
      <vt:lpstr>§１表３</vt:lpstr>
      <vt:lpstr>§１表４</vt:lpstr>
      <vt:lpstr>§１表５</vt:lpstr>
      <vt:lpstr>§１表６</vt:lpstr>
      <vt:lpstr>§１表７</vt:lpstr>
      <vt:lpstr>§１表８</vt:lpstr>
      <vt:lpstr>§１表９</vt:lpstr>
      <vt:lpstr>§１表１０</vt:lpstr>
      <vt:lpstr>§１表１!Print_Area</vt:lpstr>
      <vt:lpstr>§１表１０!Print_Area</vt:lpstr>
      <vt:lpstr>§１表４!Print_Area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福祉</dc:creator>
  <cp:lastModifiedBy>今拓郎</cp:lastModifiedBy>
  <cp:lastPrinted>2022-12-26T01:04:05Z</cp:lastPrinted>
  <dcterms:created xsi:type="dcterms:W3CDTF">2002-07-25T04:22:31Z</dcterms:created>
  <dcterms:modified xsi:type="dcterms:W3CDTF">2023-03-30T02:20:55Z</dcterms:modified>
</cp:coreProperties>
</file>