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/R02/CD-R/Excel_セクションごと/"/>
    </mc:Choice>
  </mc:AlternateContent>
  <xr:revisionPtr revIDLastSave="0" documentId="13_ncr:1_{C602C986-2B2B-F14E-9C64-4B2654B1BF8E}" xr6:coauthVersionLast="36" xr6:coauthVersionMax="36" xr10:uidLastSave="{00000000-0000-0000-0000-000000000000}"/>
  <bookViews>
    <workbookView xWindow="10580" yWindow="3540" windowWidth="22760" windowHeight="18220" xr2:uid="{00000000-000D-0000-FFFF-FFFF00000000}"/>
  </bookViews>
  <sheets>
    <sheet name="表 ４０７  保護の対象" sheetId="3" r:id="rId1"/>
    <sheet name="表 ４０８  被保護世帯数・人員・保護率の推移（全市）" sheetId="4" r:id="rId2"/>
    <sheet name="表 ４０９  福祉事務所別被保護世帯数・人員の推移（停止を含む" sheetId="5" r:id="rId3"/>
    <sheet name="表 ４１０  扶助別保護費" sheetId="6" r:id="rId4"/>
    <sheet name="表 ４１１  医療扶助人員" sheetId="7" r:id="rId5"/>
    <sheet name="表 ４１２  労働力類型別被保護世帯数" sheetId="8" r:id="rId6"/>
    <sheet name="表 ４１３  世帯類型別被保護世帯数" sheetId="9" r:id="rId7"/>
    <sheet name="表 ４１４  保護施設及び措置の状況" sheetId="10" r:id="rId8"/>
    <sheet name="表 ４１５  保護の申請・開始・廃止" sheetId="11" r:id="rId9"/>
    <sheet name="表 ４１６ 生活資金貸付状況" sheetId="12" r:id="rId10"/>
  </sheets>
  <definedNames>
    <definedName name="_xlnm._FilterDatabase" localSheetId="0" hidden="1">'表 ４０７  保護の対象'!$A$8:$N$31</definedName>
    <definedName name="_xlnm.Print_Area" localSheetId="0">'表 ４０７  保護の対象'!$A$1:$N$31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1" l="1"/>
  <c r="D16" i="11"/>
  <c r="J15" i="11"/>
  <c r="D15" i="11"/>
  <c r="J14" i="11"/>
  <c r="D14" i="11"/>
  <c r="J13" i="11"/>
  <c r="D13" i="11"/>
  <c r="J12" i="11"/>
  <c r="D12" i="11"/>
  <c r="J11" i="11"/>
  <c r="D11" i="11"/>
  <c r="J10" i="11"/>
  <c r="D10" i="11"/>
  <c r="J9" i="11"/>
  <c r="D9" i="11"/>
  <c r="D5" i="11" s="1"/>
  <c r="J8" i="11"/>
  <c r="D8" i="11"/>
  <c r="M6" i="11"/>
  <c r="L6" i="11"/>
  <c r="I6" i="11"/>
  <c r="H6" i="11"/>
  <c r="E6" i="11"/>
  <c r="C6" i="11"/>
  <c r="B6" i="11"/>
  <c r="O5" i="11"/>
  <c r="O6" i="11" s="1"/>
  <c r="N5" i="11"/>
  <c r="N6" i="11" s="1"/>
  <c r="M5" i="11"/>
  <c r="M7" i="11" s="1"/>
  <c r="L5" i="11"/>
  <c r="L7" i="11" s="1"/>
  <c r="K5" i="11"/>
  <c r="K6" i="11" s="1"/>
  <c r="J5" i="11"/>
  <c r="J6" i="11" s="1"/>
  <c r="I5" i="11"/>
  <c r="H5" i="11"/>
  <c r="G5" i="11"/>
  <c r="G6" i="11" s="1"/>
  <c r="F5" i="11"/>
  <c r="E5" i="11"/>
  <c r="E7" i="11" l="1"/>
  <c r="D6" i="11"/>
  <c r="I7" i="11"/>
  <c r="F7" i="11"/>
  <c r="H7" i="11"/>
  <c r="N7" i="11"/>
  <c r="K7" i="11"/>
  <c r="F6" i="11"/>
  <c r="G7" i="11"/>
  <c r="O7" i="11"/>
  <c r="T18" i="7"/>
  <c r="T17" i="7"/>
  <c r="T16" i="7"/>
  <c r="T15" i="7"/>
  <c r="T14" i="7"/>
  <c r="T13" i="7"/>
  <c r="T12" i="7"/>
  <c r="T11" i="7"/>
  <c r="T10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M24" i="6" l="1"/>
  <c r="L24" i="6"/>
  <c r="K24" i="6"/>
  <c r="J24" i="6"/>
  <c r="I24" i="6"/>
  <c r="H24" i="6"/>
  <c r="G24" i="6"/>
  <c r="F24" i="6"/>
  <c r="E24" i="6"/>
  <c r="D24" i="6"/>
  <c r="C24" i="6"/>
  <c r="N24" i="6" s="1"/>
  <c r="M23" i="6"/>
  <c r="L23" i="6"/>
  <c r="K23" i="6"/>
  <c r="J23" i="6"/>
  <c r="I23" i="6"/>
  <c r="H23" i="6"/>
  <c r="G23" i="6"/>
  <c r="F23" i="6"/>
  <c r="E23" i="6"/>
  <c r="D23" i="6"/>
  <c r="C23" i="6"/>
  <c r="N22" i="6"/>
  <c r="N23" i="6" s="1"/>
  <c r="M21" i="6"/>
  <c r="L21" i="6"/>
  <c r="K21" i="6"/>
  <c r="J21" i="6"/>
  <c r="I21" i="6"/>
  <c r="H21" i="6"/>
  <c r="G21" i="6"/>
  <c r="F21" i="6"/>
  <c r="E21" i="6"/>
  <c r="N21" i="6" s="1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O19" i="6"/>
  <c r="O22" i="6" l="1"/>
  <c r="J10" i="3" l="1"/>
  <c r="K10" i="3"/>
  <c r="L10" i="3"/>
  <c r="J11" i="3"/>
  <c r="K11" i="3"/>
  <c r="L11" i="3"/>
</calcChain>
</file>

<file path=xl/sharedStrings.xml><?xml version="1.0" encoding="utf-8"?>
<sst xmlns="http://schemas.openxmlformats.org/spreadsheetml/2006/main" count="457" uniqueCount="178">
  <si>
    <t>川崎</t>
    <rPh sb="0" eb="2">
      <t>カワサキ</t>
    </rPh>
    <phoneticPr fontId="2"/>
  </si>
  <si>
    <t>大師</t>
    <rPh sb="0" eb="2">
      <t>ダイシ</t>
    </rPh>
    <phoneticPr fontId="2"/>
  </si>
  <si>
    <t>田島</t>
    <rPh sb="0" eb="2">
      <t>タジマ</t>
    </rPh>
    <phoneticPr fontId="2"/>
  </si>
  <si>
    <t>§１ 　生活保護</t>
    <rPh sb="4" eb="6">
      <t>セイカツ</t>
    </rPh>
    <rPh sb="6" eb="8">
      <t>ホゴ</t>
    </rPh>
    <phoneticPr fontId="2"/>
  </si>
  <si>
    <t>総数</t>
    <rPh sb="0" eb="2">
      <t>ソウスウ</t>
    </rPh>
    <phoneticPr fontId="2"/>
  </si>
  <si>
    <t>幸</t>
    <rPh sb="0" eb="1">
      <t>サイワイ</t>
    </rPh>
    <phoneticPr fontId="2"/>
  </si>
  <si>
    <t>中原</t>
    <rPh sb="0" eb="2">
      <t>チュウゲン</t>
    </rPh>
    <phoneticPr fontId="2"/>
  </si>
  <si>
    <t>高津</t>
    <rPh sb="0" eb="2">
      <t>タカヅ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</si>
  <si>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</si>
  <si>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</si>
  <si>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</si>
  <si>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</si>
  <si>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</si>
  <si>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被保護者世帯数・人員</t>
    <rPh sb="0" eb="1">
      <t>ヒ</t>
    </rPh>
    <rPh sb="1" eb="4">
      <t>ホゴシャ</t>
    </rPh>
    <rPh sb="4" eb="7">
      <t>セタイスウ</t>
    </rPh>
    <rPh sb="8" eb="10">
      <t>ジンイン</t>
    </rPh>
    <phoneticPr fontId="2"/>
  </si>
  <si>
    <t>保護率
（‰）</t>
    <rPh sb="0" eb="2">
      <t>ホゴ</t>
    </rPh>
    <rPh sb="2" eb="3">
      <t>リツ</t>
    </rPh>
    <phoneticPr fontId="2"/>
  </si>
  <si>
    <t>一時扶助（年間総数）</t>
    <rPh sb="0" eb="2">
      <t>イチジ</t>
    </rPh>
    <rPh sb="2" eb="4">
      <t>フジョ</t>
    </rPh>
    <rPh sb="5" eb="7">
      <t>ネンカン</t>
    </rPh>
    <rPh sb="7" eb="9">
      <t>ソウスウ</t>
    </rPh>
    <phoneticPr fontId="2"/>
  </si>
  <si>
    <t>医療扶助
率（％）</t>
    <rPh sb="0" eb="2">
      <t>イリョウ</t>
    </rPh>
    <rPh sb="2" eb="4">
      <t>フジョ</t>
    </rPh>
    <rPh sb="5" eb="6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</si>
  <si>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</si>
  <si>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</si>
  <si>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</si>
  <si>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</si>
  <si>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</si>
  <si>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</si>
  <si>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ナリワイ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</si>
  <si>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</si>
  <si>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保護
受給中</t>
    <rPh sb="0" eb="2">
      <t>ホゴ</t>
    </rPh>
    <rPh sb="3" eb="5">
      <t>ジュキュウ</t>
    </rPh>
    <rPh sb="5" eb="6">
      <t>ナカ</t>
    </rPh>
    <phoneticPr fontId="2"/>
  </si>
  <si>
    <t>保護
停止</t>
    <rPh sb="0" eb="2">
      <t>ホゴ</t>
    </rPh>
    <rPh sb="3" eb="5">
      <t>テイシ</t>
    </rPh>
    <phoneticPr fontId="2"/>
  </si>
  <si>
    <t>　疾病や障害、高齢等により収入が得られず、自立生活ができない者を対象に、生活保護法を適用している状況を福祉事務所別・扶助の種類別に集計したものである。</t>
    <rPh sb="1" eb="3">
      <t>シッペイ</t>
    </rPh>
    <rPh sb="4" eb="6">
      <t>ショウガイ</t>
    </rPh>
    <rPh sb="7" eb="9">
      <t>コウレイ</t>
    </rPh>
    <rPh sb="9" eb="10">
      <t>トウ</t>
    </rPh>
    <rPh sb="13" eb="15">
      <t>シュウニュウ</t>
    </rPh>
    <rPh sb="16" eb="17">
      <t>エ</t>
    </rPh>
    <rPh sb="21" eb="23">
      <t>ジリツ</t>
    </rPh>
    <rPh sb="23" eb="25">
      <t>セイカツ</t>
    </rPh>
    <rPh sb="30" eb="31">
      <t>モノ</t>
    </rPh>
    <rPh sb="32" eb="34">
      <t>タイショウ</t>
    </rPh>
    <rPh sb="36" eb="38">
      <t>セイカツ</t>
    </rPh>
    <rPh sb="38" eb="40">
      <t>ホゴ</t>
    </rPh>
    <rPh sb="40" eb="41">
      <t>ホウ</t>
    </rPh>
    <rPh sb="42" eb="44">
      <t>テキヨウ</t>
    </rPh>
    <rPh sb="48" eb="50">
      <t>ジョウキョウ</t>
    </rPh>
    <rPh sb="51" eb="53">
      <t>フクシ</t>
    </rPh>
    <rPh sb="53" eb="55">
      <t>ジム</t>
    </rPh>
    <rPh sb="55" eb="56">
      <t>ショ</t>
    </rPh>
    <rPh sb="56" eb="57">
      <t>ベツ</t>
    </rPh>
    <rPh sb="58" eb="60">
      <t>フジョ</t>
    </rPh>
    <rPh sb="61" eb="63">
      <t>シュルイ</t>
    </rPh>
    <rPh sb="63" eb="64">
      <t>ベツ</t>
    </rPh>
    <rPh sb="65" eb="67">
      <t>シュウケイ</t>
    </rPh>
    <phoneticPr fontId="2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</si>
  <si>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2"/>
  </si>
  <si>
    <t>第４章　地域の福祉施策</t>
    <rPh sb="4" eb="6">
      <t>チイキ</t>
    </rPh>
    <rPh sb="7" eb="9">
      <t>フクシ</t>
    </rPh>
    <rPh sb="9" eb="10">
      <t>セ</t>
    </rPh>
    <rPh sb="10" eb="11">
      <t>サク</t>
    </rPh>
    <phoneticPr fontId="2"/>
  </si>
  <si>
    <t>※月平均の数値は、各項目ごとに小数点以下を四捨五入しているので、合計値と突合しない場合があります。</t>
    <rPh sb="0" eb="49">
      <t>チュウイガキ</t>
    </rPh>
    <phoneticPr fontId="2"/>
  </si>
  <si>
    <t>表 ４０７  保護の対象</t>
    <phoneticPr fontId="2"/>
  </si>
  <si>
    <t>世帯数</t>
    <rPh sb="0" eb="3">
      <t>セタイスウ</t>
    </rPh>
    <phoneticPr fontId="2"/>
  </si>
  <si>
    <t>令和２年度月平均</t>
    <rPh sb="0" eb="2">
      <t>レイワ</t>
    </rPh>
    <phoneticPr fontId="2"/>
  </si>
  <si>
    <t>表 ４０８  被保護世帯数・人員・保護率の推移（全市）</t>
    <phoneticPr fontId="2"/>
  </si>
  <si>
    <t>現に保護を
受けている者</t>
    <rPh sb="0" eb="1">
      <t>ゲン</t>
    </rPh>
    <rPh sb="2" eb="4">
      <t>ホゴ</t>
    </rPh>
    <rPh sb="6" eb="7">
      <t>ウ</t>
    </rPh>
    <rPh sb="11" eb="12">
      <t>モノ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</si>
  <si>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</si>
  <si>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</si>
  <si>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</si>
  <si>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</si>
  <si>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</si>
  <si>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
扶助
(人員)</t>
    <rPh sb="0" eb="2">
      <t>シュッサン</t>
    </rPh>
    <rPh sb="3" eb="5">
      <t>フジョ</t>
    </rPh>
    <rPh sb="7" eb="8">
      <t>ヒト</t>
    </rPh>
    <rPh sb="8" eb="9">
      <t>イン</t>
    </rPh>
    <phoneticPr fontId="2"/>
  </si>
  <si>
    <t>生業
扶助
(人員)</t>
    <rPh sb="0" eb="2">
      <t>セイギョウ</t>
    </rPh>
    <rPh sb="3" eb="5">
      <t>フジョ</t>
    </rPh>
    <rPh sb="8" eb="9">
      <t>イン</t>
    </rPh>
    <phoneticPr fontId="2"/>
  </si>
  <si>
    <t>葬祭
扶助
(人員)</t>
    <rPh sb="0" eb="2">
      <t>ソウサイ</t>
    </rPh>
    <rPh sb="3" eb="5">
      <t>フジョ</t>
    </rPh>
    <rPh sb="8" eb="9">
      <t>イン</t>
    </rPh>
    <phoneticPr fontId="2"/>
  </si>
  <si>
    <t>世帯</t>
    <rPh sb="0" eb="2">
      <t>セタイ</t>
    </rPh>
    <phoneticPr fontId="2"/>
  </si>
  <si>
    <t>平成</t>
    <rPh sb="0" eb="2">
      <t>ヘイセイ</t>
    </rPh>
    <phoneticPr fontId="2"/>
  </si>
  <si>
    <t>１４</t>
    <phoneticPr fontId="2"/>
  </si>
  <si>
    <t>年度月平均</t>
    <rPh sb="0" eb="2">
      <t>ネンド</t>
    </rPh>
    <phoneticPr fontId="2"/>
  </si>
  <si>
    <t>１５</t>
    <phoneticPr fontId="2"/>
  </si>
  <si>
    <t>〃</t>
    <phoneticPr fontId="2"/>
  </si>
  <si>
    <t>16</t>
    <phoneticPr fontId="2"/>
  </si>
  <si>
    <t>19</t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</si>
  <si>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</si>
  <si>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</si>
  <si>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</si>
  <si>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</si>
  <si>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表 ４０９  福祉事務所別被保護世帯数・人員の推移（停止を含む）</t>
    <phoneticPr fontId="2"/>
  </si>
  <si>
    <t>全市</t>
    <rPh sb="0" eb="1">
      <t>ゼン</t>
    </rPh>
    <rPh sb="1" eb="2">
      <t>シ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</si>
  <si>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</si>
  <si>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</si>
  <si>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月</t>
    <rPh sb="0" eb="1">
      <t>ガツ</t>
    </rPh>
    <phoneticPr fontId="2"/>
  </si>
  <si>
    <t>表 ４１０  扶助別保護費</t>
    <phoneticPr fontId="2"/>
  </si>
  <si>
    <t>　一年間の生活保護費を扶助別に集計したものである。</t>
    <rPh sb="1" eb="4">
      <t>イチネンカン</t>
    </rPh>
    <rPh sb="5" eb="7">
      <t>セイカツ</t>
    </rPh>
    <rPh sb="7" eb="9">
      <t>ホゴ</t>
    </rPh>
    <rPh sb="9" eb="10">
      <t>ヒ</t>
    </rPh>
    <rPh sb="11" eb="13">
      <t>フジョ</t>
    </rPh>
    <rPh sb="13" eb="14">
      <t>ベツ</t>
    </rPh>
    <rPh sb="15" eb="17">
      <t>シュウケイ</t>
    </rPh>
    <phoneticPr fontId="2"/>
  </si>
  <si>
    <t>生活扶助
(円)</t>
    <rPh sb="0" eb="2">
      <t>セイカツ</t>
    </rPh>
    <rPh sb="2" eb="4">
      <t>フジョ</t>
    </rPh>
    <rPh sb="6" eb="7">
      <t>エン</t>
    </rPh>
    <phoneticPr fontId="2"/>
  </si>
  <si>
    <t>住宅扶助
(円)</t>
    <rPh sb="0" eb="2">
      <t>ジュウタク</t>
    </rPh>
    <rPh sb="2" eb="4">
      <t>フジョ</t>
    </rPh>
    <phoneticPr fontId="2"/>
  </si>
  <si>
    <t>教育扶助
(円)</t>
    <rPh sb="0" eb="2">
      <t>キョウイク</t>
    </rPh>
    <rPh sb="2" eb="4">
      <t>フジョ</t>
    </rPh>
    <phoneticPr fontId="2"/>
  </si>
  <si>
    <t>介護扶助
(円)</t>
    <rPh sb="0" eb="2">
      <t>カイゴ</t>
    </rPh>
    <rPh sb="2" eb="4">
      <t>フジョ</t>
    </rPh>
    <phoneticPr fontId="2"/>
  </si>
  <si>
    <t>医療扶助
(円)</t>
    <rPh sb="0" eb="2">
      <t>イリョウ</t>
    </rPh>
    <rPh sb="2" eb="4">
      <t>フジョ</t>
    </rPh>
    <phoneticPr fontId="2"/>
  </si>
  <si>
    <t>出産扶助
(円)</t>
    <rPh sb="0" eb="2">
      <t>シュッサン</t>
    </rPh>
    <rPh sb="2" eb="4">
      <t>フジョ</t>
    </rPh>
    <phoneticPr fontId="2"/>
  </si>
  <si>
    <t>生業扶助
(円)</t>
    <rPh sb="0" eb="2">
      <t>セイギョウ</t>
    </rPh>
    <rPh sb="2" eb="4">
      <t>フジョ</t>
    </rPh>
    <phoneticPr fontId="2"/>
  </si>
  <si>
    <t>葬祭扶助
(円)</t>
    <rPh sb="0" eb="2">
      <t>ソウサイ</t>
    </rPh>
    <rPh sb="2" eb="4">
      <t>フジョ</t>
    </rPh>
    <phoneticPr fontId="2"/>
  </si>
  <si>
    <t>施設事務費
(円)</t>
    <rPh sb="0" eb="2">
      <t>シセツ</t>
    </rPh>
    <rPh sb="2" eb="5">
      <t>ジムヒ</t>
    </rPh>
    <phoneticPr fontId="2"/>
  </si>
  <si>
    <t>就労自立
支援金（円）</t>
    <rPh sb="0" eb="2">
      <t>シュウロウ</t>
    </rPh>
    <rPh sb="2" eb="4">
      <t>ジリツ</t>
    </rPh>
    <rPh sb="5" eb="7">
      <t>シエン</t>
    </rPh>
    <rPh sb="7" eb="8">
      <t>キン</t>
    </rPh>
    <rPh sb="9" eb="10">
      <t>エン</t>
    </rPh>
    <phoneticPr fontId="2"/>
  </si>
  <si>
    <t>進学準備給付金（円）</t>
    <rPh sb="0" eb="2">
      <t>シンガク</t>
    </rPh>
    <rPh sb="2" eb="4">
      <t>ジュンビ</t>
    </rPh>
    <rPh sb="4" eb="7">
      <t>キュウフキン</t>
    </rPh>
    <rPh sb="8" eb="9">
      <t>エン</t>
    </rPh>
    <phoneticPr fontId="2"/>
  </si>
  <si>
    <t>総額
(円)</t>
    <rPh sb="0" eb="2">
      <t>ソウガク</t>
    </rPh>
    <phoneticPr fontId="2"/>
  </si>
  <si>
    <t>前年
比
(%)</t>
    <rPh sb="0" eb="2">
      <t>ゼンネン</t>
    </rPh>
    <rPh sb="2" eb="3">
      <t>ヒ</t>
    </rPh>
    <phoneticPr fontId="2"/>
  </si>
  <si>
    <t>２３</t>
    <phoneticPr fontId="2"/>
  </si>
  <si>
    <t>年間</t>
    <rPh sb="0" eb="2">
      <t>ネンカン</t>
    </rPh>
    <phoneticPr fontId="2"/>
  </si>
  <si>
    <t>１か月平均</t>
    <rPh sb="2" eb="3">
      <t>ゲツ</t>
    </rPh>
    <rPh sb="3" eb="5">
      <t>ヘイキン</t>
    </rPh>
    <phoneticPr fontId="2"/>
  </si>
  <si>
    <t>度</t>
    <rPh sb="0" eb="1">
      <t>ド</t>
    </rPh>
    <phoneticPr fontId="2"/>
  </si>
  <si>
    <t>構成比</t>
    <rPh sb="0" eb="3">
      <t>コウセイヒ</t>
    </rPh>
    <phoneticPr fontId="2"/>
  </si>
  <si>
    <t>２４</t>
    <phoneticPr fontId="2"/>
  </si>
  <si>
    <t>構成比(%)</t>
    <rPh sb="0" eb="3">
      <t>コウセイヒ</t>
    </rPh>
    <phoneticPr fontId="2"/>
  </si>
  <si>
    <t>28</t>
    <phoneticPr fontId="2"/>
  </si>
  <si>
    <t>-</t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</si>
  <si>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</si>
  <si>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１か月
平均</t>
    <rPh sb="2" eb="3">
      <t>ゲツ</t>
    </rPh>
    <rPh sb="3" eb="5">
      <t>ヘイキン</t>
    </rPh>
    <phoneticPr fontId="2"/>
  </si>
  <si>
    <t>構成比
(%)</t>
    <rPh sb="0" eb="3">
      <t>コウセイヒ</t>
    </rPh>
    <phoneticPr fontId="2"/>
  </si>
  <si>
    <t>令和２年度</t>
    <rPh sb="0" eb="2">
      <t>レイワ</t>
    </rPh>
    <rPh sb="3" eb="5">
      <t>ネンド</t>
    </rPh>
    <phoneticPr fontId="2"/>
  </si>
  <si>
    <t>表 ４１１  医療扶助人員</t>
    <phoneticPr fontId="2"/>
  </si>
  <si>
    <t>　生活保護法の各種扶助のうち、医療扶助（入院・外来の医療費用）のみを必要とする人員と、他の扶助と医療扶助を必要とする人員とを集計したものである。</t>
    <rPh sb="1" eb="3">
      <t>セイカツ</t>
    </rPh>
    <rPh sb="3" eb="5">
      <t>ホゴ</t>
    </rPh>
    <rPh sb="5" eb="6">
      <t>ホウ</t>
    </rPh>
    <rPh sb="7" eb="9">
      <t>カクシュ</t>
    </rPh>
    <rPh sb="9" eb="11">
      <t>フジョ</t>
    </rPh>
    <rPh sb="15" eb="17">
      <t>イリョウ</t>
    </rPh>
    <rPh sb="17" eb="19">
      <t>フジョ</t>
    </rPh>
    <rPh sb="20" eb="22">
      <t>ニュウイン</t>
    </rPh>
    <rPh sb="23" eb="25">
      <t>ガイライ</t>
    </rPh>
    <rPh sb="26" eb="28">
      <t>イリョウ</t>
    </rPh>
    <rPh sb="28" eb="30">
      <t>ヒヨウ</t>
    </rPh>
    <rPh sb="34" eb="36">
      <t>ヒツヨウ</t>
    </rPh>
    <rPh sb="39" eb="41">
      <t>ジンイン</t>
    </rPh>
    <rPh sb="43" eb="44">
      <t>タ</t>
    </rPh>
    <rPh sb="45" eb="47">
      <t>フジョ</t>
    </rPh>
    <rPh sb="48" eb="50">
      <t>イリョウ</t>
    </rPh>
    <rPh sb="50" eb="52">
      <t>フジョ</t>
    </rPh>
    <rPh sb="53" eb="55">
      <t>ヒツヨウ</t>
    </rPh>
    <rPh sb="58" eb="60">
      <t>ジンイン</t>
    </rPh>
    <rPh sb="62" eb="64">
      <t>シュウケイ</t>
    </rPh>
    <phoneticPr fontId="2"/>
  </si>
  <si>
    <t>令和２年度月平均</t>
    <rPh sb="0" eb="2">
      <t>レイワ</t>
    </rPh>
    <rPh sb="3" eb="5">
      <t>ネンド</t>
    </rPh>
    <rPh sb="5" eb="6">
      <t>ツキ</t>
    </rPh>
    <rPh sb="6" eb="8">
      <t>ヘイキン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</si>
  <si>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</si>
  <si>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</si>
  <si>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入院計</t>
    <rPh sb="0" eb="2">
      <t>ニュウイン</t>
    </rPh>
    <rPh sb="2" eb="3">
      <t>ケイ</t>
    </rPh>
    <phoneticPr fontId="2"/>
  </si>
  <si>
    <t>医療扶助単給</t>
    <rPh sb="0" eb="2">
      <t>イリョウ</t>
    </rPh>
    <rPh sb="2" eb="4">
      <t>フジョ</t>
    </rPh>
    <rPh sb="4" eb="5">
      <t>タン</t>
    </rPh>
    <rPh sb="5" eb="6">
      <t>キュウ</t>
    </rPh>
    <phoneticPr fontId="2"/>
  </si>
  <si>
    <t>医療扶助併給</t>
    <rPh sb="0" eb="2">
      <t>イリョウ</t>
    </rPh>
    <rPh sb="2" eb="4">
      <t>フジョ</t>
    </rPh>
    <rPh sb="4" eb="6">
      <t>ヘイキュウ</t>
    </rPh>
    <phoneticPr fontId="2"/>
  </si>
  <si>
    <t>入院外計</t>
    <rPh sb="0" eb="2">
      <t>ニュウイン</t>
    </rPh>
    <rPh sb="2" eb="3">
      <t>ガイ</t>
    </rPh>
    <rPh sb="3" eb="4">
      <t>ケイ</t>
    </rPh>
    <phoneticPr fontId="2"/>
  </si>
  <si>
    <t>精神疾患</t>
    <rPh sb="0" eb="2">
      <t>セイシン</t>
    </rPh>
    <rPh sb="2" eb="4">
      <t>シッカン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</si>
  <si>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</si>
  <si>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</si>
  <si>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表 ４１２  労働力類型別被保護世帯数</t>
    <phoneticPr fontId="2"/>
  </si>
  <si>
    <t>　生活保護は、世帯の人員や年齢等の構成によって最低生活費を算出し、収入が最低生活費を下回る場合に不足額を支給するものである。働いている者のいる世帯を就労の形態別に集計したものである。</t>
    <rPh sb="1" eb="3">
      <t>セイカツ</t>
    </rPh>
    <rPh sb="3" eb="5">
      <t>ホゴ</t>
    </rPh>
    <rPh sb="7" eb="9">
      <t>セタイ</t>
    </rPh>
    <rPh sb="10" eb="12">
      <t>ジンイン</t>
    </rPh>
    <rPh sb="13" eb="16">
      <t>ネンレイトウ</t>
    </rPh>
    <rPh sb="17" eb="19">
      <t>コウセイ</t>
    </rPh>
    <rPh sb="23" eb="25">
      <t>サイテイ</t>
    </rPh>
    <rPh sb="25" eb="28">
      <t>セイカツヒ</t>
    </rPh>
    <rPh sb="29" eb="31">
      <t>サンシュツ</t>
    </rPh>
    <rPh sb="33" eb="35">
      <t>シュウニュウ</t>
    </rPh>
    <rPh sb="36" eb="38">
      <t>サイテイ</t>
    </rPh>
    <rPh sb="38" eb="41">
      <t>セイカツヒ</t>
    </rPh>
    <rPh sb="42" eb="44">
      <t>シタマワ</t>
    </rPh>
    <rPh sb="45" eb="47">
      <t>バアイ</t>
    </rPh>
    <rPh sb="48" eb="50">
      <t>フソク</t>
    </rPh>
    <rPh sb="50" eb="51">
      <t>ガク</t>
    </rPh>
    <rPh sb="52" eb="54">
      <t>シキュウ</t>
    </rPh>
    <rPh sb="62" eb="63">
      <t>ハタラ</t>
    </rPh>
    <rPh sb="67" eb="68">
      <t>モノ</t>
    </rPh>
    <rPh sb="71" eb="73">
      <t>セタイ</t>
    </rPh>
    <rPh sb="74" eb="76">
      <t>シュウロウ</t>
    </rPh>
    <rPh sb="77" eb="80">
      <t>ケイタイベツ</t>
    </rPh>
    <rPh sb="81" eb="83">
      <t>シュウケイ</t>
    </rPh>
    <phoneticPr fontId="2"/>
  </si>
  <si>
    <t>働いている者のいる世帯（稼働世帯）</t>
    <rPh sb="0" eb="1">
      <t>ハタラ</t>
    </rPh>
    <rPh sb="5" eb="6">
      <t>モノ</t>
    </rPh>
    <rPh sb="9" eb="11">
      <t>セタイ</t>
    </rPh>
    <rPh sb="12" eb="14">
      <t>カドウ</t>
    </rPh>
    <rPh sb="14" eb="16">
      <t>セタイ</t>
    </rPh>
    <phoneticPr fontId="2"/>
  </si>
  <si>
    <t>働いている
者のいない
世帯</t>
    <rPh sb="0" eb="1">
      <t>ハタラ</t>
    </rPh>
    <rPh sb="6" eb="7">
      <t>モノ</t>
    </rPh>
    <rPh sb="12" eb="14">
      <t>セタイ</t>
    </rPh>
    <phoneticPr fontId="2"/>
  </si>
  <si>
    <t>世帯主が働いている世帯</t>
    <rPh sb="0" eb="3">
      <t>セタイヌシ</t>
    </rPh>
    <rPh sb="4" eb="5">
      <t>ハタラ</t>
    </rPh>
    <rPh sb="9" eb="11">
      <t>セタイ</t>
    </rPh>
    <phoneticPr fontId="2"/>
  </si>
  <si>
    <t>世帯員が
働いて
いる世帯</t>
    <rPh sb="0" eb="3">
      <t>セタイイン</t>
    </rPh>
    <rPh sb="5" eb="6">
      <t>ハタラ</t>
    </rPh>
    <rPh sb="11" eb="13">
      <t>セタイ</t>
    </rPh>
    <phoneticPr fontId="2"/>
  </si>
  <si>
    <t>常用労働者</t>
    <rPh sb="0" eb="2">
      <t>ジョウヨウ</t>
    </rPh>
    <rPh sb="2" eb="5">
      <t>ロウドウシャ</t>
    </rPh>
    <phoneticPr fontId="2"/>
  </si>
  <si>
    <t>日雇労働者</t>
    <rPh sb="0" eb="2">
      <t>ヒヤト</t>
    </rPh>
    <rPh sb="2" eb="5">
      <t>ロウドウシャ</t>
    </rPh>
    <phoneticPr fontId="2"/>
  </si>
  <si>
    <t>内職者</t>
    <rPh sb="0" eb="2">
      <t>ナイショク</t>
    </rPh>
    <rPh sb="2" eb="3">
      <t>シャ</t>
    </rPh>
    <phoneticPr fontId="2"/>
  </si>
  <si>
    <t>その他の
就業者</t>
    <rPh sb="2" eb="3">
      <t>タ</t>
    </rPh>
    <rPh sb="5" eb="7">
      <t>シュウギョウ</t>
    </rPh>
    <rPh sb="7" eb="8">
      <t>シャ</t>
    </rPh>
    <phoneticPr fontId="2"/>
  </si>
  <si>
    <t>表 ４１３  世帯類型別被保護世帯数</t>
    <phoneticPr fontId="2"/>
  </si>
  <si>
    <t>　生活保護を受けている世帯を、世帯主の状況や、世帯構成別に集計したものである。</t>
    <rPh sb="1" eb="3">
      <t>セイカツ</t>
    </rPh>
    <rPh sb="3" eb="5">
      <t>ホゴ</t>
    </rPh>
    <rPh sb="6" eb="7">
      <t>ウ</t>
    </rPh>
    <rPh sb="11" eb="13">
      <t>セタイ</t>
    </rPh>
    <rPh sb="15" eb="18">
      <t>セタイヌシ</t>
    </rPh>
    <rPh sb="19" eb="21">
      <t>ジョウキョウ</t>
    </rPh>
    <rPh sb="23" eb="25">
      <t>セタイ</t>
    </rPh>
    <rPh sb="25" eb="27">
      <t>コウセイ</t>
    </rPh>
    <rPh sb="27" eb="28">
      <t>ベツ</t>
    </rPh>
    <rPh sb="29" eb="31">
      <t>シュウケイ</t>
    </rPh>
    <phoneticPr fontId="2"/>
  </si>
  <si>
    <t>令和２年度月平均</t>
    <rPh sb="0" eb="2">
      <t>レイワ</t>
    </rPh>
    <rPh sb="3" eb="5">
      <t>ネンド</t>
    </rPh>
    <rPh sb="4" eb="5">
      <t>ド</t>
    </rPh>
    <rPh sb="5" eb="6">
      <t>ツキ</t>
    </rPh>
    <rPh sb="6" eb="8">
      <t>ヘイキン</t>
    </rPh>
    <phoneticPr fontId="2"/>
  </si>
  <si>
    <t>単　　身　　者　　世　　帯</t>
    <rPh sb="0" eb="1">
      <t>タン</t>
    </rPh>
    <rPh sb="3" eb="4">
      <t>ミ</t>
    </rPh>
    <rPh sb="6" eb="7">
      <t>モノ</t>
    </rPh>
    <rPh sb="9" eb="10">
      <t>ヨ</t>
    </rPh>
    <rPh sb="12" eb="13">
      <t>オビ</t>
    </rPh>
    <phoneticPr fontId="2"/>
  </si>
  <si>
    <t>２　　人　　以　　上　　の　　世　　帯</t>
    <rPh sb="3" eb="4">
      <t>ヒト</t>
    </rPh>
    <rPh sb="6" eb="7">
      <t>イ</t>
    </rPh>
    <rPh sb="9" eb="10">
      <t>ウエ</t>
    </rPh>
    <rPh sb="15" eb="16">
      <t>ヨ</t>
    </rPh>
    <rPh sb="18" eb="19">
      <t>オビ</t>
    </rPh>
    <phoneticPr fontId="2"/>
  </si>
  <si>
    <t>高齢者</t>
    <rPh sb="0" eb="3">
      <t>コウレイシャ</t>
    </rPh>
    <phoneticPr fontId="2"/>
  </si>
  <si>
    <t>障害者</t>
    <rPh sb="0" eb="3">
      <t>ショウガイシャ</t>
    </rPh>
    <phoneticPr fontId="2"/>
  </si>
  <si>
    <t>傷病者</t>
    <rPh sb="0" eb="3">
      <t>ショウビョウシャ</t>
    </rPh>
    <phoneticPr fontId="2"/>
  </si>
  <si>
    <t>医療単給
（再掲）</t>
    <rPh sb="0" eb="2">
      <t>イリョウ</t>
    </rPh>
    <rPh sb="2" eb="3">
      <t>タン</t>
    </rPh>
    <rPh sb="3" eb="4">
      <t>キュウ</t>
    </rPh>
    <rPh sb="6" eb="8">
      <t>サイケイ</t>
    </rPh>
    <phoneticPr fontId="2"/>
  </si>
  <si>
    <t>母子</t>
    <rPh sb="0" eb="2">
      <t>ボシ</t>
    </rPh>
    <phoneticPr fontId="2"/>
  </si>
  <si>
    <t>表 ４１４  保護施設及び措置の状況</t>
    <phoneticPr fontId="2"/>
  </si>
  <si>
    <t>施設数
（市内）</t>
    <rPh sb="0" eb="2">
      <t>シセツ</t>
    </rPh>
    <rPh sb="2" eb="3">
      <t>スウ</t>
    </rPh>
    <rPh sb="5" eb="7">
      <t>シナイ</t>
    </rPh>
    <phoneticPr fontId="2"/>
  </si>
  <si>
    <t>施設数
（市外）</t>
    <rPh sb="0" eb="3">
      <t>シセツスウ</t>
    </rPh>
    <rPh sb="5" eb="7">
      <t>シガイ</t>
    </rPh>
    <phoneticPr fontId="2"/>
  </si>
  <si>
    <t>年度末現在
措置人員</t>
    <rPh sb="0" eb="3">
      <t>ネンドマツ</t>
    </rPh>
    <rPh sb="3" eb="5">
      <t>ゲンザイ</t>
    </rPh>
    <rPh sb="6" eb="8">
      <t>ソチ</t>
    </rPh>
    <rPh sb="8" eb="10">
      <t>ジンイン</t>
    </rPh>
    <phoneticPr fontId="2"/>
  </si>
  <si>
    <t>入所
（年度中）</t>
    <rPh sb="0" eb="2">
      <t>ニュウショ</t>
    </rPh>
    <rPh sb="4" eb="7">
      <t>ネンドチュウ</t>
    </rPh>
    <phoneticPr fontId="2"/>
  </si>
  <si>
    <t>退所
（年度中）</t>
    <rPh sb="0" eb="2">
      <t>タイショ</t>
    </rPh>
    <rPh sb="4" eb="7">
      <t>ネンドチュウ</t>
    </rPh>
    <phoneticPr fontId="2"/>
  </si>
  <si>
    <t>救護施設</t>
    <rPh sb="0" eb="2">
      <t>キュウゴ</t>
    </rPh>
    <rPh sb="2" eb="4">
      <t>シセツ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</si>
  <si>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</si>
  <si>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</si>
  <si>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更生施設</t>
    <rPh sb="0" eb="2">
      <t>コウセイ</t>
    </rPh>
    <rPh sb="2" eb="4">
      <t>シセツ</t>
    </rPh>
    <phoneticPr fontId="2"/>
  </si>
  <si>
    <t xml:space="preserve">  </t>
    <phoneticPr fontId="2"/>
  </si>
  <si>
    <t>表 ４１５  保護の申請・開始・廃止</t>
    <phoneticPr fontId="2"/>
  </si>
  <si>
    <t>申請
件数</t>
    <rPh sb="0" eb="2">
      <t>シンセイ</t>
    </rPh>
    <rPh sb="3" eb="5">
      <t>ケンスウ</t>
    </rPh>
    <phoneticPr fontId="2"/>
  </si>
  <si>
    <t>却下
件数</t>
    <rPh sb="0" eb="2">
      <t>キャッカ</t>
    </rPh>
    <rPh sb="3" eb="5">
      <t>ケンスウ</t>
    </rPh>
    <phoneticPr fontId="2"/>
  </si>
  <si>
    <t>開始
決定
件数</t>
    <rPh sb="0" eb="2">
      <t>カイシ</t>
    </rPh>
    <rPh sb="3" eb="5">
      <t>ケッテイ</t>
    </rPh>
    <rPh sb="6" eb="8">
      <t>ケンスウ</t>
    </rPh>
    <phoneticPr fontId="2"/>
  </si>
  <si>
    <t>開　　始　　原　　因　　別　　世　　帯　　数</t>
    <rPh sb="0" eb="1">
      <t>カイ</t>
    </rPh>
    <rPh sb="3" eb="4">
      <t>ハジメ</t>
    </rPh>
    <rPh sb="6" eb="7">
      <t>ハラ</t>
    </rPh>
    <rPh sb="9" eb="10">
      <t>イン</t>
    </rPh>
    <rPh sb="12" eb="13">
      <t>ベツ</t>
    </rPh>
    <rPh sb="15" eb="16">
      <t>ヨ</t>
    </rPh>
    <rPh sb="18" eb="19">
      <t>オビ</t>
    </rPh>
    <rPh sb="21" eb="22">
      <t>カズ</t>
    </rPh>
    <phoneticPr fontId="2"/>
  </si>
  <si>
    <t>廃止
決定
件数</t>
    <rPh sb="0" eb="2">
      <t>ハイシ</t>
    </rPh>
    <rPh sb="3" eb="5">
      <t>ケッテイ</t>
    </rPh>
    <rPh sb="6" eb="8">
      <t>ケンスウ</t>
    </rPh>
    <phoneticPr fontId="2"/>
  </si>
  <si>
    <t>廃　　止　　原　　因　　世　　帯　　数</t>
    <rPh sb="0" eb="1">
      <t>ハイ</t>
    </rPh>
    <rPh sb="3" eb="4">
      <t>ドメ</t>
    </rPh>
    <rPh sb="6" eb="7">
      <t>ハラ</t>
    </rPh>
    <rPh sb="9" eb="10">
      <t>イン</t>
    </rPh>
    <rPh sb="12" eb="13">
      <t>ヨ</t>
    </rPh>
    <rPh sb="15" eb="16">
      <t>オビ</t>
    </rPh>
    <rPh sb="18" eb="19">
      <t>カズ</t>
    </rPh>
    <phoneticPr fontId="2"/>
  </si>
  <si>
    <t>傷病</t>
    <rPh sb="0" eb="2">
      <t>ショウビョウ</t>
    </rPh>
    <phoneticPr fontId="2"/>
  </si>
  <si>
    <t>収入
の
減少</t>
    <rPh sb="0" eb="2">
      <t>シュウニュウ</t>
    </rPh>
    <rPh sb="5" eb="7">
      <t>ゲンショウ</t>
    </rPh>
    <phoneticPr fontId="2"/>
  </si>
  <si>
    <t>死別
離別
不在</t>
    <rPh sb="0" eb="2">
      <t>シベツ</t>
    </rPh>
    <rPh sb="3" eb="5">
      <t>リベツ</t>
    </rPh>
    <rPh sb="6" eb="8">
      <t>フザイ</t>
    </rPh>
    <phoneticPr fontId="2"/>
  </si>
  <si>
    <t>転入
継続</t>
    <rPh sb="0" eb="2">
      <t>テンニュウ</t>
    </rPh>
    <rPh sb="3" eb="5">
      <t>ケイゾク</t>
    </rPh>
    <phoneticPr fontId="2"/>
  </si>
  <si>
    <t>傷病
治癒</t>
    <rPh sb="0" eb="2">
      <t>ショウビョウ</t>
    </rPh>
    <rPh sb="3" eb="5">
      <t>チユ</t>
    </rPh>
    <phoneticPr fontId="2"/>
  </si>
  <si>
    <t>死亡
失踪</t>
    <rPh sb="0" eb="2">
      <t>シボウ</t>
    </rPh>
    <rPh sb="3" eb="5">
      <t>シッソウ</t>
    </rPh>
    <phoneticPr fontId="2"/>
  </si>
  <si>
    <t>収入
増加</t>
    <rPh sb="0" eb="2">
      <t>シュウニュウ</t>
    </rPh>
    <rPh sb="3" eb="5">
      <t>ゾウカ</t>
    </rPh>
    <phoneticPr fontId="2"/>
  </si>
  <si>
    <t>転出</t>
    <rPh sb="0" eb="2">
      <t>テンシュツ</t>
    </rPh>
    <phoneticPr fontId="2"/>
  </si>
  <si>
    <t>１か月平均</t>
    <rPh sb="2" eb="3">
      <t>ツキ</t>
    </rPh>
    <rPh sb="3" eb="5">
      <t>ヘイキン</t>
    </rPh>
    <phoneticPr fontId="2"/>
  </si>
  <si>
    <t>※申請件数には職権申請を含まず、開始決定件数には職権申請による開始決定を含む。</t>
    <rPh sb="1" eb="3">
      <t>シンセイ</t>
    </rPh>
    <rPh sb="3" eb="5">
      <t>ケンスウ</t>
    </rPh>
    <rPh sb="7" eb="9">
      <t>ショッケン</t>
    </rPh>
    <rPh sb="9" eb="11">
      <t>シンセイ</t>
    </rPh>
    <rPh sb="12" eb="13">
      <t>フク</t>
    </rPh>
    <rPh sb="16" eb="18">
      <t>カイシ</t>
    </rPh>
    <rPh sb="18" eb="20">
      <t>ケッテイ</t>
    </rPh>
    <rPh sb="20" eb="22">
      <t>ケンスウ</t>
    </rPh>
    <rPh sb="24" eb="26">
      <t>ショッケン</t>
    </rPh>
    <rPh sb="26" eb="28">
      <t>シンセイ</t>
    </rPh>
    <rPh sb="31" eb="33">
      <t>カイシ</t>
    </rPh>
    <rPh sb="33" eb="35">
      <t>ケッテイ</t>
    </rPh>
    <rPh sb="36" eb="37">
      <t>フク</t>
    </rPh>
    <phoneticPr fontId="2"/>
  </si>
  <si>
    <t>表 ４１６ 生活資金貸付状況</t>
    <phoneticPr fontId="2"/>
  </si>
  <si>
    <t>　低所得者が病気、失業など緊急不測の事態に陥ったとき、無利子で貸付を行うものである。</t>
    <rPh sb="1" eb="5">
      <t>テイショトクシャ</t>
    </rPh>
    <rPh sb="6" eb="8">
      <t>ビョウキ</t>
    </rPh>
    <rPh sb="9" eb="11">
      <t>シツギョウ</t>
    </rPh>
    <rPh sb="13" eb="15">
      <t>キンキュウ</t>
    </rPh>
    <rPh sb="15" eb="17">
      <t>フソク</t>
    </rPh>
    <rPh sb="18" eb="20">
      <t>ジタイ</t>
    </rPh>
    <rPh sb="21" eb="22">
      <t>オチイ</t>
    </rPh>
    <rPh sb="27" eb="28">
      <t>ム</t>
    </rPh>
    <rPh sb="28" eb="30">
      <t>リシ</t>
    </rPh>
    <rPh sb="31" eb="33">
      <t>カシツケ</t>
    </rPh>
    <rPh sb="34" eb="35">
      <t>オコナ</t>
    </rPh>
    <phoneticPr fontId="2"/>
  </si>
  <si>
    <t>（１）理由別利用状況</t>
    <rPh sb="3" eb="5">
      <t>リユウ</t>
    </rPh>
    <rPh sb="5" eb="6">
      <t>ベツ</t>
    </rPh>
    <rPh sb="6" eb="8">
      <t>リヨウ</t>
    </rPh>
    <rPh sb="8" eb="10">
      <t>ジョウキョウ</t>
    </rPh>
    <phoneticPr fontId="2"/>
  </si>
  <si>
    <t>（２）単価利用別状況</t>
    <rPh sb="3" eb="5">
      <t>タンカ</t>
    </rPh>
    <rPh sb="5" eb="7">
      <t>リヨウ</t>
    </rPh>
    <rPh sb="7" eb="8">
      <t>ベツ</t>
    </rPh>
    <rPh sb="8" eb="10">
      <t>ジョウキョウ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</si>
  <si>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</si>
  <si>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貸付額</t>
    <rPh sb="0" eb="2">
      <t>カシツケ</t>
    </rPh>
    <rPh sb="2" eb="3">
      <t>ガク</t>
    </rPh>
    <phoneticPr fontId="2"/>
  </si>
  <si>
    <t>貸　　　　付　　　　件　　　　数</t>
    <rPh sb="0" eb="1">
      <t>カシ</t>
    </rPh>
    <rPh sb="5" eb="6">
      <t>ヅケ</t>
    </rPh>
    <rPh sb="10" eb="11">
      <t>ケン</t>
    </rPh>
    <rPh sb="15" eb="16">
      <t>カズ</t>
    </rPh>
    <phoneticPr fontId="2"/>
  </si>
  <si>
    <t>貸付金額</t>
    <rPh sb="0" eb="2">
      <t>カシツケ</t>
    </rPh>
    <rPh sb="2" eb="4">
      <t>キンガク</t>
    </rPh>
    <phoneticPr fontId="2"/>
  </si>
  <si>
    <t>件数</t>
    <rPh sb="0" eb="2">
      <t>ケンスウ</t>
    </rPh>
    <phoneticPr fontId="2"/>
  </si>
  <si>
    <t>計</t>
    <rPh sb="0" eb="1">
      <t>ケイ</t>
    </rPh>
    <phoneticPr fontId="2"/>
  </si>
  <si>
    <t>金額</t>
    <rPh sb="0" eb="2">
      <t>キンガク</t>
    </rPh>
    <phoneticPr fontId="2"/>
  </si>
  <si>
    <t>総　　　数</t>
    <rPh sb="0" eb="1">
      <t>フサ</t>
    </rPh>
    <rPh sb="4" eb="5">
      <t>カズ</t>
    </rPh>
    <phoneticPr fontId="2"/>
  </si>
  <si>
    <t>１０，０００</t>
    <phoneticPr fontId="2"/>
  </si>
  <si>
    <t>円</t>
    <rPh sb="0" eb="1">
      <t>エン</t>
    </rPh>
    <phoneticPr fontId="2"/>
  </si>
  <si>
    <t>以下</t>
    <rPh sb="0" eb="2">
      <t>イカ</t>
    </rPh>
    <phoneticPr fontId="2"/>
  </si>
  <si>
    <t>生業</t>
    <rPh sb="0" eb="2">
      <t>セイギョウ</t>
    </rPh>
    <phoneticPr fontId="2"/>
  </si>
  <si>
    <t>１０，００１</t>
    <phoneticPr fontId="2"/>
  </si>
  <si>
    <t>以上</t>
    <rPh sb="0" eb="2">
      <t>イジョウ</t>
    </rPh>
    <phoneticPr fontId="2"/>
  </si>
  <si>
    <t>生活
維持</t>
    <rPh sb="0" eb="2">
      <t>セイカツ</t>
    </rPh>
    <rPh sb="3" eb="5">
      <t>イジ</t>
    </rPh>
    <phoneticPr fontId="2"/>
  </si>
  <si>
    <t>２０，０００</t>
    <phoneticPr fontId="2"/>
  </si>
  <si>
    <t>２０，００１</t>
    <phoneticPr fontId="2"/>
  </si>
  <si>
    <t>住宅</t>
    <rPh sb="0" eb="2">
      <t>ジュウタク</t>
    </rPh>
    <phoneticPr fontId="2"/>
  </si>
  <si>
    <t>３０，０００</t>
    <phoneticPr fontId="2"/>
  </si>
  <si>
    <t>３０，００１</t>
    <phoneticPr fontId="2"/>
  </si>
  <si>
    <t>修学</t>
    <rPh sb="0" eb="2">
      <t>シュウガク</t>
    </rPh>
    <phoneticPr fontId="2"/>
  </si>
  <si>
    <t>４０，０００</t>
    <phoneticPr fontId="2"/>
  </si>
  <si>
    <t>４０，００１</t>
    <phoneticPr fontId="2"/>
  </si>
  <si>
    <t>療養</t>
    <rPh sb="0" eb="2">
      <t>リョウヨウ</t>
    </rPh>
    <phoneticPr fontId="2"/>
  </si>
  <si>
    <t>５０，０００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</si>
</sst>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.00_ "/>
    <numFmt numFmtId="178" formatCode="#,##0_);[Red]\(#,##0\)"/>
    <numFmt numFmtId="179" formatCode="0_ "/>
    <numFmt numFmtId="180" formatCode="#,##0.00_ ;[Red]\-#,##0.00\ "/>
    <numFmt numFmtId="181" formatCode="#,##0_ "/>
    <numFmt numFmtId="182" formatCode="#,##0_ ;[Red]\-#,##0\ "/>
    <numFmt numFmtId="183" formatCode="0.00_ "/>
    <numFmt numFmtId="184" formatCode="#,##0.0_ ;[Red]\-#,##0.0\ "/>
    <numFmt numFmtId="185" formatCode="0.0_ "/>
    <numFmt numFmtId="186" formatCode="#,##0.0_ "/>
    <numFmt numFmtId="187" formatCode="0.0%"/>
    <numFmt numFmtId="188" formatCode="0.0000_ "/>
    <numFmt numFmtId="189" formatCode="0.00000_ "/>
    <numFmt numFmtId="190" formatCode="_ * #,##0.0_ ;_ * \-#,##0.0_ ;_ * &quot;-&quot;?_ ;_ @_ "/>
    <numFmt numFmtId="191" formatCode="#,##0.0_);[Red]\(#,##0.0\)"/>
    <numFmt numFmtId="192" formatCode="#,##0.0;[Red]\-#,##0.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FUJ明朝体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FUJ明朝体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/>
  </cellStyleXfs>
  <cellXfs count="50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38" fontId="13" fillId="0" borderId="3" xfId="1" applyNumberFormat="1" applyFont="1" applyFill="1" applyBorder="1" applyAlignment="1">
      <alignment vertical="center"/>
    </xf>
    <xf numFmtId="38" fontId="13" fillId="0" borderId="3" xfId="1" applyNumberFormat="1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178" fontId="14" fillId="0" borderId="4" xfId="1" applyNumberFormat="1" applyFont="1" applyBorder="1" applyAlignment="1">
      <alignment horizontal="right" vertical="center" shrinkToFit="1"/>
    </xf>
    <xf numFmtId="178" fontId="14" fillId="0" borderId="4" xfId="0" applyNumberFormat="1" applyFont="1" applyBorder="1" applyAlignment="1">
      <alignment horizontal="right" vertical="center" shrinkToFit="1"/>
    </xf>
    <xf numFmtId="178" fontId="14" fillId="0" borderId="4" xfId="1" applyNumberFormat="1" applyFont="1" applyFill="1" applyBorder="1" applyAlignment="1">
      <alignment horizontal="right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178" fontId="14" fillId="0" borderId="1" xfId="1" applyNumberFormat="1" applyFont="1" applyBorder="1" applyAlignment="1">
      <alignment horizontal="right" vertical="center" shrinkToFit="1"/>
    </xf>
    <xf numFmtId="178" fontId="14" fillId="0" borderId="1" xfId="0" applyNumberFormat="1" applyFont="1" applyBorder="1" applyAlignment="1">
      <alignment horizontal="right" vertical="center" shrinkToFit="1"/>
    </xf>
    <xf numFmtId="0" fontId="15" fillId="0" borderId="0" xfId="0" applyFont="1" applyFill="1"/>
    <xf numFmtId="0" fontId="15" fillId="0" borderId="0" xfId="0" applyFont="1" applyFill="1" applyBorder="1"/>
    <xf numFmtId="0" fontId="11" fillId="0" borderId="1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7" fontId="13" fillId="0" borderId="12" xfId="0" applyNumberFormat="1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13" fillId="0" borderId="10" xfId="6" applyNumberFormat="1" applyFont="1" applyFill="1" applyBorder="1" applyAlignment="1">
      <alignment horizontal="center" vertical="center" shrinkToFit="1"/>
    </xf>
    <xf numFmtId="176" fontId="13" fillId="0" borderId="3" xfId="6" applyNumberFormat="1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76" fontId="11" fillId="0" borderId="7" xfId="6" applyNumberFormat="1" applyFont="1" applyFill="1" applyBorder="1" applyAlignment="1">
      <alignment horizontal="right" vertical="center" shrinkToFit="1"/>
    </xf>
    <xf numFmtId="176" fontId="11" fillId="0" borderId="3" xfId="6" applyNumberFormat="1" applyFont="1" applyFill="1" applyBorder="1" applyAlignment="1">
      <alignment horizontal="right" vertical="center" shrinkToFit="1"/>
    </xf>
    <xf numFmtId="177" fontId="11" fillId="0" borderId="17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11" fillId="0" borderId="9" xfId="6" applyNumberFormat="1" applyFont="1" applyFill="1" applyBorder="1" applyAlignment="1">
      <alignment horizontal="right" vertical="center" shrinkToFit="1"/>
    </xf>
    <xf numFmtId="177" fontId="11" fillId="0" borderId="13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top"/>
    </xf>
    <xf numFmtId="0" fontId="16" fillId="0" borderId="0" xfId="0" applyFont="1" applyFill="1"/>
    <xf numFmtId="0" fontId="9" fillId="0" borderId="0" xfId="0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17" fillId="0" borderId="12" xfId="0" applyFont="1" applyFill="1" applyBorder="1" applyAlignment="1">
      <alignment horizontal="distributed" vertical="center" wrapText="1"/>
    </xf>
    <xf numFmtId="0" fontId="17" fillId="0" borderId="1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7" fillId="0" borderId="2" xfId="0" applyFont="1" applyFill="1" applyBorder="1" applyAlignment="1"/>
    <xf numFmtId="0" fontId="17" fillId="0" borderId="6" xfId="0" applyFont="1" applyFill="1" applyBorder="1" applyAlignment="1"/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vertical="center"/>
    </xf>
    <xf numFmtId="49" fontId="17" fillId="0" borderId="22" xfId="0" applyNumberFormat="1" applyFont="1" applyFill="1" applyBorder="1" applyAlignment="1">
      <alignment vertical="center"/>
    </xf>
    <xf numFmtId="0" fontId="17" fillId="0" borderId="23" xfId="0" applyFont="1" applyFill="1" applyBorder="1" applyAlignment="1">
      <alignment horizontal="center" vertical="center"/>
    </xf>
    <xf numFmtId="38" fontId="17" fillId="0" borderId="3" xfId="1" applyFont="1" applyFill="1" applyBorder="1"/>
    <xf numFmtId="49" fontId="17" fillId="0" borderId="3" xfId="1" applyNumberFormat="1" applyFont="1" applyFill="1" applyBorder="1" applyAlignment="1">
      <alignment horizontal="right"/>
    </xf>
    <xf numFmtId="179" fontId="17" fillId="0" borderId="3" xfId="1" applyNumberFormat="1" applyFont="1" applyFill="1" applyBorder="1" applyAlignment="1">
      <alignment horizontal="right"/>
    </xf>
    <xf numFmtId="180" fontId="17" fillId="0" borderId="24" xfId="1" applyNumberFormat="1" applyFont="1" applyFill="1" applyBorder="1"/>
    <xf numFmtId="0" fontId="17" fillId="0" borderId="22" xfId="0" applyFont="1" applyFill="1" applyBorder="1" applyAlignment="1">
      <alignment horizontal="center" vertical="center"/>
    </xf>
    <xf numFmtId="38" fontId="17" fillId="0" borderId="4" xfId="1" applyFont="1" applyFill="1" applyBorder="1"/>
    <xf numFmtId="49" fontId="17" fillId="0" borderId="4" xfId="1" applyNumberFormat="1" applyFont="1" applyFill="1" applyBorder="1" applyAlignment="1">
      <alignment horizontal="right"/>
    </xf>
    <xf numFmtId="179" fontId="17" fillId="0" borderId="4" xfId="1" applyNumberFormat="1" applyFont="1" applyFill="1" applyBorder="1" applyAlignment="1">
      <alignment horizontal="right"/>
    </xf>
    <xf numFmtId="180" fontId="17" fillId="0" borderId="17" xfId="1" applyNumberFormat="1" applyFont="1" applyFill="1" applyBorder="1"/>
    <xf numFmtId="0" fontId="17" fillId="0" borderId="0" xfId="0" applyFont="1" applyFill="1" applyBorder="1" applyAlignment="1">
      <alignment vertical="center"/>
    </xf>
    <xf numFmtId="49" fontId="17" fillId="0" borderId="25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41" fontId="17" fillId="0" borderId="7" xfId="1" applyNumberFormat="1" applyFont="1" applyFill="1" applyBorder="1"/>
    <xf numFmtId="41" fontId="17" fillId="0" borderId="7" xfId="1" applyNumberFormat="1" applyFont="1" applyFill="1" applyBorder="1" applyAlignment="1">
      <alignment horizontal="right"/>
    </xf>
    <xf numFmtId="41" fontId="17" fillId="0" borderId="26" xfId="1" applyNumberFormat="1" applyFont="1" applyFill="1" applyBorder="1"/>
    <xf numFmtId="0" fontId="17" fillId="0" borderId="23" xfId="0" applyFont="1" applyFill="1" applyBorder="1" applyAlignment="1">
      <alignment vertical="center"/>
    </xf>
    <xf numFmtId="49" fontId="17" fillId="0" borderId="23" xfId="0" applyNumberFormat="1" applyFont="1" applyFill="1" applyBorder="1" applyAlignment="1">
      <alignment vertical="center"/>
    </xf>
    <xf numFmtId="41" fontId="19" fillId="0" borderId="4" xfId="1" applyNumberFormat="1" applyFont="1" applyFill="1" applyBorder="1" applyAlignment="1">
      <alignment horizontal="right" vertical="center"/>
    </xf>
    <xf numFmtId="43" fontId="19" fillId="0" borderId="17" xfId="1" applyNumberFormat="1" applyFont="1" applyFill="1" applyBorder="1"/>
    <xf numFmtId="0" fontId="17" fillId="0" borderId="22" xfId="0" applyNumberFormat="1" applyFont="1" applyFill="1" applyBorder="1"/>
    <xf numFmtId="0" fontId="17" fillId="0" borderId="22" xfId="0" applyFont="1" applyFill="1" applyBorder="1" applyAlignment="1">
      <alignment horizontal="left" vertical="center"/>
    </xf>
    <xf numFmtId="41" fontId="19" fillId="0" borderId="4" xfId="1" applyNumberFormat="1" applyFont="1" applyFill="1" applyBorder="1" applyAlignment="1">
      <alignment horizontal="right" vertical="center" shrinkToFit="1"/>
    </xf>
    <xf numFmtId="43" fontId="19" fillId="0" borderId="17" xfId="1" applyNumberFormat="1" applyFont="1" applyFill="1" applyBorder="1" applyAlignment="1">
      <alignment shrinkToFit="1"/>
    </xf>
    <xf numFmtId="41" fontId="19" fillId="0" borderId="4" xfId="0" applyNumberFormat="1" applyFont="1" applyFill="1" applyBorder="1" applyAlignment="1">
      <alignment horizontal="right" vertical="center" shrinkToFit="1"/>
    </xf>
    <xf numFmtId="43" fontId="19" fillId="0" borderId="17" xfId="0" applyNumberFormat="1" applyFont="1" applyFill="1" applyBorder="1" applyAlignment="1">
      <alignment shrinkToFit="1"/>
    </xf>
    <xf numFmtId="0" fontId="17" fillId="0" borderId="0" xfId="0" applyFont="1" applyFill="1"/>
    <xf numFmtId="0" fontId="17" fillId="0" borderId="22" xfId="0" applyFont="1" applyFill="1" applyBorder="1"/>
    <xf numFmtId="43" fontId="19" fillId="0" borderId="17" xfId="0" applyNumberFormat="1" applyFont="1" applyFill="1" applyBorder="1" applyAlignment="1">
      <alignment horizontal="right" shrinkToFit="1"/>
    </xf>
    <xf numFmtId="0" fontId="18" fillId="0" borderId="22" xfId="0" applyFont="1" applyFill="1" applyBorder="1" applyAlignment="1">
      <alignment horizontal="center" vertical="center"/>
    </xf>
    <xf numFmtId="181" fontId="19" fillId="0" borderId="4" xfId="6" applyNumberFormat="1" applyFont="1" applyFill="1" applyBorder="1" applyAlignment="1">
      <alignment horizontal="right" vertical="center" shrinkToFit="1"/>
    </xf>
    <xf numFmtId="0" fontId="20" fillId="0" borderId="22" xfId="0" applyFont="1" applyFill="1" applyBorder="1" applyAlignment="1">
      <alignment horizontal="center" vertical="center"/>
    </xf>
    <xf numFmtId="0" fontId="18" fillId="0" borderId="22" xfId="0" applyFont="1" applyFill="1" applyBorder="1"/>
    <xf numFmtId="0" fontId="21" fillId="0" borderId="22" xfId="0" applyFont="1" applyFill="1" applyBorder="1"/>
    <xf numFmtId="178" fontId="19" fillId="0" borderId="4" xfId="1" applyNumberFormat="1" applyFont="1" applyBorder="1" applyAlignment="1">
      <alignment horizontal="right" vertical="center" shrinkToFit="1"/>
    </xf>
    <xf numFmtId="182" fontId="19" fillId="0" borderId="4" xfId="0" applyNumberFormat="1" applyFont="1" applyBorder="1" applyAlignment="1">
      <alignment horizontal="right" vertical="center" shrinkToFit="1"/>
    </xf>
    <xf numFmtId="43" fontId="19" fillId="0" borderId="17" xfId="0" applyNumberFormat="1" applyFont="1" applyFill="1" applyBorder="1" applyAlignment="1">
      <alignment horizontal="right"/>
    </xf>
    <xf numFmtId="0" fontId="20" fillId="0" borderId="0" xfId="0" applyFont="1" applyFill="1"/>
    <xf numFmtId="178" fontId="19" fillId="0" borderId="4" xfId="0" applyNumberFormat="1" applyFont="1" applyBorder="1" applyAlignment="1">
      <alignment horizontal="right" vertical="center" shrinkToFit="1"/>
    </xf>
    <xf numFmtId="0" fontId="18" fillId="0" borderId="22" xfId="0" applyNumberFormat="1" applyFont="1" applyFill="1" applyBorder="1"/>
    <xf numFmtId="178" fontId="22" fillId="0" borderId="4" xfId="0" applyNumberFormat="1" applyFont="1" applyBorder="1" applyAlignment="1">
      <alignment horizontal="right" vertical="center" shrinkToFit="1"/>
    </xf>
    <xf numFmtId="43" fontId="22" fillId="0" borderId="17" xfId="0" applyNumberFormat="1" applyFont="1" applyFill="1" applyBorder="1" applyAlignment="1">
      <alignment horizontal="right"/>
    </xf>
    <xf numFmtId="0" fontId="20" fillId="0" borderId="22" xfId="0" applyNumberFormat="1" applyFont="1" applyFill="1" applyBorder="1" applyAlignment="1">
      <alignment horizontal="center"/>
    </xf>
    <xf numFmtId="0" fontId="20" fillId="0" borderId="22" xfId="0" applyFont="1" applyFill="1" applyBorder="1"/>
    <xf numFmtId="0" fontId="17" fillId="0" borderId="22" xfId="0" applyNumberFormat="1" applyFont="1" applyFill="1" applyBorder="1" applyAlignment="1">
      <alignment vertical="center"/>
    </xf>
    <xf numFmtId="0" fontId="17" fillId="0" borderId="22" xfId="0" applyFont="1" applyFill="1" applyBorder="1" applyAlignment="1">
      <alignment vertical="center"/>
    </xf>
    <xf numFmtId="182" fontId="19" fillId="0" borderId="4" xfId="14" applyNumberFormat="1" applyFont="1" applyFill="1" applyBorder="1" applyAlignment="1">
      <alignment horizontal="right" vertical="center" shrinkToFit="1"/>
    </xf>
    <xf numFmtId="49" fontId="17" fillId="0" borderId="22" xfId="0" applyNumberFormat="1" applyFont="1" applyFill="1" applyBorder="1" applyAlignment="1">
      <alignment horizontal="distributed" vertical="center"/>
    </xf>
    <xf numFmtId="0" fontId="17" fillId="0" borderId="22" xfId="0" applyFont="1" applyFill="1" applyBorder="1" applyAlignment="1">
      <alignment horizontal="distributed" vertical="center"/>
    </xf>
    <xf numFmtId="49" fontId="17" fillId="0" borderId="22" xfId="0" applyNumberFormat="1" applyFont="1" applyFill="1" applyBorder="1" applyAlignment="1">
      <alignment horizontal="left" vertical="center"/>
    </xf>
    <xf numFmtId="183" fontId="19" fillId="0" borderId="17" xfId="6" applyNumberFormat="1" applyFont="1" applyBorder="1" applyAlignment="1">
      <alignment horizontal="right" vertical="center"/>
    </xf>
    <xf numFmtId="49" fontId="17" fillId="0" borderId="22" xfId="0" applyNumberFormat="1" applyFont="1" applyFill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horizontal="center" vertical="center"/>
    </xf>
    <xf numFmtId="0" fontId="17" fillId="0" borderId="27" xfId="0" applyNumberFormat="1" applyFont="1" applyFill="1" applyBorder="1" applyAlignment="1">
      <alignment horizontal="right" vertical="center"/>
    </xf>
    <xf numFmtId="182" fontId="19" fillId="0" borderId="1" xfId="14" applyNumberFormat="1" applyFont="1" applyFill="1" applyBorder="1" applyAlignment="1">
      <alignment horizontal="right" vertical="center" shrinkToFit="1"/>
    </xf>
    <xf numFmtId="43" fontId="19" fillId="0" borderId="13" xfId="0" applyNumberFormat="1" applyFont="1" applyFill="1" applyBorder="1" applyAlignment="1">
      <alignment horizontal="right"/>
    </xf>
    <xf numFmtId="0" fontId="17" fillId="0" borderId="0" xfId="0" applyFont="1" applyFill="1" applyBorder="1"/>
    <xf numFmtId="38" fontId="18" fillId="0" borderId="0" xfId="0" applyNumberFormat="1" applyFont="1" applyFill="1"/>
    <xf numFmtId="43" fontId="18" fillId="0" borderId="0" xfId="0" applyNumberFormat="1" applyFont="1" applyFill="1" applyBorder="1" applyAlignment="1">
      <alignment shrinkToFit="1"/>
    </xf>
    <xf numFmtId="38" fontId="10" fillId="0" borderId="0" xfId="0" applyNumberFormat="1" applyFont="1" applyFill="1"/>
    <xf numFmtId="40" fontId="10" fillId="0" borderId="0" xfId="0" applyNumberFormat="1" applyFont="1" applyFill="1" applyAlignment="1">
      <alignment shrinkToFit="1"/>
    </xf>
    <xf numFmtId="0" fontId="9" fillId="0" borderId="0" xfId="0" applyFont="1" applyBorder="1" applyAlignment="1">
      <alignment vertical="top"/>
    </xf>
    <xf numFmtId="0" fontId="16" fillId="0" borderId="0" xfId="0" applyFont="1"/>
    <xf numFmtId="0" fontId="10" fillId="0" borderId="0" xfId="0" applyFont="1"/>
    <xf numFmtId="0" fontId="10" fillId="0" borderId="0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/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3" fillId="0" borderId="0" xfId="0" applyFont="1"/>
    <xf numFmtId="0" fontId="17" fillId="0" borderId="2" xfId="0" applyFont="1" applyBorder="1" applyAlignment="1"/>
    <xf numFmtId="0" fontId="17" fillId="0" borderId="6" xfId="0" applyFont="1" applyBorder="1" applyAlignment="1"/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49" fontId="17" fillId="0" borderId="15" xfId="0" applyNumberFormat="1" applyFont="1" applyFill="1" applyBorder="1" applyAlignment="1">
      <alignment vertical="center"/>
    </xf>
    <xf numFmtId="41" fontId="19" fillId="0" borderId="4" xfId="0" applyNumberFormat="1" applyFont="1" applyFill="1" applyBorder="1" applyAlignment="1">
      <alignment vertical="center" shrinkToFit="1"/>
    </xf>
    <xf numFmtId="41" fontId="24" fillId="0" borderId="4" xfId="0" applyNumberFormat="1" applyFont="1" applyFill="1" applyBorder="1" applyAlignment="1">
      <alignment vertical="center" shrinkToFit="1"/>
    </xf>
    <xf numFmtId="41" fontId="24" fillId="0" borderId="17" xfId="0" applyNumberFormat="1" applyFont="1" applyFill="1" applyBorder="1" applyAlignment="1">
      <alignment vertical="center" shrinkToFit="1"/>
    </xf>
    <xf numFmtId="0" fontId="23" fillId="0" borderId="0" xfId="0" applyFont="1" applyAlignment="1">
      <alignment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17" fillId="0" borderId="21" xfId="0" applyNumberFormat="1" applyFont="1" applyFill="1" applyBorder="1" applyAlignment="1">
      <alignment vertical="center"/>
    </xf>
    <xf numFmtId="49" fontId="17" fillId="0" borderId="21" xfId="0" applyNumberFormat="1" applyFont="1" applyFill="1" applyBorder="1" applyAlignment="1">
      <alignment vertical="center"/>
    </xf>
    <xf numFmtId="49" fontId="17" fillId="0" borderId="14" xfId="0" applyNumberFormat="1" applyFont="1" applyFill="1" applyBorder="1" applyAlignment="1">
      <alignment vertical="center"/>
    </xf>
    <xf numFmtId="41" fontId="19" fillId="0" borderId="3" xfId="0" applyNumberFormat="1" applyFont="1" applyFill="1" applyBorder="1" applyAlignment="1">
      <alignment vertical="center" shrinkToFit="1"/>
    </xf>
    <xf numFmtId="41" fontId="24" fillId="0" borderId="3" xfId="0" applyNumberFormat="1" applyFont="1" applyFill="1" applyBorder="1" applyAlignment="1">
      <alignment vertical="center" shrinkToFit="1"/>
    </xf>
    <xf numFmtId="41" fontId="24" fillId="0" borderId="24" xfId="0" applyNumberFormat="1" applyFont="1" applyFill="1" applyBorder="1" applyAlignment="1">
      <alignment vertical="center" shrinkToFit="1"/>
    </xf>
    <xf numFmtId="41" fontId="19" fillId="0" borderId="4" xfId="0" applyNumberFormat="1" applyFont="1" applyFill="1" applyBorder="1" applyAlignment="1">
      <alignment shrinkToFit="1"/>
    </xf>
    <xf numFmtId="41" fontId="24" fillId="0" borderId="4" xfId="0" applyNumberFormat="1" applyFont="1" applyFill="1" applyBorder="1" applyAlignment="1">
      <alignment horizontal="right" shrinkToFit="1"/>
    </xf>
    <xf numFmtId="41" fontId="24" fillId="0" borderId="17" xfId="0" applyNumberFormat="1" applyFont="1" applyFill="1" applyBorder="1" applyAlignment="1">
      <alignment horizontal="right" shrinkToFit="1"/>
    </xf>
    <xf numFmtId="0" fontId="17" fillId="0" borderId="21" xfId="0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41" fontId="19" fillId="0" borderId="1" xfId="0" applyNumberFormat="1" applyFont="1" applyFill="1" applyBorder="1" applyAlignment="1">
      <alignment shrinkToFit="1"/>
    </xf>
    <xf numFmtId="41" fontId="24" fillId="0" borderId="1" xfId="0" applyNumberFormat="1" applyFont="1" applyFill="1" applyBorder="1" applyAlignment="1">
      <alignment horizontal="right" shrinkToFit="1"/>
    </xf>
    <xf numFmtId="41" fontId="24" fillId="0" borderId="13" xfId="0" applyNumberFormat="1" applyFont="1" applyFill="1" applyBorder="1" applyAlignment="1">
      <alignment horizontal="right" shrinkToFit="1"/>
    </xf>
    <xf numFmtId="0" fontId="17" fillId="0" borderId="0" xfId="0" applyFont="1" applyBorder="1"/>
    <xf numFmtId="0" fontId="17" fillId="0" borderId="0" xfId="0" applyFont="1"/>
    <xf numFmtId="41" fontId="17" fillId="0" borderId="0" xfId="0" applyNumberFormat="1" applyFont="1" applyAlignment="1">
      <alignment shrinkToFit="1"/>
    </xf>
    <xf numFmtId="0" fontId="25" fillId="0" borderId="0" xfId="0" applyFont="1" applyBorder="1"/>
    <xf numFmtId="0" fontId="25" fillId="0" borderId="0" xfId="0" applyFont="1"/>
    <xf numFmtId="0" fontId="0" fillId="0" borderId="0" xfId="0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8" fillId="0" borderId="0" xfId="0" applyFont="1" applyFill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right" vertical="center"/>
    </xf>
    <xf numFmtId="0" fontId="17" fillId="0" borderId="28" xfId="0" applyFont="1" applyFill="1" applyBorder="1" applyAlignment="1"/>
    <xf numFmtId="0" fontId="17" fillId="0" borderId="29" xfId="0" applyFont="1" applyFill="1" applyBorder="1" applyAlignment="1"/>
    <xf numFmtId="0" fontId="24" fillId="0" borderId="29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/>
    </xf>
    <xf numFmtId="49" fontId="17" fillId="0" borderId="31" xfId="0" applyNumberFormat="1" applyFont="1" applyFill="1" applyBorder="1" applyAlignment="1">
      <alignment horizontal="left" vertical="center"/>
    </xf>
    <xf numFmtId="49" fontId="17" fillId="0" borderId="3" xfId="0" applyNumberFormat="1" applyFont="1" applyFill="1" applyBorder="1" applyAlignment="1">
      <alignment horizontal="center" vertical="center"/>
    </xf>
    <xf numFmtId="41" fontId="17" fillId="0" borderId="4" xfId="0" applyNumberFormat="1" applyFont="1" applyFill="1" applyBorder="1" applyAlignment="1"/>
    <xf numFmtId="41" fontId="17" fillId="0" borderId="17" xfId="0" applyNumberFormat="1" applyFont="1" applyFill="1" applyBorder="1" applyAlignment="1"/>
    <xf numFmtId="184" fontId="17" fillId="0" borderId="19" xfId="1" applyNumberFormat="1" applyFont="1" applyFill="1" applyBorder="1" applyAlignment="1">
      <alignment horizontal="center" vertical="center"/>
    </xf>
    <xf numFmtId="49" fontId="17" fillId="0" borderId="31" xfId="0" applyNumberFormat="1" applyFont="1" applyFill="1" applyBorder="1" applyAlignment="1">
      <alignment horizontal="left" vertical="center" textRotation="255"/>
    </xf>
    <xf numFmtId="49" fontId="17" fillId="0" borderId="4" xfId="0" applyNumberFormat="1" applyFont="1" applyFill="1" applyBorder="1" applyAlignment="1">
      <alignment horizontal="center" vertical="center"/>
    </xf>
    <xf numFmtId="184" fontId="17" fillId="0" borderId="32" xfId="1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left" vertical="center" textRotation="255"/>
    </xf>
    <xf numFmtId="185" fontId="17" fillId="0" borderId="4" xfId="0" applyNumberFormat="1" applyFont="1" applyFill="1" applyBorder="1" applyAlignment="1"/>
    <xf numFmtId="185" fontId="17" fillId="0" borderId="17" xfId="0" applyNumberFormat="1" applyFont="1" applyFill="1" applyBorder="1" applyAlignment="1"/>
    <xf numFmtId="49" fontId="17" fillId="0" borderId="33" xfId="0" applyNumberFormat="1" applyFont="1" applyFill="1" applyBorder="1" applyAlignment="1">
      <alignment horizontal="left" vertical="center"/>
    </xf>
    <xf numFmtId="185" fontId="17" fillId="0" borderId="26" xfId="1" applyNumberFormat="1" applyFont="1" applyFill="1" applyBorder="1" applyAlignment="1">
      <alignment horizontal="center" vertical="center"/>
    </xf>
    <xf numFmtId="185" fontId="17" fillId="0" borderId="32" xfId="1" applyNumberFormat="1" applyFont="1" applyFill="1" applyBorder="1" applyAlignment="1">
      <alignment horizontal="center" vertical="center"/>
    </xf>
    <xf numFmtId="185" fontId="17" fillId="0" borderId="24" xfId="1" applyNumberFormat="1" applyFont="1" applyFill="1" applyBorder="1" applyAlignment="1">
      <alignment horizontal="center" vertical="center"/>
    </xf>
    <xf numFmtId="49" fontId="17" fillId="0" borderId="31" xfId="0" applyNumberFormat="1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41" fontId="24" fillId="0" borderId="3" xfId="0" applyNumberFormat="1" applyFont="1" applyFill="1" applyBorder="1" applyAlignment="1">
      <alignment shrinkToFit="1"/>
    </xf>
    <xf numFmtId="186" fontId="24" fillId="0" borderId="3" xfId="0" applyNumberFormat="1" applyFont="1" applyFill="1" applyBorder="1" applyAlignment="1">
      <alignment shrinkToFit="1"/>
    </xf>
    <xf numFmtId="41" fontId="24" fillId="0" borderId="24" xfId="0" applyNumberFormat="1" applyFont="1" applyFill="1" applyBorder="1" applyAlignment="1">
      <alignment shrinkToFit="1"/>
    </xf>
    <xf numFmtId="185" fontId="24" fillId="0" borderId="32" xfId="1" applyNumberFormat="1" applyFont="1" applyFill="1" applyBorder="1" applyAlignment="1">
      <alignment horizontal="center" vertical="center"/>
    </xf>
    <xf numFmtId="49" fontId="17" fillId="0" borderId="31" xfId="0" applyNumberFormat="1" applyFont="1" applyFill="1" applyBorder="1" applyAlignment="1">
      <alignment horizontal="center" vertical="center" textRotation="255"/>
    </xf>
    <xf numFmtId="49" fontId="24" fillId="0" borderId="4" xfId="0" applyNumberFormat="1" applyFont="1" applyFill="1" applyBorder="1" applyAlignment="1">
      <alignment horizontal="center" vertical="center"/>
    </xf>
    <xf numFmtId="41" fontId="24" fillId="0" borderId="4" xfId="0" applyNumberFormat="1" applyFont="1" applyFill="1" applyBorder="1" applyAlignment="1">
      <alignment shrinkToFit="1"/>
    </xf>
    <xf numFmtId="186" fontId="24" fillId="0" borderId="4" xfId="0" applyNumberFormat="1" applyFont="1" applyFill="1" applyBorder="1" applyAlignment="1">
      <alignment shrinkToFit="1"/>
    </xf>
    <xf numFmtId="41" fontId="24" fillId="0" borderId="17" xfId="0" applyNumberFormat="1" applyFont="1" applyFill="1" applyBorder="1" applyAlignment="1">
      <alignment shrinkToFit="1"/>
    </xf>
    <xf numFmtId="49" fontId="17" fillId="0" borderId="14" xfId="0" applyNumberFormat="1" applyFont="1" applyFill="1" applyBorder="1" applyAlignment="1">
      <alignment horizontal="center" vertical="center" textRotation="255"/>
    </xf>
    <xf numFmtId="49" fontId="19" fillId="0" borderId="4" xfId="0" applyNumberFormat="1" applyFont="1" applyFill="1" applyBorder="1" applyAlignment="1">
      <alignment horizontal="center" vertical="center"/>
    </xf>
    <xf numFmtId="185" fontId="24" fillId="0" borderId="4" xfId="0" applyNumberFormat="1" applyFont="1" applyFill="1" applyBorder="1" applyAlignment="1">
      <alignment shrinkToFit="1"/>
    </xf>
    <xf numFmtId="185" fontId="24" fillId="0" borderId="17" xfId="0" applyNumberFormat="1" applyFont="1" applyFill="1" applyBorder="1" applyAlignment="1">
      <alignment shrinkToFit="1"/>
    </xf>
    <xf numFmtId="185" fontId="24" fillId="0" borderId="24" xfId="1" applyNumberFormat="1" applyFont="1" applyFill="1" applyBorder="1" applyAlignment="1">
      <alignment horizontal="center" vertical="center"/>
    </xf>
    <xf numFmtId="0" fontId="17" fillId="0" borderId="33" xfId="0" applyNumberFormat="1" applyFont="1" applyFill="1" applyBorder="1" applyAlignment="1">
      <alignment horizontal="center" vertical="center"/>
    </xf>
    <xf numFmtId="41" fontId="11" fillId="0" borderId="4" xfId="0" applyNumberFormat="1" applyFont="1" applyFill="1" applyBorder="1" applyAlignment="1"/>
    <xf numFmtId="41" fontId="11" fillId="0" borderId="17" xfId="0" applyNumberFormat="1" applyFont="1" applyFill="1" applyBorder="1" applyAlignment="1">
      <alignment horizontal="right"/>
    </xf>
    <xf numFmtId="41" fontId="11" fillId="0" borderId="17" xfId="0" applyNumberFormat="1" applyFont="1" applyFill="1" applyBorder="1" applyAlignment="1"/>
    <xf numFmtId="187" fontId="11" fillId="0" borderId="26" xfId="1" applyNumberFormat="1" applyFont="1" applyFill="1" applyBorder="1" applyAlignment="1">
      <alignment horizontal="center" vertical="center"/>
    </xf>
    <xf numFmtId="187" fontId="11" fillId="0" borderId="32" xfId="1" applyNumberFormat="1" applyFont="1" applyFill="1" applyBorder="1" applyAlignment="1">
      <alignment horizontal="center" vertical="center"/>
    </xf>
    <xf numFmtId="185" fontId="11" fillId="0" borderId="4" xfId="0" applyNumberFormat="1" applyFont="1" applyFill="1" applyBorder="1" applyAlignment="1"/>
    <xf numFmtId="42" fontId="11" fillId="0" borderId="17" xfId="0" applyNumberFormat="1" applyFont="1" applyFill="1" applyBorder="1" applyAlignment="1">
      <alignment horizontal="right"/>
    </xf>
    <xf numFmtId="185" fontId="11" fillId="0" borderId="17" xfId="0" applyNumberFormat="1" applyFont="1" applyFill="1" applyBorder="1" applyAlignment="1"/>
    <xf numFmtId="187" fontId="11" fillId="0" borderId="24" xfId="1" applyNumberFormat="1" applyFont="1" applyFill="1" applyBorder="1" applyAlignment="1">
      <alignment horizontal="center" vertical="center"/>
    </xf>
    <xf numFmtId="0" fontId="17" fillId="0" borderId="31" xfId="0" applyNumberFormat="1" applyFont="1" applyFill="1" applyBorder="1" applyAlignment="1">
      <alignment horizontal="center" vertical="center"/>
    </xf>
    <xf numFmtId="41" fontId="11" fillId="0" borderId="3" xfId="0" applyNumberFormat="1" applyFont="1" applyFill="1" applyBorder="1" applyAlignment="1"/>
    <xf numFmtId="41" fontId="11" fillId="0" borderId="24" xfId="0" applyNumberFormat="1" applyFont="1" applyFill="1" applyBorder="1" applyAlignment="1"/>
    <xf numFmtId="49" fontId="17" fillId="0" borderId="6" xfId="0" applyNumberFormat="1" applyFont="1" applyFill="1" applyBorder="1" applyAlignment="1">
      <alignment horizontal="center" vertical="center" textRotation="255"/>
    </xf>
    <xf numFmtId="49" fontId="17" fillId="0" borderId="1" xfId="0" applyNumberFormat="1" applyFont="1" applyFill="1" applyBorder="1" applyAlignment="1">
      <alignment horizontal="center" vertical="center"/>
    </xf>
    <xf numFmtId="185" fontId="11" fillId="0" borderId="1" xfId="0" applyNumberFormat="1" applyFont="1" applyFill="1" applyBorder="1" applyAlignment="1"/>
    <xf numFmtId="185" fontId="11" fillId="0" borderId="13" xfId="0" applyNumberFormat="1" applyFont="1" applyFill="1" applyBorder="1" applyAlignment="1"/>
    <xf numFmtId="187" fontId="11" fillId="0" borderId="20" xfId="1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 textRotation="255" wrapText="1"/>
    </xf>
    <xf numFmtId="49" fontId="24" fillId="0" borderId="3" xfId="0" applyNumberFormat="1" applyFont="1" applyFill="1" applyBorder="1" applyAlignment="1">
      <alignment horizontal="center"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24" xfId="0" applyNumberFormat="1" applyFont="1" applyFill="1" applyBorder="1" applyAlignment="1">
      <alignment vertical="center"/>
    </xf>
    <xf numFmtId="187" fontId="24" fillId="0" borderId="32" xfId="1" applyNumberFormat="1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 textRotation="255" wrapText="1"/>
    </xf>
    <xf numFmtId="49" fontId="24" fillId="0" borderId="4" xfId="0" applyNumberFormat="1" applyFont="1" applyFill="1" applyBorder="1" applyAlignment="1">
      <alignment horizontal="center" vertical="center" wrapText="1"/>
    </xf>
    <xf numFmtId="3" fontId="24" fillId="0" borderId="4" xfId="0" applyNumberFormat="1" applyFont="1" applyFill="1" applyBorder="1" applyAlignment="1">
      <alignment horizontal="right" vertical="center"/>
    </xf>
    <xf numFmtId="3" fontId="24" fillId="0" borderId="4" xfId="0" applyNumberFormat="1" applyFont="1" applyFill="1" applyBorder="1" applyAlignment="1">
      <alignment vertical="center"/>
    </xf>
    <xf numFmtId="0" fontId="24" fillId="0" borderId="6" xfId="0" applyNumberFormat="1" applyFont="1" applyFill="1" applyBorder="1" applyAlignment="1">
      <alignment horizontal="center" vertical="center" textRotation="255" wrapText="1"/>
    </xf>
    <xf numFmtId="49" fontId="24" fillId="0" borderId="1" xfId="0" applyNumberFormat="1" applyFont="1" applyFill="1" applyBorder="1" applyAlignment="1">
      <alignment horizontal="center" vertical="center" wrapText="1"/>
    </xf>
    <xf numFmtId="185" fontId="24" fillId="0" borderId="1" xfId="0" applyNumberFormat="1" applyFont="1" applyFill="1" applyBorder="1" applyAlignment="1">
      <alignment vertical="center"/>
    </xf>
    <xf numFmtId="185" fontId="24" fillId="0" borderId="13" xfId="0" applyNumberFormat="1" applyFont="1" applyFill="1" applyBorder="1" applyAlignment="1">
      <alignment vertical="center"/>
    </xf>
    <xf numFmtId="187" fontId="24" fillId="0" borderId="20" xfId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Alignme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26" fillId="0" borderId="0" xfId="0" applyFont="1" applyFill="1" applyAlignment="1"/>
    <xf numFmtId="188" fontId="17" fillId="0" borderId="0" xfId="0" applyNumberFormat="1" applyFont="1" applyFill="1" applyAlignment="1"/>
    <xf numFmtId="188" fontId="26" fillId="0" borderId="0" xfId="0" applyNumberFormat="1" applyFont="1" applyFill="1" applyAlignment="1"/>
    <xf numFmtId="189" fontId="26" fillId="0" borderId="0" xfId="0" applyNumberFormat="1" applyFont="1" applyFill="1" applyAlignment="1"/>
    <xf numFmtId="0" fontId="26" fillId="0" borderId="0" xfId="0" applyFont="1" applyFill="1" applyBorder="1" applyAlignment="1"/>
    <xf numFmtId="41" fontId="10" fillId="0" borderId="0" xfId="0" applyNumberFormat="1" applyFont="1" applyFill="1" applyAlignment="1"/>
    <xf numFmtId="0" fontId="9" fillId="0" borderId="0" xfId="0" applyFont="1" applyBorder="1"/>
    <xf numFmtId="0" fontId="11" fillId="0" borderId="0" xfId="0" applyFont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Border="1"/>
    <xf numFmtId="0" fontId="11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textRotation="255"/>
    </xf>
    <xf numFmtId="0" fontId="17" fillId="0" borderId="31" xfId="0" applyFont="1" applyBorder="1" applyAlignment="1"/>
    <xf numFmtId="0" fontId="17" fillId="0" borderId="2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textRotation="255"/>
    </xf>
    <xf numFmtId="0" fontId="17" fillId="0" borderId="31" xfId="0" applyFont="1" applyBorder="1" applyAlignment="1">
      <alignment horizontal="center" vertical="distributed" textRotation="255" wrapText="1"/>
    </xf>
    <xf numFmtId="0" fontId="17" fillId="0" borderId="7" xfId="0" applyFont="1" applyBorder="1" applyAlignment="1">
      <alignment horizontal="center" vertical="distributed" textRotation="255"/>
    </xf>
    <xf numFmtId="0" fontId="17" fillId="0" borderId="26" xfId="0" applyFont="1" applyBorder="1" applyAlignment="1">
      <alignment horizontal="center" vertical="distributed" textRotation="255"/>
    </xf>
    <xf numFmtId="0" fontId="17" fillId="0" borderId="7" xfId="0" applyFont="1" applyBorder="1" applyAlignment="1">
      <alignment horizontal="center" vertical="distributed" textRotation="255" wrapText="1"/>
    </xf>
    <xf numFmtId="0" fontId="17" fillId="0" borderId="33" xfId="0" applyFont="1" applyBorder="1" applyAlignment="1">
      <alignment horizontal="center" vertical="distributed" textRotation="255"/>
    </xf>
    <xf numFmtId="0" fontId="17" fillId="0" borderId="0" xfId="0" applyFont="1" applyBorder="1" applyAlignment="1">
      <alignment horizontal="center" vertical="distributed" textRotation="255" wrapText="1"/>
    </xf>
    <xf numFmtId="0" fontId="17" fillId="0" borderId="25" xfId="0" applyFont="1" applyBorder="1" applyAlignment="1">
      <alignment horizontal="center" vertical="distributed" textRotation="255"/>
    </xf>
    <xf numFmtId="0" fontId="20" fillId="0" borderId="31" xfId="0" applyFont="1" applyBorder="1" applyAlignment="1">
      <alignment horizontal="distributed" vertical="center"/>
    </xf>
    <xf numFmtId="41" fontId="21" fillId="0" borderId="10" xfId="0" applyNumberFormat="1" applyFont="1" applyBorder="1" applyAlignment="1">
      <alignment horizontal="right" vertical="center" shrinkToFit="1"/>
    </xf>
    <xf numFmtId="41" fontId="21" fillId="0" borderId="19" xfId="0" applyNumberFormat="1" applyFont="1" applyBorder="1" applyAlignment="1">
      <alignment horizontal="right" vertical="center" shrinkToFit="1"/>
    </xf>
    <xf numFmtId="0" fontId="18" fillId="0" borderId="0" xfId="0" applyFont="1"/>
    <xf numFmtId="0" fontId="17" fillId="0" borderId="31" xfId="0" applyFont="1" applyBorder="1" applyAlignment="1">
      <alignment horizontal="distributed" vertical="center"/>
    </xf>
    <xf numFmtId="190" fontId="27" fillId="0" borderId="3" xfId="0" applyNumberFormat="1" applyFont="1" applyBorder="1" applyAlignment="1">
      <alignment horizontal="right" vertical="center" shrinkToFit="1"/>
    </xf>
    <xf numFmtId="190" fontId="27" fillId="0" borderId="24" xfId="0" applyNumberFormat="1" applyFont="1" applyBorder="1" applyAlignment="1">
      <alignment horizontal="right" vertical="center" shrinkToFit="1"/>
    </xf>
    <xf numFmtId="0" fontId="17" fillId="0" borderId="33" xfId="0" applyFont="1" applyBorder="1" applyAlignment="1">
      <alignment horizontal="distributed" vertical="center"/>
    </xf>
    <xf numFmtId="41" fontId="27" fillId="0" borderId="7" xfId="0" applyNumberFormat="1" applyFont="1" applyBorder="1" applyAlignment="1">
      <alignment horizontal="right" vertical="center" shrinkToFit="1"/>
    </xf>
    <xf numFmtId="41" fontId="27" fillId="0" borderId="34" xfId="0" applyNumberFormat="1" applyFont="1" applyBorder="1" applyAlignment="1">
      <alignment horizontal="right" vertical="center" shrinkToFit="1"/>
    </xf>
    <xf numFmtId="41" fontId="27" fillId="0" borderId="7" xfId="0" applyNumberFormat="1" applyFont="1" applyFill="1" applyBorder="1" applyAlignment="1">
      <alignment horizontal="right" vertical="center" shrinkToFit="1"/>
    </xf>
    <xf numFmtId="41" fontId="27" fillId="0" borderId="26" xfId="0" applyNumberFormat="1" applyFont="1" applyBorder="1" applyAlignment="1">
      <alignment horizontal="right" vertical="center" shrinkToFit="1"/>
    </xf>
    <xf numFmtId="41" fontId="27" fillId="0" borderId="34" xfId="0" applyNumberFormat="1" applyFont="1" applyFill="1" applyBorder="1" applyAlignment="1">
      <alignment horizontal="right" vertical="center" shrinkToFit="1"/>
    </xf>
    <xf numFmtId="41" fontId="27" fillId="0" borderId="32" xfId="0" applyNumberFormat="1" applyFont="1" applyBorder="1" applyAlignment="1">
      <alignment horizontal="right" vertical="center" shrinkToFit="1"/>
    </xf>
    <xf numFmtId="0" fontId="17" fillId="0" borderId="6" xfId="0" applyFont="1" applyBorder="1" applyAlignment="1">
      <alignment horizontal="distributed" vertical="center"/>
    </xf>
    <xf numFmtId="41" fontId="27" fillId="0" borderId="9" xfId="0" applyNumberFormat="1" applyFont="1" applyBorder="1" applyAlignment="1">
      <alignment horizontal="right" vertical="center" shrinkToFit="1"/>
    </xf>
    <xf numFmtId="41" fontId="27" fillId="0" borderId="9" xfId="0" applyNumberFormat="1" applyFont="1" applyFill="1" applyBorder="1" applyAlignment="1">
      <alignment horizontal="right" vertical="center" shrinkToFit="1"/>
    </xf>
    <xf numFmtId="41" fontId="27" fillId="0" borderId="20" xfId="0" applyNumberFormat="1" applyFont="1" applyBorder="1" applyAlignment="1">
      <alignment horizontal="right" vertical="center" shrinkToFit="1"/>
    </xf>
    <xf numFmtId="0" fontId="18" fillId="0" borderId="0" xfId="0" applyFont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distributed" vertical="center" wrapText="1"/>
    </xf>
    <xf numFmtId="0" fontId="11" fillId="0" borderId="31" xfId="0" applyFont="1" applyFill="1" applyBorder="1" applyAlignment="1"/>
    <xf numFmtId="0" fontId="11" fillId="0" borderId="34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distributed" vertical="center" wrapText="1"/>
    </xf>
    <xf numFmtId="0" fontId="11" fillId="0" borderId="32" xfId="0" applyFont="1" applyFill="1" applyBorder="1" applyAlignment="1">
      <alignment horizontal="distributed" vertical="center"/>
    </xf>
    <xf numFmtId="0" fontId="11" fillId="0" borderId="6" xfId="0" applyFont="1" applyFill="1" applyBorder="1" applyAlignment="1"/>
    <xf numFmtId="0" fontId="11" fillId="0" borderId="9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 wrapText="1"/>
    </xf>
    <xf numFmtId="0" fontId="15" fillId="0" borderId="9" xfId="0" applyFont="1" applyFill="1" applyBorder="1"/>
    <xf numFmtId="0" fontId="11" fillId="0" borderId="20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41" fontId="12" fillId="0" borderId="10" xfId="0" applyNumberFormat="1" applyFont="1" applyBorder="1" applyAlignment="1">
      <alignment horizontal="right" shrinkToFit="1"/>
    </xf>
    <xf numFmtId="41" fontId="12" fillId="0" borderId="19" xfId="0" applyNumberFormat="1" applyFont="1" applyBorder="1" applyAlignment="1">
      <alignment horizontal="right" shrinkToFit="1"/>
    </xf>
    <xf numFmtId="0" fontId="11" fillId="0" borderId="31" xfId="0" applyFont="1" applyFill="1" applyBorder="1" applyAlignment="1">
      <alignment horizontal="distributed" vertical="center"/>
    </xf>
    <xf numFmtId="190" fontId="11" fillId="0" borderId="3" xfId="0" applyNumberFormat="1" applyFont="1" applyBorder="1" applyAlignment="1">
      <alignment horizontal="right" shrinkToFit="1"/>
    </xf>
    <xf numFmtId="190" fontId="11" fillId="0" borderId="3" xfId="14" applyNumberFormat="1" applyFont="1" applyBorder="1" applyAlignment="1">
      <alignment horizontal="right" shrinkToFit="1"/>
    </xf>
    <xf numFmtId="190" fontId="11" fillId="0" borderId="24" xfId="0" applyNumberFormat="1" applyFont="1" applyBorder="1" applyAlignment="1">
      <alignment horizontal="right" shrinkToFit="1"/>
    </xf>
    <xf numFmtId="0" fontId="11" fillId="0" borderId="33" xfId="0" applyFont="1" applyFill="1" applyBorder="1" applyAlignment="1">
      <alignment horizontal="distributed" vertical="center"/>
    </xf>
    <xf numFmtId="41" fontId="11" fillId="0" borderId="7" xfId="0" applyNumberFormat="1" applyFont="1" applyBorder="1" applyAlignment="1">
      <alignment horizontal="right" shrinkToFit="1"/>
    </xf>
    <xf numFmtId="41" fontId="11" fillId="0" borderId="34" xfId="0" applyNumberFormat="1" applyFont="1" applyBorder="1" applyAlignment="1">
      <alignment shrinkToFit="1"/>
    </xf>
    <xf numFmtId="41" fontId="11" fillId="0" borderId="7" xfId="0" applyNumberFormat="1" applyFont="1" applyBorder="1" applyAlignment="1">
      <alignment shrinkToFit="1"/>
    </xf>
    <xf numFmtId="41" fontId="11" fillId="0" borderId="26" xfId="0" applyNumberFormat="1" applyFont="1" applyBorder="1" applyAlignment="1">
      <alignment shrinkToFit="1"/>
    </xf>
    <xf numFmtId="41" fontId="11" fillId="0" borderId="34" xfId="0" applyNumberFormat="1" applyFont="1" applyBorder="1" applyAlignment="1">
      <alignment horizontal="right" shrinkToFit="1"/>
    </xf>
    <xf numFmtId="41" fontId="11" fillId="0" borderId="32" xfId="0" applyNumberFormat="1" applyFont="1" applyBorder="1" applyAlignment="1">
      <alignment shrinkToFit="1"/>
    </xf>
    <xf numFmtId="0" fontId="11" fillId="0" borderId="6" xfId="0" applyFont="1" applyFill="1" applyBorder="1" applyAlignment="1">
      <alignment horizontal="distributed" vertical="center"/>
    </xf>
    <xf numFmtId="41" fontId="11" fillId="0" borderId="9" xfId="0" applyNumberFormat="1" applyFont="1" applyBorder="1" applyAlignment="1">
      <alignment horizontal="right" shrinkToFit="1"/>
    </xf>
    <xf numFmtId="41" fontId="11" fillId="0" borderId="9" xfId="0" applyNumberFormat="1" applyFont="1" applyBorder="1" applyAlignment="1">
      <alignment shrinkToFit="1"/>
    </xf>
    <xf numFmtId="41" fontId="11" fillId="0" borderId="20" xfId="0" applyNumberFormat="1" applyFont="1" applyBorder="1" applyAlignment="1">
      <alignment shrinkToFit="1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top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41" fontId="20" fillId="0" borderId="10" xfId="0" applyNumberFormat="1" applyFont="1" applyFill="1" applyBorder="1" applyAlignment="1">
      <alignment horizontal="right"/>
    </xf>
    <xf numFmtId="41" fontId="20" fillId="0" borderId="10" xfId="14" applyNumberFormat="1" applyFont="1" applyFill="1" applyBorder="1" applyAlignment="1">
      <alignment horizontal="right"/>
    </xf>
    <xf numFmtId="41" fontId="20" fillId="0" borderId="19" xfId="0" applyNumberFormat="1" applyFont="1" applyFill="1" applyBorder="1" applyAlignment="1">
      <alignment horizontal="right"/>
    </xf>
    <xf numFmtId="190" fontId="17" fillId="0" borderId="3" xfId="0" applyNumberFormat="1" applyFont="1" applyFill="1" applyBorder="1" applyAlignment="1">
      <alignment horizontal="right" shrinkToFit="1"/>
    </xf>
    <xf numFmtId="190" fontId="17" fillId="0" borderId="3" xfId="14" applyNumberFormat="1" applyFont="1" applyFill="1" applyBorder="1" applyAlignment="1">
      <alignment horizontal="right" shrinkToFit="1"/>
    </xf>
    <xf numFmtId="190" fontId="17" fillId="0" borderId="24" xfId="14" applyNumberFormat="1" applyFont="1" applyFill="1" applyBorder="1" applyAlignment="1">
      <alignment horizontal="right" shrinkToFit="1"/>
    </xf>
    <xf numFmtId="41" fontId="17" fillId="0" borderId="7" xfId="0" applyNumberFormat="1" applyFont="1" applyFill="1" applyBorder="1" applyAlignment="1">
      <alignment horizontal="right" shrinkToFit="1"/>
    </xf>
    <xf numFmtId="41" fontId="17" fillId="0" borderId="7" xfId="14" applyNumberFormat="1" applyFont="1" applyFill="1" applyBorder="1" applyAlignment="1">
      <alignment horizontal="right" shrinkToFit="1"/>
    </xf>
    <xf numFmtId="41" fontId="17" fillId="0" borderId="26" xfId="14" applyNumberFormat="1" applyFont="1" applyFill="1" applyBorder="1" applyAlignment="1">
      <alignment horizontal="right" shrinkToFit="1"/>
    </xf>
    <xf numFmtId="41" fontId="17" fillId="0" borderId="31" xfId="14" applyNumberFormat="1" applyFont="1" applyFill="1" applyBorder="1" applyAlignment="1">
      <alignment horizontal="right" shrinkToFit="1"/>
    </xf>
    <xf numFmtId="41" fontId="17" fillId="0" borderId="34" xfId="14" applyNumberFormat="1" applyFont="1" applyFill="1" applyBorder="1" applyAlignment="1">
      <alignment horizontal="right" shrinkToFit="1"/>
    </xf>
    <xf numFmtId="41" fontId="17" fillId="0" borderId="32" xfId="0" applyNumberFormat="1" applyFont="1" applyFill="1" applyBorder="1" applyAlignment="1">
      <alignment horizontal="right" shrinkToFit="1"/>
    </xf>
    <xf numFmtId="41" fontId="17" fillId="0" borderId="34" xfId="0" applyNumberFormat="1" applyFont="1" applyFill="1" applyBorder="1" applyAlignment="1">
      <alignment horizontal="right" shrinkToFit="1"/>
    </xf>
    <xf numFmtId="41" fontId="17" fillId="0" borderId="32" xfId="14" applyNumberFormat="1" applyFont="1" applyFill="1" applyBorder="1" applyAlignment="1">
      <alignment horizontal="right" shrinkToFit="1"/>
    </xf>
    <xf numFmtId="41" fontId="17" fillId="0" borderId="9" xfId="0" applyNumberFormat="1" applyFont="1" applyFill="1" applyBorder="1" applyAlignment="1">
      <alignment horizontal="right" shrinkToFit="1"/>
    </xf>
    <xf numFmtId="41" fontId="17" fillId="0" borderId="9" xfId="14" applyNumberFormat="1" applyFont="1" applyFill="1" applyBorder="1" applyAlignment="1">
      <alignment horizontal="right" shrinkToFit="1"/>
    </xf>
    <xf numFmtId="41" fontId="17" fillId="0" borderId="20" xfId="14" applyNumberFormat="1" applyFont="1" applyFill="1" applyBorder="1" applyAlignment="1">
      <alignment horizontal="right" shrinkToFit="1"/>
    </xf>
    <xf numFmtId="41" fontId="17" fillId="0" borderId="6" xfId="14" applyNumberFormat="1" applyFont="1" applyFill="1" applyBorder="1" applyAlignment="1">
      <alignment horizontal="right" shrinkToFit="1"/>
    </xf>
    <xf numFmtId="41" fontId="17" fillId="0" borderId="20" xfId="0" applyNumberFormat="1" applyFont="1" applyFill="1" applyBorder="1" applyAlignment="1">
      <alignment horizontal="right" shrinkToFit="1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35" xfId="0" applyFont="1" applyBorder="1" applyAlignment="1"/>
    <xf numFmtId="0" fontId="11" fillId="0" borderId="28" xfId="0" applyFont="1" applyBorder="1" applyAlignment="1"/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distributed" vertical="center"/>
    </xf>
    <xf numFmtId="41" fontId="11" fillId="0" borderId="3" xfId="0" applyNumberFormat="1" applyFont="1" applyBorder="1" applyAlignment="1">
      <alignment horizontal="center" vertical="center"/>
    </xf>
    <xf numFmtId="41" fontId="11" fillId="0" borderId="3" xfId="0" applyNumberFormat="1" applyFont="1" applyFill="1" applyBorder="1" applyAlignment="1">
      <alignment horizontal="center" vertical="center"/>
    </xf>
    <xf numFmtId="41" fontId="11" fillId="0" borderId="2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distributed" vertical="center"/>
    </xf>
    <xf numFmtId="190" fontId="11" fillId="0" borderId="4" xfId="0" applyNumberFormat="1" applyFont="1" applyBorder="1" applyAlignment="1">
      <alignment horizontal="center" vertical="center"/>
    </xf>
    <xf numFmtId="41" fontId="11" fillId="0" borderId="4" xfId="0" applyNumberFormat="1" applyFont="1" applyBorder="1"/>
    <xf numFmtId="41" fontId="11" fillId="0" borderId="4" xfId="0" applyNumberFormat="1" applyFont="1" applyFill="1" applyBorder="1"/>
    <xf numFmtId="41" fontId="11" fillId="0" borderId="17" xfId="0" applyNumberFormat="1" applyFont="1" applyBorder="1"/>
    <xf numFmtId="0" fontId="11" fillId="0" borderId="15" xfId="0" applyFont="1" applyBorder="1" applyAlignment="1">
      <alignment horizontal="distributed" vertical="center"/>
    </xf>
    <xf numFmtId="41" fontId="11" fillId="0" borderId="4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center"/>
    </xf>
    <xf numFmtId="190" fontId="11" fillId="0" borderId="1" xfId="0" applyNumberFormat="1" applyFont="1" applyBorder="1" applyAlignment="1">
      <alignment horizontal="center" vertical="center"/>
    </xf>
    <xf numFmtId="41" fontId="11" fillId="0" borderId="1" xfId="0" applyNumberFormat="1" applyFont="1" applyBorder="1"/>
    <xf numFmtId="41" fontId="11" fillId="0" borderId="1" xfId="0" applyNumberFormat="1" applyFont="1" applyFill="1" applyBorder="1"/>
    <xf numFmtId="41" fontId="11" fillId="0" borderId="13" xfId="0" applyNumberFormat="1" applyFont="1" applyBorder="1"/>
    <xf numFmtId="0" fontId="26" fillId="0" borderId="0" xfId="0" applyFont="1" applyBorder="1"/>
    <xf numFmtId="0" fontId="26" fillId="0" borderId="0" xfId="0" applyFont="1"/>
    <xf numFmtId="0" fontId="11" fillId="0" borderId="5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6" xfId="0" applyFont="1" applyBorder="1" applyAlignment="1"/>
    <xf numFmtId="0" fontId="11" fillId="0" borderId="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distributed" vertical="center"/>
    </xf>
    <xf numFmtId="178" fontId="12" fillId="0" borderId="34" xfId="0" applyNumberFormat="1" applyFont="1" applyBorder="1" applyAlignment="1">
      <alignment horizontal="right"/>
    </xf>
    <xf numFmtId="178" fontId="12" fillId="0" borderId="32" xfId="0" applyNumberFormat="1" applyFont="1" applyBorder="1" applyAlignment="1">
      <alignment horizontal="right"/>
    </xf>
    <xf numFmtId="0" fontId="11" fillId="0" borderId="31" xfId="0" applyFont="1" applyBorder="1" applyAlignment="1">
      <alignment horizontal="distributed" vertical="center"/>
    </xf>
    <xf numFmtId="178" fontId="11" fillId="0" borderId="34" xfId="0" applyNumberFormat="1" applyFont="1" applyBorder="1" applyAlignment="1">
      <alignment horizontal="right" shrinkToFit="1"/>
    </xf>
    <xf numFmtId="178" fontId="11" fillId="0" borderId="32" xfId="0" applyNumberFormat="1" applyFont="1" applyBorder="1" applyAlignment="1">
      <alignment horizontal="right" shrinkToFit="1"/>
    </xf>
    <xf numFmtId="178" fontId="11" fillId="0" borderId="3" xfId="0" applyNumberFormat="1" applyFont="1" applyBorder="1" applyAlignment="1">
      <alignment horizontal="center" shrinkToFit="1"/>
    </xf>
    <xf numFmtId="191" fontId="11" fillId="0" borderId="3" xfId="0" applyNumberFormat="1" applyFont="1" applyBorder="1" applyAlignment="1">
      <alignment horizontal="right" shrinkToFit="1"/>
    </xf>
    <xf numFmtId="191" fontId="11" fillId="0" borderId="24" xfId="0" applyNumberFormat="1" applyFont="1" applyBorder="1" applyAlignment="1">
      <alignment horizontal="right" shrinkToFit="1"/>
    </xf>
    <xf numFmtId="0" fontId="11" fillId="0" borderId="33" xfId="0" applyFont="1" applyBorder="1" applyAlignment="1">
      <alignment horizontal="distributed" vertical="center"/>
    </xf>
    <xf numFmtId="178" fontId="11" fillId="0" borderId="7" xfId="0" applyNumberFormat="1" applyFont="1" applyBorder="1" applyAlignment="1">
      <alignment horizontal="right" shrinkToFit="1"/>
    </xf>
    <xf numFmtId="178" fontId="11" fillId="0" borderId="26" xfId="0" applyNumberFormat="1" applyFont="1" applyBorder="1" applyAlignment="1">
      <alignment horizontal="right" shrinkToFit="1"/>
    </xf>
    <xf numFmtId="0" fontId="11" fillId="0" borderId="6" xfId="0" applyFont="1" applyBorder="1" applyAlignment="1">
      <alignment horizontal="distributed" vertical="center"/>
    </xf>
    <xf numFmtId="178" fontId="11" fillId="0" borderId="9" xfId="0" applyNumberFormat="1" applyFont="1" applyBorder="1" applyAlignment="1">
      <alignment horizontal="right" shrinkToFit="1"/>
    </xf>
    <xf numFmtId="178" fontId="11" fillId="0" borderId="20" xfId="0" applyNumberFormat="1" applyFont="1" applyBorder="1" applyAlignment="1">
      <alignment horizontal="right" shrinkToFit="1"/>
    </xf>
    <xf numFmtId="0" fontId="11" fillId="0" borderId="0" xfId="0" applyFont="1" applyBorder="1" applyAlignment="1">
      <alignment horizontal="left" vertical="center"/>
    </xf>
    <xf numFmtId="41" fontId="11" fillId="0" borderId="0" xfId="0" applyNumberFormat="1" applyFont="1" applyBorder="1" applyAlignment="1">
      <alignment horizontal="center" vertical="center"/>
    </xf>
    <xf numFmtId="41" fontId="11" fillId="0" borderId="0" xfId="0" applyNumberFormat="1" applyFont="1" applyBorder="1"/>
    <xf numFmtId="41" fontId="11" fillId="0" borderId="0" xfId="0" applyNumberFormat="1" applyFont="1"/>
    <xf numFmtId="41" fontId="10" fillId="0" borderId="0" xfId="0" applyNumberFormat="1" applyFont="1"/>
    <xf numFmtId="49" fontId="9" fillId="0" borderId="0" xfId="0" applyNumberFormat="1" applyFont="1" applyBorder="1" applyAlignment="1">
      <alignment vertical="center"/>
    </xf>
    <xf numFmtId="49" fontId="28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49" fontId="11" fillId="0" borderId="2" xfId="0" applyNumberFormat="1" applyFont="1" applyBorder="1" applyAlignment="1">
      <alignment vertical="center"/>
    </xf>
    <xf numFmtId="0" fontId="11" fillId="0" borderId="36" xfId="0" applyFont="1" applyBorder="1" applyAlignment="1"/>
    <xf numFmtId="49" fontId="11" fillId="0" borderId="2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49" fontId="11" fillId="0" borderId="37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distributed" vertical="center"/>
    </xf>
    <xf numFmtId="49" fontId="11" fillId="0" borderId="5" xfId="0" applyNumberFormat="1" applyFont="1" applyBorder="1" applyAlignment="1">
      <alignment horizontal="distributed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distributed" vertical="center"/>
    </xf>
    <xf numFmtId="49" fontId="11" fillId="0" borderId="38" xfId="0" applyNumberFormat="1" applyFont="1" applyBorder="1" applyAlignment="1" applyProtection="1">
      <alignment horizontal="distributed" vertical="center"/>
    </xf>
    <xf numFmtId="49" fontId="11" fillId="0" borderId="5" xfId="0" applyNumberFormat="1" applyFont="1" applyBorder="1" applyAlignment="1" applyProtection="1">
      <alignment horizontal="distributed" vertical="center"/>
    </xf>
    <xf numFmtId="49" fontId="11" fillId="0" borderId="14" xfId="0" applyNumberFormat="1" applyFont="1" applyBorder="1" applyAlignment="1" applyProtection="1">
      <alignment horizontal="distributed" vertical="center"/>
    </xf>
    <xf numFmtId="41" fontId="11" fillId="0" borderId="3" xfId="0" applyNumberFormat="1" applyFont="1" applyBorder="1" applyAlignment="1" applyProtection="1"/>
    <xf numFmtId="41" fontId="11" fillId="0" borderId="39" xfId="0" applyNumberFormat="1" applyFont="1" applyBorder="1" applyAlignment="1" applyProtection="1"/>
    <xf numFmtId="41" fontId="11" fillId="0" borderId="4" xfId="14" applyNumberFormat="1" applyFont="1" applyBorder="1" applyAlignment="1" applyProtection="1">
      <alignment horizontal="right"/>
    </xf>
    <xf numFmtId="41" fontId="11" fillId="0" borderId="4" xfId="1" applyNumberFormat="1" applyFont="1" applyBorder="1" applyAlignment="1">
      <alignment horizontal="right"/>
    </xf>
    <xf numFmtId="41" fontId="11" fillId="0" borderId="40" xfId="14" applyNumberFormat="1" applyFont="1" applyBorder="1" applyAlignment="1" applyProtection="1">
      <alignment horizontal="right"/>
    </xf>
    <xf numFmtId="49" fontId="11" fillId="0" borderId="2" xfId="0" applyNumberFormat="1" applyFont="1" applyBorder="1" applyAlignment="1">
      <alignment horizontal="distributed" vertical="center"/>
    </xf>
    <xf numFmtId="49" fontId="11" fillId="0" borderId="6" xfId="0" applyNumberFormat="1" applyFont="1" applyBorder="1" applyAlignment="1">
      <alignment horizontal="distributed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distributed" vertical="center"/>
    </xf>
    <xf numFmtId="49" fontId="11" fillId="0" borderId="41" xfId="0" applyNumberFormat="1" applyFont="1" applyBorder="1" applyAlignment="1" applyProtection="1">
      <alignment horizontal="distributed" vertical="center"/>
    </xf>
    <xf numFmtId="49" fontId="11" fillId="0" borderId="14" xfId="0" applyNumberFormat="1" applyFont="1" applyBorder="1" applyAlignment="1" applyProtection="1">
      <alignment horizontal="distributed" vertical="center"/>
    </xf>
    <xf numFmtId="49" fontId="11" fillId="0" borderId="15" xfId="0" applyNumberFormat="1" applyFont="1" applyBorder="1" applyAlignment="1" applyProtection="1">
      <alignment horizontal="distributed" vertical="center"/>
    </xf>
    <xf numFmtId="41" fontId="11" fillId="0" borderId="4" xfId="0" applyNumberFormat="1" applyFont="1" applyBorder="1" applyAlignment="1" applyProtection="1"/>
    <xf numFmtId="41" fontId="11" fillId="0" borderId="42" xfId="0" applyNumberFormat="1" applyFont="1" applyBorder="1" applyAlignment="1" applyProtection="1"/>
    <xf numFmtId="49" fontId="11" fillId="0" borderId="11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1" fontId="11" fillId="0" borderId="10" xfId="0" applyNumberFormat="1" applyFont="1" applyBorder="1" applyAlignment="1"/>
    <xf numFmtId="41" fontId="11" fillId="0" borderId="19" xfId="0" applyNumberFormat="1" applyFont="1" applyBorder="1" applyAlignment="1"/>
    <xf numFmtId="49" fontId="11" fillId="0" borderId="43" xfId="0" applyNumberFormat="1" applyFont="1" applyBorder="1" applyAlignment="1">
      <alignment horizontal="center" vertical="center" textRotation="255"/>
    </xf>
    <xf numFmtId="49" fontId="11" fillId="0" borderId="7" xfId="0" applyNumberFormat="1" applyFont="1" applyBorder="1" applyAlignment="1">
      <alignment horizontal="distributed" vertical="center"/>
    </xf>
    <xf numFmtId="49" fontId="11" fillId="0" borderId="15" xfId="0" applyNumberFormat="1" applyFont="1" applyBorder="1" applyAlignment="1">
      <alignment horizontal="distributed" vertical="center"/>
    </xf>
    <xf numFmtId="192" fontId="11" fillId="0" borderId="4" xfId="1" applyNumberFormat="1" applyFont="1" applyBorder="1" applyAlignment="1"/>
    <xf numFmtId="41" fontId="11" fillId="0" borderId="40" xfId="1" applyNumberFormat="1" applyFont="1" applyBorder="1" applyAlignment="1">
      <alignment horizontal="right"/>
    </xf>
    <xf numFmtId="49" fontId="11" fillId="0" borderId="21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/>
    <xf numFmtId="41" fontId="11" fillId="0" borderId="24" xfId="0" applyNumberFormat="1" applyFont="1" applyBorder="1" applyAlignment="1"/>
    <xf numFmtId="49" fontId="11" fillId="0" borderId="44" xfId="0" applyNumberFormat="1" applyFont="1" applyBorder="1" applyAlignment="1">
      <alignment horizontal="center" vertical="center" textRotation="255"/>
    </xf>
    <xf numFmtId="49" fontId="11" fillId="0" borderId="3" xfId="0" applyNumberFormat="1" applyFont="1" applyBorder="1" applyAlignment="1">
      <alignment horizontal="distributed" vertical="center"/>
    </xf>
    <xf numFmtId="49" fontId="11" fillId="0" borderId="25" xfId="0" applyNumberFormat="1" applyFont="1" applyBorder="1" applyAlignment="1">
      <alignment horizontal="distributed" vertical="center"/>
    </xf>
    <xf numFmtId="49" fontId="11" fillId="0" borderId="25" xfId="0" applyNumberFormat="1" applyFont="1" applyBorder="1" applyAlignment="1">
      <alignment vertical="center"/>
    </xf>
    <xf numFmtId="49" fontId="11" fillId="0" borderId="33" xfId="0" applyNumberFormat="1" applyFont="1" applyBorder="1" applyAlignment="1">
      <alignment vertical="center"/>
    </xf>
    <xf numFmtId="41" fontId="11" fillId="0" borderId="7" xfId="0" applyNumberFormat="1" applyFont="1" applyBorder="1" applyAlignment="1">
      <alignment horizontal="center"/>
    </xf>
    <xf numFmtId="41" fontId="11" fillId="0" borderId="7" xfId="0" applyNumberFormat="1" applyFont="1" applyBorder="1" applyAlignment="1"/>
    <xf numFmtId="41" fontId="11" fillId="0" borderId="26" xfId="0" applyNumberFormat="1" applyFont="1" applyBorder="1" applyAlignment="1"/>
    <xf numFmtId="41" fontId="11" fillId="0" borderId="4" xfId="0" applyNumberFormat="1" applyFont="1" applyBorder="1" applyAlignment="1"/>
    <xf numFmtId="41" fontId="11" fillId="0" borderId="4" xfId="14" applyNumberFormat="1" applyFont="1" applyBorder="1" applyAlignment="1">
      <alignment horizontal="right"/>
    </xf>
    <xf numFmtId="41" fontId="11" fillId="0" borderId="40" xfId="14" applyNumberFormat="1" applyFont="1" applyBorder="1" applyAlignment="1" applyProtection="1">
      <alignment horizontal="right"/>
      <protection locked="0"/>
    </xf>
    <xf numFmtId="49" fontId="11" fillId="0" borderId="21" xfId="0" applyNumberFormat="1" applyFont="1" applyBorder="1" applyAlignment="1">
      <alignment horizontal="distributed" vertical="center"/>
    </xf>
    <xf numFmtId="49" fontId="11" fillId="0" borderId="21" xfId="0" applyNumberFormat="1" applyFont="1" applyBorder="1" applyAlignment="1">
      <alignment vertical="center"/>
    </xf>
    <xf numFmtId="49" fontId="11" fillId="0" borderId="14" xfId="0" applyNumberFormat="1" applyFont="1" applyBorder="1" applyAlignment="1">
      <alignment vertical="center"/>
    </xf>
    <xf numFmtId="41" fontId="11" fillId="0" borderId="3" xfId="0" applyNumberFormat="1" applyFont="1" applyBorder="1" applyAlignment="1">
      <alignment horizontal="center"/>
    </xf>
    <xf numFmtId="49" fontId="11" fillId="0" borderId="25" xfId="0" applyNumberFormat="1" applyFont="1" applyBorder="1" applyAlignment="1">
      <alignment horizontal="distributed" vertical="center"/>
    </xf>
    <xf numFmtId="49" fontId="11" fillId="0" borderId="25" xfId="0" applyNumberFormat="1" applyFont="1" applyBorder="1" applyAlignment="1">
      <alignment vertical="center"/>
    </xf>
    <xf numFmtId="49" fontId="11" fillId="0" borderId="33" xfId="0" applyNumberFormat="1" applyFont="1" applyBorder="1" applyAlignment="1">
      <alignment horizontal="center" vertical="center"/>
    </xf>
    <xf numFmtId="41" fontId="11" fillId="0" borderId="7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>
      <alignment horizontal="distributed" vertical="center" wrapText="1"/>
    </xf>
    <xf numFmtId="49" fontId="11" fillId="0" borderId="0" xfId="0" applyNumberFormat="1" applyFont="1" applyBorder="1" applyAlignment="1">
      <alignment horizontal="distributed" vertical="center"/>
    </xf>
    <xf numFmtId="49" fontId="11" fillId="0" borderId="31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 applyProtection="1">
      <alignment horizontal="center"/>
      <protection locked="0"/>
    </xf>
    <xf numFmtId="49" fontId="11" fillId="0" borderId="3" xfId="0" applyNumberFormat="1" applyFont="1" applyBorder="1" applyAlignment="1">
      <alignment horizontal="distributed" vertical="center" wrapText="1"/>
    </xf>
    <xf numFmtId="49" fontId="11" fillId="0" borderId="21" xfId="0" applyNumberFormat="1" applyFont="1" applyBorder="1" applyAlignment="1">
      <alignment horizontal="distributed" vertical="center"/>
    </xf>
    <xf numFmtId="49" fontId="11" fillId="0" borderId="21" xfId="0" applyNumberFormat="1" applyFont="1" applyBorder="1" applyAlignment="1">
      <alignment vertical="center"/>
    </xf>
    <xf numFmtId="49" fontId="11" fillId="0" borderId="14" xfId="0" applyNumberFormat="1" applyFont="1" applyBorder="1" applyAlignment="1">
      <alignment horizontal="center" vertical="center"/>
    </xf>
    <xf numFmtId="41" fontId="11" fillId="0" borderId="4" xfId="14" applyNumberFormat="1" applyFont="1" applyBorder="1" applyAlignment="1" applyProtection="1">
      <alignment horizontal="right"/>
      <protection locked="0"/>
    </xf>
    <xf numFmtId="41" fontId="11" fillId="0" borderId="26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distributed" vertical="center"/>
    </xf>
    <xf numFmtId="49" fontId="11" fillId="0" borderId="6" xfId="0" applyNumberFormat="1" applyFont="1" applyBorder="1" applyAlignment="1">
      <alignment horizontal="center" vertical="center"/>
    </xf>
    <xf numFmtId="41" fontId="11" fillId="0" borderId="9" xfId="0" applyNumberFormat="1" applyFont="1" applyBorder="1" applyAlignment="1">
      <alignment horizontal="center"/>
    </xf>
    <xf numFmtId="41" fontId="11" fillId="0" borderId="9" xfId="0" applyNumberFormat="1" applyFont="1" applyBorder="1" applyAlignment="1" applyProtection="1">
      <alignment horizontal="center"/>
      <protection locked="0"/>
    </xf>
    <xf numFmtId="41" fontId="11" fillId="0" borderId="20" xfId="0" applyNumberFormat="1" applyFont="1" applyBorder="1" applyAlignment="1">
      <alignment horizontal="center"/>
    </xf>
    <xf numFmtId="49" fontId="11" fillId="0" borderId="45" xfId="0" applyNumberFormat="1" applyFont="1" applyBorder="1" applyAlignment="1">
      <alignment horizontal="center" vertical="center" textRotation="255"/>
    </xf>
    <xf numFmtId="49" fontId="11" fillId="0" borderId="9" xfId="0" applyNumberFormat="1" applyFont="1" applyBorder="1" applyAlignment="1">
      <alignment horizontal="distributed" vertical="center"/>
    </xf>
    <xf numFmtId="49" fontId="11" fillId="0" borderId="16" xfId="0" applyNumberFormat="1" applyFont="1" applyBorder="1" applyAlignment="1">
      <alignment horizontal="distributed" vertical="center"/>
    </xf>
    <xf numFmtId="41" fontId="11" fillId="0" borderId="1" xfId="0" applyNumberFormat="1" applyFont="1" applyBorder="1" applyAlignment="1"/>
    <xf numFmtId="192" fontId="11" fillId="0" borderId="1" xfId="1" applyNumberFormat="1" applyFont="1" applyBorder="1" applyAlignment="1"/>
    <xf numFmtId="41" fontId="11" fillId="0" borderId="1" xfId="14" applyNumberFormat="1" applyFont="1" applyBorder="1" applyAlignment="1">
      <alignment horizontal="right"/>
    </xf>
    <xf numFmtId="41" fontId="11" fillId="0" borderId="1" xfId="14" applyNumberFormat="1" applyFont="1" applyBorder="1" applyAlignment="1" applyProtection="1">
      <alignment horizontal="right"/>
      <protection locked="0"/>
    </xf>
    <xf numFmtId="41" fontId="11" fillId="0" borderId="46" xfId="14" applyNumberFormat="1" applyFont="1" applyBorder="1" applyAlignment="1">
      <alignment horizontal="right"/>
    </xf>
    <xf numFmtId="0" fontId="11" fillId="0" borderId="11" xfId="0" applyFont="1" applyBorder="1" applyAlignment="1">
      <alignment horizontal="left"/>
    </xf>
    <xf numFmtId="190" fontId="11" fillId="0" borderId="0" xfId="0" applyNumberFormat="1" applyFont="1" applyBorder="1"/>
  </cellXfs>
  <cellStyles count="15">
    <cellStyle name="桁区切り" xfId="1" builtinId="6"/>
    <cellStyle name="桁区切り 2" xfId="14" xr:uid="{8AA22985-2ABD-4B4F-B8F3-60940EC0B6C2}"/>
    <cellStyle name="標準" xfId="0" builtinId="0"/>
    <cellStyle name="標準 10" xfId="2" xr:uid="{00000000-0005-0000-0000-000002000000}"/>
    <cellStyle name="標準 11" xfId="3" xr:uid="{00000000-0005-0000-0000-000003000000}"/>
    <cellStyle name="標準 12" xfId="4" xr:uid="{00000000-0005-0000-0000-000004000000}"/>
    <cellStyle name="標準 13" xfId="5" xr:uid="{00000000-0005-0000-0000-000005000000}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showGridLines="0" tabSelected="1" zoomScaleSheetLayoutView="80" workbookViewId="0">
      <selection sqref="A1:N1"/>
    </sheetView>
  </sheetViews>
  <sheetFormatPr baseColWidth="10" defaultColWidth="9" defaultRowHeight="14"/>
  <cols>
    <col min="1" max="1" width="5.1640625" style="4" customWidth="1"/>
    <col min="2" max="2" width="6" style="5" customWidth="1"/>
    <col min="3" max="4" width="7.6640625" style="5" customWidth="1"/>
    <col min="5" max="7" width="6.1640625" style="5" customWidth="1"/>
    <col min="8" max="8" width="6.1640625" style="4" customWidth="1"/>
    <col min="9" max="9" width="6.1640625" style="5" customWidth="1"/>
    <col min="10" max="10" width="5.1640625" style="5" customWidth="1"/>
    <col min="11" max="11" width="5.83203125" style="5" customWidth="1"/>
    <col min="12" max="12" width="5.33203125" style="4" customWidth="1"/>
    <col min="13" max="13" width="5.83203125" style="4" customWidth="1"/>
    <col min="14" max="14" width="8.1640625" style="4" customWidth="1"/>
    <col min="15" max="16384" width="9" style="5"/>
  </cols>
  <sheetData>
    <row r="1" spans="1:14" ht="21" customHeight="1">
      <c r="A1" s="53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3" spans="1:14" s="2" customFormat="1" ht="19">
      <c r="A3" s="3" t="s">
        <v>3</v>
      </c>
      <c r="H3" s="1"/>
      <c r="L3" s="1"/>
      <c r="M3" s="1"/>
      <c r="N3" s="1"/>
    </row>
    <row r="5" spans="1:14" ht="15">
      <c r="A5" s="8" t="s">
        <v>31</v>
      </c>
      <c r="B5" s="9"/>
      <c r="C5" s="9"/>
      <c r="D5" s="9"/>
      <c r="E5" s="9"/>
      <c r="F5" s="9"/>
      <c r="G5" s="9"/>
      <c r="H5" s="10"/>
      <c r="I5" s="9"/>
      <c r="J5" s="9"/>
      <c r="K5" s="9"/>
      <c r="L5" s="10"/>
      <c r="M5" s="11"/>
      <c r="N5" s="10"/>
    </row>
    <row r="6" spans="1:14" s="6" customFormat="1" ht="31.5" customHeight="1">
      <c r="A6" s="45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s="6" customFormat="1" thickBot="1">
      <c r="A7" s="12"/>
      <c r="B7" s="13"/>
      <c r="C7" s="13"/>
      <c r="D7" s="13"/>
      <c r="E7" s="13"/>
      <c r="F7" s="13"/>
      <c r="G7" s="13"/>
      <c r="H7" s="12"/>
      <c r="I7" s="13"/>
      <c r="J7" s="13"/>
      <c r="K7" s="13"/>
      <c r="L7" s="14"/>
      <c r="M7" s="15"/>
      <c r="N7" s="16" t="s">
        <v>33</v>
      </c>
    </row>
    <row r="8" spans="1:14" s="6" customFormat="1" ht="15" customHeight="1">
      <c r="A8" s="48"/>
      <c r="B8" s="49"/>
      <c r="C8" s="52" t="s">
        <v>13</v>
      </c>
      <c r="D8" s="52"/>
      <c r="E8" s="46" t="s">
        <v>17</v>
      </c>
      <c r="F8" s="46" t="s">
        <v>18</v>
      </c>
      <c r="G8" s="46" t="s">
        <v>19</v>
      </c>
      <c r="H8" s="46" t="s">
        <v>20</v>
      </c>
      <c r="I8" s="46" t="s">
        <v>21</v>
      </c>
      <c r="J8" s="52" t="s">
        <v>15</v>
      </c>
      <c r="K8" s="52"/>
      <c r="L8" s="52"/>
      <c r="M8" s="46" t="s">
        <v>14</v>
      </c>
      <c r="N8" s="43" t="s">
        <v>16</v>
      </c>
    </row>
    <row r="9" spans="1:14" s="6" customFormat="1" ht="30" customHeight="1" thickBot="1">
      <c r="A9" s="50"/>
      <c r="B9" s="51"/>
      <c r="C9" s="17" t="s">
        <v>25</v>
      </c>
      <c r="D9" s="17" t="s">
        <v>26</v>
      </c>
      <c r="E9" s="47"/>
      <c r="F9" s="47"/>
      <c r="G9" s="47"/>
      <c r="H9" s="47"/>
      <c r="I9" s="47"/>
      <c r="J9" s="17" t="s">
        <v>22</v>
      </c>
      <c r="K9" s="17" t="s">
        <v>23</v>
      </c>
      <c r="L9" s="17" t="s">
        <v>24</v>
      </c>
      <c r="M9" s="47"/>
      <c r="N9" s="44"/>
    </row>
    <row r="10" spans="1:14" s="7" customFormat="1" ht="18" customHeight="1">
      <c r="A10" s="38" t="s">
        <v>4</v>
      </c>
      <c r="B10" s="18" t="s">
        <v>11</v>
      </c>
      <c r="C10" s="19">
        <v>23766</v>
      </c>
      <c r="D10" s="20">
        <v>31</v>
      </c>
      <c r="E10" s="20">
        <v>20538</v>
      </c>
      <c r="F10" s="20">
        <v>21779</v>
      </c>
      <c r="G10" s="20">
        <v>1108</v>
      </c>
      <c r="H10" s="20">
        <v>5259</v>
      </c>
      <c r="I10" s="20">
        <v>20181</v>
      </c>
      <c r="J10" s="20">
        <f t="shared" ref="J10:K10" si="0">J12+J14+J16+J18+J20+J22+J24+J26+J28</f>
        <v>15</v>
      </c>
      <c r="K10" s="20">
        <f t="shared" si="0"/>
        <v>7257</v>
      </c>
      <c r="L10" s="20">
        <f>L12+L14+L16+L18+L20+L22+L24+L26+L28</f>
        <v>1069</v>
      </c>
      <c r="M10" s="36">
        <v>19.43</v>
      </c>
      <c r="N10" s="33">
        <v>80.260000000000005</v>
      </c>
    </row>
    <row r="11" spans="1:14" s="7" customFormat="1" ht="18" customHeight="1">
      <c r="A11" s="39"/>
      <c r="B11" s="21" t="s">
        <v>12</v>
      </c>
      <c r="C11" s="19">
        <v>29870</v>
      </c>
      <c r="D11" s="20">
        <v>40</v>
      </c>
      <c r="E11" s="20">
        <v>25888</v>
      </c>
      <c r="F11" s="20">
        <v>27266</v>
      </c>
      <c r="G11" s="20">
        <v>1589</v>
      </c>
      <c r="H11" s="20">
        <v>5459</v>
      </c>
      <c r="I11" s="20">
        <v>23974</v>
      </c>
      <c r="J11" s="20">
        <f t="shared" ref="J11:K11" si="1">J13+J15+J17+J19+J21+J23+J25+J27+J29</f>
        <v>15</v>
      </c>
      <c r="K11" s="20">
        <f t="shared" si="1"/>
        <v>8298</v>
      </c>
      <c r="L11" s="20">
        <f>L13+L15+L17+L19+L21+L23+L25+L27+L29</f>
        <v>1071</v>
      </c>
      <c r="M11" s="37"/>
      <c r="N11" s="34"/>
    </row>
    <row r="12" spans="1:14" s="6" customFormat="1" ht="18" customHeight="1">
      <c r="A12" s="35" t="s">
        <v>0</v>
      </c>
      <c r="B12" s="22" t="s">
        <v>11</v>
      </c>
      <c r="C12" s="23">
        <v>3900</v>
      </c>
      <c r="D12" s="24">
        <v>5</v>
      </c>
      <c r="E12" s="23">
        <v>3405</v>
      </c>
      <c r="F12" s="24">
        <v>3616</v>
      </c>
      <c r="G12" s="24">
        <v>108</v>
      </c>
      <c r="H12" s="24">
        <v>826</v>
      </c>
      <c r="I12" s="24">
        <v>3212</v>
      </c>
      <c r="J12" s="24">
        <v>3</v>
      </c>
      <c r="K12" s="24">
        <v>807</v>
      </c>
      <c r="L12" s="24">
        <v>213</v>
      </c>
      <c r="M12" s="40">
        <v>43.91</v>
      </c>
      <c r="N12" s="42">
        <v>79.34</v>
      </c>
    </row>
    <row r="13" spans="1:14" s="6" customFormat="1" ht="18" customHeight="1">
      <c r="A13" s="35"/>
      <c r="B13" s="22" t="s">
        <v>12</v>
      </c>
      <c r="C13" s="24">
        <v>4499</v>
      </c>
      <c r="D13" s="24">
        <v>6</v>
      </c>
      <c r="E13" s="24">
        <v>3933</v>
      </c>
      <c r="F13" s="24">
        <v>4153</v>
      </c>
      <c r="G13" s="24">
        <v>156</v>
      </c>
      <c r="H13" s="25">
        <v>841</v>
      </c>
      <c r="I13" s="24">
        <v>3570</v>
      </c>
      <c r="J13" s="24">
        <v>3</v>
      </c>
      <c r="K13" s="24">
        <v>961</v>
      </c>
      <c r="L13" s="24">
        <v>213</v>
      </c>
      <c r="M13" s="41"/>
      <c r="N13" s="42"/>
    </row>
    <row r="14" spans="1:14" s="6" customFormat="1" ht="18" customHeight="1">
      <c r="A14" s="35" t="s">
        <v>1</v>
      </c>
      <c r="B14" s="22" t="s">
        <v>11</v>
      </c>
      <c r="C14" s="23">
        <v>2086</v>
      </c>
      <c r="D14" s="23">
        <v>5</v>
      </c>
      <c r="E14" s="24">
        <v>1826</v>
      </c>
      <c r="F14" s="24">
        <v>1940</v>
      </c>
      <c r="G14" s="24">
        <v>111</v>
      </c>
      <c r="H14" s="24">
        <v>411</v>
      </c>
      <c r="I14" s="24">
        <v>1721</v>
      </c>
      <c r="J14" s="24">
        <v>3</v>
      </c>
      <c r="K14" s="24">
        <v>691</v>
      </c>
      <c r="L14" s="24">
        <v>106</v>
      </c>
      <c r="M14" s="40">
        <v>33.46</v>
      </c>
      <c r="N14" s="42">
        <v>77.63</v>
      </c>
    </row>
    <row r="15" spans="1:14" s="6" customFormat="1" ht="18" customHeight="1">
      <c r="A15" s="35"/>
      <c r="B15" s="22" t="s">
        <v>12</v>
      </c>
      <c r="C15" s="24">
        <v>2614</v>
      </c>
      <c r="D15" s="24">
        <v>7</v>
      </c>
      <c r="E15" s="24">
        <v>2284</v>
      </c>
      <c r="F15" s="24">
        <v>2416</v>
      </c>
      <c r="G15" s="24">
        <v>167</v>
      </c>
      <c r="H15" s="24">
        <v>433</v>
      </c>
      <c r="I15" s="24">
        <v>2029</v>
      </c>
      <c r="J15" s="24">
        <v>3</v>
      </c>
      <c r="K15" s="24">
        <v>789</v>
      </c>
      <c r="L15" s="24">
        <v>107</v>
      </c>
      <c r="M15" s="41"/>
      <c r="N15" s="42"/>
    </row>
    <row r="16" spans="1:14" s="6" customFormat="1" ht="18" customHeight="1">
      <c r="A16" s="35" t="s">
        <v>2</v>
      </c>
      <c r="B16" s="22" t="s">
        <v>11</v>
      </c>
      <c r="C16" s="23">
        <v>2300</v>
      </c>
      <c r="D16" s="24">
        <v>2</v>
      </c>
      <c r="E16" s="24">
        <v>2031</v>
      </c>
      <c r="F16" s="24">
        <v>2134</v>
      </c>
      <c r="G16" s="24">
        <v>108</v>
      </c>
      <c r="H16" s="24">
        <v>578</v>
      </c>
      <c r="I16" s="24">
        <v>1937</v>
      </c>
      <c r="J16" s="24">
        <v>3</v>
      </c>
      <c r="K16" s="25">
        <v>810</v>
      </c>
      <c r="L16" s="24">
        <v>119</v>
      </c>
      <c r="M16" s="40">
        <v>54.82</v>
      </c>
      <c r="N16" s="42">
        <v>79.2</v>
      </c>
    </row>
    <row r="17" spans="1:14" s="6" customFormat="1" ht="18" customHeight="1">
      <c r="A17" s="35"/>
      <c r="B17" s="22" t="s">
        <v>12</v>
      </c>
      <c r="C17" s="24">
        <v>2885</v>
      </c>
      <c r="D17" s="24">
        <v>2</v>
      </c>
      <c r="E17" s="24">
        <v>2557</v>
      </c>
      <c r="F17" s="24">
        <v>2678</v>
      </c>
      <c r="G17" s="24">
        <v>171</v>
      </c>
      <c r="H17" s="24">
        <v>594</v>
      </c>
      <c r="I17" s="24">
        <v>2285</v>
      </c>
      <c r="J17" s="24">
        <v>3</v>
      </c>
      <c r="K17" s="25">
        <v>899</v>
      </c>
      <c r="L17" s="24">
        <v>119</v>
      </c>
      <c r="M17" s="41"/>
      <c r="N17" s="42"/>
    </row>
    <row r="18" spans="1:14" s="6" customFormat="1" ht="18" customHeight="1">
      <c r="A18" s="57" t="s">
        <v>5</v>
      </c>
      <c r="B18" s="22" t="s">
        <v>11</v>
      </c>
      <c r="C18" s="23">
        <v>3226</v>
      </c>
      <c r="D18" s="23">
        <v>4</v>
      </c>
      <c r="E18" s="24">
        <v>2776</v>
      </c>
      <c r="F18" s="24">
        <v>2958</v>
      </c>
      <c r="G18" s="24">
        <v>175</v>
      </c>
      <c r="H18" s="24">
        <v>710</v>
      </c>
      <c r="I18" s="24">
        <v>2764</v>
      </c>
      <c r="J18" s="24">
        <v>2</v>
      </c>
      <c r="K18" s="25">
        <v>1181</v>
      </c>
      <c r="L18" s="24">
        <v>147</v>
      </c>
      <c r="M18" s="40">
        <v>24.24</v>
      </c>
      <c r="N18" s="42">
        <v>80.39</v>
      </c>
    </row>
    <row r="19" spans="1:14" s="6" customFormat="1" ht="18" customHeight="1">
      <c r="A19" s="57"/>
      <c r="B19" s="22" t="s">
        <v>12</v>
      </c>
      <c r="C19" s="24">
        <v>4148</v>
      </c>
      <c r="D19" s="24">
        <v>5</v>
      </c>
      <c r="E19" s="24">
        <v>3598</v>
      </c>
      <c r="F19" s="24">
        <v>3812</v>
      </c>
      <c r="G19" s="24">
        <v>235</v>
      </c>
      <c r="H19" s="24">
        <v>734</v>
      </c>
      <c r="I19" s="24">
        <v>3335</v>
      </c>
      <c r="J19" s="24">
        <v>2</v>
      </c>
      <c r="K19" s="25">
        <v>1411</v>
      </c>
      <c r="L19" s="24">
        <v>147</v>
      </c>
      <c r="M19" s="41"/>
      <c r="N19" s="42"/>
    </row>
    <row r="20" spans="1:14" s="6" customFormat="1" ht="18" customHeight="1">
      <c r="A20" s="35" t="s">
        <v>6</v>
      </c>
      <c r="B20" s="22" t="s">
        <v>11</v>
      </c>
      <c r="C20" s="23">
        <v>2292</v>
      </c>
      <c r="D20" s="24">
        <v>3</v>
      </c>
      <c r="E20" s="24">
        <v>1936</v>
      </c>
      <c r="F20" s="24">
        <v>2064</v>
      </c>
      <c r="G20" s="24">
        <v>89</v>
      </c>
      <c r="H20" s="24">
        <v>450</v>
      </c>
      <c r="I20" s="24">
        <v>1950</v>
      </c>
      <c r="J20" s="24">
        <v>0</v>
      </c>
      <c r="K20" s="24">
        <v>422</v>
      </c>
      <c r="L20" s="24">
        <v>102</v>
      </c>
      <c r="M20" s="40">
        <v>10.53</v>
      </c>
      <c r="N20" s="42">
        <v>81.760000000000005</v>
      </c>
    </row>
    <row r="21" spans="1:14" s="6" customFormat="1" ht="18" customHeight="1">
      <c r="A21" s="35"/>
      <c r="B21" s="22" t="s">
        <v>12</v>
      </c>
      <c r="C21" s="24">
        <v>2774</v>
      </c>
      <c r="D21" s="24">
        <v>4</v>
      </c>
      <c r="E21" s="24">
        <v>2365</v>
      </c>
      <c r="F21" s="24">
        <v>2486</v>
      </c>
      <c r="G21" s="24">
        <v>133</v>
      </c>
      <c r="H21" s="24">
        <v>466</v>
      </c>
      <c r="I21" s="24">
        <v>2268</v>
      </c>
      <c r="J21" s="24">
        <v>0</v>
      </c>
      <c r="K21" s="24">
        <v>456</v>
      </c>
      <c r="L21" s="24">
        <v>102</v>
      </c>
      <c r="M21" s="41"/>
      <c r="N21" s="42"/>
    </row>
    <row r="22" spans="1:14" s="6" customFormat="1" ht="18" customHeight="1">
      <c r="A22" s="35" t="s">
        <v>7</v>
      </c>
      <c r="B22" s="22" t="s">
        <v>32</v>
      </c>
      <c r="C22" s="23">
        <v>2861</v>
      </c>
      <c r="D22" s="23">
        <v>4</v>
      </c>
      <c r="E22" s="24">
        <v>2454</v>
      </c>
      <c r="F22" s="24">
        <v>2607</v>
      </c>
      <c r="G22" s="24">
        <v>165</v>
      </c>
      <c r="H22" s="24">
        <v>738</v>
      </c>
      <c r="I22" s="24">
        <v>2478</v>
      </c>
      <c r="J22" s="24">
        <v>2</v>
      </c>
      <c r="K22" s="24">
        <v>1127</v>
      </c>
      <c r="L22" s="24">
        <v>122</v>
      </c>
      <c r="M22" s="40">
        <v>16.28</v>
      </c>
      <c r="N22" s="42">
        <v>81.569999999999993</v>
      </c>
    </row>
    <row r="23" spans="1:14" s="6" customFormat="1" ht="18" customHeight="1">
      <c r="A23" s="35"/>
      <c r="B23" s="22" t="s">
        <v>12</v>
      </c>
      <c r="C23" s="24">
        <v>3811</v>
      </c>
      <c r="D23" s="24">
        <v>5</v>
      </c>
      <c r="E23" s="24">
        <v>3273</v>
      </c>
      <c r="F23" s="24">
        <v>3453</v>
      </c>
      <c r="G23" s="24">
        <v>237</v>
      </c>
      <c r="H23" s="24">
        <v>776</v>
      </c>
      <c r="I23" s="24">
        <v>3109</v>
      </c>
      <c r="J23" s="24">
        <v>2</v>
      </c>
      <c r="K23" s="24">
        <v>1306</v>
      </c>
      <c r="L23" s="24">
        <v>123</v>
      </c>
      <c r="M23" s="41"/>
      <c r="N23" s="42"/>
    </row>
    <row r="24" spans="1:14" s="6" customFormat="1" ht="18" customHeight="1">
      <c r="A24" s="35" t="s">
        <v>8</v>
      </c>
      <c r="B24" s="22" t="s">
        <v>11</v>
      </c>
      <c r="C24" s="23">
        <v>2699</v>
      </c>
      <c r="D24" s="24">
        <v>3</v>
      </c>
      <c r="E24" s="24">
        <v>2350</v>
      </c>
      <c r="F24" s="24">
        <v>2461</v>
      </c>
      <c r="G24" s="24">
        <v>157</v>
      </c>
      <c r="H24" s="24">
        <v>632</v>
      </c>
      <c r="I24" s="24">
        <v>2364</v>
      </c>
      <c r="J24" s="24">
        <v>1</v>
      </c>
      <c r="K24" s="24">
        <v>1124</v>
      </c>
      <c r="L24" s="24">
        <v>101</v>
      </c>
      <c r="M24" s="40">
        <v>15.5</v>
      </c>
      <c r="N24" s="42">
        <v>81.209999999999994</v>
      </c>
    </row>
    <row r="25" spans="1:14" s="6" customFormat="1" ht="18" customHeight="1">
      <c r="A25" s="35"/>
      <c r="B25" s="22" t="s">
        <v>12</v>
      </c>
      <c r="C25" s="24">
        <v>3622</v>
      </c>
      <c r="D25" s="24">
        <v>4</v>
      </c>
      <c r="E25" s="24">
        <v>3160</v>
      </c>
      <c r="F25" s="24">
        <v>3281</v>
      </c>
      <c r="G25" s="24">
        <v>218</v>
      </c>
      <c r="H25" s="24">
        <v>660</v>
      </c>
      <c r="I25" s="24">
        <v>2941</v>
      </c>
      <c r="J25" s="24">
        <v>1</v>
      </c>
      <c r="K25" s="24">
        <v>1289</v>
      </c>
      <c r="L25" s="24">
        <v>101</v>
      </c>
      <c r="M25" s="41"/>
      <c r="N25" s="42"/>
    </row>
    <row r="26" spans="1:14" s="6" customFormat="1" ht="18" customHeight="1">
      <c r="A26" s="35" t="s">
        <v>9</v>
      </c>
      <c r="B26" s="22" t="s">
        <v>11</v>
      </c>
      <c r="C26" s="23">
        <v>2948</v>
      </c>
      <c r="D26" s="23">
        <v>3</v>
      </c>
      <c r="E26" s="24">
        <v>2521</v>
      </c>
      <c r="F26" s="24">
        <v>2683</v>
      </c>
      <c r="G26" s="24">
        <v>132</v>
      </c>
      <c r="H26" s="24">
        <v>587</v>
      </c>
      <c r="I26" s="24">
        <v>2513</v>
      </c>
      <c r="J26" s="24">
        <v>1</v>
      </c>
      <c r="K26" s="24">
        <v>734</v>
      </c>
      <c r="L26" s="24">
        <v>124</v>
      </c>
      <c r="M26" s="40">
        <v>16.63</v>
      </c>
      <c r="N26" s="42">
        <v>80.599999999999994</v>
      </c>
    </row>
    <row r="27" spans="1:14" s="6" customFormat="1" ht="18" customHeight="1">
      <c r="A27" s="35"/>
      <c r="B27" s="22" t="s">
        <v>12</v>
      </c>
      <c r="C27" s="24">
        <v>3686</v>
      </c>
      <c r="D27" s="24">
        <v>3</v>
      </c>
      <c r="E27" s="24">
        <v>3144</v>
      </c>
      <c r="F27" s="24">
        <v>3335</v>
      </c>
      <c r="G27" s="24">
        <v>181</v>
      </c>
      <c r="H27" s="24">
        <v>616</v>
      </c>
      <c r="I27" s="24">
        <v>2971</v>
      </c>
      <c r="J27" s="24">
        <v>1</v>
      </c>
      <c r="K27" s="24">
        <v>769</v>
      </c>
      <c r="L27" s="24">
        <v>124</v>
      </c>
      <c r="M27" s="41"/>
      <c r="N27" s="42"/>
    </row>
    <row r="28" spans="1:14" s="6" customFormat="1" ht="18" customHeight="1">
      <c r="A28" s="35" t="s">
        <v>10</v>
      </c>
      <c r="B28" s="22" t="s">
        <v>11</v>
      </c>
      <c r="C28" s="23">
        <v>1455</v>
      </c>
      <c r="D28" s="24">
        <v>2</v>
      </c>
      <c r="E28" s="24">
        <v>1239</v>
      </c>
      <c r="F28" s="24">
        <v>1315</v>
      </c>
      <c r="G28" s="24">
        <v>63</v>
      </c>
      <c r="H28" s="24">
        <v>325</v>
      </c>
      <c r="I28" s="24">
        <v>1243</v>
      </c>
      <c r="J28" s="24">
        <v>0</v>
      </c>
      <c r="K28" s="24">
        <v>361</v>
      </c>
      <c r="L28" s="24">
        <v>35</v>
      </c>
      <c r="M28" s="40">
        <v>10.14</v>
      </c>
      <c r="N28" s="42">
        <v>80.12</v>
      </c>
    </row>
    <row r="29" spans="1:14" s="6" customFormat="1" ht="18" customHeight="1" thickBot="1">
      <c r="A29" s="56"/>
      <c r="B29" s="26" t="s">
        <v>12</v>
      </c>
      <c r="C29" s="27">
        <v>1830</v>
      </c>
      <c r="D29" s="28">
        <v>3</v>
      </c>
      <c r="E29" s="28">
        <v>1574</v>
      </c>
      <c r="F29" s="28">
        <v>1652</v>
      </c>
      <c r="G29" s="28">
        <v>91</v>
      </c>
      <c r="H29" s="28">
        <v>340</v>
      </c>
      <c r="I29" s="28">
        <v>1466</v>
      </c>
      <c r="J29" s="28">
        <v>0</v>
      </c>
      <c r="K29" s="28">
        <v>418</v>
      </c>
      <c r="L29" s="28">
        <v>35</v>
      </c>
      <c r="M29" s="54"/>
      <c r="N29" s="55"/>
    </row>
    <row r="30" spans="1:14" s="6" customFormat="1" ht="13">
      <c r="A30" s="13" t="s">
        <v>30</v>
      </c>
      <c r="B30" s="13"/>
      <c r="C30" s="13"/>
      <c r="D30" s="13"/>
      <c r="E30" s="13"/>
      <c r="F30" s="13"/>
      <c r="G30" s="13"/>
      <c r="H30" s="12"/>
      <c r="I30" s="13"/>
      <c r="J30" s="13"/>
      <c r="K30" s="13"/>
      <c r="L30" s="12"/>
      <c r="M30" s="12"/>
      <c r="N30" s="12"/>
    </row>
    <row r="31" spans="1:14" s="7" customFormat="1" ht="13">
      <c r="A31" s="12" t="s">
        <v>28</v>
      </c>
      <c r="B31" s="29"/>
      <c r="C31" s="29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30"/>
    </row>
    <row r="32" spans="1:14">
      <c r="K32" s="4"/>
      <c r="L32" s="5"/>
      <c r="M32" s="5"/>
    </row>
    <row r="33" spans="8:13">
      <c r="K33" s="4"/>
      <c r="L33" s="5"/>
      <c r="M33" s="5"/>
    </row>
    <row r="34" spans="8:13">
      <c r="K34" s="4"/>
      <c r="L34" s="5"/>
      <c r="M34" s="5"/>
    </row>
    <row r="35" spans="8:13">
      <c r="K35" s="4"/>
      <c r="L35" s="5"/>
      <c r="M35" s="5"/>
    </row>
    <row r="36" spans="8:13">
      <c r="K36" s="4"/>
      <c r="L36" s="5"/>
      <c r="M36" s="5"/>
    </row>
    <row r="37" spans="8:13">
      <c r="K37" s="4"/>
      <c r="L37" s="5"/>
      <c r="M37" s="5"/>
    </row>
    <row r="38" spans="8:13">
      <c r="K38" s="4"/>
      <c r="L38" s="5"/>
      <c r="M38" s="5"/>
    </row>
    <row r="39" spans="8:13">
      <c r="K39" s="4"/>
      <c r="L39" s="5"/>
      <c r="M39" s="5"/>
    </row>
    <row r="40" spans="8:13">
      <c r="K40" s="4"/>
      <c r="L40" s="5"/>
      <c r="M40" s="5"/>
    </row>
    <row r="41" spans="8:13">
      <c r="K41" s="4"/>
      <c r="L41" s="5"/>
      <c r="M41" s="5"/>
    </row>
    <row r="42" spans="8:13">
      <c r="H42" s="5"/>
      <c r="I42" s="4"/>
      <c r="K42" s="4"/>
      <c r="L42" s="5"/>
      <c r="M42" s="5"/>
    </row>
    <row r="43" spans="8:13">
      <c r="H43" s="5"/>
      <c r="I43" s="4"/>
      <c r="K43" s="4"/>
      <c r="L43" s="5"/>
      <c r="M43" s="5"/>
    </row>
    <row r="44" spans="8:13">
      <c r="K44" s="4"/>
      <c r="L44" s="5"/>
      <c r="M44" s="5"/>
    </row>
    <row r="45" spans="8:13">
      <c r="L45" s="5"/>
      <c r="M45" s="5"/>
    </row>
    <row r="46" spans="8:13">
      <c r="L46" s="5"/>
      <c r="M46" s="5"/>
    </row>
    <row r="47" spans="8:13">
      <c r="L47" s="5"/>
      <c r="M47" s="5"/>
    </row>
    <row r="48" spans="8:13">
      <c r="L48" s="5"/>
      <c r="M48" s="5"/>
    </row>
    <row r="49" spans="12:14">
      <c r="L49" s="5"/>
      <c r="M49" s="5"/>
    </row>
    <row r="50" spans="12:14">
      <c r="L50" s="5"/>
      <c r="M50" s="5"/>
    </row>
    <row r="51" spans="12:14">
      <c r="L51" s="5"/>
      <c r="M51" s="5"/>
    </row>
    <row r="52" spans="12:14">
      <c r="L52" s="5"/>
      <c r="M52" s="5"/>
    </row>
    <row r="53" spans="12:14">
      <c r="L53" s="5"/>
      <c r="M53" s="5"/>
    </row>
    <row r="54" spans="12:14">
      <c r="L54" s="5"/>
      <c r="N54" s="5"/>
    </row>
    <row r="55" spans="12:14">
      <c r="M55" s="5"/>
    </row>
  </sheetData>
  <mergeCells count="42">
    <mergeCell ref="A26:A27"/>
    <mergeCell ref="A16:A17"/>
    <mergeCell ref="A18:A19"/>
    <mergeCell ref="A20:A21"/>
    <mergeCell ref="A22:A23"/>
    <mergeCell ref="A24:A25"/>
    <mergeCell ref="A1:N1"/>
    <mergeCell ref="N16:N17"/>
    <mergeCell ref="N18:N19"/>
    <mergeCell ref="N20:N21"/>
    <mergeCell ref="M28:M29"/>
    <mergeCell ref="N28:N29"/>
    <mergeCell ref="M26:M27"/>
    <mergeCell ref="N26:N27"/>
    <mergeCell ref="M22:M23"/>
    <mergeCell ref="M24:M25"/>
    <mergeCell ref="N22:N23"/>
    <mergeCell ref="N24:N25"/>
    <mergeCell ref="M20:M21"/>
    <mergeCell ref="M16:M17"/>
    <mergeCell ref="M18:M19"/>
    <mergeCell ref="A28:A29"/>
    <mergeCell ref="N8:N9"/>
    <mergeCell ref="A6:N6"/>
    <mergeCell ref="G8:G9"/>
    <mergeCell ref="A8:B9"/>
    <mergeCell ref="M8:M9"/>
    <mergeCell ref="E8:E9"/>
    <mergeCell ref="J8:L8"/>
    <mergeCell ref="H8:H9"/>
    <mergeCell ref="F8:F9"/>
    <mergeCell ref="C8:D8"/>
    <mergeCell ref="I8:I9"/>
    <mergeCell ref="N10:N11"/>
    <mergeCell ref="A14:A15"/>
    <mergeCell ref="M10:M11"/>
    <mergeCell ref="A10:A11"/>
    <mergeCell ref="A12:A13"/>
    <mergeCell ref="M12:M13"/>
    <mergeCell ref="N12:N13"/>
    <mergeCell ref="N14:N15"/>
    <mergeCell ref="M14:M15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4C71D-9A11-9A48-95CE-0DA4C5A9B276}">
  <dimension ref="A1:AB19"/>
  <sheetViews>
    <sheetView showGridLines="0" workbookViewId="0"/>
  </sheetViews>
  <sheetFormatPr baseColWidth="10" defaultColWidth="8.83203125" defaultRowHeight="14"/>
  <cols>
    <col min="1" max="1" width="3.1640625" style="390" customWidth="1"/>
    <col min="2" max="2" width="5.1640625" style="390" bestFit="1" customWidth="1"/>
    <col min="3" max="3" width="5" style="390" customWidth="1"/>
    <col min="4" max="4" width="8" style="391" customWidth="1"/>
    <col min="5" max="5" width="5.83203125" style="390" customWidth="1"/>
    <col min="6" max="6" width="5.5" style="391" customWidth="1"/>
    <col min="7" max="7" width="7.33203125" style="390" customWidth="1"/>
    <col min="8" max="8" width="5.5" style="391" customWidth="1"/>
    <col min="9" max="9" width="7.33203125" style="390" customWidth="1"/>
    <col min="10" max="10" width="7.33203125" style="391" customWidth="1"/>
    <col min="11" max="11" width="7.33203125" style="390" customWidth="1"/>
    <col min="12" max="12" width="7.33203125" style="391" customWidth="1"/>
    <col min="13" max="13" width="7.33203125" style="390" customWidth="1"/>
    <col min="14" max="14" width="5.5" style="390" customWidth="1"/>
    <col min="15" max="15" width="9.1640625" style="390" customWidth="1"/>
    <col min="16" max="16" width="2.6640625" style="391" customWidth="1"/>
    <col min="17" max="17" width="4.6640625" style="391" customWidth="1"/>
    <col min="18" max="27" width="5.83203125" style="391" customWidth="1"/>
    <col min="28" max="28" width="12.83203125" style="390" customWidth="1"/>
    <col min="29" max="16384" width="8.83203125" style="391"/>
  </cols>
  <sheetData>
    <row r="1" spans="1:28" ht="17">
      <c r="A1" s="419" t="s">
        <v>149</v>
      </c>
      <c r="B1" s="420"/>
      <c r="C1" s="420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0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</row>
    <row r="2" spans="1:28" s="270" customFormat="1" ht="13">
      <c r="A2" s="422" t="s">
        <v>150</v>
      </c>
      <c r="B2" s="422"/>
      <c r="C2" s="422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2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</row>
    <row r="3" spans="1:28" s="270" customFormat="1" thickBot="1">
      <c r="A3" s="422" t="s">
        <v>151</v>
      </c>
      <c r="B3" s="422"/>
      <c r="C3" s="422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 t="s">
        <v>88</v>
      </c>
      <c r="O3" s="424" t="s">
        <v>152</v>
      </c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 t="s">
        <v>153</v>
      </c>
    </row>
    <row r="4" spans="1:28" s="270" customFormat="1" thickBot="1">
      <c r="A4" s="425"/>
      <c r="B4" s="370"/>
      <c r="C4" s="371"/>
      <c r="D4" s="426" t="s">
        <v>57</v>
      </c>
      <c r="E4" s="427" t="s">
        <v>80</v>
      </c>
      <c r="F4" s="426" t="s">
        <v>0</v>
      </c>
      <c r="G4" s="427" t="s">
        <v>1</v>
      </c>
      <c r="H4" s="426" t="s">
        <v>2</v>
      </c>
      <c r="I4" s="427" t="s">
        <v>5</v>
      </c>
      <c r="J4" s="426" t="s">
        <v>58</v>
      </c>
      <c r="K4" s="427" t="s">
        <v>59</v>
      </c>
      <c r="L4" s="426" t="s">
        <v>8</v>
      </c>
      <c r="M4" s="427" t="s">
        <v>9</v>
      </c>
      <c r="N4" s="428" t="s">
        <v>10</v>
      </c>
      <c r="O4" s="429" t="s">
        <v>154</v>
      </c>
      <c r="P4" s="429"/>
      <c r="Q4" s="430"/>
      <c r="R4" s="431" t="s">
        <v>155</v>
      </c>
      <c r="S4" s="432"/>
      <c r="T4" s="432"/>
      <c r="U4" s="432"/>
      <c r="V4" s="432"/>
      <c r="W4" s="432"/>
      <c r="X4" s="432"/>
      <c r="Y4" s="432"/>
      <c r="Z4" s="432"/>
      <c r="AA4" s="433"/>
      <c r="AB4" s="434" t="s">
        <v>156</v>
      </c>
    </row>
    <row r="5" spans="1:28" s="270" customFormat="1" ht="15" thickBot="1">
      <c r="A5" s="435" t="s">
        <v>85</v>
      </c>
      <c r="B5" s="436"/>
      <c r="C5" s="437" t="s">
        <v>157</v>
      </c>
      <c r="D5" s="438">
        <v>19</v>
      </c>
      <c r="E5" s="439"/>
      <c r="F5" s="440">
        <v>0</v>
      </c>
      <c r="G5" s="440" t="s">
        <v>84</v>
      </c>
      <c r="H5" s="441">
        <v>0</v>
      </c>
      <c r="I5" s="440" t="s">
        <v>84</v>
      </c>
      <c r="J5" s="440">
        <v>8</v>
      </c>
      <c r="K5" s="440">
        <v>6</v>
      </c>
      <c r="L5" s="440">
        <v>1</v>
      </c>
      <c r="M5" s="440">
        <v>4</v>
      </c>
      <c r="N5" s="442" t="s">
        <v>84</v>
      </c>
      <c r="O5" s="443"/>
      <c r="P5" s="443"/>
      <c r="Q5" s="444"/>
      <c r="R5" s="445" t="s">
        <v>0</v>
      </c>
      <c r="S5" s="445" t="s">
        <v>1</v>
      </c>
      <c r="T5" s="445" t="s">
        <v>2</v>
      </c>
      <c r="U5" s="445" t="s">
        <v>5</v>
      </c>
      <c r="V5" s="445" t="s">
        <v>58</v>
      </c>
      <c r="W5" s="445" t="s">
        <v>59</v>
      </c>
      <c r="X5" s="445" t="s">
        <v>8</v>
      </c>
      <c r="Y5" s="445" t="s">
        <v>9</v>
      </c>
      <c r="Z5" s="445" t="s">
        <v>10</v>
      </c>
      <c r="AA5" s="445" t="s">
        <v>158</v>
      </c>
      <c r="AB5" s="446"/>
    </row>
    <row r="6" spans="1:28" s="270" customFormat="1" ht="18" customHeight="1">
      <c r="A6" s="447"/>
      <c r="B6" s="448"/>
      <c r="C6" s="449" t="s">
        <v>159</v>
      </c>
      <c r="D6" s="450">
        <v>555000</v>
      </c>
      <c r="E6" s="451"/>
      <c r="F6" s="440">
        <v>0</v>
      </c>
      <c r="G6" s="440" t="s">
        <v>84</v>
      </c>
      <c r="H6" s="441">
        <v>0</v>
      </c>
      <c r="I6" s="440" t="s">
        <v>84</v>
      </c>
      <c r="J6" s="440">
        <v>225000</v>
      </c>
      <c r="K6" s="440">
        <v>180000</v>
      </c>
      <c r="L6" s="440">
        <v>30000</v>
      </c>
      <c r="M6" s="440">
        <v>120000</v>
      </c>
      <c r="N6" s="442" t="s">
        <v>84</v>
      </c>
      <c r="O6" s="452" t="s">
        <v>160</v>
      </c>
      <c r="P6" s="452"/>
      <c r="Q6" s="453"/>
      <c r="R6" s="454">
        <v>0</v>
      </c>
      <c r="S6" s="454">
        <v>0</v>
      </c>
      <c r="T6" s="454">
        <v>0</v>
      </c>
      <c r="U6" s="454">
        <v>0</v>
      </c>
      <c r="V6" s="454">
        <v>9</v>
      </c>
      <c r="W6" s="454">
        <v>4</v>
      </c>
      <c r="X6" s="454">
        <v>14</v>
      </c>
      <c r="Y6" s="454">
        <v>0</v>
      </c>
      <c r="Z6" s="454">
        <v>0</v>
      </c>
      <c r="AA6" s="454">
        <v>27</v>
      </c>
      <c r="AB6" s="455">
        <v>810000</v>
      </c>
    </row>
    <row r="7" spans="1:28" s="270" customFormat="1" ht="18" customHeight="1">
      <c r="A7" s="456" t="s">
        <v>88</v>
      </c>
      <c r="B7" s="457" t="s">
        <v>4</v>
      </c>
      <c r="C7" s="458" t="s">
        <v>157</v>
      </c>
      <c r="D7" s="441">
        <v>27</v>
      </c>
      <c r="E7" s="459">
        <v>100</v>
      </c>
      <c r="F7" s="441">
        <v>0</v>
      </c>
      <c r="G7" s="441">
        <v>0</v>
      </c>
      <c r="H7" s="441">
        <v>0</v>
      </c>
      <c r="I7" s="441">
        <v>0</v>
      </c>
      <c r="J7" s="441">
        <v>9</v>
      </c>
      <c r="K7" s="441">
        <v>4</v>
      </c>
      <c r="L7" s="441">
        <v>14</v>
      </c>
      <c r="M7" s="441">
        <v>0</v>
      </c>
      <c r="N7" s="460">
        <v>0</v>
      </c>
      <c r="O7" s="461"/>
      <c r="P7" s="461"/>
      <c r="Q7" s="462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4"/>
    </row>
    <row r="8" spans="1:28" s="270" customFormat="1" ht="18" customHeight="1">
      <c r="A8" s="465"/>
      <c r="B8" s="466"/>
      <c r="C8" s="458" t="s">
        <v>159</v>
      </c>
      <c r="D8" s="441">
        <v>810000</v>
      </c>
      <c r="E8" s="459">
        <v>100</v>
      </c>
      <c r="F8" s="441">
        <v>0</v>
      </c>
      <c r="G8" s="441">
        <v>0</v>
      </c>
      <c r="H8" s="441">
        <v>0</v>
      </c>
      <c r="I8" s="441">
        <v>0</v>
      </c>
      <c r="J8" s="441">
        <v>270000</v>
      </c>
      <c r="K8" s="441">
        <v>120000</v>
      </c>
      <c r="L8" s="441">
        <v>420000</v>
      </c>
      <c r="M8" s="441">
        <v>0</v>
      </c>
      <c r="N8" s="460">
        <v>0</v>
      </c>
      <c r="O8" s="467" t="s">
        <v>161</v>
      </c>
      <c r="P8" s="468" t="s">
        <v>162</v>
      </c>
      <c r="Q8" s="469" t="s">
        <v>163</v>
      </c>
      <c r="R8" s="470">
        <v>0</v>
      </c>
      <c r="S8" s="470">
        <v>0</v>
      </c>
      <c r="T8" s="470">
        <v>0</v>
      </c>
      <c r="U8" s="470">
        <v>0</v>
      </c>
      <c r="V8" s="470">
        <v>0</v>
      </c>
      <c r="W8" s="471">
        <v>0</v>
      </c>
      <c r="X8" s="470">
        <v>0</v>
      </c>
      <c r="Y8" s="471">
        <v>0</v>
      </c>
      <c r="Z8" s="470">
        <v>0</v>
      </c>
      <c r="AA8" s="471">
        <v>0</v>
      </c>
      <c r="AB8" s="472">
        <v>0</v>
      </c>
    </row>
    <row r="9" spans="1:28" s="270" customFormat="1" ht="18" customHeight="1">
      <c r="A9" s="465"/>
      <c r="B9" s="457" t="s">
        <v>164</v>
      </c>
      <c r="C9" s="458" t="s">
        <v>157</v>
      </c>
      <c r="D9" s="473">
        <v>0</v>
      </c>
      <c r="E9" s="459">
        <v>0</v>
      </c>
      <c r="F9" s="474">
        <v>0</v>
      </c>
      <c r="G9" s="474">
        <v>0</v>
      </c>
      <c r="H9" s="474">
        <v>0</v>
      </c>
      <c r="I9" s="441">
        <v>0</v>
      </c>
      <c r="J9" s="441">
        <v>0</v>
      </c>
      <c r="K9" s="441">
        <v>0</v>
      </c>
      <c r="L9" s="441">
        <v>0</v>
      </c>
      <c r="M9" s="441">
        <v>0</v>
      </c>
      <c r="N9" s="475">
        <v>0</v>
      </c>
      <c r="O9" s="476"/>
      <c r="P9" s="477"/>
      <c r="Q9" s="478"/>
      <c r="R9" s="479"/>
      <c r="S9" s="479"/>
      <c r="T9" s="479"/>
      <c r="U9" s="479"/>
      <c r="V9" s="479"/>
      <c r="W9" s="463"/>
      <c r="X9" s="479"/>
      <c r="Y9" s="463"/>
      <c r="Z9" s="479"/>
      <c r="AA9" s="463"/>
      <c r="AB9" s="464"/>
    </row>
    <row r="10" spans="1:28" s="270" customFormat="1" ht="18" customHeight="1">
      <c r="A10" s="465"/>
      <c r="B10" s="466"/>
      <c r="C10" s="458" t="s">
        <v>159</v>
      </c>
      <c r="D10" s="473">
        <v>0</v>
      </c>
      <c r="E10" s="459">
        <v>0</v>
      </c>
      <c r="F10" s="474">
        <v>0</v>
      </c>
      <c r="G10" s="474">
        <v>0</v>
      </c>
      <c r="H10" s="474">
        <v>0</v>
      </c>
      <c r="I10" s="441">
        <v>0</v>
      </c>
      <c r="J10" s="441">
        <v>0</v>
      </c>
      <c r="K10" s="441">
        <v>0</v>
      </c>
      <c r="L10" s="441">
        <v>0</v>
      </c>
      <c r="M10" s="441">
        <v>0</v>
      </c>
      <c r="N10" s="475">
        <v>0</v>
      </c>
      <c r="O10" s="480" t="s">
        <v>165</v>
      </c>
      <c r="P10" s="481" t="s">
        <v>162</v>
      </c>
      <c r="Q10" s="482" t="s">
        <v>166</v>
      </c>
      <c r="R10" s="470">
        <v>0</v>
      </c>
      <c r="S10" s="470">
        <v>0</v>
      </c>
      <c r="T10" s="470">
        <v>0</v>
      </c>
      <c r="U10" s="470">
        <v>0</v>
      </c>
      <c r="V10" s="483">
        <v>0</v>
      </c>
      <c r="W10" s="470">
        <v>0</v>
      </c>
      <c r="X10" s="470">
        <v>0</v>
      </c>
      <c r="Y10" s="471">
        <v>0</v>
      </c>
      <c r="Z10" s="470">
        <v>0</v>
      </c>
      <c r="AA10" s="471">
        <v>0</v>
      </c>
      <c r="AB10" s="472">
        <v>0</v>
      </c>
    </row>
    <row r="11" spans="1:28" s="270" customFormat="1" ht="18" customHeight="1">
      <c r="A11" s="465"/>
      <c r="B11" s="484" t="s">
        <v>167</v>
      </c>
      <c r="C11" s="458" t="s">
        <v>157</v>
      </c>
      <c r="D11" s="473">
        <v>26</v>
      </c>
      <c r="E11" s="459">
        <v>96.296296296296291</v>
      </c>
      <c r="F11" s="474">
        <v>0</v>
      </c>
      <c r="G11" s="474">
        <v>0</v>
      </c>
      <c r="H11" s="474">
        <v>0</v>
      </c>
      <c r="I11" s="441">
        <v>0</v>
      </c>
      <c r="J11" s="441">
        <v>9</v>
      </c>
      <c r="K11" s="441">
        <v>4</v>
      </c>
      <c r="L11" s="441">
        <v>13</v>
      </c>
      <c r="M11" s="441">
        <v>0</v>
      </c>
      <c r="N11" s="475">
        <v>0</v>
      </c>
      <c r="O11" s="485" t="s">
        <v>168</v>
      </c>
      <c r="P11" s="422" t="s">
        <v>162</v>
      </c>
      <c r="Q11" s="486" t="s">
        <v>163</v>
      </c>
      <c r="R11" s="479"/>
      <c r="S11" s="479"/>
      <c r="T11" s="479"/>
      <c r="U11" s="479"/>
      <c r="V11" s="487"/>
      <c r="W11" s="479"/>
      <c r="X11" s="479"/>
      <c r="Y11" s="463"/>
      <c r="Z11" s="479"/>
      <c r="AA11" s="463"/>
      <c r="AB11" s="464"/>
    </row>
    <row r="12" spans="1:28" s="270" customFormat="1" ht="18" customHeight="1">
      <c r="A12" s="465"/>
      <c r="B12" s="488"/>
      <c r="C12" s="458" t="s">
        <v>159</v>
      </c>
      <c r="D12" s="473">
        <v>780000</v>
      </c>
      <c r="E12" s="459">
        <v>96.296296296296291</v>
      </c>
      <c r="F12" s="474">
        <v>0</v>
      </c>
      <c r="G12" s="474">
        <v>0</v>
      </c>
      <c r="H12" s="474">
        <v>0</v>
      </c>
      <c r="I12" s="441">
        <v>0</v>
      </c>
      <c r="J12" s="441">
        <v>270000</v>
      </c>
      <c r="K12" s="441">
        <v>120000</v>
      </c>
      <c r="L12" s="441">
        <v>390000</v>
      </c>
      <c r="M12" s="441">
        <v>0</v>
      </c>
      <c r="N12" s="475">
        <v>0</v>
      </c>
      <c r="O12" s="480" t="s">
        <v>169</v>
      </c>
      <c r="P12" s="481" t="s">
        <v>162</v>
      </c>
      <c r="Q12" s="482" t="s">
        <v>166</v>
      </c>
      <c r="R12" s="470">
        <v>0</v>
      </c>
      <c r="S12" s="470">
        <v>0</v>
      </c>
      <c r="T12" s="470">
        <v>0</v>
      </c>
      <c r="U12" s="470">
        <v>0</v>
      </c>
      <c r="V12" s="483">
        <v>9</v>
      </c>
      <c r="W12" s="470">
        <v>4</v>
      </c>
      <c r="X12" s="470">
        <v>14</v>
      </c>
      <c r="Y12" s="470">
        <v>0</v>
      </c>
      <c r="Z12" s="470">
        <v>0</v>
      </c>
      <c r="AA12" s="471">
        <v>27</v>
      </c>
      <c r="AB12" s="472">
        <v>810000</v>
      </c>
    </row>
    <row r="13" spans="1:28" s="270" customFormat="1" ht="18" customHeight="1">
      <c r="A13" s="465"/>
      <c r="B13" s="457" t="s">
        <v>170</v>
      </c>
      <c r="C13" s="458" t="s">
        <v>157</v>
      </c>
      <c r="D13" s="473">
        <v>1</v>
      </c>
      <c r="E13" s="459">
        <v>3.7037037037037033</v>
      </c>
      <c r="F13" s="474">
        <v>0</v>
      </c>
      <c r="G13" s="474">
        <v>0</v>
      </c>
      <c r="H13" s="474">
        <v>0</v>
      </c>
      <c r="I13" s="441">
        <v>0</v>
      </c>
      <c r="J13" s="441">
        <v>0</v>
      </c>
      <c r="K13" s="441">
        <v>0</v>
      </c>
      <c r="L13" s="441">
        <v>1</v>
      </c>
      <c r="M13" s="441">
        <v>0</v>
      </c>
      <c r="N13" s="475">
        <v>0</v>
      </c>
      <c r="O13" s="489" t="s">
        <v>171</v>
      </c>
      <c r="P13" s="490" t="s">
        <v>162</v>
      </c>
      <c r="Q13" s="491" t="s">
        <v>163</v>
      </c>
      <c r="R13" s="479"/>
      <c r="S13" s="479"/>
      <c r="T13" s="479"/>
      <c r="U13" s="479"/>
      <c r="V13" s="487"/>
      <c r="W13" s="479"/>
      <c r="X13" s="479"/>
      <c r="Y13" s="479"/>
      <c r="Z13" s="479"/>
      <c r="AA13" s="463"/>
      <c r="AB13" s="464"/>
    </row>
    <row r="14" spans="1:28" s="270" customFormat="1" ht="18" customHeight="1">
      <c r="A14" s="465"/>
      <c r="B14" s="466"/>
      <c r="C14" s="458" t="s">
        <v>159</v>
      </c>
      <c r="D14" s="473">
        <v>30000</v>
      </c>
      <c r="E14" s="459">
        <v>3.7037037037037033</v>
      </c>
      <c r="F14" s="474">
        <v>0</v>
      </c>
      <c r="G14" s="474">
        <v>0</v>
      </c>
      <c r="H14" s="474">
        <v>0</v>
      </c>
      <c r="I14" s="441">
        <v>0</v>
      </c>
      <c r="J14" s="441">
        <v>0</v>
      </c>
      <c r="K14" s="441">
        <v>0</v>
      </c>
      <c r="L14" s="441">
        <v>30000</v>
      </c>
      <c r="M14" s="441">
        <v>0</v>
      </c>
      <c r="N14" s="475">
        <v>0</v>
      </c>
      <c r="O14" s="480" t="s">
        <v>172</v>
      </c>
      <c r="P14" s="481" t="s">
        <v>162</v>
      </c>
      <c r="Q14" s="482" t="s">
        <v>166</v>
      </c>
      <c r="R14" s="470">
        <v>0</v>
      </c>
      <c r="S14" s="470">
        <v>0</v>
      </c>
      <c r="T14" s="470">
        <v>0</v>
      </c>
      <c r="U14" s="470">
        <v>0</v>
      </c>
      <c r="V14" s="483">
        <v>0</v>
      </c>
      <c r="W14" s="470">
        <v>0</v>
      </c>
      <c r="X14" s="470">
        <v>0</v>
      </c>
      <c r="Y14" s="470">
        <v>0</v>
      </c>
      <c r="Z14" s="470">
        <v>0</v>
      </c>
      <c r="AA14" s="471">
        <v>0</v>
      </c>
      <c r="AB14" s="472">
        <v>0</v>
      </c>
    </row>
    <row r="15" spans="1:28" s="270" customFormat="1" ht="18" customHeight="1">
      <c r="A15" s="465"/>
      <c r="B15" s="457" t="s">
        <v>173</v>
      </c>
      <c r="C15" s="458" t="s">
        <v>157</v>
      </c>
      <c r="D15" s="473">
        <v>0</v>
      </c>
      <c r="E15" s="459">
        <v>0</v>
      </c>
      <c r="F15" s="474">
        <v>0</v>
      </c>
      <c r="G15" s="474">
        <v>0</v>
      </c>
      <c r="H15" s="474">
        <v>0</v>
      </c>
      <c r="I15" s="492">
        <v>0</v>
      </c>
      <c r="J15" s="492">
        <v>0</v>
      </c>
      <c r="K15" s="474">
        <v>0</v>
      </c>
      <c r="L15" s="474">
        <v>0</v>
      </c>
      <c r="M15" s="474">
        <v>0</v>
      </c>
      <c r="N15" s="475">
        <v>0</v>
      </c>
      <c r="O15" s="489" t="s">
        <v>174</v>
      </c>
      <c r="P15" s="490" t="s">
        <v>162</v>
      </c>
      <c r="Q15" s="491" t="s">
        <v>163</v>
      </c>
      <c r="R15" s="479"/>
      <c r="S15" s="479"/>
      <c r="T15" s="479"/>
      <c r="U15" s="479"/>
      <c r="V15" s="487"/>
      <c r="W15" s="479"/>
      <c r="X15" s="479"/>
      <c r="Y15" s="479"/>
      <c r="Z15" s="479"/>
      <c r="AA15" s="463"/>
      <c r="AB15" s="464"/>
    </row>
    <row r="16" spans="1:28" s="270" customFormat="1" ht="18" customHeight="1">
      <c r="A16" s="465"/>
      <c r="B16" s="466"/>
      <c r="C16" s="458" t="s">
        <v>159</v>
      </c>
      <c r="D16" s="473">
        <v>0</v>
      </c>
      <c r="E16" s="459">
        <v>0</v>
      </c>
      <c r="F16" s="474">
        <v>0</v>
      </c>
      <c r="G16" s="474">
        <v>0</v>
      </c>
      <c r="H16" s="474">
        <v>0</v>
      </c>
      <c r="I16" s="492">
        <v>0</v>
      </c>
      <c r="J16" s="492">
        <v>0</v>
      </c>
      <c r="K16" s="474">
        <v>0</v>
      </c>
      <c r="L16" s="474">
        <v>0</v>
      </c>
      <c r="M16" s="474">
        <v>0</v>
      </c>
      <c r="N16" s="475">
        <v>0</v>
      </c>
      <c r="O16" s="480" t="s">
        <v>175</v>
      </c>
      <c r="P16" s="481" t="s">
        <v>162</v>
      </c>
      <c r="Q16" s="482" t="s">
        <v>166</v>
      </c>
      <c r="R16" s="470">
        <v>0</v>
      </c>
      <c r="S16" s="470">
        <v>0</v>
      </c>
      <c r="T16" s="470">
        <v>0</v>
      </c>
      <c r="U16" s="470">
        <v>0</v>
      </c>
      <c r="V16" s="483">
        <v>0</v>
      </c>
      <c r="W16" s="470">
        <v>0</v>
      </c>
      <c r="X16" s="470">
        <v>0</v>
      </c>
      <c r="Y16" s="470">
        <v>0</v>
      </c>
      <c r="Z16" s="470">
        <v>0</v>
      </c>
      <c r="AA16" s="470">
        <v>0</v>
      </c>
      <c r="AB16" s="493">
        <v>0</v>
      </c>
    </row>
    <row r="17" spans="1:28" s="270" customFormat="1" ht="15" thickBot="1">
      <c r="A17" s="465"/>
      <c r="B17" s="457" t="s">
        <v>176</v>
      </c>
      <c r="C17" s="458" t="s">
        <v>157</v>
      </c>
      <c r="D17" s="473">
        <v>0</v>
      </c>
      <c r="E17" s="459">
        <v>0</v>
      </c>
      <c r="F17" s="474">
        <v>0</v>
      </c>
      <c r="G17" s="474">
        <v>0</v>
      </c>
      <c r="H17" s="474">
        <v>0</v>
      </c>
      <c r="I17" s="492">
        <v>0</v>
      </c>
      <c r="J17" s="474">
        <v>0</v>
      </c>
      <c r="K17" s="474">
        <v>0</v>
      </c>
      <c r="L17" s="474">
        <v>0</v>
      </c>
      <c r="M17" s="474">
        <v>0</v>
      </c>
      <c r="N17" s="475">
        <v>0</v>
      </c>
      <c r="O17" s="494" t="s">
        <v>177</v>
      </c>
      <c r="P17" s="424" t="s">
        <v>162</v>
      </c>
      <c r="Q17" s="495" t="s">
        <v>163</v>
      </c>
      <c r="R17" s="496"/>
      <c r="S17" s="496"/>
      <c r="T17" s="496"/>
      <c r="U17" s="496"/>
      <c r="V17" s="497"/>
      <c r="W17" s="496"/>
      <c r="X17" s="496"/>
      <c r="Y17" s="496"/>
      <c r="Z17" s="496"/>
      <c r="AA17" s="496"/>
      <c r="AB17" s="498"/>
    </row>
    <row r="18" spans="1:28" s="270" customFormat="1" ht="15" thickBot="1">
      <c r="A18" s="499"/>
      <c r="B18" s="500"/>
      <c r="C18" s="501" t="s">
        <v>159</v>
      </c>
      <c r="D18" s="502">
        <v>0</v>
      </c>
      <c r="E18" s="503">
        <v>0</v>
      </c>
      <c r="F18" s="504">
        <v>0</v>
      </c>
      <c r="G18" s="504">
        <v>0</v>
      </c>
      <c r="H18" s="504">
        <v>0</v>
      </c>
      <c r="I18" s="505">
        <v>0</v>
      </c>
      <c r="J18" s="504">
        <v>0</v>
      </c>
      <c r="K18" s="504">
        <v>0</v>
      </c>
      <c r="L18" s="504">
        <v>0</v>
      </c>
      <c r="M18" s="504">
        <v>0</v>
      </c>
      <c r="N18" s="506">
        <v>0</v>
      </c>
      <c r="O18" s="507" t="s">
        <v>28</v>
      </c>
      <c r="P18" s="507"/>
      <c r="Q18" s="507"/>
      <c r="R18" s="507"/>
      <c r="S18" s="508"/>
      <c r="T18" s="508"/>
      <c r="U18" s="508"/>
      <c r="V18" s="508"/>
      <c r="W18" s="508"/>
      <c r="X18" s="508"/>
      <c r="Y18" s="508"/>
      <c r="Z18" s="508"/>
      <c r="AA18" s="508"/>
      <c r="AB18" s="508"/>
    </row>
    <row r="19" spans="1:28" s="270" customFormat="1" ht="13">
      <c r="B19" s="271"/>
      <c r="C19" s="271"/>
      <c r="E19" s="271"/>
      <c r="G19" s="271"/>
      <c r="I19" s="271"/>
      <c r="K19" s="271"/>
      <c r="M19" s="271"/>
      <c r="N19" s="271"/>
      <c r="O19" s="271"/>
      <c r="AB19" s="271"/>
    </row>
  </sheetData>
  <mergeCells count="84">
    <mergeCell ref="AA16:AA17"/>
    <mergeCell ref="AB16:AB17"/>
    <mergeCell ref="B17:B18"/>
    <mergeCell ref="O18:R18"/>
    <mergeCell ref="U16:U17"/>
    <mergeCell ref="V16:V17"/>
    <mergeCell ref="W16:W17"/>
    <mergeCell ref="X16:X17"/>
    <mergeCell ref="Y16:Y17"/>
    <mergeCell ref="Z16:Z17"/>
    <mergeCell ref="W14:W15"/>
    <mergeCell ref="X14:X15"/>
    <mergeCell ref="Y14:Y15"/>
    <mergeCell ref="Z14:Z15"/>
    <mergeCell ref="AA14:AA15"/>
    <mergeCell ref="AB14:AB15"/>
    <mergeCell ref="B13:B14"/>
    <mergeCell ref="R14:R15"/>
    <mergeCell ref="S14:S15"/>
    <mergeCell ref="T14:T15"/>
    <mergeCell ref="U14:U15"/>
    <mergeCell ref="V14:V15"/>
    <mergeCell ref="B15:B16"/>
    <mergeCell ref="R16:R17"/>
    <mergeCell ref="S16:S17"/>
    <mergeCell ref="T16:T17"/>
    <mergeCell ref="W12:W13"/>
    <mergeCell ref="X12:X13"/>
    <mergeCell ref="Y12:Y13"/>
    <mergeCell ref="Z12:Z13"/>
    <mergeCell ref="AA12:AA13"/>
    <mergeCell ref="AB12:AB13"/>
    <mergeCell ref="Y10:Y11"/>
    <mergeCell ref="Z10:Z11"/>
    <mergeCell ref="AA10:AA11"/>
    <mergeCell ref="AB10:AB11"/>
    <mergeCell ref="B11:B12"/>
    <mergeCell ref="R12:R13"/>
    <mergeCell ref="S12:S13"/>
    <mergeCell ref="T12:T13"/>
    <mergeCell ref="U12:U13"/>
    <mergeCell ref="V12:V13"/>
    <mergeCell ref="AA8:AA9"/>
    <mergeCell ref="AB8:AB9"/>
    <mergeCell ref="B9:B10"/>
    <mergeCell ref="R10:R11"/>
    <mergeCell ref="S10:S11"/>
    <mergeCell ref="T10:T11"/>
    <mergeCell ref="U10:U11"/>
    <mergeCell ref="V10:V11"/>
    <mergeCell ref="W10:W11"/>
    <mergeCell ref="X10:X11"/>
    <mergeCell ref="U8:U9"/>
    <mergeCell ref="V8:V9"/>
    <mergeCell ref="W8:W9"/>
    <mergeCell ref="X8:X9"/>
    <mergeCell ref="Y8:Y9"/>
    <mergeCell ref="Z8:Z9"/>
    <mergeCell ref="AA6:AA7"/>
    <mergeCell ref="AB6:AB7"/>
    <mergeCell ref="A7:A18"/>
    <mergeCell ref="B7:B8"/>
    <mergeCell ref="O8:O9"/>
    <mergeCell ref="P8:P9"/>
    <mergeCell ref="Q8:Q9"/>
    <mergeCell ref="R8:R9"/>
    <mergeCell ref="S8:S9"/>
    <mergeCell ref="T8:T9"/>
    <mergeCell ref="U6:U7"/>
    <mergeCell ref="V6:V7"/>
    <mergeCell ref="W6:W7"/>
    <mergeCell ref="X6:X7"/>
    <mergeCell ref="Y6:Y7"/>
    <mergeCell ref="Z6:Z7"/>
    <mergeCell ref="A4:C4"/>
    <mergeCell ref="O4:Q5"/>
    <mergeCell ref="R4:AA4"/>
    <mergeCell ref="AB4:AB5"/>
    <mergeCell ref="A5:B6"/>
    <mergeCell ref="E5:E6"/>
    <mergeCell ref="O6:Q7"/>
    <mergeCell ref="R6:R7"/>
    <mergeCell ref="S6:S7"/>
    <mergeCell ref="T6:T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182B-03B4-984A-B7F4-372966762639}">
  <dimension ref="A1:U34"/>
  <sheetViews>
    <sheetView showGridLines="0" workbookViewId="0"/>
  </sheetViews>
  <sheetFormatPr baseColWidth="10" defaultColWidth="9" defaultRowHeight="14"/>
  <cols>
    <col min="1" max="1" width="3.1640625" style="10" customWidth="1"/>
    <col min="2" max="2" width="2.1640625" style="9" customWidth="1"/>
    <col min="3" max="3" width="2" style="9" customWidth="1"/>
    <col min="4" max="4" width="2.6640625" style="9" customWidth="1"/>
    <col min="5" max="5" width="2.33203125" style="9" customWidth="1"/>
    <col min="6" max="7" width="5" style="9" customWidth="1"/>
    <col min="8" max="17" width="4.83203125" style="9" customWidth="1"/>
    <col min="18" max="20" width="4" style="9" customWidth="1"/>
    <col min="21" max="21" width="5" style="10" customWidth="1"/>
    <col min="22" max="16384" width="9" style="9"/>
  </cols>
  <sheetData>
    <row r="1" spans="1:21" ht="18" thickBot="1">
      <c r="A1" s="58" t="s">
        <v>34</v>
      </c>
      <c r="B1" s="59"/>
      <c r="C1" s="59"/>
      <c r="D1" s="59"/>
      <c r="S1" s="60"/>
      <c r="T1" s="60"/>
      <c r="U1" s="11"/>
    </row>
    <row r="2" spans="1:21" s="69" customFormat="1" ht="12">
      <c r="A2" s="61"/>
      <c r="B2" s="61"/>
      <c r="C2" s="61"/>
      <c r="D2" s="61"/>
      <c r="E2" s="62"/>
      <c r="F2" s="63" t="s">
        <v>35</v>
      </c>
      <c r="G2" s="64"/>
      <c r="H2" s="65" t="s">
        <v>36</v>
      </c>
      <c r="I2" s="66"/>
      <c r="J2" s="65" t="s">
        <v>37</v>
      </c>
      <c r="K2" s="66"/>
      <c r="L2" s="65" t="s">
        <v>38</v>
      </c>
      <c r="M2" s="66"/>
      <c r="N2" s="65" t="s">
        <v>39</v>
      </c>
      <c r="O2" s="66"/>
      <c r="P2" s="65" t="s">
        <v>40</v>
      </c>
      <c r="Q2" s="66"/>
      <c r="R2" s="67" t="s">
        <v>41</v>
      </c>
      <c r="S2" s="67" t="s">
        <v>42</v>
      </c>
      <c r="T2" s="67" t="s">
        <v>43</v>
      </c>
      <c r="U2" s="68" t="s">
        <v>14</v>
      </c>
    </row>
    <row r="3" spans="1:21" s="69" customFormat="1" ht="13" thickBot="1">
      <c r="A3" s="70"/>
      <c r="B3" s="70"/>
      <c r="C3" s="70"/>
      <c r="D3" s="70"/>
      <c r="E3" s="71"/>
      <c r="F3" s="72" t="s">
        <v>44</v>
      </c>
      <c r="G3" s="72" t="s">
        <v>12</v>
      </c>
      <c r="H3" s="72" t="s">
        <v>44</v>
      </c>
      <c r="I3" s="72" t="s">
        <v>12</v>
      </c>
      <c r="J3" s="72" t="s">
        <v>44</v>
      </c>
      <c r="K3" s="72" t="s">
        <v>12</v>
      </c>
      <c r="L3" s="72" t="s">
        <v>44</v>
      </c>
      <c r="M3" s="72" t="s">
        <v>12</v>
      </c>
      <c r="N3" s="72" t="s">
        <v>44</v>
      </c>
      <c r="O3" s="72" t="s">
        <v>12</v>
      </c>
      <c r="P3" s="72" t="s">
        <v>44</v>
      </c>
      <c r="Q3" s="72" t="s">
        <v>12</v>
      </c>
      <c r="R3" s="73"/>
      <c r="S3" s="73"/>
      <c r="T3" s="73"/>
      <c r="U3" s="74"/>
    </row>
    <row r="4" spans="1:21" s="69" customFormat="1" ht="12" hidden="1">
      <c r="A4" s="75" t="s">
        <v>45</v>
      </c>
      <c r="B4" s="76" t="s">
        <v>46</v>
      </c>
      <c r="C4" s="77" t="s">
        <v>47</v>
      </c>
      <c r="D4" s="77"/>
      <c r="E4" s="66"/>
      <c r="F4" s="78">
        <v>14205</v>
      </c>
      <c r="G4" s="78">
        <v>19851</v>
      </c>
      <c r="H4" s="78">
        <v>12615</v>
      </c>
      <c r="I4" s="78">
        <v>18057</v>
      </c>
      <c r="J4" s="78">
        <v>12101</v>
      </c>
      <c r="K4" s="78">
        <v>17205</v>
      </c>
      <c r="L4" s="78">
        <v>1250</v>
      </c>
      <c r="M4" s="78">
        <v>1900</v>
      </c>
      <c r="N4" s="79">
        <v>935</v>
      </c>
      <c r="O4" s="79">
        <v>978</v>
      </c>
      <c r="P4" s="78">
        <v>11684</v>
      </c>
      <c r="Q4" s="78">
        <v>14909</v>
      </c>
      <c r="R4" s="78">
        <v>8.3333333333333329E-2</v>
      </c>
      <c r="S4" s="80">
        <v>4</v>
      </c>
      <c r="T4" s="78">
        <v>41</v>
      </c>
      <c r="U4" s="81">
        <v>15.49</v>
      </c>
    </row>
    <row r="5" spans="1:21" s="69" customFormat="1" ht="12" hidden="1">
      <c r="A5" s="82"/>
      <c r="B5" s="76" t="s">
        <v>48</v>
      </c>
      <c r="C5" s="82"/>
      <c r="D5" s="82" t="s">
        <v>49</v>
      </c>
      <c r="E5" s="82"/>
      <c r="F5" s="83">
        <v>15425</v>
      </c>
      <c r="G5" s="83">
        <v>21653.083333333332</v>
      </c>
      <c r="H5" s="83">
        <v>13885.166666666666</v>
      </c>
      <c r="I5" s="83">
        <v>19914.5</v>
      </c>
      <c r="J5" s="83">
        <v>13370.166666666666</v>
      </c>
      <c r="K5" s="83">
        <v>19038.666666666668</v>
      </c>
      <c r="L5" s="83">
        <v>1396.75</v>
      </c>
      <c r="M5" s="83">
        <v>2164.8333333333335</v>
      </c>
      <c r="N5" s="84">
        <v>1196.75</v>
      </c>
      <c r="O5" s="84">
        <v>1250.75</v>
      </c>
      <c r="P5" s="83">
        <v>12613.416666666666</v>
      </c>
      <c r="Q5" s="83">
        <v>16186.583333333334</v>
      </c>
      <c r="R5" s="83">
        <v>0.25</v>
      </c>
      <c r="S5" s="85">
        <v>8</v>
      </c>
      <c r="T5" s="83">
        <v>42.916666666666664</v>
      </c>
      <c r="U5" s="86">
        <v>16.75</v>
      </c>
    </row>
    <row r="6" spans="1:21" s="69" customFormat="1" ht="12" hidden="1">
      <c r="A6" s="87" t="s">
        <v>45</v>
      </c>
      <c r="B6" s="88" t="s">
        <v>50</v>
      </c>
      <c r="C6" s="61" t="s">
        <v>47</v>
      </c>
      <c r="D6" s="61"/>
      <c r="E6" s="89"/>
      <c r="F6" s="90">
        <v>16153</v>
      </c>
      <c r="G6" s="90">
        <v>22849</v>
      </c>
      <c r="H6" s="90">
        <v>14446</v>
      </c>
      <c r="I6" s="90">
        <v>20874</v>
      </c>
      <c r="J6" s="90">
        <v>14148</v>
      </c>
      <c r="K6" s="90">
        <v>20321</v>
      </c>
      <c r="L6" s="90">
        <v>1529</v>
      </c>
      <c r="M6" s="90">
        <v>2389</v>
      </c>
      <c r="N6" s="91">
        <v>1424</v>
      </c>
      <c r="O6" s="91">
        <v>1483</v>
      </c>
      <c r="P6" s="90">
        <v>13428</v>
      </c>
      <c r="Q6" s="90">
        <v>17352</v>
      </c>
      <c r="R6" s="90">
        <v>0.25</v>
      </c>
      <c r="S6" s="91">
        <v>12</v>
      </c>
      <c r="T6" s="90">
        <v>55</v>
      </c>
      <c r="U6" s="92">
        <v>17.510000000000002</v>
      </c>
    </row>
    <row r="7" spans="1:21" s="69" customFormat="1" ht="12" hidden="1">
      <c r="A7" s="93" t="s">
        <v>45</v>
      </c>
      <c r="B7" s="94" t="s">
        <v>51</v>
      </c>
      <c r="C7" s="77" t="s">
        <v>47</v>
      </c>
      <c r="D7" s="77"/>
      <c r="E7" s="66"/>
      <c r="F7" s="95">
        <v>17378.25</v>
      </c>
      <c r="G7" s="95">
        <v>24283.75</v>
      </c>
      <c r="H7" s="95">
        <v>15508.75</v>
      </c>
      <c r="I7" s="95">
        <v>22073.25</v>
      </c>
      <c r="J7" s="95">
        <v>15403.666666666666</v>
      </c>
      <c r="K7" s="95">
        <v>21798.083333333332</v>
      </c>
      <c r="L7" s="95">
        <v>1635.4166666666667</v>
      </c>
      <c r="M7" s="95">
        <v>2533.9166666666665</v>
      </c>
      <c r="N7" s="95">
        <v>1889.5</v>
      </c>
      <c r="O7" s="95">
        <v>1954.25</v>
      </c>
      <c r="P7" s="95">
        <v>14200.916666666666</v>
      </c>
      <c r="Q7" s="95">
        <v>18183</v>
      </c>
      <c r="R7" s="95">
        <v>8.3333333333333329E-2</v>
      </c>
      <c r="S7" s="95">
        <v>624.33333333333337</v>
      </c>
      <c r="T7" s="95">
        <v>56.166666666666664</v>
      </c>
      <c r="U7" s="96">
        <v>17.741768164775639</v>
      </c>
    </row>
    <row r="8" spans="1:21" s="69" customFormat="1" ht="12" hidden="1">
      <c r="A8" s="82" t="s">
        <v>45</v>
      </c>
      <c r="B8" s="97">
        <v>21</v>
      </c>
      <c r="C8" s="98" t="s">
        <v>47</v>
      </c>
      <c r="D8" s="82"/>
      <c r="E8" s="82"/>
      <c r="F8" s="99">
        <v>19601.666666666668</v>
      </c>
      <c r="G8" s="99">
        <v>26973.5</v>
      </c>
      <c r="H8" s="99">
        <v>17678.916666666668</v>
      </c>
      <c r="I8" s="99">
        <v>24753.75</v>
      </c>
      <c r="J8" s="99">
        <v>17499.333333333332</v>
      </c>
      <c r="K8" s="99">
        <v>24305.083333333332</v>
      </c>
      <c r="L8" s="99">
        <v>1664</v>
      </c>
      <c r="M8" s="99">
        <v>2523.8333333333335</v>
      </c>
      <c r="N8" s="99">
        <v>2281.0833333333335</v>
      </c>
      <c r="O8" s="99">
        <v>2356.5</v>
      </c>
      <c r="P8" s="99">
        <v>15540.916666666666</v>
      </c>
      <c r="Q8" s="99">
        <v>19780.583333333332</v>
      </c>
      <c r="R8" s="99">
        <v>0.33333333333333331</v>
      </c>
      <c r="S8" s="99">
        <v>741.66666666666663</v>
      </c>
      <c r="T8" s="99">
        <v>65.333333333333329</v>
      </c>
      <c r="U8" s="100">
        <v>19.158388831103832</v>
      </c>
    </row>
    <row r="9" spans="1:21" s="103" customFormat="1" ht="12" hidden="1">
      <c r="A9" s="82" t="s">
        <v>45</v>
      </c>
      <c r="B9" s="97">
        <v>22</v>
      </c>
      <c r="C9" s="98" t="s">
        <v>47</v>
      </c>
      <c r="D9" s="82"/>
      <c r="E9" s="82"/>
      <c r="F9" s="101">
        <v>21489.583333333332</v>
      </c>
      <c r="G9" s="101">
        <v>29676.333333333332</v>
      </c>
      <c r="H9" s="101">
        <v>19391.75</v>
      </c>
      <c r="I9" s="101">
        <v>27172.416666666668</v>
      </c>
      <c r="J9" s="101">
        <v>19383.333333333332</v>
      </c>
      <c r="K9" s="101">
        <v>27000.166666666668</v>
      </c>
      <c r="L9" s="101">
        <v>1813.5833333333333</v>
      </c>
      <c r="M9" s="101">
        <v>2689.6666666666665</v>
      </c>
      <c r="N9" s="101">
        <v>2538.6666666666665</v>
      </c>
      <c r="O9" s="101">
        <v>2619.4166666666665</v>
      </c>
      <c r="P9" s="101">
        <v>17134.916666666668</v>
      </c>
      <c r="Q9" s="101">
        <v>21772.5</v>
      </c>
      <c r="R9" s="101">
        <v>0.58333333333333304</v>
      </c>
      <c r="S9" s="101">
        <v>869.58333333333337</v>
      </c>
      <c r="T9" s="101">
        <v>63.916666666666664</v>
      </c>
      <c r="U9" s="102">
        <v>20.88</v>
      </c>
    </row>
    <row r="10" spans="1:21" s="103" customFormat="1" ht="12">
      <c r="A10" s="82"/>
      <c r="B10" s="97">
        <v>23</v>
      </c>
      <c r="C10" s="104"/>
      <c r="D10" s="82" t="s">
        <v>49</v>
      </c>
      <c r="E10" s="104"/>
      <c r="F10" s="101">
        <v>22693.5</v>
      </c>
      <c r="G10" s="101">
        <v>31361</v>
      </c>
      <c r="H10" s="101">
        <v>20573.75</v>
      </c>
      <c r="I10" s="101">
        <v>28713.25</v>
      </c>
      <c r="J10" s="101">
        <v>20690</v>
      </c>
      <c r="K10" s="101">
        <v>28692</v>
      </c>
      <c r="L10" s="101">
        <v>1868.1666666666667</v>
      </c>
      <c r="M10" s="101">
        <v>2743.5</v>
      </c>
      <c r="N10" s="101">
        <v>2874.5833333333335</v>
      </c>
      <c r="O10" s="101">
        <v>2966.25</v>
      </c>
      <c r="P10" s="101">
        <v>18431.5</v>
      </c>
      <c r="Q10" s="101">
        <v>23525.25</v>
      </c>
      <c r="R10" s="101">
        <v>0.16666666666666666</v>
      </c>
      <c r="S10" s="101">
        <v>1013.75</v>
      </c>
      <c r="T10" s="101">
        <v>64.333333333333329</v>
      </c>
      <c r="U10" s="105">
        <v>21.96</v>
      </c>
    </row>
    <row r="11" spans="1:21" s="69" customFormat="1" ht="12">
      <c r="A11" s="106"/>
      <c r="B11" s="97">
        <v>24</v>
      </c>
      <c r="C11" s="104"/>
      <c r="D11" s="82" t="s">
        <v>49</v>
      </c>
      <c r="E11" s="104"/>
      <c r="F11" s="101">
        <v>23513</v>
      </c>
      <c r="G11" s="101">
        <v>32329</v>
      </c>
      <c r="H11" s="101">
        <v>21307</v>
      </c>
      <c r="I11" s="101">
        <v>29512</v>
      </c>
      <c r="J11" s="101">
        <v>21524</v>
      </c>
      <c r="K11" s="101">
        <v>29638</v>
      </c>
      <c r="L11" s="101">
        <v>1842</v>
      </c>
      <c r="M11" s="101">
        <v>2673</v>
      </c>
      <c r="N11" s="101">
        <v>3165</v>
      </c>
      <c r="O11" s="101">
        <v>3268</v>
      </c>
      <c r="P11" s="101">
        <v>19452</v>
      </c>
      <c r="Q11" s="101">
        <v>24713</v>
      </c>
      <c r="R11" s="101">
        <v>0.41666666666666602</v>
      </c>
      <c r="S11" s="101">
        <v>1094</v>
      </c>
      <c r="T11" s="101">
        <v>60</v>
      </c>
      <c r="U11" s="105">
        <v>23</v>
      </c>
    </row>
    <row r="12" spans="1:21" s="103" customFormat="1" ht="12">
      <c r="A12" s="82"/>
      <c r="B12" s="97">
        <v>25</v>
      </c>
      <c r="C12" s="104"/>
      <c r="D12" s="82" t="s">
        <v>49</v>
      </c>
      <c r="E12" s="104"/>
      <c r="F12" s="101">
        <v>23974.25</v>
      </c>
      <c r="G12" s="101">
        <v>32707.25</v>
      </c>
      <c r="H12" s="101">
        <v>21194.166666666668</v>
      </c>
      <c r="I12" s="101">
        <v>29167.833333333332</v>
      </c>
      <c r="J12" s="101">
        <v>21849.333333333332</v>
      </c>
      <c r="K12" s="101">
        <v>29793.083333333332</v>
      </c>
      <c r="L12" s="101">
        <v>1808.9166666666667</v>
      </c>
      <c r="M12" s="101">
        <v>2596</v>
      </c>
      <c r="N12" s="101">
        <v>3450.1666666666665</v>
      </c>
      <c r="O12" s="101">
        <v>3560.3333333333335</v>
      </c>
      <c r="P12" s="101">
        <v>20081.25</v>
      </c>
      <c r="Q12" s="101">
        <v>25415.666666666668</v>
      </c>
      <c r="R12" s="101">
        <v>0.1</v>
      </c>
      <c r="S12" s="101">
        <v>1070</v>
      </c>
      <c r="T12" s="101">
        <v>71.75</v>
      </c>
      <c r="U12" s="105">
        <v>22.63</v>
      </c>
    </row>
    <row r="13" spans="1:21" s="103" customFormat="1" ht="12">
      <c r="A13" s="82"/>
      <c r="B13" s="97">
        <v>26</v>
      </c>
      <c r="C13" s="104"/>
      <c r="D13" s="82" t="s">
        <v>49</v>
      </c>
      <c r="E13" s="104"/>
      <c r="F13" s="107">
        <v>24207.833333333332</v>
      </c>
      <c r="G13" s="107">
        <v>32636.75</v>
      </c>
      <c r="H13" s="107">
        <v>21383.25</v>
      </c>
      <c r="I13" s="107">
        <v>29011.916666666668</v>
      </c>
      <c r="J13" s="107">
        <v>22086.583333333332</v>
      </c>
      <c r="K13" s="107">
        <v>29755.416666666668</v>
      </c>
      <c r="L13" s="107">
        <v>1719.3333333333333</v>
      </c>
      <c r="M13" s="107">
        <v>2482.3333333333335</v>
      </c>
      <c r="N13" s="107">
        <v>3797</v>
      </c>
      <c r="O13" s="107">
        <v>3924.25</v>
      </c>
      <c r="P13" s="107">
        <v>20211.083333333332</v>
      </c>
      <c r="Q13" s="107">
        <v>25294.666666666668</v>
      </c>
      <c r="R13" s="99">
        <v>0.33333333333333331</v>
      </c>
      <c r="S13" s="107">
        <v>1012.3333333333334</v>
      </c>
      <c r="T13" s="107">
        <v>82</v>
      </c>
      <c r="U13" s="105">
        <v>22.39</v>
      </c>
    </row>
    <row r="14" spans="1:21" s="103" customFormat="1" ht="12">
      <c r="A14" s="82"/>
      <c r="B14" s="97">
        <v>27</v>
      </c>
      <c r="C14" s="104"/>
      <c r="D14" s="82" t="s">
        <v>49</v>
      </c>
      <c r="E14" s="104"/>
      <c r="F14" s="107">
        <v>24314.583299999998</v>
      </c>
      <c r="G14" s="107">
        <v>32405.75</v>
      </c>
      <c r="H14" s="107">
        <v>21222.083299999998</v>
      </c>
      <c r="I14" s="107">
        <v>28450.416700000002</v>
      </c>
      <c r="J14" s="107">
        <v>22101.666700000002</v>
      </c>
      <c r="K14" s="107">
        <v>29455.416700000002</v>
      </c>
      <c r="L14" s="107">
        <v>1643.25</v>
      </c>
      <c r="M14" s="107">
        <v>2360.3332999999998</v>
      </c>
      <c r="N14" s="107">
        <v>4046.75</v>
      </c>
      <c r="O14" s="107">
        <v>4190.8333000000002</v>
      </c>
      <c r="P14" s="107">
        <v>20229</v>
      </c>
      <c r="Q14" s="107">
        <v>25074.833299999998</v>
      </c>
      <c r="R14" s="99">
        <v>0.5</v>
      </c>
      <c r="S14" s="107">
        <v>918.83330000000001</v>
      </c>
      <c r="T14" s="107">
        <v>82.5</v>
      </c>
      <c r="U14" s="105">
        <v>22.03</v>
      </c>
    </row>
    <row r="15" spans="1:21" s="114" customFormat="1" ht="12">
      <c r="A15" s="108"/>
      <c r="B15" s="97">
        <v>28</v>
      </c>
      <c r="C15" s="109"/>
      <c r="D15" s="82" t="s">
        <v>49</v>
      </c>
      <c r="E15" s="110"/>
      <c r="F15" s="111">
        <v>24266</v>
      </c>
      <c r="G15" s="112">
        <v>31919.833333333332</v>
      </c>
      <c r="H15" s="112">
        <v>21159.083333333332</v>
      </c>
      <c r="I15" s="112">
        <v>27966.083333333332</v>
      </c>
      <c r="J15" s="112">
        <v>22091.333333333332</v>
      </c>
      <c r="K15" s="112">
        <v>29036.75</v>
      </c>
      <c r="L15" s="112">
        <v>1536.0833333333333</v>
      </c>
      <c r="M15" s="112">
        <v>2212.9166666666665</v>
      </c>
      <c r="N15" s="112">
        <v>4348.083333333333</v>
      </c>
      <c r="O15" s="112">
        <v>4493.5</v>
      </c>
      <c r="P15" s="112">
        <v>20225.25</v>
      </c>
      <c r="Q15" s="112">
        <v>24921</v>
      </c>
      <c r="R15" s="112">
        <v>0</v>
      </c>
      <c r="S15" s="112">
        <v>869.16666666666663</v>
      </c>
      <c r="T15" s="112">
        <v>80.166666666666671</v>
      </c>
      <c r="U15" s="113">
        <v>21.48</v>
      </c>
    </row>
    <row r="16" spans="1:21" s="114" customFormat="1" ht="12">
      <c r="A16" s="108"/>
      <c r="B16" s="97">
        <v>29</v>
      </c>
      <c r="C16" s="109"/>
      <c r="D16" s="106" t="s">
        <v>49</v>
      </c>
      <c r="E16" s="109"/>
      <c r="F16" s="115">
        <v>24248.333333333332</v>
      </c>
      <c r="G16" s="115">
        <v>31547.083333333332</v>
      </c>
      <c r="H16" s="115">
        <v>21224.166666666668</v>
      </c>
      <c r="I16" s="115">
        <v>27684.75</v>
      </c>
      <c r="J16" s="115">
        <v>22180.833333333332</v>
      </c>
      <c r="K16" s="115">
        <v>28791.666666666668</v>
      </c>
      <c r="L16" s="115">
        <v>1427.1666666666667</v>
      </c>
      <c r="M16" s="115">
        <v>2083.5833333333335</v>
      </c>
      <c r="N16" s="115">
        <v>4641.166666666667</v>
      </c>
      <c r="O16" s="115">
        <v>4813.583333333333</v>
      </c>
      <c r="P16" s="115">
        <v>20407.333333333332</v>
      </c>
      <c r="Q16" s="115">
        <v>24957.25</v>
      </c>
      <c r="R16" s="115">
        <v>8.3333333333333329E-2</v>
      </c>
      <c r="S16" s="115">
        <v>819.08333333333337</v>
      </c>
      <c r="T16" s="115">
        <v>86.25</v>
      </c>
      <c r="U16" s="113">
        <v>21.02</v>
      </c>
    </row>
    <row r="17" spans="1:21" s="103" customFormat="1" ht="12">
      <c r="A17" s="82"/>
      <c r="B17" s="97">
        <v>30</v>
      </c>
      <c r="C17" s="104"/>
      <c r="D17" s="82" t="s">
        <v>49</v>
      </c>
      <c r="E17" s="104"/>
      <c r="F17" s="115">
        <v>23967.833333333332</v>
      </c>
      <c r="G17" s="115">
        <v>30868.5</v>
      </c>
      <c r="H17" s="115">
        <v>20870.916666666668</v>
      </c>
      <c r="I17" s="115">
        <v>26983.75</v>
      </c>
      <c r="J17" s="115">
        <v>21970.75</v>
      </c>
      <c r="K17" s="115">
        <v>28228.75</v>
      </c>
      <c r="L17" s="115">
        <v>1308.1666666666667</v>
      </c>
      <c r="M17" s="115">
        <v>1897.0833333333333</v>
      </c>
      <c r="N17" s="115">
        <v>4824.333333333333</v>
      </c>
      <c r="O17" s="115">
        <v>5005.416666666667</v>
      </c>
      <c r="P17" s="115">
        <v>20332</v>
      </c>
      <c r="Q17" s="115">
        <v>24786.083333333332</v>
      </c>
      <c r="R17" s="115">
        <v>0.33333333333333331</v>
      </c>
      <c r="S17" s="115">
        <v>806.5</v>
      </c>
      <c r="T17" s="115">
        <v>91.166666666666671</v>
      </c>
      <c r="U17" s="113">
        <v>20.399205485877815</v>
      </c>
    </row>
    <row r="18" spans="1:21" s="114" customFormat="1" ht="12">
      <c r="A18" s="106" t="s">
        <v>52</v>
      </c>
      <c r="B18" s="116" t="s">
        <v>53</v>
      </c>
      <c r="C18" s="109"/>
      <c r="D18" s="82" t="s">
        <v>49</v>
      </c>
      <c r="E18" s="109"/>
      <c r="F18" s="117">
        <v>23710.5</v>
      </c>
      <c r="G18" s="117">
        <v>30228.583333333332</v>
      </c>
      <c r="H18" s="117">
        <v>20576.416666666668</v>
      </c>
      <c r="I18" s="117">
        <v>26286.916666666668</v>
      </c>
      <c r="J18" s="117">
        <v>21760.833333333332</v>
      </c>
      <c r="K18" s="117">
        <v>27648.25</v>
      </c>
      <c r="L18" s="117">
        <v>1217.25</v>
      </c>
      <c r="M18" s="117">
        <v>1760</v>
      </c>
      <c r="N18" s="117">
        <v>5017.75</v>
      </c>
      <c r="O18" s="117">
        <v>5213.583333333333</v>
      </c>
      <c r="P18" s="117">
        <v>20332.25</v>
      </c>
      <c r="Q18" s="117">
        <v>24630.333333333332</v>
      </c>
      <c r="R18" s="117">
        <v>0.5</v>
      </c>
      <c r="S18" s="117">
        <v>732.16666666666663</v>
      </c>
      <c r="T18" s="117">
        <v>84.75</v>
      </c>
      <c r="U18" s="118">
        <v>19.791449743906945</v>
      </c>
    </row>
    <row r="19" spans="1:21" s="114" customFormat="1" ht="12">
      <c r="A19" s="108" t="s">
        <v>52</v>
      </c>
      <c r="B19" s="119">
        <v>2</v>
      </c>
      <c r="C19" s="120"/>
      <c r="D19" s="82" t="s">
        <v>49</v>
      </c>
      <c r="E19" s="120"/>
      <c r="F19" s="117">
        <v>23766.416666666668</v>
      </c>
      <c r="G19" s="117">
        <v>29869.75</v>
      </c>
      <c r="H19" s="117">
        <v>20537.5</v>
      </c>
      <c r="I19" s="117">
        <v>25888.333333333332</v>
      </c>
      <c r="J19" s="117">
        <v>21778.5</v>
      </c>
      <c r="K19" s="117">
        <v>27266.333333333332</v>
      </c>
      <c r="L19" s="117">
        <v>1107.6666666666667</v>
      </c>
      <c r="M19" s="117">
        <v>1589</v>
      </c>
      <c r="N19" s="117">
        <v>5258.666666666667</v>
      </c>
      <c r="O19" s="117">
        <v>5459.416666666667</v>
      </c>
      <c r="P19" s="117">
        <v>20180.5</v>
      </c>
      <c r="Q19" s="117">
        <v>23973.75</v>
      </c>
      <c r="R19" s="117">
        <v>1.25</v>
      </c>
      <c r="S19" s="117">
        <v>691.5</v>
      </c>
      <c r="T19" s="117">
        <v>89.25</v>
      </c>
      <c r="U19" s="118">
        <v>19.42776148325256</v>
      </c>
    </row>
    <row r="20" spans="1:21" s="69" customFormat="1" ht="12">
      <c r="A20" s="82" t="s">
        <v>52</v>
      </c>
      <c r="B20" s="121">
        <v>2</v>
      </c>
      <c r="C20" s="122" t="s">
        <v>54</v>
      </c>
      <c r="D20" s="121">
        <v>4</v>
      </c>
      <c r="E20" s="76" t="s">
        <v>55</v>
      </c>
      <c r="F20" s="123">
        <v>23687</v>
      </c>
      <c r="G20" s="123">
        <v>29948</v>
      </c>
      <c r="H20" s="123">
        <v>20299</v>
      </c>
      <c r="I20" s="123">
        <v>25712</v>
      </c>
      <c r="J20" s="123">
        <v>21643</v>
      </c>
      <c r="K20" s="123">
        <v>27262</v>
      </c>
      <c r="L20" s="123">
        <v>1161</v>
      </c>
      <c r="M20" s="123">
        <v>1670</v>
      </c>
      <c r="N20" s="123">
        <v>5141</v>
      </c>
      <c r="O20" s="123">
        <v>5343</v>
      </c>
      <c r="P20" s="123">
        <v>20183</v>
      </c>
      <c r="Q20" s="123">
        <v>24140</v>
      </c>
      <c r="R20" s="123">
        <v>3</v>
      </c>
      <c r="S20" s="123">
        <v>719</v>
      </c>
      <c r="T20" s="123">
        <v>84</v>
      </c>
      <c r="U20" s="113">
        <v>19.485033301197181</v>
      </c>
    </row>
    <row r="21" spans="1:21" s="69" customFormat="1" ht="12">
      <c r="A21" s="98"/>
      <c r="B21" s="124"/>
      <c r="C21" s="125"/>
      <c r="D21" s="121">
        <v>5</v>
      </c>
      <c r="E21" s="126"/>
      <c r="F21" s="123">
        <v>23742</v>
      </c>
      <c r="G21" s="123">
        <v>29986</v>
      </c>
      <c r="H21" s="123">
        <v>20469</v>
      </c>
      <c r="I21" s="123">
        <v>25894</v>
      </c>
      <c r="J21" s="123">
        <v>21725</v>
      </c>
      <c r="K21" s="123">
        <v>27328</v>
      </c>
      <c r="L21" s="123">
        <v>1130</v>
      </c>
      <c r="M21" s="123">
        <v>1614</v>
      </c>
      <c r="N21" s="123">
        <v>5146</v>
      </c>
      <c r="O21" s="123">
        <v>5344</v>
      </c>
      <c r="P21" s="123">
        <v>20009</v>
      </c>
      <c r="Q21" s="123">
        <v>23742</v>
      </c>
      <c r="R21" s="123">
        <v>0</v>
      </c>
      <c r="S21" s="123">
        <v>680</v>
      </c>
      <c r="T21" s="123">
        <v>77</v>
      </c>
      <c r="U21" s="127">
        <v>19.501746168140048</v>
      </c>
    </row>
    <row r="22" spans="1:21" s="69" customFormat="1" ht="12">
      <c r="A22" s="125"/>
      <c r="B22" s="124"/>
      <c r="C22" s="125"/>
      <c r="D22" s="121">
        <v>6</v>
      </c>
      <c r="E22" s="128"/>
      <c r="F22" s="123">
        <v>23758</v>
      </c>
      <c r="G22" s="123">
        <v>29958</v>
      </c>
      <c r="H22" s="123">
        <v>20594</v>
      </c>
      <c r="I22" s="123">
        <v>26053</v>
      </c>
      <c r="J22" s="123">
        <v>21779</v>
      </c>
      <c r="K22" s="123">
        <v>27358</v>
      </c>
      <c r="L22" s="123">
        <v>1122</v>
      </c>
      <c r="M22" s="123">
        <v>1617</v>
      </c>
      <c r="N22" s="123">
        <v>5166</v>
      </c>
      <c r="O22" s="123">
        <v>5361</v>
      </c>
      <c r="P22" s="123">
        <v>20257</v>
      </c>
      <c r="Q22" s="123">
        <v>24062</v>
      </c>
      <c r="R22" s="123">
        <v>0</v>
      </c>
      <c r="S22" s="123">
        <v>678</v>
      </c>
      <c r="T22" s="123">
        <v>83</v>
      </c>
      <c r="U22" s="127">
        <v>19.485862618304008</v>
      </c>
    </row>
    <row r="23" spans="1:21" s="69" customFormat="1" ht="12">
      <c r="A23" s="82"/>
      <c r="B23" s="128"/>
      <c r="C23" s="82"/>
      <c r="D23" s="121">
        <v>7</v>
      </c>
      <c r="E23" s="128"/>
      <c r="F23" s="123">
        <v>23780</v>
      </c>
      <c r="G23" s="123">
        <v>29941</v>
      </c>
      <c r="H23" s="123">
        <v>20569</v>
      </c>
      <c r="I23" s="123">
        <v>25961</v>
      </c>
      <c r="J23" s="123">
        <v>21747</v>
      </c>
      <c r="K23" s="123">
        <v>27281</v>
      </c>
      <c r="L23" s="123">
        <v>1111</v>
      </c>
      <c r="M23" s="123">
        <v>1598</v>
      </c>
      <c r="N23" s="123">
        <v>5208</v>
      </c>
      <c r="O23" s="123">
        <v>5408</v>
      </c>
      <c r="P23" s="123">
        <v>20176</v>
      </c>
      <c r="Q23" s="123">
        <v>23983</v>
      </c>
      <c r="R23" s="123">
        <v>5</v>
      </c>
      <c r="S23" s="123">
        <v>671</v>
      </c>
      <c r="T23" s="123">
        <v>73</v>
      </c>
      <c r="U23" s="127">
        <v>19.475314856552718</v>
      </c>
    </row>
    <row r="24" spans="1:21" s="69" customFormat="1" ht="12">
      <c r="A24" s="82"/>
      <c r="B24" s="128"/>
      <c r="C24" s="82"/>
      <c r="D24" s="121">
        <v>8</v>
      </c>
      <c r="E24" s="128"/>
      <c r="F24" s="123">
        <v>23766</v>
      </c>
      <c r="G24" s="123">
        <v>29875</v>
      </c>
      <c r="H24" s="123">
        <v>20483</v>
      </c>
      <c r="I24" s="123">
        <v>25777</v>
      </c>
      <c r="J24" s="123">
        <v>21734</v>
      </c>
      <c r="K24" s="123">
        <v>27227</v>
      </c>
      <c r="L24" s="123">
        <v>1103</v>
      </c>
      <c r="M24" s="123">
        <v>1580</v>
      </c>
      <c r="N24" s="123">
        <v>5210</v>
      </c>
      <c r="O24" s="123">
        <v>5409</v>
      </c>
      <c r="P24" s="123">
        <v>20148</v>
      </c>
      <c r="Q24" s="123">
        <v>23953</v>
      </c>
      <c r="R24" s="123">
        <v>1</v>
      </c>
      <c r="S24" s="123">
        <v>664</v>
      </c>
      <c r="T24" s="123">
        <v>76</v>
      </c>
      <c r="U24" s="113">
        <v>19.429407309541531</v>
      </c>
    </row>
    <row r="25" spans="1:21" s="69" customFormat="1" ht="12">
      <c r="A25" s="82"/>
      <c r="B25" s="128"/>
      <c r="C25" s="82"/>
      <c r="D25" s="121">
        <v>9</v>
      </c>
      <c r="E25" s="128"/>
      <c r="F25" s="123">
        <v>23760</v>
      </c>
      <c r="G25" s="123">
        <v>29844</v>
      </c>
      <c r="H25" s="123">
        <v>20526</v>
      </c>
      <c r="I25" s="123">
        <v>25875</v>
      </c>
      <c r="J25" s="123">
        <v>21731</v>
      </c>
      <c r="K25" s="123">
        <v>27218</v>
      </c>
      <c r="L25" s="123">
        <v>1103</v>
      </c>
      <c r="M25" s="123">
        <v>1582</v>
      </c>
      <c r="N25" s="123">
        <v>5254</v>
      </c>
      <c r="O25" s="123">
        <v>5454</v>
      </c>
      <c r="P25" s="123">
        <v>20176</v>
      </c>
      <c r="Q25" s="123">
        <v>23982</v>
      </c>
      <c r="R25" s="123">
        <v>1</v>
      </c>
      <c r="S25" s="123">
        <v>670</v>
      </c>
      <c r="T25" s="123">
        <v>98</v>
      </c>
      <c r="U25" s="113">
        <v>19.413168502950917</v>
      </c>
    </row>
    <row r="26" spans="1:21" s="69" customFormat="1" ht="12">
      <c r="A26" s="82"/>
      <c r="B26" s="128"/>
      <c r="C26" s="82"/>
      <c r="D26" s="121">
        <v>10</v>
      </c>
      <c r="E26" s="128"/>
      <c r="F26" s="123">
        <v>23790</v>
      </c>
      <c r="G26" s="123">
        <v>29849</v>
      </c>
      <c r="H26" s="123">
        <v>20388</v>
      </c>
      <c r="I26" s="123">
        <v>25678</v>
      </c>
      <c r="J26" s="123">
        <v>21753</v>
      </c>
      <c r="K26" s="123">
        <v>27164</v>
      </c>
      <c r="L26" s="123">
        <v>1092</v>
      </c>
      <c r="M26" s="123">
        <v>1566</v>
      </c>
      <c r="N26" s="123">
        <v>5287</v>
      </c>
      <c r="O26" s="123">
        <v>5487</v>
      </c>
      <c r="P26" s="123">
        <v>20259</v>
      </c>
      <c r="Q26" s="123">
        <v>24061</v>
      </c>
      <c r="R26" s="123">
        <v>0</v>
      </c>
      <c r="S26" s="123">
        <v>677</v>
      </c>
      <c r="T26" s="123">
        <v>94</v>
      </c>
      <c r="U26" s="113">
        <v>19.415766712005414</v>
      </c>
    </row>
    <row r="27" spans="1:21" s="69" customFormat="1" ht="12">
      <c r="A27" s="82"/>
      <c r="B27" s="128"/>
      <c r="C27" s="82"/>
      <c r="D27" s="121">
        <v>11</v>
      </c>
      <c r="E27" s="128"/>
      <c r="F27" s="123">
        <v>23811</v>
      </c>
      <c r="G27" s="123">
        <v>29852</v>
      </c>
      <c r="H27" s="123">
        <v>20611</v>
      </c>
      <c r="I27" s="123">
        <v>25943</v>
      </c>
      <c r="J27" s="123">
        <v>21797</v>
      </c>
      <c r="K27" s="123">
        <v>27232</v>
      </c>
      <c r="L27" s="123">
        <v>1090</v>
      </c>
      <c r="M27" s="123">
        <v>1564</v>
      </c>
      <c r="N27" s="123">
        <v>5304</v>
      </c>
      <c r="O27" s="123">
        <v>5498</v>
      </c>
      <c r="P27" s="123">
        <v>20153</v>
      </c>
      <c r="Q27" s="123">
        <v>23942</v>
      </c>
      <c r="R27" s="123">
        <v>0</v>
      </c>
      <c r="S27" s="123">
        <v>674</v>
      </c>
      <c r="T27" s="123">
        <v>72</v>
      </c>
      <c r="U27" s="113">
        <v>19.416416264269039</v>
      </c>
    </row>
    <row r="28" spans="1:21" s="69" customFormat="1" ht="12">
      <c r="A28" s="82"/>
      <c r="B28" s="128"/>
      <c r="C28" s="82"/>
      <c r="D28" s="121">
        <v>12</v>
      </c>
      <c r="E28" s="128"/>
      <c r="F28" s="123">
        <v>23814</v>
      </c>
      <c r="G28" s="123">
        <v>29867</v>
      </c>
      <c r="H28" s="123">
        <v>20604</v>
      </c>
      <c r="I28" s="123">
        <v>25898</v>
      </c>
      <c r="J28" s="123">
        <v>21980</v>
      </c>
      <c r="K28" s="123">
        <v>27439</v>
      </c>
      <c r="L28" s="123">
        <v>1100</v>
      </c>
      <c r="M28" s="123">
        <v>1575</v>
      </c>
      <c r="N28" s="123">
        <v>5323</v>
      </c>
      <c r="O28" s="123">
        <v>5531</v>
      </c>
      <c r="P28" s="123">
        <v>20213</v>
      </c>
      <c r="Q28" s="123">
        <v>23973</v>
      </c>
      <c r="R28" s="123">
        <v>3</v>
      </c>
      <c r="S28" s="123">
        <v>678</v>
      </c>
      <c r="T28" s="123">
        <v>69</v>
      </c>
      <c r="U28" s="113">
        <v>19.420313577850788</v>
      </c>
    </row>
    <row r="29" spans="1:21" s="69" customFormat="1" ht="12">
      <c r="A29" s="82"/>
      <c r="B29" s="129">
        <v>3</v>
      </c>
      <c r="C29" s="122" t="s">
        <v>54</v>
      </c>
      <c r="D29" s="130">
        <v>1</v>
      </c>
      <c r="E29" s="128"/>
      <c r="F29" s="123">
        <v>23803</v>
      </c>
      <c r="G29" s="123">
        <v>29834</v>
      </c>
      <c r="H29" s="123">
        <v>20625</v>
      </c>
      <c r="I29" s="123">
        <v>25957</v>
      </c>
      <c r="J29" s="123">
        <v>21793</v>
      </c>
      <c r="K29" s="123">
        <v>27207</v>
      </c>
      <c r="L29" s="123">
        <v>1100</v>
      </c>
      <c r="M29" s="123">
        <v>1577</v>
      </c>
      <c r="N29" s="123">
        <v>5349</v>
      </c>
      <c r="O29" s="123">
        <v>5555</v>
      </c>
      <c r="P29" s="123">
        <v>20202</v>
      </c>
      <c r="Q29" s="123">
        <v>23931</v>
      </c>
      <c r="R29" s="123">
        <v>1</v>
      </c>
      <c r="S29" s="123">
        <v>682</v>
      </c>
      <c r="T29" s="123">
        <v>98</v>
      </c>
      <c r="U29" s="113">
        <v>19.406672980314671</v>
      </c>
    </row>
    <row r="30" spans="1:21" s="69" customFormat="1" ht="12">
      <c r="A30" s="82"/>
      <c r="B30" s="128"/>
      <c r="C30" s="82"/>
      <c r="D30" s="130">
        <v>2</v>
      </c>
      <c r="E30" s="128"/>
      <c r="F30" s="123">
        <v>23741</v>
      </c>
      <c r="G30" s="123">
        <v>29743</v>
      </c>
      <c r="H30" s="123">
        <v>20600</v>
      </c>
      <c r="I30" s="123">
        <v>25927</v>
      </c>
      <c r="J30" s="123">
        <v>21843</v>
      </c>
      <c r="K30" s="123">
        <v>27261</v>
      </c>
      <c r="L30" s="123">
        <v>1090</v>
      </c>
      <c r="M30" s="123">
        <v>1564</v>
      </c>
      <c r="N30" s="123">
        <v>5354</v>
      </c>
      <c r="O30" s="123">
        <v>5556</v>
      </c>
      <c r="P30" s="123">
        <v>20132</v>
      </c>
      <c r="Q30" s="123">
        <v>23825</v>
      </c>
      <c r="R30" s="123">
        <v>0</v>
      </c>
      <c r="S30" s="123">
        <v>686</v>
      </c>
      <c r="T30" s="123">
        <v>106</v>
      </c>
      <c r="U30" s="113">
        <v>19.346264619797573</v>
      </c>
    </row>
    <row r="31" spans="1:21" s="69" customFormat="1" ht="13" thickBot="1">
      <c r="A31" s="131"/>
      <c r="B31" s="132"/>
      <c r="C31" s="131"/>
      <c r="D31" s="133">
        <v>3</v>
      </c>
      <c r="E31" s="132"/>
      <c r="F31" s="134">
        <v>23745</v>
      </c>
      <c r="G31" s="134">
        <v>29740</v>
      </c>
      <c r="H31" s="134">
        <v>20682</v>
      </c>
      <c r="I31" s="134">
        <v>25985</v>
      </c>
      <c r="J31" s="134">
        <v>21817</v>
      </c>
      <c r="K31" s="134">
        <v>27219</v>
      </c>
      <c r="L31" s="134">
        <v>1090</v>
      </c>
      <c r="M31" s="134">
        <v>1561</v>
      </c>
      <c r="N31" s="134">
        <v>5362</v>
      </c>
      <c r="O31" s="134">
        <v>5567</v>
      </c>
      <c r="P31" s="134">
        <v>20258</v>
      </c>
      <c r="Q31" s="134">
        <v>24091</v>
      </c>
      <c r="R31" s="134">
        <v>1</v>
      </c>
      <c r="S31" s="134">
        <v>819</v>
      </c>
      <c r="T31" s="134">
        <v>141</v>
      </c>
      <c r="U31" s="135">
        <v>19.337170888106829</v>
      </c>
    </row>
    <row r="32" spans="1:21" s="69" customFormat="1" ht="12">
      <c r="A32" s="136" t="s">
        <v>28</v>
      </c>
      <c r="F32" s="137"/>
      <c r="U32" s="138"/>
    </row>
    <row r="33" spans="6:21">
      <c r="N33" s="139"/>
      <c r="O33" s="139"/>
      <c r="P33" s="139"/>
      <c r="Q33" s="139"/>
      <c r="R33" s="139"/>
      <c r="S33" s="139"/>
      <c r="T33" s="139"/>
      <c r="U33" s="140"/>
    </row>
    <row r="34" spans="6:21"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40"/>
    </row>
  </sheetData>
  <mergeCells count="15">
    <mergeCell ref="T2:T3"/>
    <mergeCell ref="U2:U3"/>
    <mergeCell ref="C4:E4"/>
    <mergeCell ref="C6:E6"/>
    <mergeCell ref="C7:E7"/>
    <mergeCell ref="S1:T1"/>
    <mergeCell ref="A2:E3"/>
    <mergeCell ref="F2:G2"/>
    <mergeCell ref="H2:I2"/>
    <mergeCell ref="J2:K2"/>
    <mergeCell ref="L2:M2"/>
    <mergeCell ref="N2:O2"/>
    <mergeCell ref="P2:Q2"/>
    <mergeCell ref="R2:R3"/>
    <mergeCell ref="S2:S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359B-4662-674E-9A7B-3A51EAB78234}">
  <dimension ref="A1:Y42"/>
  <sheetViews>
    <sheetView showGridLines="0" workbookViewId="0"/>
  </sheetViews>
  <sheetFormatPr baseColWidth="10" defaultColWidth="8.83203125" defaultRowHeight="14"/>
  <cols>
    <col min="1" max="1" width="3.33203125" style="182" customWidth="1"/>
    <col min="2" max="2" width="2.1640625" customWidth="1"/>
    <col min="3" max="3" width="1.83203125" customWidth="1"/>
    <col min="4" max="5" width="2.5" customWidth="1"/>
    <col min="6" max="7" width="4.6640625" customWidth="1"/>
    <col min="8" max="24" width="3.6640625" customWidth="1"/>
    <col min="25" max="25" width="3.6640625" style="182" customWidth="1"/>
  </cols>
  <sheetData>
    <row r="1" spans="1:25" ht="18" thickBot="1">
      <c r="A1" s="141" t="s">
        <v>56</v>
      </c>
      <c r="B1" s="142"/>
      <c r="C1" s="142"/>
      <c r="D1" s="142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4"/>
    </row>
    <row r="2" spans="1:25" s="150" customFormat="1" ht="12">
      <c r="A2" s="145"/>
      <c r="B2" s="145"/>
      <c r="C2" s="145"/>
      <c r="D2" s="145"/>
      <c r="E2" s="146"/>
      <c r="F2" s="147" t="s">
        <v>57</v>
      </c>
      <c r="G2" s="148"/>
      <c r="H2" s="147" t="s">
        <v>0</v>
      </c>
      <c r="I2" s="148"/>
      <c r="J2" s="147" t="s">
        <v>1</v>
      </c>
      <c r="K2" s="148"/>
      <c r="L2" s="147" t="s">
        <v>2</v>
      </c>
      <c r="M2" s="148"/>
      <c r="N2" s="147" t="s">
        <v>5</v>
      </c>
      <c r="O2" s="148"/>
      <c r="P2" s="147" t="s">
        <v>58</v>
      </c>
      <c r="Q2" s="148"/>
      <c r="R2" s="147" t="s">
        <v>59</v>
      </c>
      <c r="S2" s="148"/>
      <c r="T2" s="147" t="s">
        <v>8</v>
      </c>
      <c r="U2" s="148"/>
      <c r="V2" s="147" t="s">
        <v>9</v>
      </c>
      <c r="W2" s="148"/>
      <c r="X2" s="147" t="s">
        <v>10</v>
      </c>
      <c r="Y2" s="149"/>
    </row>
    <row r="3" spans="1:25" s="150" customFormat="1" ht="13" thickBot="1">
      <c r="A3" s="151"/>
      <c r="B3" s="151"/>
      <c r="C3" s="151"/>
      <c r="D3" s="151"/>
      <c r="E3" s="152"/>
      <c r="F3" s="153" t="s">
        <v>44</v>
      </c>
      <c r="G3" s="153" t="s">
        <v>12</v>
      </c>
      <c r="H3" s="153" t="s">
        <v>44</v>
      </c>
      <c r="I3" s="153" t="s">
        <v>12</v>
      </c>
      <c r="J3" s="153" t="s">
        <v>44</v>
      </c>
      <c r="K3" s="153" t="s">
        <v>12</v>
      </c>
      <c r="L3" s="153" t="s">
        <v>44</v>
      </c>
      <c r="M3" s="153" t="s">
        <v>12</v>
      </c>
      <c r="N3" s="153" t="s">
        <v>44</v>
      </c>
      <c r="O3" s="153" t="s">
        <v>12</v>
      </c>
      <c r="P3" s="153" t="s">
        <v>44</v>
      </c>
      <c r="Q3" s="153" t="s">
        <v>12</v>
      </c>
      <c r="R3" s="153" t="s">
        <v>44</v>
      </c>
      <c r="S3" s="153" t="s">
        <v>12</v>
      </c>
      <c r="T3" s="153" t="s">
        <v>44</v>
      </c>
      <c r="U3" s="153" t="s">
        <v>12</v>
      </c>
      <c r="V3" s="153" t="s">
        <v>44</v>
      </c>
      <c r="W3" s="153" t="s">
        <v>12</v>
      </c>
      <c r="X3" s="153" t="s">
        <v>44</v>
      </c>
      <c r="Y3" s="154" t="s">
        <v>12</v>
      </c>
    </row>
    <row r="4" spans="1:25" s="159" customFormat="1" ht="12" hidden="1">
      <c r="A4" s="122" t="s">
        <v>45</v>
      </c>
      <c r="B4" s="121">
        <v>26</v>
      </c>
      <c r="C4" s="76" t="s">
        <v>54</v>
      </c>
      <c r="D4" s="121">
        <v>4</v>
      </c>
      <c r="E4" s="155" t="s">
        <v>55</v>
      </c>
      <c r="F4" s="156">
        <v>24147</v>
      </c>
      <c r="G4" s="156">
        <v>32698</v>
      </c>
      <c r="H4" s="157">
        <v>4800</v>
      </c>
      <c r="I4" s="157">
        <v>5618</v>
      </c>
      <c r="J4" s="157">
        <v>2108</v>
      </c>
      <c r="K4" s="157">
        <v>2831</v>
      </c>
      <c r="L4" s="157">
        <v>2190</v>
      </c>
      <c r="M4" s="157">
        <v>2898</v>
      </c>
      <c r="N4" s="157">
        <v>3420</v>
      </c>
      <c r="O4" s="157">
        <v>4806</v>
      </c>
      <c r="P4" s="157">
        <v>2318</v>
      </c>
      <c r="Q4" s="157">
        <v>3049</v>
      </c>
      <c r="R4" s="157">
        <v>2704</v>
      </c>
      <c r="S4" s="157">
        <v>4009</v>
      </c>
      <c r="T4" s="157">
        <v>2322</v>
      </c>
      <c r="U4" s="157">
        <v>3492</v>
      </c>
      <c r="V4" s="157">
        <v>2819</v>
      </c>
      <c r="W4" s="157">
        <v>3949</v>
      </c>
      <c r="X4" s="157">
        <v>1466</v>
      </c>
      <c r="Y4" s="158">
        <v>2046</v>
      </c>
    </row>
    <row r="5" spans="1:25" s="159" customFormat="1" ht="12" hidden="1">
      <c r="A5" s="82"/>
      <c r="B5" s="76"/>
      <c r="C5" s="76"/>
      <c r="D5" s="121">
        <v>6</v>
      </c>
      <c r="E5" s="155"/>
      <c r="F5" s="156">
        <v>24192</v>
      </c>
      <c r="G5" s="156">
        <v>32695</v>
      </c>
      <c r="H5" s="157">
        <v>4799</v>
      </c>
      <c r="I5" s="157">
        <v>5620</v>
      </c>
      <c r="J5" s="157">
        <v>2108</v>
      </c>
      <c r="K5" s="157">
        <v>2829</v>
      </c>
      <c r="L5" s="157">
        <v>2211</v>
      </c>
      <c r="M5" s="157">
        <v>2931</v>
      </c>
      <c r="N5" s="157">
        <v>3416</v>
      </c>
      <c r="O5" s="157">
        <v>4787</v>
      </c>
      <c r="P5" s="157">
        <v>2318</v>
      </c>
      <c r="Q5" s="157">
        <v>3050</v>
      </c>
      <c r="R5" s="157">
        <v>2715</v>
      </c>
      <c r="S5" s="157">
        <v>3990</v>
      </c>
      <c r="T5" s="157">
        <v>2330</v>
      </c>
      <c r="U5" s="157">
        <v>3501</v>
      </c>
      <c r="V5" s="157">
        <v>2828</v>
      </c>
      <c r="W5" s="157">
        <v>3943</v>
      </c>
      <c r="X5" s="157">
        <v>1467</v>
      </c>
      <c r="Y5" s="158">
        <v>2044</v>
      </c>
    </row>
    <row r="6" spans="1:25" s="159" customFormat="1" ht="12" hidden="1">
      <c r="A6" s="125"/>
      <c r="B6" s="124"/>
      <c r="C6" s="124"/>
      <c r="D6" s="121">
        <v>9</v>
      </c>
      <c r="E6" s="160"/>
      <c r="F6" s="156">
        <v>24276</v>
      </c>
      <c r="G6" s="156">
        <v>32729</v>
      </c>
      <c r="H6" s="157">
        <v>4803</v>
      </c>
      <c r="I6" s="157">
        <v>5622</v>
      </c>
      <c r="J6" s="157">
        <v>2118</v>
      </c>
      <c r="K6" s="157">
        <v>2828</v>
      </c>
      <c r="L6" s="157">
        <v>2210</v>
      </c>
      <c r="M6" s="157">
        <v>2925</v>
      </c>
      <c r="N6" s="157">
        <v>3425</v>
      </c>
      <c r="O6" s="157">
        <v>4802</v>
      </c>
      <c r="P6" s="157">
        <v>2344</v>
      </c>
      <c r="Q6" s="157">
        <v>3079</v>
      </c>
      <c r="R6" s="157">
        <v>2723</v>
      </c>
      <c r="S6" s="157">
        <v>3977</v>
      </c>
      <c r="T6" s="157">
        <v>2328</v>
      </c>
      <c r="U6" s="157">
        <v>3471</v>
      </c>
      <c r="V6" s="157">
        <v>2834</v>
      </c>
      <c r="W6" s="157">
        <v>3965</v>
      </c>
      <c r="X6" s="157">
        <v>1491</v>
      </c>
      <c r="Y6" s="158">
        <v>2060</v>
      </c>
    </row>
    <row r="7" spans="1:25" s="159" customFormat="1" ht="12" hidden="1">
      <c r="A7" s="82"/>
      <c r="B7" s="128"/>
      <c r="C7" s="128"/>
      <c r="D7" s="121">
        <v>12</v>
      </c>
      <c r="E7" s="160"/>
      <c r="F7" s="156">
        <v>24308</v>
      </c>
      <c r="G7" s="156">
        <v>32715</v>
      </c>
      <c r="H7" s="157">
        <v>4804</v>
      </c>
      <c r="I7" s="157">
        <v>5641</v>
      </c>
      <c r="J7" s="157">
        <v>2104</v>
      </c>
      <c r="K7" s="157">
        <v>2803</v>
      </c>
      <c r="L7" s="157">
        <v>2205</v>
      </c>
      <c r="M7" s="157">
        <v>2932</v>
      </c>
      <c r="N7" s="157">
        <v>3436</v>
      </c>
      <c r="O7" s="157">
        <v>4802</v>
      </c>
      <c r="P7" s="157">
        <v>2369</v>
      </c>
      <c r="Q7" s="157">
        <v>3101</v>
      </c>
      <c r="R7" s="157">
        <v>2713</v>
      </c>
      <c r="S7" s="157">
        <v>3946</v>
      </c>
      <c r="T7" s="157">
        <v>2333</v>
      </c>
      <c r="U7" s="157">
        <v>3468</v>
      </c>
      <c r="V7" s="157">
        <v>2848</v>
      </c>
      <c r="W7" s="157">
        <v>3964</v>
      </c>
      <c r="X7" s="157">
        <v>1496</v>
      </c>
      <c r="Y7" s="158">
        <v>2058</v>
      </c>
    </row>
    <row r="8" spans="1:25" s="159" customFormat="1" ht="12" hidden="1">
      <c r="A8" s="122" t="s">
        <v>45</v>
      </c>
      <c r="B8" s="121">
        <v>27</v>
      </c>
      <c r="C8" s="76" t="s">
        <v>54</v>
      </c>
      <c r="D8" s="121">
        <v>4</v>
      </c>
      <c r="E8" s="155" t="s">
        <v>55</v>
      </c>
      <c r="F8" s="156">
        <v>24263</v>
      </c>
      <c r="G8" s="156">
        <v>32504</v>
      </c>
      <c r="H8" s="157">
        <v>4728</v>
      </c>
      <c r="I8" s="157">
        <v>5566</v>
      </c>
      <c r="J8" s="157">
        <v>2080</v>
      </c>
      <c r="K8" s="157">
        <v>2764</v>
      </c>
      <c r="L8" s="157">
        <v>2216</v>
      </c>
      <c r="M8" s="157">
        <v>2920</v>
      </c>
      <c r="N8" s="157">
        <v>3473</v>
      </c>
      <c r="O8" s="157">
        <v>4834</v>
      </c>
      <c r="P8" s="157">
        <v>2348</v>
      </c>
      <c r="Q8" s="157">
        <v>3039</v>
      </c>
      <c r="R8" s="157">
        <v>2706</v>
      </c>
      <c r="S8" s="157">
        <v>3928</v>
      </c>
      <c r="T8" s="157">
        <v>2354</v>
      </c>
      <c r="U8" s="157">
        <v>3457</v>
      </c>
      <c r="V8" s="157">
        <v>2865</v>
      </c>
      <c r="W8" s="157">
        <v>3949</v>
      </c>
      <c r="X8" s="157">
        <v>1493</v>
      </c>
      <c r="Y8" s="158">
        <v>2047</v>
      </c>
    </row>
    <row r="9" spans="1:25" s="159" customFormat="1" ht="12" hidden="1">
      <c r="A9" s="82"/>
      <c r="B9" s="76"/>
      <c r="C9" s="76"/>
      <c r="D9" s="121">
        <v>6</v>
      </c>
      <c r="E9" s="155"/>
      <c r="F9" s="156">
        <v>24370</v>
      </c>
      <c r="G9" s="156">
        <v>32563</v>
      </c>
      <c r="H9" s="157">
        <v>4762</v>
      </c>
      <c r="I9" s="157">
        <v>5597</v>
      </c>
      <c r="J9" s="157">
        <v>2076</v>
      </c>
      <c r="K9" s="157">
        <v>2762</v>
      </c>
      <c r="L9" s="157">
        <v>2241</v>
      </c>
      <c r="M9" s="157">
        <v>2955</v>
      </c>
      <c r="N9" s="157">
        <v>3473</v>
      </c>
      <c r="O9" s="157">
        <v>4820</v>
      </c>
      <c r="P9" s="157">
        <v>2351</v>
      </c>
      <c r="Q9" s="157">
        <v>3022</v>
      </c>
      <c r="R9" s="157">
        <v>2723</v>
      </c>
      <c r="S9" s="157">
        <v>3927</v>
      </c>
      <c r="T9" s="157">
        <v>2353</v>
      </c>
      <c r="U9" s="157">
        <v>3436</v>
      </c>
      <c r="V9" s="157">
        <v>2892</v>
      </c>
      <c r="W9" s="157">
        <v>3977</v>
      </c>
      <c r="X9" s="157">
        <v>1499</v>
      </c>
      <c r="Y9" s="158">
        <v>2067</v>
      </c>
    </row>
    <row r="10" spans="1:25" s="159" customFormat="1" ht="12" hidden="1">
      <c r="A10" s="125"/>
      <c r="B10" s="124"/>
      <c r="C10" s="124"/>
      <c r="D10" s="121">
        <v>9</v>
      </c>
      <c r="E10" s="160"/>
      <c r="F10" s="156">
        <v>24348</v>
      </c>
      <c r="G10" s="156">
        <v>32468</v>
      </c>
      <c r="H10" s="157">
        <v>4717</v>
      </c>
      <c r="I10" s="157">
        <v>5534</v>
      </c>
      <c r="J10" s="157">
        <v>2104</v>
      </c>
      <c r="K10" s="157">
        <v>2798</v>
      </c>
      <c r="L10" s="157">
        <v>2235</v>
      </c>
      <c r="M10" s="157">
        <v>2947</v>
      </c>
      <c r="N10" s="157">
        <v>3468</v>
      </c>
      <c r="O10" s="157">
        <v>4807</v>
      </c>
      <c r="P10" s="157">
        <v>2324</v>
      </c>
      <c r="Q10" s="157">
        <v>2977</v>
      </c>
      <c r="R10" s="157">
        <v>2745</v>
      </c>
      <c r="S10" s="157">
        <v>3934</v>
      </c>
      <c r="T10" s="157">
        <v>2360</v>
      </c>
      <c r="U10" s="157">
        <v>3430</v>
      </c>
      <c r="V10" s="157">
        <v>2904</v>
      </c>
      <c r="W10" s="157">
        <v>3994</v>
      </c>
      <c r="X10" s="157">
        <v>1491</v>
      </c>
      <c r="Y10" s="158">
        <v>2047</v>
      </c>
    </row>
    <row r="11" spans="1:25" s="159" customFormat="1" ht="12" hidden="1">
      <c r="A11" s="82"/>
      <c r="B11" s="128"/>
      <c r="C11" s="128"/>
      <c r="D11" s="121">
        <v>12</v>
      </c>
      <c r="E11" s="160"/>
      <c r="F11" s="156">
        <v>24395</v>
      </c>
      <c r="G11" s="156">
        <v>32464</v>
      </c>
      <c r="H11" s="157">
        <v>4675</v>
      </c>
      <c r="I11" s="157">
        <v>5486</v>
      </c>
      <c r="J11" s="157">
        <v>2147</v>
      </c>
      <c r="K11" s="157">
        <v>2829</v>
      </c>
      <c r="L11" s="157">
        <v>2260</v>
      </c>
      <c r="M11" s="157">
        <v>2966</v>
      </c>
      <c r="N11" s="157">
        <v>3467</v>
      </c>
      <c r="O11" s="157">
        <v>4799</v>
      </c>
      <c r="P11" s="157">
        <v>2311</v>
      </c>
      <c r="Q11" s="157">
        <v>2962</v>
      </c>
      <c r="R11" s="157">
        <v>2758</v>
      </c>
      <c r="S11" s="157">
        <v>3950</v>
      </c>
      <c r="T11" s="157">
        <v>2350</v>
      </c>
      <c r="U11" s="157">
        <v>3413</v>
      </c>
      <c r="V11" s="157">
        <v>2930</v>
      </c>
      <c r="W11" s="157">
        <v>4007</v>
      </c>
      <c r="X11" s="157">
        <v>1497</v>
      </c>
      <c r="Y11" s="158">
        <v>2052</v>
      </c>
    </row>
    <row r="12" spans="1:25" s="159" customFormat="1" ht="12">
      <c r="A12" s="75" t="s">
        <v>45</v>
      </c>
      <c r="B12" s="161">
        <v>28</v>
      </c>
      <c r="C12" s="162" t="s">
        <v>54</v>
      </c>
      <c r="D12" s="161">
        <v>4</v>
      </c>
      <c r="E12" s="163" t="s">
        <v>55</v>
      </c>
      <c r="F12" s="164">
        <v>24266</v>
      </c>
      <c r="G12" s="164">
        <v>32069</v>
      </c>
      <c r="H12" s="165">
        <v>4570</v>
      </c>
      <c r="I12" s="165">
        <v>5377</v>
      </c>
      <c r="J12" s="165">
        <v>2159</v>
      </c>
      <c r="K12" s="165">
        <v>2810</v>
      </c>
      <c r="L12" s="165">
        <v>2286</v>
      </c>
      <c r="M12" s="165">
        <v>2978</v>
      </c>
      <c r="N12" s="165">
        <v>3437</v>
      </c>
      <c r="O12" s="165">
        <v>4738</v>
      </c>
      <c r="P12" s="165">
        <v>2281</v>
      </c>
      <c r="Q12" s="165">
        <v>2889</v>
      </c>
      <c r="R12" s="165">
        <v>2773</v>
      </c>
      <c r="S12" s="165">
        <v>3916</v>
      </c>
      <c r="T12" s="165">
        <v>2355</v>
      </c>
      <c r="U12" s="165">
        <v>3394</v>
      </c>
      <c r="V12" s="165">
        <v>2922</v>
      </c>
      <c r="W12" s="165">
        <v>3956</v>
      </c>
      <c r="X12" s="165">
        <v>1483</v>
      </c>
      <c r="Y12" s="166">
        <v>2011</v>
      </c>
    </row>
    <row r="13" spans="1:25" s="159" customFormat="1" ht="12">
      <c r="A13" s="82"/>
      <c r="B13" s="76"/>
      <c r="C13" s="76"/>
      <c r="D13" s="121">
        <v>6</v>
      </c>
      <c r="E13" s="155"/>
      <c r="F13" s="156">
        <v>24316</v>
      </c>
      <c r="G13" s="156">
        <v>32048</v>
      </c>
      <c r="H13" s="157">
        <v>4559</v>
      </c>
      <c r="I13" s="157">
        <v>5364</v>
      </c>
      <c r="J13" s="157">
        <v>2177</v>
      </c>
      <c r="K13" s="157">
        <v>2835</v>
      </c>
      <c r="L13" s="157">
        <v>2308</v>
      </c>
      <c r="M13" s="157">
        <v>2992</v>
      </c>
      <c r="N13" s="157">
        <v>3437</v>
      </c>
      <c r="O13" s="157">
        <v>4735</v>
      </c>
      <c r="P13" s="157">
        <v>2289</v>
      </c>
      <c r="Q13" s="157">
        <v>2880</v>
      </c>
      <c r="R13" s="157">
        <v>2779</v>
      </c>
      <c r="S13" s="157">
        <v>3906</v>
      </c>
      <c r="T13" s="157">
        <v>2353</v>
      </c>
      <c r="U13" s="157">
        <v>3382</v>
      </c>
      <c r="V13" s="157">
        <v>2925</v>
      </c>
      <c r="W13" s="157">
        <v>3946</v>
      </c>
      <c r="X13" s="157">
        <v>1489</v>
      </c>
      <c r="Y13" s="158">
        <v>2008</v>
      </c>
    </row>
    <row r="14" spans="1:25" s="159" customFormat="1" ht="12">
      <c r="A14" s="125"/>
      <c r="B14" s="124"/>
      <c r="C14" s="124"/>
      <c r="D14" s="121">
        <v>9</v>
      </c>
      <c r="E14" s="160"/>
      <c r="F14" s="156">
        <v>24298</v>
      </c>
      <c r="G14" s="156">
        <v>31975</v>
      </c>
      <c r="H14" s="157">
        <v>4451</v>
      </c>
      <c r="I14" s="157">
        <v>5233</v>
      </c>
      <c r="J14" s="157">
        <v>2172</v>
      </c>
      <c r="K14" s="157">
        <v>2830</v>
      </c>
      <c r="L14" s="157">
        <v>2351</v>
      </c>
      <c r="M14" s="157">
        <v>3037</v>
      </c>
      <c r="N14" s="157">
        <v>3433</v>
      </c>
      <c r="O14" s="157">
        <v>4710</v>
      </c>
      <c r="P14" s="157">
        <v>2284</v>
      </c>
      <c r="Q14" s="157">
        <v>2881</v>
      </c>
      <c r="R14" s="157">
        <v>2794</v>
      </c>
      <c r="S14" s="157">
        <v>3921</v>
      </c>
      <c r="T14" s="157">
        <v>2367</v>
      </c>
      <c r="U14" s="157">
        <v>3393</v>
      </c>
      <c r="V14" s="157">
        <v>2941</v>
      </c>
      <c r="W14" s="157">
        <v>3940</v>
      </c>
      <c r="X14" s="157">
        <v>1505</v>
      </c>
      <c r="Y14" s="158">
        <v>2030</v>
      </c>
    </row>
    <row r="15" spans="1:25" s="159" customFormat="1" ht="12">
      <c r="A15" s="82"/>
      <c r="B15" s="128"/>
      <c r="C15" s="128"/>
      <c r="D15" s="121">
        <v>12</v>
      </c>
      <c r="E15" s="160"/>
      <c r="F15" s="156">
        <v>24351</v>
      </c>
      <c r="G15" s="156">
        <v>31975</v>
      </c>
      <c r="H15" s="157">
        <v>4322</v>
      </c>
      <c r="I15" s="157">
        <v>5080</v>
      </c>
      <c r="J15" s="157">
        <v>2180</v>
      </c>
      <c r="K15" s="157">
        <v>2818</v>
      </c>
      <c r="L15" s="157">
        <v>2407</v>
      </c>
      <c r="M15" s="157">
        <v>3104</v>
      </c>
      <c r="N15" s="157">
        <v>3420</v>
      </c>
      <c r="O15" s="157">
        <v>4670</v>
      </c>
      <c r="P15" s="157">
        <v>2299</v>
      </c>
      <c r="Q15" s="157">
        <v>2897</v>
      </c>
      <c r="R15" s="157">
        <v>2841</v>
      </c>
      <c r="S15" s="157">
        <v>3974</v>
      </c>
      <c r="T15" s="157">
        <v>2408</v>
      </c>
      <c r="U15" s="157">
        <v>3430</v>
      </c>
      <c r="V15" s="157">
        <v>2957</v>
      </c>
      <c r="W15" s="157">
        <v>3939</v>
      </c>
      <c r="X15" s="157">
        <v>1517</v>
      </c>
      <c r="Y15" s="158">
        <v>2063</v>
      </c>
    </row>
    <row r="16" spans="1:25" s="159" customFormat="1" ht="12">
      <c r="A16" s="122" t="s">
        <v>45</v>
      </c>
      <c r="B16" s="121">
        <v>29</v>
      </c>
      <c r="C16" s="76" t="s">
        <v>54</v>
      </c>
      <c r="D16" s="130">
        <v>4</v>
      </c>
      <c r="E16" s="155" t="s">
        <v>55</v>
      </c>
      <c r="F16" s="156">
        <v>24228</v>
      </c>
      <c r="G16" s="156">
        <v>31679</v>
      </c>
      <c r="H16" s="157">
        <v>4267</v>
      </c>
      <c r="I16" s="157">
        <v>5007</v>
      </c>
      <c r="J16" s="157">
        <v>2148</v>
      </c>
      <c r="K16" s="157">
        <v>2764</v>
      </c>
      <c r="L16" s="157">
        <v>2442</v>
      </c>
      <c r="M16" s="157">
        <v>3144</v>
      </c>
      <c r="N16" s="157">
        <v>3398</v>
      </c>
      <c r="O16" s="157">
        <v>4611</v>
      </c>
      <c r="P16" s="157">
        <v>2303</v>
      </c>
      <c r="Q16" s="157">
        <v>2901</v>
      </c>
      <c r="R16" s="157">
        <v>2844</v>
      </c>
      <c r="S16" s="157">
        <v>3934</v>
      </c>
      <c r="T16" s="157">
        <v>2411</v>
      </c>
      <c r="U16" s="157">
        <v>3417</v>
      </c>
      <c r="V16" s="157">
        <v>2894</v>
      </c>
      <c r="W16" s="157">
        <v>3830</v>
      </c>
      <c r="X16" s="157">
        <v>1521</v>
      </c>
      <c r="Y16" s="158">
        <v>2071</v>
      </c>
    </row>
    <row r="17" spans="1:25" s="159" customFormat="1" ht="12">
      <c r="A17" s="82"/>
      <c r="B17" s="128"/>
      <c r="C17" s="128"/>
      <c r="D17" s="130">
        <v>6</v>
      </c>
      <c r="E17" s="160"/>
      <c r="F17" s="156">
        <v>24385</v>
      </c>
      <c r="G17" s="156">
        <v>31778</v>
      </c>
      <c r="H17" s="157">
        <v>4321</v>
      </c>
      <c r="I17" s="157">
        <v>5057</v>
      </c>
      <c r="J17" s="157">
        <v>2170</v>
      </c>
      <c r="K17" s="157">
        <v>2792</v>
      </c>
      <c r="L17" s="157">
        <v>2437</v>
      </c>
      <c r="M17" s="157">
        <v>3124</v>
      </c>
      <c r="N17" s="157">
        <v>3425</v>
      </c>
      <c r="O17" s="157">
        <v>4629</v>
      </c>
      <c r="P17" s="157">
        <v>2326</v>
      </c>
      <c r="Q17" s="157">
        <v>2901</v>
      </c>
      <c r="R17" s="157">
        <v>2868</v>
      </c>
      <c r="S17" s="157">
        <v>3964</v>
      </c>
      <c r="T17" s="157">
        <v>2426</v>
      </c>
      <c r="U17" s="157">
        <v>3430</v>
      </c>
      <c r="V17" s="157">
        <v>2898</v>
      </c>
      <c r="W17" s="157">
        <v>3819</v>
      </c>
      <c r="X17" s="157">
        <v>1514</v>
      </c>
      <c r="Y17" s="158">
        <v>2062</v>
      </c>
    </row>
    <row r="18" spans="1:25" s="159" customFormat="1" ht="12">
      <c r="A18" s="82"/>
      <c r="B18" s="128"/>
      <c r="C18" s="128"/>
      <c r="D18" s="130">
        <v>9</v>
      </c>
      <c r="E18" s="160"/>
      <c r="F18" s="156">
        <v>24342</v>
      </c>
      <c r="G18" s="156">
        <v>31673</v>
      </c>
      <c r="H18" s="157">
        <v>4284</v>
      </c>
      <c r="I18" s="157">
        <v>5030</v>
      </c>
      <c r="J18" s="157">
        <v>2147</v>
      </c>
      <c r="K18" s="157">
        <v>2745</v>
      </c>
      <c r="L18" s="157">
        <v>2453</v>
      </c>
      <c r="M18" s="157">
        <v>3147</v>
      </c>
      <c r="N18" s="157">
        <v>3427</v>
      </c>
      <c r="O18" s="157">
        <v>4622</v>
      </c>
      <c r="P18" s="157">
        <v>2316</v>
      </c>
      <c r="Q18" s="157">
        <v>2885</v>
      </c>
      <c r="R18" s="157">
        <v>2875</v>
      </c>
      <c r="S18" s="157">
        <v>3963</v>
      </c>
      <c r="T18" s="157">
        <v>2437</v>
      </c>
      <c r="U18" s="157">
        <v>3442</v>
      </c>
      <c r="V18" s="157">
        <v>2901</v>
      </c>
      <c r="W18" s="157">
        <v>3809</v>
      </c>
      <c r="X18" s="157">
        <v>1502</v>
      </c>
      <c r="Y18" s="158">
        <v>2030</v>
      </c>
    </row>
    <row r="19" spans="1:25" s="159" customFormat="1" ht="12">
      <c r="A19" s="82"/>
      <c r="B19" s="128"/>
      <c r="C19" s="128"/>
      <c r="D19" s="130">
        <v>12</v>
      </c>
      <c r="E19" s="160"/>
      <c r="F19" s="156">
        <v>24279</v>
      </c>
      <c r="G19" s="156">
        <v>31531</v>
      </c>
      <c r="H19" s="157">
        <v>4246</v>
      </c>
      <c r="I19" s="157">
        <v>4982</v>
      </c>
      <c r="J19" s="157">
        <v>2144</v>
      </c>
      <c r="K19" s="157">
        <v>2761</v>
      </c>
      <c r="L19" s="157">
        <v>2436</v>
      </c>
      <c r="M19" s="157">
        <v>3104</v>
      </c>
      <c r="N19" s="157">
        <v>3404</v>
      </c>
      <c r="O19" s="157">
        <v>4594</v>
      </c>
      <c r="P19" s="157">
        <v>2308</v>
      </c>
      <c r="Q19" s="157">
        <v>2858</v>
      </c>
      <c r="R19" s="157">
        <v>2871</v>
      </c>
      <c r="S19" s="157">
        <v>3953</v>
      </c>
      <c r="T19" s="157">
        <v>2459</v>
      </c>
      <c r="U19" s="157">
        <v>3469</v>
      </c>
      <c r="V19" s="157">
        <v>2900</v>
      </c>
      <c r="W19" s="157">
        <v>3779</v>
      </c>
      <c r="X19" s="157">
        <v>1511</v>
      </c>
      <c r="Y19" s="158">
        <v>2031</v>
      </c>
    </row>
    <row r="20" spans="1:25" s="159" customFormat="1" ht="12">
      <c r="A20" s="82" t="s">
        <v>45</v>
      </c>
      <c r="B20" s="129">
        <v>30</v>
      </c>
      <c r="C20" s="128" t="s">
        <v>54</v>
      </c>
      <c r="D20" s="130">
        <v>4</v>
      </c>
      <c r="E20" s="155" t="s">
        <v>60</v>
      </c>
      <c r="F20" s="167">
        <v>24084</v>
      </c>
      <c r="G20" s="167">
        <v>31124</v>
      </c>
      <c r="H20" s="168">
        <v>4234</v>
      </c>
      <c r="I20" s="168">
        <v>4961</v>
      </c>
      <c r="J20" s="168">
        <v>2112</v>
      </c>
      <c r="K20" s="168">
        <v>2720</v>
      </c>
      <c r="L20" s="168">
        <v>2377</v>
      </c>
      <c r="M20" s="168">
        <v>3033</v>
      </c>
      <c r="N20" s="168">
        <v>3375</v>
      </c>
      <c r="O20" s="168">
        <v>4508</v>
      </c>
      <c r="P20" s="168">
        <v>2300</v>
      </c>
      <c r="Q20" s="168">
        <v>2831</v>
      </c>
      <c r="R20" s="168">
        <v>2849</v>
      </c>
      <c r="S20" s="168">
        <v>3907</v>
      </c>
      <c r="T20" s="168">
        <v>2462</v>
      </c>
      <c r="U20" s="168">
        <v>3448</v>
      </c>
      <c r="V20" s="168">
        <v>2879</v>
      </c>
      <c r="W20" s="168">
        <v>3727</v>
      </c>
      <c r="X20" s="168">
        <v>1496</v>
      </c>
      <c r="Y20" s="169">
        <v>1989</v>
      </c>
    </row>
    <row r="21" spans="1:25" s="159" customFormat="1" ht="12">
      <c r="A21" s="82"/>
      <c r="B21" s="128"/>
      <c r="C21" s="128"/>
      <c r="D21" s="130">
        <v>6</v>
      </c>
      <c r="E21" s="160"/>
      <c r="F21" s="167">
        <v>24114</v>
      </c>
      <c r="G21" s="167">
        <v>31153</v>
      </c>
      <c r="H21" s="168">
        <v>4196</v>
      </c>
      <c r="I21" s="168">
        <v>4927</v>
      </c>
      <c r="J21" s="168">
        <v>2114</v>
      </c>
      <c r="K21" s="168">
        <v>2715</v>
      </c>
      <c r="L21" s="168">
        <v>2391</v>
      </c>
      <c r="M21" s="168">
        <v>3054</v>
      </c>
      <c r="N21" s="168">
        <v>3396</v>
      </c>
      <c r="O21" s="168">
        <v>4543</v>
      </c>
      <c r="P21" s="168">
        <v>2290</v>
      </c>
      <c r="Q21" s="168">
        <v>2809</v>
      </c>
      <c r="R21" s="168">
        <v>2863</v>
      </c>
      <c r="S21" s="168">
        <v>3929</v>
      </c>
      <c r="T21" s="168">
        <v>2489</v>
      </c>
      <c r="U21" s="168">
        <v>3474</v>
      </c>
      <c r="V21" s="168">
        <v>2876</v>
      </c>
      <c r="W21" s="168">
        <v>3713</v>
      </c>
      <c r="X21" s="168">
        <v>1499</v>
      </c>
      <c r="Y21" s="169">
        <v>1989</v>
      </c>
    </row>
    <row r="22" spans="1:25" s="159" customFormat="1" ht="12">
      <c r="A22" s="82"/>
      <c r="B22" s="128"/>
      <c r="C22" s="128"/>
      <c r="D22" s="130">
        <v>9</v>
      </c>
      <c r="E22" s="160"/>
      <c r="F22" s="167">
        <v>23986</v>
      </c>
      <c r="G22" s="167">
        <v>30923</v>
      </c>
      <c r="H22" s="168">
        <v>4124</v>
      </c>
      <c r="I22" s="168">
        <v>4834</v>
      </c>
      <c r="J22" s="168">
        <v>2109</v>
      </c>
      <c r="K22" s="168">
        <v>2717</v>
      </c>
      <c r="L22" s="168">
        <v>2369</v>
      </c>
      <c r="M22" s="168">
        <v>3018</v>
      </c>
      <c r="N22" s="168">
        <v>3367</v>
      </c>
      <c r="O22" s="168">
        <v>4488</v>
      </c>
      <c r="P22" s="168">
        <v>2290</v>
      </c>
      <c r="Q22" s="168">
        <v>2825</v>
      </c>
      <c r="R22" s="168">
        <v>2826</v>
      </c>
      <c r="S22" s="168">
        <v>3853</v>
      </c>
      <c r="T22" s="168">
        <v>2514</v>
      </c>
      <c r="U22" s="168">
        <v>3497</v>
      </c>
      <c r="V22" s="168">
        <v>2896</v>
      </c>
      <c r="W22" s="168">
        <v>3734</v>
      </c>
      <c r="X22" s="168">
        <v>1491</v>
      </c>
      <c r="Y22" s="169">
        <v>1957</v>
      </c>
    </row>
    <row r="23" spans="1:25" s="159" customFormat="1" ht="12">
      <c r="A23" s="82"/>
      <c r="B23" s="128"/>
      <c r="C23" s="128"/>
      <c r="D23" s="130">
        <v>12</v>
      </c>
      <c r="E23" s="160"/>
      <c r="F23" s="167">
        <v>23972</v>
      </c>
      <c r="G23" s="167">
        <v>30837</v>
      </c>
      <c r="H23" s="168">
        <v>4083</v>
      </c>
      <c r="I23" s="168">
        <v>4774</v>
      </c>
      <c r="J23" s="168">
        <v>2099</v>
      </c>
      <c r="K23" s="168">
        <v>2694</v>
      </c>
      <c r="L23" s="168">
        <v>2354</v>
      </c>
      <c r="M23" s="168">
        <v>3013</v>
      </c>
      <c r="N23" s="168">
        <v>3345</v>
      </c>
      <c r="O23" s="168">
        <v>4459</v>
      </c>
      <c r="P23" s="168">
        <v>2286</v>
      </c>
      <c r="Q23" s="168">
        <v>2823</v>
      </c>
      <c r="R23" s="168">
        <v>2843</v>
      </c>
      <c r="S23" s="168">
        <v>3851</v>
      </c>
      <c r="T23" s="168">
        <v>2545</v>
      </c>
      <c r="U23" s="168">
        <v>3526</v>
      </c>
      <c r="V23" s="168">
        <v>2925</v>
      </c>
      <c r="W23" s="168">
        <v>3751</v>
      </c>
      <c r="X23" s="168">
        <v>1492</v>
      </c>
      <c r="Y23" s="169">
        <v>1946</v>
      </c>
    </row>
    <row r="24" spans="1:25" s="159" customFormat="1" ht="12">
      <c r="A24" s="82" t="s">
        <v>45</v>
      </c>
      <c r="B24" s="129">
        <v>31</v>
      </c>
      <c r="C24" s="128" t="s">
        <v>54</v>
      </c>
      <c r="D24" s="130">
        <v>4</v>
      </c>
      <c r="E24" s="155" t="s">
        <v>60</v>
      </c>
      <c r="F24" s="167">
        <v>23763</v>
      </c>
      <c r="G24" s="167">
        <v>30452</v>
      </c>
      <c r="H24" s="168">
        <v>3988</v>
      </c>
      <c r="I24" s="168">
        <v>4637</v>
      </c>
      <c r="J24" s="168">
        <v>2061</v>
      </c>
      <c r="K24" s="168">
        <v>2627</v>
      </c>
      <c r="L24" s="168">
        <v>2341</v>
      </c>
      <c r="M24" s="168">
        <v>2981</v>
      </c>
      <c r="N24" s="168">
        <v>3314</v>
      </c>
      <c r="O24" s="168">
        <v>4411</v>
      </c>
      <c r="P24" s="168">
        <v>2268</v>
      </c>
      <c r="Q24" s="168">
        <v>2780</v>
      </c>
      <c r="R24" s="168">
        <v>2831</v>
      </c>
      <c r="S24" s="168">
        <v>3833</v>
      </c>
      <c r="T24" s="168">
        <v>2559</v>
      </c>
      <c r="U24" s="168">
        <v>3552</v>
      </c>
      <c r="V24" s="168">
        <v>2930</v>
      </c>
      <c r="W24" s="168">
        <v>3724</v>
      </c>
      <c r="X24" s="168">
        <v>1471</v>
      </c>
      <c r="Y24" s="169">
        <v>1907</v>
      </c>
    </row>
    <row r="25" spans="1:25" s="159" customFormat="1" ht="12">
      <c r="A25" s="82" t="s">
        <v>52</v>
      </c>
      <c r="B25" s="128" t="s">
        <v>53</v>
      </c>
      <c r="C25" s="128" t="s">
        <v>54</v>
      </c>
      <c r="D25" s="130">
        <v>6</v>
      </c>
      <c r="E25" s="160"/>
      <c r="F25" s="167">
        <v>23774</v>
      </c>
      <c r="G25" s="167">
        <v>30370</v>
      </c>
      <c r="H25" s="168">
        <v>3970</v>
      </c>
      <c r="I25" s="168">
        <v>4611</v>
      </c>
      <c r="J25" s="168">
        <v>2074</v>
      </c>
      <c r="K25" s="168">
        <v>2628</v>
      </c>
      <c r="L25" s="168">
        <v>2339</v>
      </c>
      <c r="M25" s="168">
        <v>2982</v>
      </c>
      <c r="N25" s="168">
        <v>3290</v>
      </c>
      <c r="O25" s="168">
        <v>4356</v>
      </c>
      <c r="P25" s="168">
        <v>2281</v>
      </c>
      <c r="Q25" s="168">
        <v>2781</v>
      </c>
      <c r="R25" s="168">
        <v>2834</v>
      </c>
      <c r="S25" s="168">
        <v>3818</v>
      </c>
      <c r="T25" s="168">
        <v>2589</v>
      </c>
      <c r="U25" s="168">
        <v>3587</v>
      </c>
      <c r="V25" s="168">
        <v>2924</v>
      </c>
      <c r="W25" s="168">
        <v>3709</v>
      </c>
      <c r="X25" s="168">
        <v>1473</v>
      </c>
      <c r="Y25" s="169">
        <v>1898</v>
      </c>
    </row>
    <row r="26" spans="1:25" s="159" customFormat="1" ht="12">
      <c r="A26" s="82"/>
      <c r="B26" s="128"/>
      <c r="C26" s="128"/>
      <c r="D26" s="130">
        <v>9</v>
      </c>
      <c r="E26" s="160"/>
      <c r="F26" s="167">
        <v>23705</v>
      </c>
      <c r="G26" s="167">
        <v>30249</v>
      </c>
      <c r="H26" s="168">
        <v>3916</v>
      </c>
      <c r="I26" s="168">
        <v>4556</v>
      </c>
      <c r="J26" s="168">
        <v>2101</v>
      </c>
      <c r="K26" s="168">
        <v>2663</v>
      </c>
      <c r="L26" s="168">
        <v>2317</v>
      </c>
      <c r="M26" s="168">
        <v>2950</v>
      </c>
      <c r="N26" s="168">
        <v>3270</v>
      </c>
      <c r="O26" s="168">
        <v>4304</v>
      </c>
      <c r="P26" s="168">
        <v>2268</v>
      </c>
      <c r="Q26" s="168">
        <v>2771</v>
      </c>
      <c r="R26" s="168">
        <v>2830</v>
      </c>
      <c r="S26" s="168">
        <v>3820</v>
      </c>
      <c r="T26" s="168">
        <v>2629</v>
      </c>
      <c r="U26" s="168">
        <v>3609</v>
      </c>
      <c r="V26" s="168">
        <v>2907</v>
      </c>
      <c r="W26" s="168">
        <v>3688</v>
      </c>
      <c r="X26" s="168">
        <v>1467</v>
      </c>
      <c r="Y26" s="169">
        <v>1888</v>
      </c>
    </row>
    <row r="27" spans="1:25" s="159" customFormat="1" ht="12">
      <c r="A27" s="82"/>
      <c r="B27" s="128"/>
      <c r="C27" s="128"/>
      <c r="D27" s="130">
        <v>12</v>
      </c>
      <c r="E27" s="160"/>
      <c r="F27" s="167">
        <v>23720</v>
      </c>
      <c r="G27" s="167">
        <v>30193</v>
      </c>
      <c r="H27" s="168">
        <v>3917</v>
      </c>
      <c r="I27" s="168">
        <v>4544</v>
      </c>
      <c r="J27" s="168">
        <v>2079</v>
      </c>
      <c r="K27" s="168">
        <v>2641</v>
      </c>
      <c r="L27" s="168">
        <v>2297</v>
      </c>
      <c r="M27" s="168">
        <v>2913</v>
      </c>
      <c r="N27" s="168">
        <v>3268</v>
      </c>
      <c r="O27" s="168">
        <v>4292</v>
      </c>
      <c r="P27" s="168">
        <v>2289</v>
      </c>
      <c r="Q27" s="168">
        <v>2786</v>
      </c>
      <c r="R27" s="168">
        <v>2836</v>
      </c>
      <c r="S27" s="168">
        <v>3813</v>
      </c>
      <c r="T27" s="168">
        <v>2673</v>
      </c>
      <c r="U27" s="168">
        <v>3651</v>
      </c>
      <c r="V27" s="168">
        <v>2902</v>
      </c>
      <c r="W27" s="168">
        <v>3677</v>
      </c>
      <c r="X27" s="168">
        <v>1459</v>
      </c>
      <c r="Y27" s="169">
        <v>1876</v>
      </c>
    </row>
    <row r="28" spans="1:25" s="159" customFormat="1" ht="12">
      <c r="A28" s="82" t="s">
        <v>52</v>
      </c>
      <c r="B28" s="129">
        <v>2</v>
      </c>
      <c r="C28" s="128" t="s">
        <v>54</v>
      </c>
      <c r="D28" s="130">
        <v>4</v>
      </c>
      <c r="E28" s="155" t="s">
        <v>60</v>
      </c>
      <c r="F28" s="167">
        <v>23720</v>
      </c>
      <c r="G28" s="167">
        <v>29993</v>
      </c>
      <c r="H28" s="168">
        <v>3922</v>
      </c>
      <c r="I28" s="168">
        <v>4544</v>
      </c>
      <c r="J28" s="168">
        <v>2068</v>
      </c>
      <c r="K28" s="168">
        <v>2597</v>
      </c>
      <c r="L28" s="168">
        <v>2279</v>
      </c>
      <c r="M28" s="168">
        <v>2866</v>
      </c>
      <c r="N28" s="168">
        <v>3247</v>
      </c>
      <c r="O28" s="168">
        <v>4215</v>
      </c>
      <c r="P28" s="168">
        <v>2292</v>
      </c>
      <c r="Q28" s="168">
        <v>2780</v>
      </c>
      <c r="R28" s="168">
        <v>2839</v>
      </c>
      <c r="S28" s="168">
        <v>3793</v>
      </c>
      <c r="T28" s="168">
        <v>2701</v>
      </c>
      <c r="U28" s="168">
        <v>3677</v>
      </c>
      <c r="V28" s="168">
        <v>2925</v>
      </c>
      <c r="W28" s="168">
        <v>3681</v>
      </c>
      <c r="X28" s="168">
        <v>1447</v>
      </c>
      <c r="Y28" s="169">
        <v>1840</v>
      </c>
    </row>
    <row r="29" spans="1:25" s="159" customFormat="1" ht="12">
      <c r="A29" s="82"/>
      <c r="B29" s="128"/>
      <c r="C29" s="128"/>
      <c r="D29" s="130">
        <v>5</v>
      </c>
      <c r="E29" s="160"/>
      <c r="F29" s="167">
        <v>23774</v>
      </c>
      <c r="G29" s="167">
        <v>30026</v>
      </c>
      <c r="H29" s="168">
        <v>3914</v>
      </c>
      <c r="I29" s="168">
        <v>4535</v>
      </c>
      <c r="J29" s="168">
        <v>2082</v>
      </c>
      <c r="K29" s="168">
        <v>2614</v>
      </c>
      <c r="L29" s="168">
        <v>2285</v>
      </c>
      <c r="M29" s="168">
        <v>2873</v>
      </c>
      <c r="N29" s="168">
        <v>3245</v>
      </c>
      <c r="O29" s="168">
        <v>4202</v>
      </c>
      <c r="P29" s="168">
        <v>2304</v>
      </c>
      <c r="Q29" s="168">
        <v>2790</v>
      </c>
      <c r="R29" s="168">
        <v>2853</v>
      </c>
      <c r="S29" s="168">
        <v>3810</v>
      </c>
      <c r="T29" s="168">
        <v>2703</v>
      </c>
      <c r="U29" s="168">
        <v>3673</v>
      </c>
      <c r="V29" s="168">
        <v>2940</v>
      </c>
      <c r="W29" s="168">
        <v>3695</v>
      </c>
      <c r="X29" s="168">
        <v>1448</v>
      </c>
      <c r="Y29" s="169">
        <v>1834</v>
      </c>
    </row>
    <row r="30" spans="1:25" s="159" customFormat="1" ht="12">
      <c r="A30" s="82"/>
      <c r="B30" s="128"/>
      <c r="C30" s="128"/>
      <c r="D30" s="130">
        <v>6</v>
      </c>
      <c r="E30" s="160"/>
      <c r="F30" s="167">
        <v>23794</v>
      </c>
      <c r="G30" s="167">
        <v>30004</v>
      </c>
      <c r="H30" s="168">
        <v>3916</v>
      </c>
      <c r="I30" s="168">
        <v>4527</v>
      </c>
      <c r="J30" s="168">
        <v>2085</v>
      </c>
      <c r="K30" s="168">
        <v>2616</v>
      </c>
      <c r="L30" s="168">
        <v>2298</v>
      </c>
      <c r="M30" s="168">
        <v>2885</v>
      </c>
      <c r="N30" s="168">
        <v>3246</v>
      </c>
      <c r="O30" s="168">
        <v>4198</v>
      </c>
      <c r="P30" s="168">
        <v>2311</v>
      </c>
      <c r="Q30" s="168">
        <v>2802</v>
      </c>
      <c r="R30" s="168">
        <v>2857</v>
      </c>
      <c r="S30" s="168">
        <v>3814</v>
      </c>
      <c r="T30" s="168">
        <v>2691</v>
      </c>
      <c r="U30" s="168">
        <v>3630</v>
      </c>
      <c r="V30" s="168">
        <v>2944</v>
      </c>
      <c r="W30" s="168">
        <v>3701</v>
      </c>
      <c r="X30" s="168">
        <v>1446</v>
      </c>
      <c r="Y30" s="169">
        <v>1831</v>
      </c>
    </row>
    <row r="31" spans="1:25" s="159" customFormat="1" ht="12">
      <c r="A31" s="170"/>
      <c r="B31" s="171"/>
      <c r="C31" s="171"/>
      <c r="D31" s="130">
        <v>7</v>
      </c>
      <c r="E31" s="172"/>
      <c r="F31" s="167">
        <v>23811</v>
      </c>
      <c r="G31" s="167">
        <v>29984</v>
      </c>
      <c r="H31" s="168">
        <v>3950</v>
      </c>
      <c r="I31" s="168">
        <v>4567</v>
      </c>
      <c r="J31" s="168">
        <v>2085</v>
      </c>
      <c r="K31" s="168">
        <v>2620</v>
      </c>
      <c r="L31" s="168">
        <v>2297</v>
      </c>
      <c r="M31" s="168">
        <v>2875</v>
      </c>
      <c r="N31" s="168">
        <v>3235</v>
      </c>
      <c r="O31" s="168">
        <v>4168</v>
      </c>
      <c r="P31" s="168">
        <v>2309</v>
      </c>
      <c r="Q31" s="168">
        <v>2796</v>
      </c>
      <c r="R31" s="168">
        <v>2848</v>
      </c>
      <c r="S31" s="168">
        <v>3793</v>
      </c>
      <c r="T31" s="168">
        <v>2693</v>
      </c>
      <c r="U31" s="168">
        <v>3637</v>
      </c>
      <c r="V31" s="168">
        <v>2947</v>
      </c>
      <c r="W31" s="168">
        <v>3699</v>
      </c>
      <c r="X31" s="168">
        <v>1447</v>
      </c>
      <c r="Y31" s="169">
        <v>1829</v>
      </c>
    </row>
    <row r="32" spans="1:25" s="159" customFormat="1" ht="12">
      <c r="A32" s="82"/>
      <c r="B32" s="128"/>
      <c r="C32" s="128"/>
      <c r="D32" s="130">
        <v>8</v>
      </c>
      <c r="E32" s="160"/>
      <c r="F32" s="167">
        <v>23796</v>
      </c>
      <c r="G32" s="167">
        <v>29912</v>
      </c>
      <c r="H32" s="168">
        <v>3927</v>
      </c>
      <c r="I32" s="168">
        <v>4541</v>
      </c>
      <c r="J32" s="168">
        <v>2096</v>
      </c>
      <c r="K32" s="168">
        <v>2628</v>
      </c>
      <c r="L32" s="168">
        <v>2297</v>
      </c>
      <c r="M32" s="168">
        <v>2876</v>
      </c>
      <c r="N32" s="168">
        <v>3238</v>
      </c>
      <c r="O32" s="168">
        <v>4164</v>
      </c>
      <c r="P32" s="168">
        <v>2302</v>
      </c>
      <c r="Q32" s="168">
        <v>2781</v>
      </c>
      <c r="R32" s="168">
        <v>2849</v>
      </c>
      <c r="S32" s="168">
        <v>3784</v>
      </c>
      <c r="T32" s="168">
        <v>2702</v>
      </c>
      <c r="U32" s="168">
        <v>3633</v>
      </c>
      <c r="V32" s="168">
        <v>2942</v>
      </c>
      <c r="W32" s="168">
        <v>3686</v>
      </c>
      <c r="X32" s="168">
        <v>1443</v>
      </c>
      <c r="Y32" s="169">
        <v>1819</v>
      </c>
    </row>
    <row r="33" spans="1:25" s="159" customFormat="1" ht="12">
      <c r="A33" s="82"/>
      <c r="B33" s="128"/>
      <c r="C33" s="128"/>
      <c r="D33" s="130">
        <v>9</v>
      </c>
      <c r="E33" s="160"/>
      <c r="F33" s="167">
        <v>23793</v>
      </c>
      <c r="G33" s="167">
        <v>29887</v>
      </c>
      <c r="H33" s="168">
        <v>3920</v>
      </c>
      <c r="I33" s="168">
        <v>4529</v>
      </c>
      <c r="J33" s="168">
        <v>2084</v>
      </c>
      <c r="K33" s="168">
        <v>2612</v>
      </c>
      <c r="L33" s="168">
        <v>2296</v>
      </c>
      <c r="M33" s="168">
        <v>2880</v>
      </c>
      <c r="N33" s="168">
        <v>3232</v>
      </c>
      <c r="O33" s="168">
        <v>4144</v>
      </c>
      <c r="P33" s="168">
        <v>2304</v>
      </c>
      <c r="Q33" s="168">
        <v>2784</v>
      </c>
      <c r="R33" s="168">
        <v>2855</v>
      </c>
      <c r="S33" s="168">
        <v>3801</v>
      </c>
      <c r="T33" s="168">
        <v>2702</v>
      </c>
      <c r="U33" s="168">
        <v>3615</v>
      </c>
      <c r="V33" s="168">
        <v>2948</v>
      </c>
      <c r="W33" s="168">
        <v>3689</v>
      </c>
      <c r="X33" s="168">
        <v>1452</v>
      </c>
      <c r="Y33" s="169">
        <v>1833</v>
      </c>
    </row>
    <row r="34" spans="1:25" s="159" customFormat="1" ht="12">
      <c r="A34" s="82"/>
      <c r="B34" s="128"/>
      <c r="C34" s="128"/>
      <c r="D34" s="130">
        <v>10</v>
      </c>
      <c r="E34" s="160"/>
      <c r="F34" s="167">
        <v>23825</v>
      </c>
      <c r="G34" s="167">
        <v>29891</v>
      </c>
      <c r="H34" s="168">
        <v>3916</v>
      </c>
      <c r="I34" s="168">
        <v>4509</v>
      </c>
      <c r="J34" s="168">
        <v>2102</v>
      </c>
      <c r="K34" s="168">
        <v>2634</v>
      </c>
      <c r="L34" s="168">
        <v>2299</v>
      </c>
      <c r="M34" s="168">
        <v>2890</v>
      </c>
      <c r="N34" s="168">
        <v>3230</v>
      </c>
      <c r="O34" s="168">
        <v>4149</v>
      </c>
      <c r="P34" s="168">
        <v>2304</v>
      </c>
      <c r="Q34" s="168">
        <v>2778</v>
      </c>
      <c r="R34" s="168">
        <v>2862</v>
      </c>
      <c r="S34" s="168">
        <v>3808</v>
      </c>
      <c r="T34" s="168">
        <v>2704</v>
      </c>
      <c r="U34" s="168">
        <v>3611</v>
      </c>
      <c r="V34" s="168">
        <v>2955</v>
      </c>
      <c r="W34" s="168">
        <v>3686</v>
      </c>
      <c r="X34" s="168">
        <v>1453</v>
      </c>
      <c r="Y34" s="169">
        <v>1826</v>
      </c>
    </row>
    <row r="35" spans="1:25" s="159" customFormat="1" ht="12">
      <c r="A35" s="82"/>
      <c r="B35" s="128"/>
      <c r="C35" s="128"/>
      <c r="D35" s="130">
        <v>11</v>
      </c>
      <c r="E35" s="160"/>
      <c r="F35" s="167">
        <v>23840</v>
      </c>
      <c r="G35" s="167">
        <v>29892</v>
      </c>
      <c r="H35" s="168">
        <v>3906</v>
      </c>
      <c r="I35" s="168">
        <v>4496</v>
      </c>
      <c r="J35" s="168">
        <v>2109</v>
      </c>
      <c r="K35" s="168">
        <v>2645</v>
      </c>
      <c r="L35" s="168">
        <v>2306</v>
      </c>
      <c r="M35" s="168">
        <v>2891</v>
      </c>
      <c r="N35" s="168">
        <v>3219</v>
      </c>
      <c r="O35" s="168">
        <v>4123</v>
      </c>
      <c r="P35" s="168">
        <v>2299</v>
      </c>
      <c r="Q35" s="168">
        <v>2778</v>
      </c>
      <c r="R35" s="168">
        <v>2865</v>
      </c>
      <c r="S35" s="168">
        <v>3811</v>
      </c>
      <c r="T35" s="168">
        <v>2711</v>
      </c>
      <c r="U35" s="168">
        <v>3609</v>
      </c>
      <c r="V35" s="168">
        <v>2958</v>
      </c>
      <c r="W35" s="168">
        <v>3696</v>
      </c>
      <c r="X35" s="168">
        <v>1467</v>
      </c>
      <c r="Y35" s="169">
        <v>1843</v>
      </c>
    </row>
    <row r="36" spans="1:25" s="159" customFormat="1" ht="12">
      <c r="A36" s="82"/>
      <c r="B36" s="128"/>
      <c r="C36" s="128"/>
      <c r="D36" s="130">
        <v>12</v>
      </c>
      <c r="E36" s="160"/>
      <c r="F36" s="167">
        <v>23840</v>
      </c>
      <c r="G36" s="167">
        <v>29898</v>
      </c>
      <c r="H36" s="168">
        <v>3895</v>
      </c>
      <c r="I36" s="168">
        <v>4483</v>
      </c>
      <c r="J36" s="168">
        <v>2108</v>
      </c>
      <c r="K36" s="168">
        <v>2641</v>
      </c>
      <c r="L36" s="168">
        <v>2323</v>
      </c>
      <c r="M36" s="168">
        <v>2914</v>
      </c>
      <c r="N36" s="168">
        <v>3217</v>
      </c>
      <c r="O36" s="168">
        <v>4117</v>
      </c>
      <c r="P36" s="168">
        <v>2286</v>
      </c>
      <c r="Q36" s="168">
        <v>2772</v>
      </c>
      <c r="R36" s="168">
        <v>2877</v>
      </c>
      <c r="S36" s="168">
        <v>3822</v>
      </c>
      <c r="T36" s="168">
        <v>2706</v>
      </c>
      <c r="U36" s="168">
        <v>3615</v>
      </c>
      <c r="V36" s="168">
        <v>2963</v>
      </c>
      <c r="W36" s="168">
        <v>3698</v>
      </c>
      <c r="X36" s="168">
        <v>1465</v>
      </c>
      <c r="Y36" s="169">
        <v>1836</v>
      </c>
    </row>
    <row r="37" spans="1:25" s="159" customFormat="1" ht="12">
      <c r="A37" s="82" t="s">
        <v>52</v>
      </c>
      <c r="B37" s="129">
        <v>3</v>
      </c>
      <c r="C37" s="128" t="s">
        <v>54</v>
      </c>
      <c r="D37" s="130">
        <v>1</v>
      </c>
      <c r="E37" s="160"/>
      <c r="F37" s="167">
        <v>23836</v>
      </c>
      <c r="G37" s="167">
        <v>29877</v>
      </c>
      <c r="H37" s="168">
        <v>3885</v>
      </c>
      <c r="I37" s="168">
        <v>4466</v>
      </c>
      <c r="J37" s="168">
        <v>2097</v>
      </c>
      <c r="K37" s="168">
        <v>2624</v>
      </c>
      <c r="L37" s="168">
        <v>2325</v>
      </c>
      <c r="M37" s="168">
        <v>2914</v>
      </c>
      <c r="N37" s="168">
        <v>3221</v>
      </c>
      <c r="O37" s="168">
        <v>4127</v>
      </c>
      <c r="P37" s="168">
        <v>2277</v>
      </c>
      <c r="Q37" s="168">
        <v>2764</v>
      </c>
      <c r="R37" s="168">
        <v>2888</v>
      </c>
      <c r="S37" s="168">
        <v>3844</v>
      </c>
      <c r="T37" s="168">
        <v>2703</v>
      </c>
      <c r="U37" s="168">
        <v>3608</v>
      </c>
      <c r="V37" s="168">
        <v>2970</v>
      </c>
      <c r="W37" s="168">
        <v>3694</v>
      </c>
      <c r="X37" s="168">
        <v>1470</v>
      </c>
      <c r="Y37" s="169">
        <v>1836</v>
      </c>
    </row>
    <row r="38" spans="1:25" s="159" customFormat="1" ht="12">
      <c r="A38" s="170"/>
      <c r="B38" s="171"/>
      <c r="C38" s="171"/>
      <c r="D38" s="130">
        <v>2</v>
      </c>
      <c r="E38" s="172"/>
      <c r="F38" s="167">
        <v>23770</v>
      </c>
      <c r="G38" s="167">
        <v>29784</v>
      </c>
      <c r="H38" s="168">
        <v>3853</v>
      </c>
      <c r="I38" s="168">
        <v>4432</v>
      </c>
      <c r="J38" s="168">
        <v>2083</v>
      </c>
      <c r="K38" s="168">
        <v>2607</v>
      </c>
      <c r="L38" s="168">
        <v>2313</v>
      </c>
      <c r="M38" s="168">
        <v>2899</v>
      </c>
      <c r="N38" s="168">
        <v>3218</v>
      </c>
      <c r="O38" s="168">
        <v>4120</v>
      </c>
      <c r="P38" s="168">
        <v>2278</v>
      </c>
      <c r="Q38" s="168">
        <v>2758</v>
      </c>
      <c r="R38" s="168">
        <v>2890</v>
      </c>
      <c r="S38" s="168">
        <v>3854</v>
      </c>
      <c r="T38" s="168">
        <v>2705</v>
      </c>
      <c r="U38" s="168">
        <v>3607</v>
      </c>
      <c r="V38" s="168">
        <v>2958</v>
      </c>
      <c r="W38" s="168">
        <v>3674</v>
      </c>
      <c r="X38" s="168">
        <v>1472</v>
      </c>
      <c r="Y38" s="169">
        <v>1833</v>
      </c>
    </row>
    <row r="39" spans="1:25" s="159" customFormat="1" ht="13" thickBot="1">
      <c r="A39" s="131"/>
      <c r="B39" s="132"/>
      <c r="C39" s="132"/>
      <c r="D39" s="133">
        <v>3</v>
      </c>
      <c r="E39" s="173"/>
      <c r="F39" s="174">
        <v>23771</v>
      </c>
      <c r="G39" s="174">
        <v>29770</v>
      </c>
      <c r="H39" s="175">
        <v>3862</v>
      </c>
      <c r="I39" s="175">
        <v>4438</v>
      </c>
      <c r="J39" s="175">
        <v>2084</v>
      </c>
      <c r="K39" s="175">
        <v>2605</v>
      </c>
      <c r="L39" s="175">
        <v>2307</v>
      </c>
      <c r="M39" s="175">
        <v>2885</v>
      </c>
      <c r="N39" s="175">
        <v>3212</v>
      </c>
      <c r="O39" s="175">
        <v>4114</v>
      </c>
      <c r="P39" s="175">
        <v>2270</v>
      </c>
      <c r="Q39" s="175">
        <v>2758</v>
      </c>
      <c r="R39" s="175">
        <v>2899</v>
      </c>
      <c r="S39" s="175">
        <v>3864</v>
      </c>
      <c r="T39" s="175">
        <v>2702</v>
      </c>
      <c r="U39" s="175">
        <v>3595</v>
      </c>
      <c r="V39" s="175">
        <v>2961</v>
      </c>
      <c r="W39" s="175">
        <v>3675</v>
      </c>
      <c r="X39" s="175">
        <v>1474</v>
      </c>
      <c r="Y39" s="176">
        <v>1836</v>
      </c>
    </row>
    <row r="40" spans="1:25" s="150" customFormat="1" ht="12">
      <c r="A40" s="177" t="s">
        <v>28</v>
      </c>
      <c r="B40" s="178"/>
      <c r="C40" s="178"/>
      <c r="D40" s="178"/>
      <c r="E40" s="178"/>
      <c r="F40" s="178"/>
      <c r="G40" s="178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</row>
    <row r="41" spans="1:25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0"/>
    </row>
    <row r="42" spans="1:25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0"/>
    </row>
  </sheetData>
  <mergeCells count="11">
    <mergeCell ref="P2:Q2"/>
    <mergeCell ref="R2:S2"/>
    <mergeCell ref="T2:U2"/>
    <mergeCell ref="V2:W2"/>
    <mergeCell ref="X2:Y2"/>
    <mergeCell ref="A2:E3"/>
    <mergeCell ref="F2:G2"/>
    <mergeCell ref="H2:I2"/>
    <mergeCell ref="J2:K2"/>
    <mergeCell ref="L2:M2"/>
    <mergeCell ref="N2:O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BE18-2806-7A4D-9362-F67BAE125A99}">
  <dimension ref="A1:O29"/>
  <sheetViews>
    <sheetView showGridLines="0" workbookViewId="0"/>
  </sheetViews>
  <sheetFormatPr baseColWidth="10" defaultColWidth="9" defaultRowHeight="14"/>
  <cols>
    <col min="1" max="1" width="1.6640625" style="261" customWidth="1"/>
    <col min="2" max="2" width="3.83203125" style="184" customWidth="1"/>
    <col min="3" max="4" width="7.6640625" style="184" customWidth="1"/>
    <col min="5" max="5" width="6.33203125" style="184" customWidth="1"/>
    <col min="6" max="6" width="7.1640625" style="184" customWidth="1"/>
    <col min="7" max="7" width="7.6640625" style="184" customWidth="1"/>
    <col min="8" max="8" width="4.5" style="185" customWidth="1"/>
    <col min="9" max="11" width="6.33203125" style="184" customWidth="1"/>
    <col min="12" max="13" width="5.83203125" style="184" customWidth="1"/>
    <col min="14" max="14" width="7.6640625" style="185" customWidth="1"/>
    <col min="15" max="15" width="2.83203125" style="185" customWidth="1"/>
    <col min="16" max="16384" width="9" style="184"/>
  </cols>
  <sheetData>
    <row r="1" spans="1:15" ht="15">
      <c r="A1" s="183" t="s">
        <v>61</v>
      </c>
      <c r="O1" s="11"/>
    </row>
    <row r="2" spans="1:15" s="187" customFormat="1" thickBot="1">
      <c r="A2" s="186" t="s">
        <v>62</v>
      </c>
      <c r="H2" s="188"/>
      <c r="N2" s="188"/>
      <c r="O2" s="189"/>
    </row>
    <row r="3" spans="1:15" s="187" customFormat="1" ht="34" thickBot="1">
      <c r="A3" s="190"/>
      <c r="B3" s="191"/>
      <c r="C3" s="192" t="s">
        <v>63</v>
      </c>
      <c r="D3" s="192" t="s">
        <v>64</v>
      </c>
      <c r="E3" s="192" t="s">
        <v>65</v>
      </c>
      <c r="F3" s="192" t="s">
        <v>66</v>
      </c>
      <c r="G3" s="192" t="s">
        <v>67</v>
      </c>
      <c r="H3" s="192" t="s">
        <v>68</v>
      </c>
      <c r="I3" s="192" t="s">
        <v>69</v>
      </c>
      <c r="J3" s="192" t="s">
        <v>70</v>
      </c>
      <c r="K3" s="192" t="s">
        <v>71</v>
      </c>
      <c r="L3" s="192" t="s">
        <v>72</v>
      </c>
      <c r="M3" s="192" t="s">
        <v>73</v>
      </c>
      <c r="N3" s="192" t="s">
        <v>74</v>
      </c>
      <c r="O3" s="193" t="s">
        <v>75</v>
      </c>
    </row>
    <row r="4" spans="1:15" s="187" customFormat="1" ht="13" hidden="1" thickBot="1">
      <c r="A4" s="194" t="s">
        <v>76</v>
      </c>
      <c r="B4" s="195" t="s">
        <v>77</v>
      </c>
      <c r="C4" s="196">
        <v>19735294512</v>
      </c>
      <c r="D4" s="196">
        <v>12625040094</v>
      </c>
      <c r="E4" s="196">
        <v>313897991</v>
      </c>
      <c r="F4" s="196">
        <v>1068030024</v>
      </c>
      <c r="G4" s="196">
        <v>22419126463</v>
      </c>
      <c r="H4" s="196">
        <v>854290</v>
      </c>
      <c r="I4" s="196">
        <v>194780641</v>
      </c>
      <c r="J4" s="196">
        <v>163472022</v>
      </c>
      <c r="K4" s="196">
        <v>183622601</v>
      </c>
      <c r="L4" s="196">
        <v>0</v>
      </c>
      <c r="M4" s="197"/>
      <c r="N4" s="197">
        <v>56704118638</v>
      </c>
      <c r="O4" s="198">
        <v>104.8</v>
      </c>
    </row>
    <row r="5" spans="1:15" s="187" customFormat="1" ht="13.5" hidden="1" customHeight="1">
      <c r="A5" s="199" t="s">
        <v>54</v>
      </c>
      <c r="B5" s="200" t="s">
        <v>78</v>
      </c>
      <c r="C5" s="196">
        <v>1644607876</v>
      </c>
      <c r="D5" s="196">
        <v>1052086675</v>
      </c>
      <c r="E5" s="196">
        <v>26158166</v>
      </c>
      <c r="F5" s="196">
        <v>89002502</v>
      </c>
      <c r="G5" s="196">
        <v>1868260539</v>
      </c>
      <c r="H5" s="196">
        <v>71191</v>
      </c>
      <c r="I5" s="196">
        <v>16231720</v>
      </c>
      <c r="J5" s="196">
        <v>13622669</v>
      </c>
      <c r="K5" s="196">
        <v>15301883</v>
      </c>
      <c r="L5" s="196">
        <v>0</v>
      </c>
      <c r="M5" s="197"/>
      <c r="N5" s="197">
        <v>4725343221</v>
      </c>
      <c r="O5" s="201"/>
    </row>
    <row r="6" spans="1:15" s="187" customFormat="1" ht="13.5" hidden="1" customHeight="1">
      <c r="A6" s="202" t="s">
        <v>79</v>
      </c>
      <c r="B6" s="200" t="s">
        <v>80</v>
      </c>
      <c r="C6" s="203">
        <v>34.799999999999997</v>
      </c>
      <c r="D6" s="203">
        <v>22.3</v>
      </c>
      <c r="E6" s="203">
        <v>0.6</v>
      </c>
      <c r="F6" s="203">
        <v>1.9</v>
      </c>
      <c r="G6" s="203">
        <v>39.5</v>
      </c>
      <c r="H6" s="203">
        <v>0</v>
      </c>
      <c r="I6" s="203">
        <v>0.3</v>
      </c>
      <c r="J6" s="203">
        <v>0.3</v>
      </c>
      <c r="K6" s="203">
        <v>0.3</v>
      </c>
      <c r="L6" s="203">
        <v>0</v>
      </c>
      <c r="M6" s="204"/>
      <c r="N6" s="204">
        <v>99.999999999999986</v>
      </c>
      <c r="O6" s="201"/>
    </row>
    <row r="7" spans="1:15" s="187" customFormat="1" ht="13" hidden="1" thickBot="1">
      <c r="A7" s="205" t="s">
        <v>81</v>
      </c>
      <c r="B7" s="200" t="s">
        <v>77</v>
      </c>
      <c r="C7" s="196">
        <v>20095008801</v>
      </c>
      <c r="D7" s="196">
        <v>13147977505</v>
      </c>
      <c r="E7" s="196">
        <v>309918766</v>
      </c>
      <c r="F7" s="196">
        <v>1159423583</v>
      </c>
      <c r="G7" s="196">
        <v>22888578872</v>
      </c>
      <c r="H7" s="196">
        <v>537080</v>
      </c>
      <c r="I7" s="196">
        <v>207881537</v>
      </c>
      <c r="J7" s="196">
        <v>156027644</v>
      </c>
      <c r="K7" s="196">
        <v>195764779</v>
      </c>
      <c r="L7" s="196">
        <v>0</v>
      </c>
      <c r="M7" s="197"/>
      <c r="N7" s="197">
        <v>58161118567</v>
      </c>
      <c r="O7" s="206">
        <v>102.56947813315205</v>
      </c>
    </row>
    <row r="8" spans="1:15" s="187" customFormat="1" ht="13.5" hidden="1" customHeight="1">
      <c r="A8" s="199" t="s">
        <v>54</v>
      </c>
      <c r="B8" s="200" t="s">
        <v>78</v>
      </c>
      <c r="C8" s="196">
        <v>1674584067</v>
      </c>
      <c r="D8" s="196">
        <v>1095664792</v>
      </c>
      <c r="E8" s="196">
        <v>25826564</v>
      </c>
      <c r="F8" s="196">
        <v>96618632</v>
      </c>
      <c r="G8" s="196">
        <v>1907381573</v>
      </c>
      <c r="H8" s="196">
        <v>44757</v>
      </c>
      <c r="I8" s="196">
        <v>17323461</v>
      </c>
      <c r="J8" s="196">
        <v>13002304</v>
      </c>
      <c r="K8" s="196">
        <v>16313732</v>
      </c>
      <c r="L8" s="196">
        <v>0</v>
      </c>
      <c r="M8" s="197"/>
      <c r="N8" s="197">
        <v>4846759882</v>
      </c>
      <c r="O8" s="207"/>
    </row>
    <row r="9" spans="1:15" s="187" customFormat="1" ht="13.5" hidden="1" customHeight="1">
      <c r="A9" s="202" t="s">
        <v>79</v>
      </c>
      <c r="B9" s="200" t="s">
        <v>82</v>
      </c>
      <c r="C9" s="203">
        <v>34.6</v>
      </c>
      <c r="D9" s="203">
        <v>22.6</v>
      </c>
      <c r="E9" s="203">
        <v>0.5</v>
      </c>
      <c r="F9" s="203">
        <v>2</v>
      </c>
      <c r="G9" s="203">
        <v>39.4</v>
      </c>
      <c r="H9" s="203">
        <v>0</v>
      </c>
      <c r="I9" s="203">
        <v>0.3</v>
      </c>
      <c r="J9" s="203">
        <v>0.3</v>
      </c>
      <c r="K9" s="203">
        <v>0.3</v>
      </c>
      <c r="L9" s="203">
        <v>0</v>
      </c>
      <c r="M9" s="204"/>
      <c r="N9" s="204">
        <v>99.999999999999986</v>
      </c>
      <c r="O9" s="208"/>
    </row>
    <row r="10" spans="1:15" s="187" customFormat="1" ht="13" hidden="1" thickBot="1">
      <c r="A10" s="209" t="s">
        <v>83</v>
      </c>
      <c r="B10" s="210" t="s">
        <v>77</v>
      </c>
      <c r="C10" s="211">
        <v>18590527649</v>
      </c>
      <c r="D10" s="211">
        <v>13371774570</v>
      </c>
      <c r="E10" s="211">
        <v>252858463</v>
      </c>
      <c r="F10" s="211">
        <v>1342849695</v>
      </c>
      <c r="G10" s="211">
        <v>24335458111</v>
      </c>
      <c r="H10" s="212">
        <v>0</v>
      </c>
      <c r="I10" s="211">
        <v>174341732</v>
      </c>
      <c r="J10" s="211">
        <v>198233293</v>
      </c>
      <c r="K10" s="211">
        <v>180912700</v>
      </c>
      <c r="L10" s="211">
        <v>17645449</v>
      </c>
      <c r="M10" s="213"/>
      <c r="N10" s="213">
        <v>58464601662</v>
      </c>
      <c r="O10" s="214">
        <v>98.574602236374517</v>
      </c>
    </row>
    <row r="11" spans="1:15" s="187" customFormat="1" ht="11" hidden="1" customHeight="1">
      <c r="A11" s="215" t="s">
        <v>54</v>
      </c>
      <c r="B11" s="216" t="s">
        <v>78</v>
      </c>
      <c r="C11" s="217">
        <v>1549210637</v>
      </c>
      <c r="D11" s="217">
        <v>1114314548</v>
      </c>
      <c r="E11" s="217">
        <v>21071539</v>
      </c>
      <c r="F11" s="217">
        <v>111904141</v>
      </c>
      <c r="G11" s="217">
        <v>2027954843</v>
      </c>
      <c r="H11" s="218">
        <v>0</v>
      </c>
      <c r="I11" s="217">
        <v>14528478</v>
      </c>
      <c r="J11" s="217">
        <v>16519441</v>
      </c>
      <c r="K11" s="217">
        <v>15076058</v>
      </c>
      <c r="L11" s="217">
        <v>1470454</v>
      </c>
      <c r="M11" s="219"/>
      <c r="N11" s="219">
        <v>4872050139</v>
      </c>
      <c r="O11" s="214"/>
    </row>
    <row r="12" spans="1:15" s="187" customFormat="1" ht="11" hidden="1" customHeight="1">
      <c r="A12" s="220" t="s">
        <v>79</v>
      </c>
      <c r="B12" s="221" t="s">
        <v>82</v>
      </c>
      <c r="C12" s="222">
        <v>31.8</v>
      </c>
      <c r="D12" s="222">
        <v>22.87</v>
      </c>
      <c r="E12" s="222">
        <v>0.43</v>
      </c>
      <c r="F12" s="222">
        <v>2.2999999999999998</v>
      </c>
      <c r="G12" s="222">
        <v>41.62</v>
      </c>
      <c r="H12" s="222">
        <v>0</v>
      </c>
      <c r="I12" s="222">
        <v>0.3</v>
      </c>
      <c r="J12" s="222">
        <v>0.34</v>
      </c>
      <c r="K12" s="222">
        <v>0.31</v>
      </c>
      <c r="L12" s="217">
        <v>0.03</v>
      </c>
      <c r="M12" s="219"/>
      <c r="N12" s="223">
        <v>100</v>
      </c>
      <c r="O12" s="224"/>
    </row>
    <row r="13" spans="1:15" s="187" customFormat="1" hidden="1" thickBot="1">
      <c r="A13" s="225">
        <v>29</v>
      </c>
      <c r="B13" s="200" t="s">
        <v>77</v>
      </c>
      <c r="C13" s="226">
        <v>18082614893</v>
      </c>
      <c r="D13" s="226">
        <v>13267928039</v>
      </c>
      <c r="E13" s="226">
        <v>257090817</v>
      </c>
      <c r="F13" s="226">
        <v>1359724555</v>
      </c>
      <c r="G13" s="226">
        <v>25035342280</v>
      </c>
      <c r="H13" s="226">
        <v>293000</v>
      </c>
      <c r="I13" s="226">
        <v>166274972</v>
      </c>
      <c r="J13" s="226">
        <v>219383221</v>
      </c>
      <c r="K13" s="226">
        <v>180876585</v>
      </c>
      <c r="L13" s="226">
        <v>19136282</v>
      </c>
      <c r="M13" s="227" t="s">
        <v>84</v>
      </c>
      <c r="N13" s="228">
        <v>58588664644</v>
      </c>
      <c r="O13" s="229">
        <v>1.0021220187681641</v>
      </c>
    </row>
    <row r="14" spans="1:15" s="187" customFormat="1" ht="15.75" hidden="1" customHeight="1">
      <c r="A14" s="215" t="s">
        <v>54</v>
      </c>
      <c r="B14" s="200" t="s">
        <v>78</v>
      </c>
      <c r="C14" s="226">
        <v>1506884574</v>
      </c>
      <c r="D14" s="226">
        <v>1105660670</v>
      </c>
      <c r="E14" s="226">
        <v>21424235</v>
      </c>
      <c r="F14" s="226">
        <v>113310380</v>
      </c>
      <c r="G14" s="226">
        <v>2086278523</v>
      </c>
      <c r="H14" s="226">
        <v>24417</v>
      </c>
      <c r="I14" s="226">
        <v>13856248</v>
      </c>
      <c r="J14" s="226">
        <v>18281935</v>
      </c>
      <c r="K14" s="226">
        <v>15073049</v>
      </c>
      <c r="L14" s="226">
        <v>1594690</v>
      </c>
      <c r="M14" s="227" t="s">
        <v>84</v>
      </c>
      <c r="N14" s="228">
        <v>4882388720</v>
      </c>
      <c r="O14" s="230"/>
    </row>
    <row r="15" spans="1:15" s="187" customFormat="1" ht="15.75" hidden="1" customHeight="1">
      <c r="A15" s="220" t="s">
        <v>79</v>
      </c>
      <c r="B15" s="200" t="s">
        <v>82</v>
      </c>
      <c r="C15" s="231">
        <v>30.9</v>
      </c>
      <c r="D15" s="231">
        <v>22.700000000000003</v>
      </c>
      <c r="E15" s="231">
        <v>0.4</v>
      </c>
      <c r="F15" s="231">
        <v>2.2999999999999998</v>
      </c>
      <c r="G15" s="231">
        <v>42.699999999999996</v>
      </c>
      <c r="H15" s="231">
        <v>0</v>
      </c>
      <c r="I15" s="231">
        <v>0.3</v>
      </c>
      <c r="J15" s="231">
        <v>0.4</v>
      </c>
      <c r="K15" s="231">
        <v>0.3</v>
      </c>
      <c r="L15" s="231">
        <v>0</v>
      </c>
      <c r="M15" s="232" t="s">
        <v>84</v>
      </c>
      <c r="N15" s="233">
        <v>100</v>
      </c>
      <c r="O15" s="234"/>
    </row>
    <row r="16" spans="1:15" s="187" customFormat="1" hidden="1" thickBot="1">
      <c r="A16" s="235">
        <v>30</v>
      </c>
      <c r="B16" s="195" t="s">
        <v>77</v>
      </c>
      <c r="C16" s="236">
        <v>16949787799</v>
      </c>
      <c r="D16" s="236">
        <v>13059262360</v>
      </c>
      <c r="E16" s="236">
        <v>211030340</v>
      </c>
      <c r="F16" s="236">
        <v>1361414727</v>
      </c>
      <c r="G16" s="236">
        <v>24652857633</v>
      </c>
      <c r="H16" s="236">
        <v>1117000</v>
      </c>
      <c r="I16" s="236">
        <v>145637157</v>
      </c>
      <c r="J16" s="236">
        <v>229085177</v>
      </c>
      <c r="K16" s="236">
        <v>190907647</v>
      </c>
      <c r="L16" s="236">
        <v>20010629</v>
      </c>
      <c r="M16" s="237">
        <v>13300000</v>
      </c>
      <c r="N16" s="237">
        <v>56834410469</v>
      </c>
      <c r="O16" s="230">
        <v>0.97005813008950958</v>
      </c>
    </row>
    <row r="17" spans="1:15" s="187" customFormat="1" ht="15.75" hidden="1" customHeight="1">
      <c r="A17" s="215" t="s">
        <v>54</v>
      </c>
      <c r="B17" s="200" t="s">
        <v>78</v>
      </c>
      <c r="C17" s="226">
        <v>1412482317</v>
      </c>
      <c r="D17" s="226">
        <v>1088271863</v>
      </c>
      <c r="E17" s="226">
        <v>17585862</v>
      </c>
      <c r="F17" s="226">
        <v>113451227</v>
      </c>
      <c r="G17" s="226">
        <v>2054404803</v>
      </c>
      <c r="H17" s="226">
        <v>93083</v>
      </c>
      <c r="I17" s="226">
        <v>12136430</v>
      </c>
      <c r="J17" s="226">
        <v>19090431</v>
      </c>
      <c r="K17" s="226">
        <v>15908971</v>
      </c>
      <c r="L17" s="226">
        <v>1667552</v>
      </c>
      <c r="M17" s="226">
        <v>1108333</v>
      </c>
      <c r="N17" s="228">
        <v>4736200872</v>
      </c>
      <c r="O17" s="230"/>
    </row>
    <row r="18" spans="1:15" s="187" customFormat="1" ht="15" hidden="1" thickBot="1">
      <c r="A18" s="238" t="s">
        <v>79</v>
      </c>
      <c r="B18" s="239" t="s">
        <v>82</v>
      </c>
      <c r="C18" s="240">
        <v>29.799999999999997</v>
      </c>
      <c r="D18" s="240">
        <v>23</v>
      </c>
      <c r="E18" s="240">
        <v>0.4</v>
      </c>
      <c r="F18" s="240">
        <v>2.4</v>
      </c>
      <c r="G18" s="240">
        <v>43.4</v>
      </c>
      <c r="H18" s="240">
        <v>0</v>
      </c>
      <c r="I18" s="240">
        <v>0.3</v>
      </c>
      <c r="J18" s="240">
        <v>0.4</v>
      </c>
      <c r="K18" s="240">
        <v>0.3</v>
      </c>
      <c r="L18" s="240">
        <v>0</v>
      </c>
      <c r="M18" s="240">
        <v>0</v>
      </c>
      <c r="N18" s="241">
        <v>100</v>
      </c>
      <c r="O18" s="242"/>
    </row>
    <row r="19" spans="1:15" s="187" customFormat="1" ht="12">
      <c r="A19" s="243" t="s">
        <v>85</v>
      </c>
      <c r="B19" s="244" t="s">
        <v>77</v>
      </c>
      <c r="C19" s="245">
        <v>16384842676</v>
      </c>
      <c r="D19" s="245">
        <v>12887689411</v>
      </c>
      <c r="E19" s="245">
        <v>174689940</v>
      </c>
      <c r="F19" s="245">
        <v>1396117873</v>
      </c>
      <c r="G19" s="245">
        <v>25059209537</v>
      </c>
      <c r="H19" s="245">
        <v>756153</v>
      </c>
      <c r="I19" s="245">
        <v>122829231</v>
      </c>
      <c r="J19" s="245">
        <v>224088417</v>
      </c>
      <c r="K19" s="245">
        <v>168838330</v>
      </c>
      <c r="L19" s="245">
        <v>22147659</v>
      </c>
      <c r="M19" s="246">
        <v>11300000</v>
      </c>
      <c r="N19" s="246">
        <v>56452509227</v>
      </c>
      <c r="O19" s="247">
        <f>N19/N16</f>
        <v>0.99328045740514359</v>
      </c>
    </row>
    <row r="20" spans="1:15" s="187" customFormat="1" ht="22">
      <c r="A20" s="248"/>
      <c r="B20" s="249" t="s">
        <v>86</v>
      </c>
      <c r="C20" s="250">
        <f>ROUND(C19/12,0)</f>
        <v>1365403556</v>
      </c>
      <c r="D20" s="251">
        <f t="shared" ref="D20:N20" si="0">ROUND(D19/12,0)</f>
        <v>1073974118</v>
      </c>
      <c r="E20" s="251">
        <f t="shared" si="0"/>
        <v>14557495</v>
      </c>
      <c r="F20" s="251">
        <f t="shared" si="0"/>
        <v>116343156</v>
      </c>
      <c r="G20" s="251">
        <f t="shared" si="0"/>
        <v>2088267461</v>
      </c>
      <c r="H20" s="251">
        <f t="shared" si="0"/>
        <v>63013</v>
      </c>
      <c r="I20" s="251">
        <f t="shared" si="0"/>
        <v>10235769</v>
      </c>
      <c r="J20" s="251">
        <f t="shared" si="0"/>
        <v>18674035</v>
      </c>
      <c r="K20" s="251">
        <f t="shared" si="0"/>
        <v>14069861</v>
      </c>
      <c r="L20" s="251">
        <f t="shared" si="0"/>
        <v>1845638</v>
      </c>
      <c r="M20" s="251">
        <f t="shared" si="0"/>
        <v>941667</v>
      </c>
      <c r="N20" s="251">
        <f t="shared" si="0"/>
        <v>4704375769</v>
      </c>
      <c r="O20" s="247"/>
    </row>
    <row r="21" spans="1:15" s="187" customFormat="1" ht="23" thickBot="1">
      <c r="A21" s="252"/>
      <c r="B21" s="253" t="s">
        <v>87</v>
      </c>
      <c r="C21" s="254">
        <f>C19*100/$N$19</f>
        <v>29.024117617367995</v>
      </c>
      <c r="D21" s="254">
        <f t="shared" ref="D21:M21" si="1">D19*100/$N$19</f>
        <v>22.829258765412149</v>
      </c>
      <c r="E21" s="254">
        <f t="shared" si="1"/>
        <v>0.30944583755800464</v>
      </c>
      <c r="F21" s="254">
        <f t="shared" si="1"/>
        <v>2.473083822343662</v>
      </c>
      <c r="G21" s="254">
        <f t="shared" si="1"/>
        <v>44.389894940249576</v>
      </c>
      <c r="H21" s="254">
        <f t="shared" si="1"/>
        <v>1.3394497611425014E-3</v>
      </c>
      <c r="I21" s="254">
        <f t="shared" si="1"/>
        <v>0.21757975452622302</v>
      </c>
      <c r="J21" s="254">
        <f>J19*100/$N$19</f>
        <v>0.3969503217278133</v>
      </c>
      <c r="K21" s="254">
        <f t="shared" si="1"/>
        <v>0.29908029299652161</v>
      </c>
      <c r="L21" s="254">
        <f t="shared" si="1"/>
        <v>3.9232373021618069E-2</v>
      </c>
      <c r="M21" s="254">
        <f t="shared" si="1"/>
        <v>2.0016825035290828E-2</v>
      </c>
      <c r="N21" s="255">
        <f>SUM(C21:M21)</f>
        <v>99.999999999999986</v>
      </c>
      <c r="O21" s="256"/>
    </row>
    <row r="22" spans="1:15" s="187" customFormat="1" ht="12">
      <c r="A22" s="243" t="s">
        <v>88</v>
      </c>
      <c r="B22" s="244" t="s">
        <v>77</v>
      </c>
      <c r="C22" s="245">
        <v>16198704133</v>
      </c>
      <c r="D22" s="245">
        <v>12893697238</v>
      </c>
      <c r="E22" s="245">
        <v>191781411</v>
      </c>
      <c r="F22" s="245">
        <v>1470449738</v>
      </c>
      <c r="G22" s="245">
        <v>24995615989</v>
      </c>
      <c r="H22" s="245">
        <v>484400</v>
      </c>
      <c r="I22" s="245">
        <v>113266581</v>
      </c>
      <c r="J22" s="245">
        <v>212352166</v>
      </c>
      <c r="K22" s="245">
        <v>158322449</v>
      </c>
      <c r="L22" s="245">
        <v>16463341</v>
      </c>
      <c r="M22" s="246">
        <v>11600000</v>
      </c>
      <c r="N22" s="246">
        <f>SUM(C22:M22)</f>
        <v>56262737446</v>
      </c>
      <c r="O22" s="247">
        <f>N22/N19</f>
        <v>0.99663838182574116</v>
      </c>
    </row>
    <row r="23" spans="1:15" s="187" customFormat="1" ht="22">
      <c r="A23" s="248"/>
      <c r="B23" s="249" t="s">
        <v>86</v>
      </c>
      <c r="C23" s="250">
        <f>ROUND(C22/12,0)</f>
        <v>1349892011</v>
      </c>
      <c r="D23" s="251">
        <f t="shared" ref="D23:M23" si="2">ROUND(D22/12,0)</f>
        <v>1074474770</v>
      </c>
      <c r="E23" s="251">
        <f t="shared" si="2"/>
        <v>15981784</v>
      </c>
      <c r="F23" s="251">
        <f t="shared" si="2"/>
        <v>122537478</v>
      </c>
      <c r="G23" s="251">
        <f t="shared" si="2"/>
        <v>2082967999</v>
      </c>
      <c r="H23" s="251">
        <f t="shared" si="2"/>
        <v>40367</v>
      </c>
      <c r="I23" s="251">
        <f t="shared" si="2"/>
        <v>9438882</v>
      </c>
      <c r="J23" s="251">
        <f t="shared" si="2"/>
        <v>17696014</v>
      </c>
      <c r="K23" s="251">
        <f t="shared" si="2"/>
        <v>13193537</v>
      </c>
      <c r="L23" s="251">
        <f t="shared" si="2"/>
        <v>1371945</v>
      </c>
      <c r="M23" s="251">
        <f t="shared" si="2"/>
        <v>966667</v>
      </c>
      <c r="N23" s="251">
        <f>ROUND(N22/12,0)</f>
        <v>4688561454</v>
      </c>
      <c r="O23" s="247"/>
    </row>
    <row r="24" spans="1:15" s="187" customFormat="1" ht="23" thickBot="1">
      <c r="A24" s="252"/>
      <c r="B24" s="253" t="s">
        <v>87</v>
      </c>
      <c r="C24" s="254">
        <f>C22*100/$N$19</f>
        <v>28.694391719354282</v>
      </c>
      <c r="D24" s="254">
        <f t="shared" ref="D24:I24" si="3">D22*100/$N$19</f>
        <v>22.839901032837044</v>
      </c>
      <c r="E24" s="254">
        <f t="shared" si="3"/>
        <v>0.33972167690338051</v>
      </c>
      <c r="F24" s="254">
        <f t="shared" si="3"/>
        <v>2.604755321127012</v>
      </c>
      <c r="G24" s="254">
        <f t="shared" si="3"/>
        <v>44.277245300985037</v>
      </c>
      <c r="H24" s="254">
        <f t="shared" si="3"/>
        <v>8.5806637584910411E-4</v>
      </c>
      <c r="I24" s="254">
        <f t="shared" si="3"/>
        <v>0.20064047205509702</v>
      </c>
      <c r="J24" s="254">
        <f>J22*100/$N$19</f>
        <v>0.37616072147672863</v>
      </c>
      <c r="K24" s="254">
        <f t="shared" ref="K24:M24" si="4">K22*100/$N$19</f>
        <v>0.28045245670723495</v>
      </c>
      <c r="L24" s="254">
        <f t="shared" si="4"/>
        <v>2.9163169583480524E-2</v>
      </c>
      <c r="M24" s="254">
        <f t="shared" si="4"/>
        <v>2.0548245168971115E-2</v>
      </c>
      <c r="N24" s="255">
        <f>ROUND(SUM(C24:M24),0)</f>
        <v>100</v>
      </c>
      <c r="O24" s="256"/>
    </row>
    <row r="25" spans="1:15" s="187" customFormat="1" ht="12">
      <c r="A25" s="257" t="s">
        <v>28</v>
      </c>
      <c r="B25" s="258"/>
      <c r="C25" s="258"/>
      <c r="D25" s="258"/>
      <c r="E25" s="258"/>
      <c r="F25" s="258"/>
      <c r="G25" s="258"/>
      <c r="H25" s="259"/>
      <c r="I25" s="258"/>
      <c r="J25" s="258"/>
      <c r="K25" s="258"/>
      <c r="L25" s="258"/>
      <c r="M25" s="258"/>
      <c r="N25" s="260"/>
      <c r="O25" s="259"/>
    </row>
    <row r="26" spans="1:15">
      <c r="B26" s="262"/>
      <c r="C26" s="263"/>
      <c r="D26" s="264"/>
      <c r="E26" s="265"/>
      <c r="F26" s="264"/>
      <c r="G26" s="265"/>
      <c r="H26" s="264"/>
      <c r="I26" s="264"/>
      <c r="J26" s="264"/>
      <c r="K26" s="265"/>
      <c r="L26" s="265"/>
      <c r="M26" s="265"/>
      <c r="N26" s="266"/>
      <c r="O26" s="266"/>
    </row>
    <row r="29" spans="1:15">
      <c r="J29" s="267"/>
    </row>
  </sheetData>
  <mergeCells count="10">
    <mergeCell ref="A19:A21"/>
    <mergeCell ref="O19:O21"/>
    <mergeCell ref="A22:A24"/>
    <mergeCell ref="O22:O24"/>
    <mergeCell ref="A3:B3"/>
    <mergeCell ref="O4:O6"/>
    <mergeCell ref="O7:O9"/>
    <mergeCell ref="O10:O12"/>
    <mergeCell ref="O13:O15"/>
    <mergeCell ref="O16:O18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306DD-20E5-1A4D-8BD0-1CA5573EB152}">
  <dimension ref="A1:T20"/>
  <sheetViews>
    <sheetView showGridLines="0" workbookViewId="0"/>
  </sheetViews>
  <sheetFormatPr baseColWidth="10" defaultColWidth="9" defaultRowHeight="14"/>
  <cols>
    <col min="1" max="1" width="7.1640625" style="144" customWidth="1"/>
    <col min="2" max="11" width="4.1640625" style="143" customWidth="1"/>
    <col min="12" max="13" width="4.83203125" style="143" customWidth="1"/>
    <col min="14" max="17" width="3.6640625" style="143" customWidth="1"/>
    <col min="18" max="19" width="4.83203125" style="143" customWidth="1"/>
    <col min="20" max="20" width="4.83203125" style="144" customWidth="1"/>
    <col min="21" max="16384" width="9" style="143"/>
  </cols>
  <sheetData>
    <row r="1" spans="1:20" ht="15">
      <c r="A1" s="268" t="s">
        <v>89</v>
      </c>
    </row>
    <row r="2" spans="1:20" s="270" customFormat="1" ht="13">
      <c r="A2" s="269" t="s">
        <v>90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</row>
    <row r="3" spans="1:20" s="270" customFormat="1" ht="13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</row>
    <row r="4" spans="1:20" s="270" customFormat="1" thickBot="1">
      <c r="A4" s="271"/>
      <c r="T4" s="272" t="s">
        <v>91</v>
      </c>
    </row>
    <row r="5" spans="1:20" s="178" customFormat="1" ht="12">
      <c r="A5" s="273"/>
      <c r="B5" s="77" t="s">
        <v>92</v>
      </c>
      <c r="C5" s="77"/>
      <c r="D5" s="77"/>
      <c r="E5" s="77"/>
      <c r="F5" s="77"/>
      <c r="G5" s="77"/>
      <c r="H5" s="77"/>
      <c r="I5" s="77"/>
      <c r="J5" s="66"/>
      <c r="K5" s="149" t="s">
        <v>93</v>
      </c>
      <c r="L5" s="149"/>
      <c r="M5" s="149"/>
      <c r="N5" s="149"/>
      <c r="O5" s="149"/>
      <c r="P5" s="149"/>
      <c r="Q5" s="149"/>
      <c r="R5" s="149"/>
      <c r="S5" s="148"/>
      <c r="T5" s="274" t="s">
        <v>4</v>
      </c>
    </row>
    <row r="6" spans="1:20" s="178" customFormat="1" ht="12">
      <c r="A6" s="275"/>
      <c r="B6" s="276" t="s">
        <v>94</v>
      </c>
      <c r="C6" s="276"/>
      <c r="D6" s="277"/>
      <c r="E6" s="278" t="s">
        <v>95</v>
      </c>
      <c r="F6" s="276"/>
      <c r="G6" s="277"/>
      <c r="H6" s="278" t="s">
        <v>96</v>
      </c>
      <c r="I6" s="276"/>
      <c r="J6" s="277"/>
      <c r="K6" s="278" t="s">
        <v>97</v>
      </c>
      <c r="L6" s="276"/>
      <c r="M6" s="277"/>
      <c r="N6" s="278" t="s">
        <v>95</v>
      </c>
      <c r="O6" s="276"/>
      <c r="P6" s="277"/>
      <c r="Q6" s="278" t="s">
        <v>96</v>
      </c>
      <c r="R6" s="276"/>
      <c r="S6" s="277"/>
      <c r="T6" s="279"/>
    </row>
    <row r="7" spans="1:20" s="178" customFormat="1" ht="52" thickBot="1">
      <c r="A7" s="152"/>
      <c r="B7" s="280" t="s">
        <v>98</v>
      </c>
      <c r="C7" s="281" t="s">
        <v>99</v>
      </c>
      <c r="D7" s="282" t="s">
        <v>100</v>
      </c>
      <c r="E7" s="283" t="s">
        <v>98</v>
      </c>
      <c r="F7" s="284" t="s">
        <v>99</v>
      </c>
      <c r="G7" s="281" t="s">
        <v>100</v>
      </c>
      <c r="H7" s="285" t="s">
        <v>98</v>
      </c>
      <c r="I7" s="281" t="s">
        <v>99</v>
      </c>
      <c r="J7" s="284" t="s">
        <v>100</v>
      </c>
      <c r="K7" s="280" t="s">
        <v>98</v>
      </c>
      <c r="L7" s="281" t="s">
        <v>99</v>
      </c>
      <c r="M7" s="281" t="s">
        <v>100</v>
      </c>
      <c r="N7" s="285" t="s">
        <v>98</v>
      </c>
      <c r="O7" s="281" t="s">
        <v>99</v>
      </c>
      <c r="P7" s="286" t="s">
        <v>100</v>
      </c>
      <c r="Q7" s="283" t="s">
        <v>98</v>
      </c>
      <c r="R7" s="284" t="s">
        <v>99</v>
      </c>
      <c r="S7" s="281" t="s">
        <v>100</v>
      </c>
      <c r="T7" s="279"/>
    </row>
    <row r="8" spans="1:20" s="290" customFormat="1" ht="13">
      <c r="A8" s="287" t="s">
        <v>4</v>
      </c>
      <c r="B8" s="288">
        <v>401</v>
      </c>
      <c r="C8" s="288">
        <v>690</v>
      </c>
      <c r="D8" s="288">
        <v>1091</v>
      </c>
      <c r="E8" s="288">
        <v>279</v>
      </c>
      <c r="F8" s="288">
        <v>210</v>
      </c>
      <c r="G8" s="288">
        <v>489</v>
      </c>
      <c r="H8" s="288">
        <v>122</v>
      </c>
      <c r="I8" s="288">
        <v>480</v>
      </c>
      <c r="J8" s="288">
        <v>602</v>
      </c>
      <c r="K8" s="288">
        <v>281</v>
      </c>
      <c r="L8" s="288">
        <v>22607</v>
      </c>
      <c r="M8" s="288">
        <v>22888</v>
      </c>
      <c r="N8" s="288">
        <v>6</v>
      </c>
      <c r="O8" s="288">
        <v>308</v>
      </c>
      <c r="P8" s="288">
        <v>314</v>
      </c>
      <c r="Q8" s="288">
        <v>275</v>
      </c>
      <c r="R8" s="288">
        <v>22299</v>
      </c>
      <c r="S8" s="288">
        <v>22574</v>
      </c>
      <c r="T8" s="289">
        <v>23979</v>
      </c>
    </row>
    <row r="9" spans="1:20" s="178" customFormat="1" ht="13">
      <c r="A9" s="291" t="s">
        <v>80</v>
      </c>
      <c r="B9" s="292">
        <f>B8/$T$8*100</f>
        <v>1.6722965928520788</v>
      </c>
      <c r="C9" s="292">
        <f t="shared" ref="C9:S9" si="0">C8/$T$8*100</f>
        <v>2.8775178280995872</v>
      </c>
      <c r="D9" s="292">
        <f t="shared" si="0"/>
        <v>4.549814420951666</v>
      </c>
      <c r="E9" s="292">
        <f t="shared" si="0"/>
        <v>1.1635180783185288</v>
      </c>
      <c r="F9" s="292">
        <f t="shared" si="0"/>
        <v>0.87576629550856988</v>
      </c>
      <c r="G9" s="292">
        <f t="shared" si="0"/>
        <v>2.0392843738270985</v>
      </c>
      <c r="H9" s="292">
        <f t="shared" si="0"/>
        <v>0.50877851453355016</v>
      </c>
      <c r="I9" s="292">
        <f t="shared" si="0"/>
        <v>2.0017515325910171</v>
      </c>
      <c r="J9" s="292">
        <f t="shared" si="0"/>
        <v>2.5105300471245675</v>
      </c>
      <c r="K9" s="292">
        <f t="shared" si="0"/>
        <v>1.1718587097043245</v>
      </c>
      <c r="L9" s="292">
        <f t="shared" si="0"/>
        <v>94.278326869344014</v>
      </c>
      <c r="M9" s="292">
        <f t="shared" si="0"/>
        <v>95.450185579048323</v>
      </c>
      <c r="N9" s="292">
        <f t="shared" si="0"/>
        <v>2.5021894157387717E-2</v>
      </c>
      <c r="O9" s="292">
        <f t="shared" si="0"/>
        <v>1.2844572334125692</v>
      </c>
      <c r="P9" s="292">
        <f t="shared" si="0"/>
        <v>1.3094791275699571</v>
      </c>
      <c r="Q9" s="292">
        <f t="shared" si="0"/>
        <v>1.1468368155469371</v>
      </c>
      <c r="R9" s="292">
        <f t="shared" si="0"/>
        <v>92.993869635931432</v>
      </c>
      <c r="S9" s="292">
        <f t="shared" si="0"/>
        <v>94.14070645147838</v>
      </c>
      <c r="T9" s="293">
        <v>100</v>
      </c>
    </row>
    <row r="10" spans="1:20" s="178" customFormat="1" ht="13">
      <c r="A10" s="294" t="s">
        <v>0</v>
      </c>
      <c r="B10" s="295">
        <v>39</v>
      </c>
      <c r="C10" s="295">
        <v>118</v>
      </c>
      <c r="D10" s="295">
        <v>157</v>
      </c>
      <c r="E10" s="295">
        <v>31</v>
      </c>
      <c r="F10" s="295">
        <v>36</v>
      </c>
      <c r="G10" s="296">
        <v>67</v>
      </c>
      <c r="H10" s="295">
        <v>8</v>
      </c>
      <c r="I10" s="295">
        <v>82</v>
      </c>
      <c r="J10" s="295">
        <v>90</v>
      </c>
      <c r="K10" s="297">
        <v>50</v>
      </c>
      <c r="L10" s="297">
        <v>3364</v>
      </c>
      <c r="M10" s="297">
        <v>3414</v>
      </c>
      <c r="N10" s="297">
        <v>2</v>
      </c>
      <c r="O10" s="297">
        <v>55</v>
      </c>
      <c r="P10" s="297">
        <v>57</v>
      </c>
      <c r="Q10" s="297">
        <v>48</v>
      </c>
      <c r="R10" s="297">
        <v>3309</v>
      </c>
      <c r="S10" s="297">
        <v>3357</v>
      </c>
      <c r="T10" s="298">
        <f>D10+M10</f>
        <v>3571</v>
      </c>
    </row>
    <row r="11" spans="1:20" s="178" customFormat="1" ht="13">
      <c r="A11" s="291" t="s">
        <v>1</v>
      </c>
      <c r="B11" s="296">
        <v>17</v>
      </c>
      <c r="C11" s="296">
        <v>64</v>
      </c>
      <c r="D11" s="296">
        <v>81</v>
      </c>
      <c r="E11" s="296">
        <v>14</v>
      </c>
      <c r="F11" s="296">
        <v>19</v>
      </c>
      <c r="G11" s="296">
        <v>33</v>
      </c>
      <c r="H11" s="296">
        <v>3</v>
      </c>
      <c r="I11" s="296">
        <v>45</v>
      </c>
      <c r="J11" s="296">
        <v>48</v>
      </c>
      <c r="K11" s="299">
        <v>24</v>
      </c>
      <c r="L11" s="299">
        <v>1924</v>
      </c>
      <c r="M11" s="299">
        <v>1948</v>
      </c>
      <c r="N11" s="299">
        <v>1</v>
      </c>
      <c r="O11" s="299">
        <v>36</v>
      </c>
      <c r="P11" s="299">
        <v>37</v>
      </c>
      <c r="Q11" s="299">
        <v>23</v>
      </c>
      <c r="R11" s="299">
        <v>1888</v>
      </c>
      <c r="S11" s="299">
        <v>1911</v>
      </c>
      <c r="T11" s="300">
        <f>D11+M11</f>
        <v>2029</v>
      </c>
    </row>
    <row r="12" spans="1:20" s="178" customFormat="1" ht="13">
      <c r="A12" s="291" t="s">
        <v>2</v>
      </c>
      <c r="B12" s="296">
        <v>19</v>
      </c>
      <c r="C12" s="296">
        <v>74</v>
      </c>
      <c r="D12" s="296">
        <v>93</v>
      </c>
      <c r="E12" s="296">
        <v>14</v>
      </c>
      <c r="F12" s="296">
        <v>21</v>
      </c>
      <c r="G12" s="296">
        <v>35</v>
      </c>
      <c r="H12" s="296">
        <v>5</v>
      </c>
      <c r="I12" s="296">
        <v>53</v>
      </c>
      <c r="J12" s="296">
        <v>58</v>
      </c>
      <c r="K12" s="299">
        <v>29</v>
      </c>
      <c r="L12" s="299">
        <v>2164</v>
      </c>
      <c r="M12" s="299">
        <v>2193</v>
      </c>
      <c r="N12" s="299">
        <v>1</v>
      </c>
      <c r="O12" s="299">
        <v>25</v>
      </c>
      <c r="P12" s="299">
        <v>26</v>
      </c>
      <c r="Q12" s="299">
        <v>28</v>
      </c>
      <c r="R12" s="299">
        <v>2139</v>
      </c>
      <c r="S12" s="299">
        <v>2167</v>
      </c>
      <c r="T12" s="300">
        <f>D12+M12</f>
        <v>2286</v>
      </c>
    </row>
    <row r="13" spans="1:20" s="178" customFormat="1" ht="13">
      <c r="A13" s="291" t="s">
        <v>5</v>
      </c>
      <c r="B13" s="296">
        <v>55</v>
      </c>
      <c r="C13" s="296">
        <v>78</v>
      </c>
      <c r="D13" s="296">
        <v>133</v>
      </c>
      <c r="E13" s="296">
        <v>47</v>
      </c>
      <c r="F13" s="296">
        <v>28</v>
      </c>
      <c r="G13" s="296">
        <v>75</v>
      </c>
      <c r="H13" s="296">
        <v>8</v>
      </c>
      <c r="I13" s="296">
        <v>50</v>
      </c>
      <c r="J13" s="296">
        <v>58</v>
      </c>
      <c r="K13" s="299">
        <v>34</v>
      </c>
      <c r="L13" s="299">
        <v>3168</v>
      </c>
      <c r="M13" s="299">
        <v>3202</v>
      </c>
      <c r="N13" s="299">
        <v>0</v>
      </c>
      <c r="O13" s="299">
        <v>38</v>
      </c>
      <c r="P13" s="299">
        <v>38</v>
      </c>
      <c r="Q13" s="299">
        <v>34</v>
      </c>
      <c r="R13" s="299">
        <v>3130</v>
      </c>
      <c r="S13" s="299">
        <v>3164</v>
      </c>
      <c r="T13" s="300">
        <f t="shared" ref="T13:T17" si="1">D13+M13</f>
        <v>3335</v>
      </c>
    </row>
    <row r="14" spans="1:20" s="178" customFormat="1" ht="13">
      <c r="A14" s="291" t="s">
        <v>6</v>
      </c>
      <c r="B14" s="296">
        <v>61</v>
      </c>
      <c r="C14" s="296">
        <v>74</v>
      </c>
      <c r="D14" s="296">
        <v>135</v>
      </c>
      <c r="E14" s="296">
        <v>40</v>
      </c>
      <c r="F14" s="296">
        <v>20</v>
      </c>
      <c r="G14" s="296">
        <v>60</v>
      </c>
      <c r="H14" s="296">
        <v>21</v>
      </c>
      <c r="I14" s="296">
        <v>54</v>
      </c>
      <c r="J14" s="296">
        <v>75</v>
      </c>
      <c r="K14" s="299">
        <v>12</v>
      </c>
      <c r="L14" s="299">
        <v>2122</v>
      </c>
      <c r="M14" s="299">
        <v>2134</v>
      </c>
      <c r="N14" s="299">
        <v>1</v>
      </c>
      <c r="O14" s="299">
        <v>26</v>
      </c>
      <c r="P14" s="299">
        <v>27</v>
      </c>
      <c r="Q14" s="299">
        <v>11</v>
      </c>
      <c r="R14" s="299">
        <v>2096</v>
      </c>
      <c r="S14" s="299">
        <v>2107</v>
      </c>
      <c r="T14" s="300">
        <f t="shared" si="1"/>
        <v>2269</v>
      </c>
    </row>
    <row r="15" spans="1:20" s="178" customFormat="1" ht="13">
      <c r="A15" s="291" t="s">
        <v>7</v>
      </c>
      <c r="B15" s="296">
        <v>51</v>
      </c>
      <c r="C15" s="296">
        <v>88</v>
      </c>
      <c r="D15" s="296">
        <v>139</v>
      </c>
      <c r="E15" s="296">
        <v>37</v>
      </c>
      <c r="F15" s="296">
        <v>22</v>
      </c>
      <c r="G15" s="296">
        <v>59</v>
      </c>
      <c r="H15" s="296">
        <v>14</v>
      </c>
      <c r="I15" s="296">
        <v>66</v>
      </c>
      <c r="J15" s="296">
        <v>80</v>
      </c>
      <c r="K15" s="299">
        <v>19</v>
      </c>
      <c r="L15" s="299">
        <v>2951</v>
      </c>
      <c r="M15" s="299">
        <v>2970</v>
      </c>
      <c r="N15" s="299">
        <v>0</v>
      </c>
      <c r="O15" s="299">
        <v>40</v>
      </c>
      <c r="P15" s="299">
        <v>40</v>
      </c>
      <c r="Q15" s="299">
        <v>19</v>
      </c>
      <c r="R15" s="299">
        <v>2911</v>
      </c>
      <c r="S15" s="299">
        <v>2930</v>
      </c>
      <c r="T15" s="300">
        <f t="shared" si="1"/>
        <v>3109</v>
      </c>
    </row>
    <row r="16" spans="1:20" s="178" customFormat="1" ht="13">
      <c r="A16" s="291" t="s">
        <v>8</v>
      </c>
      <c r="B16" s="296">
        <v>57</v>
      </c>
      <c r="C16" s="296">
        <v>89</v>
      </c>
      <c r="D16" s="296">
        <v>146</v>
      </c>
      <c r="E16" s="296">
        <v>31</v>
      </c>
      <c r="F16" s="296">
        <v>23</v>
      </c>
      <c r="G16" s="296">
        <v>54</v>
      </c>
      <c r="H16" s="296">
        <v>26</v>
      </c>
      <c r="I16" s="296">
        <v>66</v>
      </c>
      <c r="J16" s="296">
        <v>92</v>
      </c>
      <c r="K16" s="299">
        <v>50</v>
      </c>
      <c r="L16" s="299">
        <v>2746</v>
      </c>
      <c r="M16" s="299">
        <v>2796</v>
      </c>
      <c r="N16" s="299">
        <v>1</v>
      </c>
      <c r="O16" s="299">
        <v>39</v>
      </c>
      <c r="P16" s="299">
        <v>40</v>
      </c>
      <c r="Q16" s="299">
        <v>49</v>
      </c>
      <c r="R16" s="299">
        <v>2707</v>
      </c>
      <c r="S16" s="299">
        <v>2756</v>
      </c>
      <c r="T16" s="300">
        <f t="shared" si="1"/>
        <v>2942</v>
      </c>
    </row>
    <row r="17" spans="1:20" s="178" customFormat="1" ht="13">
      <c r="A17" s="291" t="s">
        <v>9</v>
      </c>
      <c r="B17" s="296">
        <v>69</v>
      </c>
      <c r="C17" s="296">
        <v>65</v>
      </c>
      <c r="D17" s="296">
        <v>134</v>
      </c>
      <c r="E17" s="296">
        <v>45</v>
      </c>
      <c r="F17" s="296">
        <v>22</v>
      </c>
      <c r="G17" s="296">
        <v>67</v>
      </c>
      <c r="H17" s="296">
        <v>24</v>
      </c>
      <c r="I17" s="296">
        <v>43</v>
      </c>
      <c r="J17" s="296">
        <v>67</v>
      </c>
      <c r="K17" s="299">
        <v>28</v>
      </c>
      <c r="L17" s="299">
        <v>2809</v>
      </c>
      <c r="M17" s="299">
        <v>2837</v>
      </c>
      <c r="N17" s="299">
        <v>0</v>
      </c>
      <c r="O17" s="299">
        <v>39</v>
      </c>
      <c r="P17" s="299">
        <v>39</v>
      </c>
      <c r="Q17" s="299">
        <v>28</v>
      </c>
      <c r="R17" s="299">
        <v>2770</v>
      </c>
      <c r="S17" s="299">
        <v>2798</v>
      </c>
      <c r="T17" s="300">
        <f t="shared" si="1"/>
        <v>2971</v>
      </c>
    </row>
    <row r="18" spans="1:20" s="178" customFormat="1" thickBot="1">
      <c r="A18" s="301" t="s">
        <v>10</v>
      </c>
      <c r="B18" s="302">
        <v>33</v>
      </c>
      <c r="C18" s="302">
        <v>40</v>
      </c>
      <c r="D18" s="302">
        <v>73</v>
      </c>
      <c r="E18" s="302">
        <v>20</v>
      </c>
      <c r="F18" s="302">
        <v>19</v>
      </c>
      <c r="G18" s="302">
        <v>39</v>
      </c>
      <c r="H18" s="302">
        <v>13</v>
      </c>
      <c r="I18" s="302">
        <v>21</v>
      </c>
      <c r="J18" s="302">
        <v>34</v>
      </c>
      <c r="K18" s="303">
        <v>35</v>
      </c>
      <c r="L18" s="303">
        <v>1359</v>
      </c>
      <c r="M18" s="303">
        <v>1394</v>
      </c>
      <c r="N18" s="303">
        <v>0</v>
      </c>
      <c r="O18" s="303">
        <v>10</v>
      </c>
      <c r="P18" s="303">
        <v>10</v>
      </c>
      <c r="Q18" s="303">
        <v>35</v>
      </c>
      <c r="R18" s="303">
        <v>1349</v>
      </c>
      <c r="S18" s="303">
        <v>1384</v>
      </c>
      <c r="T18" s="304">
        <f>D18+M18</f>
        <v>1467</v>
      </c>
    </row>
    <row r="19" spans="1:20" s="178" customFormat="1" ht="12">
      <c r="A19" s="178" t="s">
        <v>30</v>
      </c>
      <c r="T19" s="177"/>
    </row>
    <row r="20" spans="1:20" s="290" customFormat="1" ht="12">
      <c r="A20" s="177" t="s">
        <v>28</v>
      </c>
      <c r="T20" s="305"/>
    </row>
  </sheetData>
  <mergeCells count="11">
    <mergeCell ref="Q6:S6"/>
    <mergeCell ref="A2:T3"/>
    <mergeCell ref="A5:A7"/>
    <mergeCell ref="B5:J5"/>
    <mergeCell ref="K5:S5"/>
    <mergeCell ref="T5:T7"/>
    <mergeCell ref="B6:D6"/>
    <mergeCell ref="E6:G6"/>
    <mergeCell ref="H6:J6"/>
    <mergeCell ref="K6:M6"/>
    <mergeCell ref="N6:P6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EA72-721E-2D47-91D2-B83942DA1A49}">
  <dimension ref="A1:I20"/>
  <sheetViews>
    <sheetView showGridLines="0" workbookViewId="0"/>
  </sheetViews>
  <sheetFormatPr baseColWidth="10" defaultColWidth="9" defaultRowHeight="14"/>
  <cols>
    <col min="1" max="1" width="8.6640625" style="4" customWidth="1"/>
    <col min="2" max="2" width="9" style="5"/>
    <col min="3" max="6" width="9.5" style="5" customWidth="1"/>
    <col min="7" max="8" width="10.6640625" style="5" customWidth="1"/>
    <col min="9" max="9" width="10.6640625" style="4" customWidth="1"/>
    <col min="10" max="16384" width="9" style="5"/>
  </cols>
  <sheetData>
    <row r="1" spans="1:9" ht="15">
      <c r="A1" s="58" t="s">
        <v>101</v>
      </c>
      <c r="B1" s="9"/>
      <c r="C1" s="9"/>
      <c r="D1" s="9"/>
      <c r="E1" s="9"/>
      <c r="F1" s="9"/>
      <c r="G1" s="9"/>
      <c r="H1" s="9"/>
      <c r="I1" s="10"/>
    </row>
    <row r="2" spans="1:9" s="7" customFormat="1" ht="13">
      <c r="A2" s="306" t="s">
        <v>102</v>
      </c>
      <c r="B2" s="306"/>
      <c r="C2" s="306"/>
      <c r="D2" s="306"/>
      <c r="E2" s="306"/>
      <c r="F2" s="306"/>
      <c r="G2" s="306"/>
      <c r="H2" s="306"/>
      <c r="I2" s="306"/>
    </row>
    <row r="3" spans="1:9" s="7" customFormat="1" ht="13">
      <c r="A3" s="306"/>
      <c r="B3" s="306"/>
      <c r="C3" s="306"/>
      <c r="D3" s="306"/>
      <c r="E3" s="306"/>
      <c r="F3" s="306"/>
      <c r="G3" s="306"/>
      <c r="H3" s="306"/>
      <c r="I3" s="306"/>
    </row>
    <row r="4" spans="1:9" s="6" customFormat="1" thickBot="1">
      <c r="A4" s="12"/>
      <c r="B4" s="13"/>
      <c r="C4" s="13"/>
      <c r="D4" s="13"/>
      <c r="E4" s="13"/>
      <c r="F4" s="13"/>
      <c r="G4" s="13"/>
      <c r="H4" s="307" t="s">
        <v>91</v>
      </c>
      <c r="I4" s="307"/>
    </row>
    <row r="5" spans="1:9" s="6" customFormat="1" ht="13">
      <c r="A5" s="49"/>
      <c r="B5" s="308" t="s">
        <v>4</v>
      </c>
      <c r="C5" s="309" t="s">
        <v>103</v>
      </c>
      <c r="D5" s="310"/>
      <c r="E5" s="310"/>
      <c r="F5" s="310"/>
      <c r="G5" s="310"/>
      <c r="H5" s="311"/>
      <c r="I5" s="312" t="s">
        <v>104</v>
      </c>
    </row>
    <row r="6" spans="1:9" s="6" customFormat="1" ht="13">
      <c r="A6" s="313"/>
      <c r="B6" s="314"/>
      <c r="C6" s="315" t="s">
        <v>105</v>
      </c>
      <c r="D6" s="316"/>
      <c r="E6" s="316"/>
      <c r="F6" s="35"/>
      <c r="G6" s="317" t="s">
        <v>106</v>
      </c>
      <c r="H6" s="317" t="s">
        <v>100</v>
      </c>
      <c r="I6" s="318"/>
    </row>
    <row r="7" spans="1:9" s="6" customFormat="1" ht="29" thickBot="1">
      <c r="A7" s="319"/>
      <c r="B7" s="320"/>
      <c r="C7" s="321" t="s">
        <v>107</v>
      </c>
      <c r="D7" s="321" t="s">
        <v>108</v>
      </c>
      <c r="E7" s="321" t="s">
        <v>109</v>
      </c>
      <c r="F7" s="322" t="s">
        <v>110</v>
      </c>
      <c r="G7" s="323"/>
      <c r="H7" s="320"/>
      <c r="I7" s="324"/>
    </row>
    <row r="8" spans="1:9" s="6" customFormat="1" ht="12" customHeight="1">
      <c r="A8" s="325" t="s">
        <v>57</v>
      </c>
      <c r="B8" s="326">
        <v>23767</v>
      </c>
      <c r="C8" s="326">
        <v>2938</v>
      </c>
      <c r="D8" s="326">
        <v>154</v>
      </c>
      <c r="E8" s="326">
        <v>80</v>
      </c>
      <c r="F8" s="326">
        <v>221</v>
      </c>
      <c r="G8" s="326">
        <v>529</v>
      </c>
      <c r="H8" s="326">
        <v>3922</v>
      </c>
      <c r="I8" s="327">
        <v>19845</v>
      </c>
    </row>
    <row r="9" spans="1:9" s="6" customFormat="1" ht="12" customHeight="1">
      <c r="A9" s="328" t="s">
        <v>80</v>
      </c>
      <c r="B9" s="329">
        <v>100</v>
      </c>
      <c r="C9" s="330">
        <v>12.4</v>
      </c>
      <c r="D9" s="330">
        <v>0.6</v>
      </c>
      <c r="E9" s="330">
        <v>0.3</v>
      </c>
      <c r="F9" s="330">
        <v>0.9</v>
      </c>
      <c r="G9" s="330">
        <v>2.2000000000000002</v>
      </c>
      <c r="H9" s="329">
        <v>16.400000000000002</v>
      </c>
      <c r="I9" s="331">
        <v>83.6</v>
      </c>
    </row>
    <row r="10" spans="1:9" s="6" customFormat="1" ht="12" customHeight="1">
      <c r="A10" s="332" t="s">
        <v>0</v>
      </c>
      <c r="B10" s="333">
        <v>3902</v>
      </c>
      <c r="C10" s="334">
        <v>406</v>
      </c>
      <c r="D10" s="335">
        <v>46</v>
      </c>
      <c r="E10" s="335">
        <v>10</v>
      </c>
      <c r="F10" s="335">
        <v>10</v>
      </c>
      <c r="G10" s="335">
        <v>46</v>
      </c>
      <c r="H10" s="335">
        <v>518</v>
      </c>
      <c r="I10" s="336">
        <v>3384</v>
      </c>
    </row>
    <row r="11" spans="1:9" s="6" customFormat="1" ht="12" customHeight="1">
      <c r="A11" s="328" t="s">
        <v>1</v>
      </c>
      <c r="B11" s="337">
        <v>2085</v>
      </c>
      <c r="C11" s="334">
        <v>252</v>
      </c>
      <c r="D11" s="334">
        <v>18</v>
      </c>
      <c r="E11" s="334">
        <v>2</v>
      </c>
      <c r="F11" s="334">
        <v>10</v>
      </c>
      <c r="G11" s="334">
        <v>32</v>
      </c>
      <c r="H11" s="334">
        <v>314</v>
      </c>
      <c r="I11" s="338">
        <v>1771</v>
      </c>
    </row>
    <row r="12" spans="1:9" s="6" customFormat="1" ht="12" customHeight="1">
      <c r="A12" s="328" t="s">
        <v>2</v>
      </c>
      <c r="B12" s="337">
        <v>2300</v>
      </c>
      <c r="C12" s="334">
        <v>274</v>
      </c>
      <c r="D12" s="334">
        <v>18</v>
      </c>
      <c r="E12" s="334">
        <v>4</v>
      </c>
      <c r="F12" s="334">
        <v>10</v>
      </c>
      <c r="G12" s="334">
        <v>45</v>
      </c>
      <c r="H12" s="334">
        <v>351</v>
      </c>
      <c r="I12" s="338">
        <v>1949</v>
      </c>
    </row>
    <row r="13" spans="1:9" s="6" customFormat="1" ht="12" customHeight="1">
      <c r="A13" s="328" t="s">
        <v>5</v>
      </c>
      <c r="B13" s="337">
        <v>3225</v>
      </c>
      <c r="C13" s="334">
        <v>457</v>
      </c>
      <c r="D13" s="334">
        <v>13</v>
      </c>
      <c r="E13" s="334">
        <v>9</v>
      </c>
      <c r="F13" s="334">
        <v>20</v>
      </c>
      <c r="G13" s="334">
        <v>91</v>
      </c>
      <c r="H13" s="334">
        <v>590</v>
      </c>
      <c r="I13" s="338">
        <v>2635</v>
      </c>
    </row>
    <row r="14" spans="1:9" s="6" customFormat="1" ht="12" customHeight="1">
      <c r="A14" s="328" t="s">
        <v>6</v>
      </c>
      <c r="B14" s="337">
        <v>2291</v>
      </c>
      <c r="C14" s="334">
        <v>297</v>
      </c>
      <c r="D14" s="334">
        <v>11</v>
      </c>
      <c r="E14" s="334">
        <v>5</v>
      </c>
      <c r="F14" s="334">
        <v>37</v>
      </c>
      <c r="G14" s="334">
        <v>44</v>
      </c>
      <c r="H14" s="334">
        <v>394</v>
      </c>
      <c r="I14" s="338">
        <v>1897</v>
      </c>
    </row>
    <row r="15" spans="1:9" s="6" customFormat="1" ht="12" customHeight="1">
      <c r="A15" s="328" t="s">
        <v>7</v>
      </c>
      <c r="B15" s="337">
        <v>2861</v>
      </c>
      <c r="C15" s="334">
        <v>337</v>
      </c>
      <c r="D15" s="334">
        <v>10</v>
      </c>
      <c r="E15" s="334">
        <v>6</v>
      </c>
      <c r="F15" s="334">
        <v>39</v>
      </c>
      <c r="G15" s="334">
        <v>86</v>
      </c>
      <c r="H15" s="334">
        <v>478</v>
      </c>
      <c r="I15" s="338">
        <v>2383</v>
      </c>
    </row>
    <row r="16" spans="1:9" s="6" customFormat="1" ht="12" customHeight="1">
      <c r="A16" s="328" t="s">
        <v>8</v>
      </c>
      <c r="B16" s="337">
        <v>2698</v>
      </c>
      <c r="C16" s="334">
        <v>343</v>
      </c>
      <c r="D16" s="334">
        <v>7</v>
      </c>
      <c r="E16" s="334">
        <v>33</v>
      </c>
      <c r="F16" s="334">
        <v>49</v>
      </c>
      <c r="G16" s="334">
        <v>81</v>
      </c>
      <c r="H16" s="334">
        <v>513</v>
      </c>
      <c r="I16" s="338">
        <v>2185</v>
      </c>
    </row>
    <row r="17" spans="1:9" s="6" customFormat="1" ht="12" customHeight="1">
      <c r="A17" s="328" t="s">
        <v>9</v>
      </c>
      <c r="B17" s="337">
        <v>2949</v>
      </c>
      <c r="C17" s="334">
        <v>394</v>
      </c>
      <c r="D17" s="334">
        <v>21</v>
      </c>
      <c r="E17" s="334">
        <v>4</v>
      </c>
      <c r="F17" s="334">
        <v>30</v>
      </c>
      <c r="G17" s="334">
        <v>69</v>
      </c>
      <c r="H17" s="334">
        <v>518</v>
      </c>
      <c r="I17" s="338">
        <v>2431</v>
      </c>
    </row>
    <row r="18" spans="1:9" s="6" customFormat="1" ht="15" thickBot="1">
      <c r="A18" s="339" t="s">
        <v>10</v>
      </c>
      <c r="B18" s="340">
        <v>1456</v>
      </c>
      <c r="C18" s="341">
        <v>178</v>
      </c>
      <c r="D18" s="341">
        <v>10</v>
      </c>
      <c r="E18" s="341">
        <v>7</v>
      </c>
      <c r="F18" s="341">
        <v>16</v>
      </c>
      <c r="G18" s="341">
        <v>35</v>
      </c>
      <c r="H18" s="341">
        <v>246</v>
      </c>
      <c r="I18" s="342">
        <v>1210</v>
      </c>
    </row>
    <row r="19" spans="1:9" s="6" customFormat="1" ht="13">
      <c r="A19" s="13" t="s">
        <v>30</v>
      </c>
      <c r="B19" s="13"/>
      <c r="C19" s="13"/>
      <c r="D19" s="13"/>
      <c r="E19" s="13"/>
      <c r="F19" s="13"/>
      <c r="G19" s="13"/>
      <c r="H19" s="13"/>
      <c r="I19" s="12"/>
    </row>
    <row r="20" spans="1:9" s="7" customFormat="1" ht="13">
      <c r="A20" s="12" t="s">
        <v>28</v>
      </c>
      <c r="B20" s="29"/>
      <c r="C20" s="29"/>
      <c r="D20" s="29"/>
      <c r="E20" s="29"/>
      <c r="F20" s="29"/>
      <c r="G20" s="29"/>
      <c r="H20" s="29"/>
      <c r="I20" s="30"/>
    </row>
  </sheetData>
  <mergeCells count="9">
    <mergeCell ref="A2:I3"/>
    <mergeCell ref="H4:I4"/>
    <mergeCell ref="A5:A7"/>
    <mergeCell ref="B5:B7"/>
    <mergeCell ref="C5:H5"/>
    <mergeCell ref="I5:I7"/>
    <mergeCell ref="C6:F6"/>
    <mergeCell ref="G6:G7"/>
    <mergeCell ref="H6:H7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08756-2C96-8C44-86EA-F5BA9103FABA}">
  <dimension ref="A1:O18"/>
  <sheetViews>
    <sheetView showGridLines="0" workbookViewId="0"/>
  </sheetViews>
  <sheetFormatPr baseColWidth="10" defaultColWidth="9" defaultRowHeight="14"/>
  <cols>
    <col min="1" max="1" width="7.1640625" style="9" customWidth="1"/>
    <col min="2" max="2" width="5.6640625" style="9" customWidth="1"/>
    <col min="3" max="7" width="5.5" style="9" customWidth="1"/>
    <col min="8" max="8" width="7.1640625" style="9" customWidth="1"/>
    <col min="9" max="13" width="5.5" style="9" customWidth="1"/>
    <col min="14" max="14" width="5.5" style="10" customWidth="1"/>
    <col min="15" max="15" width="7.1640625" style="10" customWidth="1"/>
    <col min="16" max="16384" width="9" style="9"/>
  </cols>
  <sheetData>
    <row r="1" spans="1:15" s="344" customFormat="1" ht="15">
      <c r="A1" s="343" t="s">
        <v>111</v>
      </c>
      <c r="N1" s="345"/>
      <c r="O1" s="345"/>
    </row>
    <row r="2" spans="1:15" s="13" customFormat="1" ht="13">
      <c r="A2" s="13" t="s">
        <v>112</v>
      </c>
      <c r="N2" s="12"/>
      <c r="O2" s="12"/>
    </row>
    <row r="3" spans="1:15" s="13" customFormat="1" thickBot="1">
      <c r="H3" s="307"/>
      <c r="I3" s="307"/>
      <c r="J3" s="307"/>
      <c r="M3" s="14"/>
      <c r="N3" s="14"/>
      <c r="O3" s="14" t="s">
        <v>113</v>
      </c>
    </row>
    <row r="4" spans="1:15" s="13" customFormat="1" ht="13">
      <c r="A4" s="49"/>
      <c r="B4" s="308" t="s">
        <v>4</v>
      </c>
      <c r="C4" s="309" t="s">
        <v>114</v>
      </c>
      <c r="D4" s="310"/>
      <c r="E4" s="310"/>
      <c r="F4" s="310"/>
      <c r="G4" s="310"/>
      <c r="H4" s="311"/>
      <c r="I4" s="309" t="s">
        <v>115</v>
      </c>
      <c r="J4" s="310"/>
      <c r="K4" s="310"/>
      <c r="L4" s="310"/>
      <c r="M4" s="310"/>
      <c r="N4" s="310"/>
      <c r="O4" s="310"/>
    </row>
    <row r="5" spans="1:15" s="13" customFormat="1" ht="29" thickBot="1">
      <c r="A5" s="319"/>
      <c r="B5" s="320"/>
      <c r="C5" s="31" t="s">
        <v>116</v>
      </c>
      <c r="D5" s="31" t="s">
        <v>117</v>
      </c>
      <c r="E5" s="31" t="s">
        <v>118</v>
      </c>
      <c r="F5" s="31" t="s">
        <v>99</v>
      </c>
      <c r="G5" s="346" t="s">
        <v>100</v>
      </c>
      <c r="H5" s="347" t="s">
        <v>119</v>
      </c>
      <c r="I5" s="346" t="s">
        <v>116</v>
      </c>
      <c r="J5" s="32" t="s">
        <v>120</v>
      </c>
      <c r="K5" s="32" t="s">
        <v>117</v>
      </c>
      <c r="L5" s="32" t="s">
        <v>118</v>
      </c>
      <c r="M5" s="32" t="s">
        <v>99</v>
      </c>
      <c r="N5" s="346" t="s">
        <v>100</v>
      </c>
      <c r="O5" s="348" t="s">
        <v>119</v>
      </c>
    </row>
    <row r="6" spans="1:15" s="13" customFormat="1" ht="13" customHeight="1">
      <c r="A6" s="325" t="s">
        <v>57</v>
      </c>
      <c r="B6" s="349">
        <v>23766</v>
      </c>
      <c r="C6" s="349">
        <v>11898</v>
      </c>
      <c r="D6" s="349">
        <v>2578</v>
      </c>
      <c r="E6" s="349">
        <v>2464</v>
      </c>
      <c r="F6" s="349">
        <v>2580</v>
      </c>
      <c r="G6" s="350">
        <v>19520</v>
      </c>
      <c r="H6" s="349">
        <v>713</v>
      </c>
      <c r="I6" s="349">
        <v>1044</v>
      </c>
      <c r="J6" s="349">
        <v>1144</v>
      </c>
      <c r="K6" s="349">
        <v>385</v>
      </c>
      <c r="L6" s="349">
        <v>301</v>
      </c>
      <c r="M6" s="349">
        <v>1373</v>
      </c>
      <c r="N6" s="349">
        <v>4246</v>
      </c>
      <c r="O6" s="351">
        <v>45</v>
      </c>
    </row>
    <row r="7" spans="1:15" s="13" customFormat="1" ht="13" customHeight="1">
      <c r="A7" s="328" t="s">
        <v>80</v>
      </c>
      <c r="B7" s="352">
        <v>100</v>
      </c>
      <c r="C7" s="352">
        <v>50</v>
      </c>
      <c r="D7" s="352">
        <v>10.8</v>
      </c>
      <c r="E7" s="352">
        <v>10.4</v>
      </c>
      <c r="F7" s="352">
        <v>10.9</v>
      </c>
      <c r="G7" s="352">
        <v>82.100000000000009</v>
      </c>
      <c r="H7" s="353">
        <v>3.0000841538332073</v>
      </c>
      <c r="I7" s="353">
        <v>4.4000000000000004</v>
      </c>
      <c r="J7" s="353">
        <v>4.8</v>
      </c>
      <c r="K7" s="353">
        <v>1.6</v>
      </c>
      <c r="L7" s="353">
        <v>1.3</v>
      </c>
      <c r="M7" s="353">
        <v>5.8</v>
      </c>
      <c r="N7" s="353">
        <v>17.899999999999999</v>
      </c>
      <c r="O7" s="354">
        <v>0.18934612471598081</v>
      </c>
    </row>
    <row r="8" spans="1:15" s="13" customFormat="1" ht="13" customHeight="1">
      <c r="A8" s="332" t="s">
        <v>0</v>
      </c>
      <c r="B8" s="355">
        <v>3900</v>
      </c>
      <c r="C8" s="356">
        <v>2280</v>
      </c>
      <c r="D8" s="356">
        <v>232</v>
      </c>
      <c r="E8" s="356">
        <v>424</v>
      </c>
      <c r="F8" s="357">
        <v>548</v>
      </c>
      <c r="G8" s="356">
        <v>3483</v>
      </c>
      <c r="H8" s="358">
        <v>118</v>
      </c>
      <c r="I8" s="359">
        <v>104</v>
      </c>
      <c r="J8" s="359">
        <v>107</v>
      </c>
      <c r="K8" s="359">
        <v>35</v>
      </c>
      <c r="L8" s="359">
        <v>22</v>
      </c>
      <c r="M8" s="359">
        <v>149</v>
      </c>
      <c r="N8" s="359">
        <v>417</v>
      </c>
      <c r="O8" s="360">
        <v>4</v>
      </c>
    </row>
    <row r="9" spans="1:15" s="13" customFormat="1" ht="13" customHeight="1">
      <c r="A9" s="328" t="s">
        <v>1</v>
      </c>
      <c r="B9" s="361">
        <v>2085</v>
      </c>
      <c r="C9" s="359">
        <v>1135</v>
      </c>
      <c r="D9" s="359">
        <v>142</v>
      </c>
      <c r="E9" s="359">
        <v>200</v>
      </c>
      <c r="F9" s="362">
        <v>262</v>
      </c>
      <c r="G9" s="359">
        <v>1739</v>
      </c>
      <c r="H9" s="358">
        <v>58</v>
      </c>
      <c r="I9" s="359">
        <v>82</v>
      </c>
      <c r="J9" s="359">
        <v>118</v>
      </c>
      <c r="K9" s="359">
        <v>22</v>
      </c>
      <c r="L9" s="359">
        <v>28</v>
      </c>
      <c r="M9" s="359">
        <v>96</v>
      </c>
      <c r="N9" s="359">
        <v>346</v>
      </c>
      <c r="O9" s="360">
        <v>5</v>
      </c>
    </row>
    <row r="10" spans="1:15" s="13" customFormat="1" ht="13" customHeight="1">
      <c r="A10" s="328" t="s">
        <v>2</v>
      </c>
      <c r="B10" s="361">
        <v>2300</v>
      </c>
      <c r="C10" s="359">
        <v>1289</v>
      </c>
      <c r="D10" s="359">
        <v>157</v>
      </c>
      <c r="E10" s="359">
        <v>255</v>
      </c>
      <c r="F10" s="362">
        <v>216</v>
      </c>
      <c r="G10" s="359">
        <v>1918</v>
      </c>
      <c r="H10" s="358">
        <v>55</v>
      </c>
      <c r="I10" s="359">
        <v>74</v>
      </c>
      <c r="J10" s="359">
        <v>125</v>
      </c>
      <c r="K10" s="359">
        <v>19</v>
      </c>
      <c r="L10" s="359">
        <v>34</v>
      </c>
      <c r="M10" s="359">
        <v>130</v>
      </c>
      <c r="N10" s="359">
        <v>382</v>
      </c>
      <c r="O10" s="360">
        <v>3</v>
      </c>
    </row>
    <row r="11" spans="1:15" s="13" customFormat="1" ht="13" customHeight="1">
      <c r="A11" s="328" t="s">
        <v>5</v>
      </c>
      <c r="B11" s="361">
        <v>3226</v>
      </c>
      <c r="C11" s="359">
        <v>1669</v>
      </c>
      <c r="D11" s="359">
        <v>274</v>
      </c>
      <c r="E11" s="359">
        <v>271</v>
      </c>
      <c r="F11" s="362">
        <v>354</v>
      </c>
      <c r="G11" s="359">
        <v>2568</v>
      </c>
      <c r="H11" s="358">
        <v>99</v>
      </c>
      <c r="I11" s="359">
        <v>169</v>
      </c>
      <c r="J11" s="359">
        <v>186</v>
      </c>
      <c r="K11" s="359">
        <v>50</v>
      </c>
      <c r="L11" s="359">
        <v>42</v>
      </c>
      <c r="M11" s="359">
        <v>211</v>
      </c>
      <c r="N11" s="359">
        <v>658</v>
      </c>
      <c r="O11" s="360">
        <v>7</v>
      </c>
    </row>
    <row r="12" spans="1:15" s="13" customFormat="1" ht="13" customHeight="1">
      <c r="A12" s="328" t="s">
        <v>6</v>
      </c>
      <c r="B12" s="361">
        <v>2292</v>
      </c>
      <c r="C12" s="359">
        <v>1136</v>
      </c>
      <c r="D12" s="359">
        <v>312</v>
      </c>
      <c r="E12" s="359">
        <v>232</v>
      </c>
      <c r="F12" s="362">
        <v>257</v>
      </c>
      <c r="G12" s="359">
        <v>1937</v>
      </c>
      <c r="H12" s="358">
        <v>82</v>
      </c>
      <c r="I12" s="359">
        <v>101</v>
      </c>
      <c r="J12" s="359">
        <v>87</v>
      </c>
      <c r="K12" s="359">
        <v>33</v>
      </c>
      <c r="L12" s="359">
        <v>24</v>
      </c>
      <c r="M12" s="359">
        <v>111</v>
      </c>
      <c r="N12" s="359">
        <v>355</v>
      </c>
      <c r="O12" s="360">
        <v>2</v>
      </c>
    </row>
    <row r="13" spans="1:15" s="13" customFormat="1" ht="13" customHeight="1">
      <c r="A13" s="328" t="s">
        <v>7</v>
      </c>
      <c r="B13" s="361">
        <v>2862</v>
      </c>
      <c r="C13" s="359">
        <v>1350</v>
      </c>
      <c r="D13" s="359">
        <v>323</v>
      </c>
      <c r="E13" s="359">
        <v>285</v>
      </c>
      <c r="F13" s="362">
        <v>256</v>
      </c>
      <c r="G13" s="359">
        <v>2215</v>
      </c>
      <c r="H13" s="358">
        <v>81</v>
      </c>
      <c r="I13" s="359">
        <v>164</v>
      </c>
      <c r="J13" s="359">
        <v>169</v>
      </c>
      <c r="K13" s="359">
        <v>57</v>
      </c>
      <c r="L13" s="359">
        <v>38</v>
      </c>
      <c r="M13" s="359">
        <v>219</v>
      </c>
      <c r="N13" s="359">
        <v>647</v>
      </c>
      <c r="O13" s="360">
        <v>10</v>
      </c>
    </row>
    <row r="14" spans="1:15" s="13" customFormat="1" ht="13" customHeight="1">
      <c r="A14" s="328" t="s">
        <v>8</v>
      </c>
      <c r="B14" s="361">
        <v>2699</v>
      </c>
      <c r="C14" s="359">
        <v>1163</v>
      </c>
      <c r="D14" s="359">
        <v>374</v>
      </c>
      <c r="E14" s="359">
        <v>259</v>
      </c>
      <c r="F14" s="362">
        <v>272</v>
      </c>
      <c r="G14" s="359">
        <v>2068</v>
      </c>
      <c r="H14" s="358">
        <v>79</v>
      </c>
      <c r="I14" s="359">
        <v>153</v>
      </c>
      <c r="J14" s="359">
        <v>151</v>
      </c>
      <c r="K14" s="359">
        <v>67</v>
      </c>
      <c r="L14" s="359">
        <v>50</v>
      </c>
      <c r="M14" s="359">
        <v>210</v>
      </c>
      <c r="N14" s="359">
        <v>631</v>
      </c>
      <c r="O14" s="360">
        <v>7</v>
      </c>
    </row>
    <row r="15" spans="1:15" s="13" customFormat="1" ht="13" customHeight="1">
      <c r="A15" s="328" t="s">
        <v>9</v>
      </c>
      <c r="B15" s="361">
        <v>2949</v>
      </c>
      <c r="C15" s="359">
        <v>1256</v>
      </c>
      <c r="D15" s="359">
        <v>476</v>
      </c>
      <c r="E15" s="359">
        <v>379</v>
      </c>
      <c r="F15" s="362">
        <v>298</v>
      </c>
      <c r="G15" s="359">
        <v>2409</v>
      </c>
      <c r="H15" s="358">
        <v>94</v>
      </c>
      <c r="I15" s="359">
        <v>138</v>
      </c>
      <c r="J15" s="359">
        <v>137</v>
      </c>
      <c r="K15" s="359">
        <v>63</v>
      </c>
      <c r="L15" s="359">
        <v>40</v>
      </c>
      <c r="M15" s="359">
        <v>162</v>
      </c>
      <c r="N15" s="359">
        <v>540</v>
      </c>
      <c r="O15" s="360">
        <v>7</v>
      </c>
    </row>
    <row r="16" spans="1:15" s="13" customFormat="1" ht="15" thickBot="1">
      <c r="A16" s="339" t="s">
        <v>10</v>
      </c>
      <c r="B16" s="363">
        <v>1455</v>
      </c>
      <c r="C16" s="364">
        <v>621</v>
      </c>
      <c r="D16" s="364">
        <v>288</v>
      </c>
      <c r="E16" s="364">
        <v>158</v>
      </c>
      <c r="F16" s="365">
        <v>118</v>
      </c>
      <c r="G16" s="364">
        <v>1185</v>
      </c>
      <c r="H16" s="366">
        <v>47</v>
      </c>
      <c r="I16" s="364">
        <v>59</v>
      </c>
      <c r="J16" s="364">
        <v>64</v>
      </c>
      <c r="K16" s="364">
        <v>39</v>
      </c>
      <c r="L16" s="364">
        <v>22</v>
      </c>
      <c r="M16" s="364">
        <v>86</v>
      </c>
      <c r="N16" s="364">
        <v>270</v>
      </c>
      <c r="O16" s="367">
        <v>1</v>
      </c>
    </row>
    <row r="17" spans="1:15" s="13" customFormat="1" ht="13">
      <c r="A17" s="13" t="s">
        <v>30</v>
      </c>
      <c r="N17" s="12"/>
      <c r="O17" s="12"/>
    </row>
    <row r="18" spans="1:15" s="29" customFormat="1" ht="13">
      <c r="A18" s="13" t="s">
        <v>28</v>
      </c>
      <c r="N18" s="30"/>
      <c r="O18" s="30"/>
    </row>
  </sheetData>
  <mergeCells count="5">
    <mergeCell ref="H3:J3"/>
    <mergeCell ref="A4:A5"/>
    <mergeCell ref="B4:B5"/>
    <mergeCell ref="C4:H4"/>
    <mergeCell ref="I4:O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13AA9-DA7C-7B4D-9106-A685B30A27CC}">
  <dimension ref="A1:I14"/>
  <sheetViews>
    <sheetView showGridLines="0" workbookViewId="0"/>
  </sheetViews>
  <sheetFormatPr baseColWidth="10" defaultColWidth="9" defaultRowHeight="14"/>
  <cols>
    <col min="1" max="1" width="10.33203125" style="144" customWidth="1"/>
    <col min="2" max="2" width="10.6640625" style="143" customWidth="1"/>
    <col min="3" max="4" width="8.6640625" style="143" customWidth="1"/>
    <col min="5" max="6" width="10.6640625" style="143" customWidth="1"/>
    <col min="7" max="7" width="10.6640625" style="144" customWidth="1"/>
    <col min="8" max="16384" width="9" style="143"/>
  </cols>
  <sheetData>
    <row r="1" spans="1:9" ht="15">
      <c r="A1" s="141" t="s">
        <v>121</v>
      </c>
      <c r="F1" s="368"/>
      <c r="G1" s="368"/>
    </row>
    <row r="2" spans="1:9" s="270" customFormat="1" thickBot="1">
      <c r="A2" s="271"/>
      <c r="F2" s="369" t="s">
        <v>88</v>
      </c>
      <c r="G2" s="369"/>
    </row>
    <row r="3" spans="1:9" s="270" customFormat="1" ht="29" thickBot="1">
      <c r="A3" s="370"/>
      <c r="B3" s="371"/>
      <c r="C3" s="372" t="s">
        <v>122</v>
      </c>
      <c r="D3" s="372" t="s">
        <v>123</v>
      </c>
      <c r="E3" s="372" t="s">
        <v>124</v>
      </c>
      <c r="F3" s="372" t="s">
        <v>125</v>
      </c>
      <c r="G3" s="373" t="s">
        <v>126</v>
      </c>
    </row>
    <row r="4" spans="1:9" s="270" customFormat="1" ht="13">
      <c r="A4" s="374" t="s">
        <v>127</v>
      </c>
      <c r="B4" s="375" t="s">
        <v>128</v>
      </c>
      <c r="C4" s="375">
        <v>0</v>
      </c>
      <c r="D4" s="375">
        <v>1</v>
      </c>
      <c r="E4" s="376">
        <v>0</v>
      </c>
      <c r="F4" s="375">
        <v>0</v>
      </c>
      <c r="G4" s="377">
        <v>0</v>
      </c>
    </row>
    <row r="5" spans="1:9" s="270" customFormat="1" ht="13">
      <c r="A5" s="378"/>
      <c r="B5" s="379" t="s">
        <v>129</v>
      </c>
      <c r="C5" s="380">
        <v>1</v>
      </c>
      <c r="D5" s="380">
        <v>17</v>
      </c>
      <c r="E5" s="381">
        <v>79</v>
      </c>
      <c r="F5" s="380">
        <v>25</v>
      </c>
      <c r="G5" s="382">
        <v>27</v>
      </c>
    </row>
    <row r="6" spans="1:9" s="270" customFormat="1" ht="13">
      <c r="A6" s="383" t="s">
        <v>130</v>
      </c>
      <c r="B6" s="384" t="s">
        <v>128</v>
      </c>
      <c r="C6" s="380">
        <v>0</v>
      </c>
      <c r="D6" s="380">
        <v>1</v>
      </c>
      <c r="E6" s="381">
        <v>1</v>
      </c>
      <c r="F6" s="380">
        <v>0</v>
      </c>
      <c r="G6" s="382">
        <v>1</v>
      </c>
    </row>
    <row r="7" spans="1:9" s="270" customFormat="1" thickBot="1">
      <c r="A7" s="385"/>
      <c r="B7" s="386" t="s">
        <v>129</v>
      </c>
      <c r="C7" s="387">
        <v>0</v>
      </c>
      <c r="D7" s="387">
        <v>2</v>
      </c>
      <c r="E7" s="388">
        <v>3</v>
      </c>
      <c r="F7" s="387">
        <v>4</v>
      </c>
      <c r="G7" s="389">
        <v>4</v>
      </c>
    </row>
    <row r="8" spans="1:9" s="270" customFormat="1" ht="13">
      <c r="A8" s="271" t="s">
        <v>28</v>
      </c>
      <c r="G8" s="271"/>
    </row>
    <row r="9" spans="1:9" s="391" customFormat="1">
      <c r="A9" s="390"/>
      <c r="G9" s="390"/>
    </row>
    <row r="10" spans="1:9">
      <c r="E10" s="143" t="s">
        <v>131</v>
      </c>
    </row>
    <row r="14" spans="1:9">
      <c r="I14" s="391"/>
    </row>
  </sheetData>
  <mergeCells count="4">
    <mergeCell ref="F2:G2"/>
    <mergeCell ref="A3:B3"/>
    <mergeCell ref="A4:A5"/>
    <mergeCell ref="A6:A7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95B5-6BD0-7743-BC21-587E463B84B1}">
  <dimension ref="A1:P19"/>
  <sheetViews>
    <sheetView showGridLines="0" workbookViewId="0"/>
  </sheetViews>
  <sheetFormatPr baseColWidth="10" defaultColWidth="8.83203125" defaultRowHeight="14"/>
  <cols>
    <col min="1" max="1" width="10.6640625" style="144" customWidth="1"/>
    <col min="2" max="14" width="5.5" style="143" customWidth="1"/>
    <col min="15" max="15" width="5.5" style="144" customWidth="1"/>
    <col min="16" max="16384" width="8.83203125" style="143"/>
  </cols>
  <sheetData>
    <row r="1" spans="1:16" ht="15">
      <c r="A1" s="268" t="s">
        <v>132</v>
      </c>
    </row>
    <row r="2" spans="1:16" s="270" customFormat="1" thickBot="1">
      <c r="A2" s="271"/>
      <c r="H2" s="369"/>
      <c r="I2" s="369"/>
      <c r="J2" s="369"/>
      <c r="M2" s="369" t="s">
        <v>88</v>
      </c>
      <c r="N2" s="369"/>
      <c r="O2" s="369"/>
    </row>
    <row r="3" spans="1:16" s="270" customFormat="1" ht="13">
      <c r="A3" s="392"/>
      <c r="B3" s="393" t="s">
        <v>133</v>
      </c>
      <c r="C3" s="393" t="s">
        <v>134</v>
      </c>
      <c r="D3" s="393" t="s">
        <v>135</v>
      </c>
      <c r="E3" s="309" t="s">
        <v>136</v>
      </c>
      <c r="F3" s="310"/>
      <c r="G3" s="310"/>
      <c r="H3" s="310"/>
      <c r="I3" s="311"/>
      <c r="J3" s="394" t="s">
        <v>137</v>
      </c>
      <c r="K3" s="309" t="s">
        <v>138</v>
      </c>
      <c r="L3" s="310"/>
      <c r="M3" s="310"/>
      <c r="N3" s="310"/>
      <c r="O3" s="310"/>
    </row>
    <row r="4" spans="1:16" s="270" customFormat="1" ht="43" thickBot="1">
      <c r="A4" s="395"/>
      <c r="B4" s="396"/>
      <c r="C4" s="396"/>
      <c r="D4" s="396"/>
      <c r="E4" s="31" t="s">
        <v>139</v>
      </c>
      <c r="F4" s="397" t="s">
        <v>140</v>
      </c>
      <c r="G4" s="347" t="s">
        <v>141</v>
      </c>
      <c r="H4" s="347" t="s">
        <v>142</v>
      </c>
      <c r="I4" s="31" t="s">
        <v>99</v>
      </c>
      <c r="J4" s="50"/>
      <c r="K4" s="17" t="s">
        <v>143</v>
      </c>
      <c r="L4" s="397" t="s">
        <v>144</v>
      </c>
      <c r="M4" s="397" t="s">
        <v>145</v>
      </c>
      <c r="N4" s="346" t="s">
        <v>146</v>
      </c>
      <c r="O4" s="398" t="s">
        <v>99</v>
      </c>
    </row>
    <row r="5" spans="1:16" s="270" customFormat="1" ht="13" customHeight="1">
      <c r="A5" s="399" t="s">
        <v>4</v>
      </c>
      <c r="B5" s="400">
        <v>3714</v>
      </c>
      <c r="C5" s="400">
        <v>215</v>
      </c>
      <c r="D5" s="400">
        <f>SUM(D8:D16)</f>
        <v>3347</v>
      </c>
      <c r="E5" s="400">
        <f>SUM(E8:E16)</f>
        <v>820</v>
      </c>
      <c r="F5" s="400">
        <f t="shared" ref="F5:O5" si="0">SUM(F8:F16)</f>
        <v>1773</v>
      </c>
      <c r="G5" s="400">
        <f t="shared" si="0"/>
        <v>59</v>
      </c>
      <c r="H5" s="400">
        <f t="shared" si="0"/>
        <v>540</v>
      </c>
      <c r="I5" s="400">
        <f t="shared" si="0"/>
        <v>155</v>
      </c>
      <c r="J5" s="400">
        <f>SUM(J8:J16)</f>
        <v>3334</v>
      </c>
      <c r="K5" s="400">
        <f t="shared" si="0"/>
        <v>40</v>
      </c>
      <c r="L5" s="400">
        <f t="shared" si="0"/>
        <v>1568</v>
      </c>
      <c r="M5" s="400">
        <f t="shared" si="0"/>
        <v>595</v>
      </c>
      <c r="N5" s="400">
        <f t="shared" si="0"/>
        <v>742</v>
      </c>
      <c r="O5" s="401">
        <f t="shared" si="0"/>
        <v>389</v>
      </c>
      <c r="P5" s="271"/>
    </row>
    <row r="6" spans="1:16" s="270" customFormat="1" ht="13" customHeight="1">
      <c r="A6" s="402" t="s">
        <v>147</v>
      </c>
      <c r="B6" s="403">
        <f>B5/12</f>
        <v>309.5</v>
      </c>
      <c r="C6" s="403">
        <f t="shared" ref="C6:O6" si="1">C5/12</f>
        <v>17.916666666666668</v>
      </c>
      <c r="D6" s="403">
        <f>D5/12</f>
        <v>278.91666666666669</v>
      </c>
      <c r="E6" s="403">
        <f t="shared" si="1"/>
        <v>68.333333333333329</v>
      </c>
      <c r="F6" s="403">
        <f t="shared" si="1"/>
        <v>147.75</v>
      </c>
      <c r="G6" s="403">
        <f t="shared" si="1"/>
        <v>4.916666666666667</v>
      </c>
      <c r="H6" s="403">
        <f t="shared" si="1"/>
        <v>45</v>
      </c>
      <c r="I6" s="403">
        <f t="shared" si="1"/>
        <v>12.916666666666666</v>
      </c>
      <c r="J6" s="403">
        <f t="shared" si="1"/>
        <v>277.83333333333331</v>
      </c>
      <c r="K6" s="403">
        <f t="shared" si="1"/>
        <v>3.3333333333333335</v>
      </c>
      <c r="L6" s="403">
        <f t="shared" si="1"/>
        <v>130.66666666666666</v>
      </c>
      <c r="M6" s="403">
        <f t="shared" si="1"/>
        <v>49.583333333333336</v>
      </c>
      <c r="N6" s="403">
        <f t="shared" si="1"/>
        <v>61.833333333333336</v>
      </c>
      <c r="O6" s="404">
        <f t="shared" si="1"/>
        <v>32.416666666666664</v>
      </c>
      <c r="P6" s="271"/>
    </row>
    <row r="7" spans="1:16" s="270" customFormat="1" ht="13" customHeight="1">
      <c r="A7" s="402" t="s">
        <v>80</v>
      </c>
      <c r="B7" s="405" t="s">
        <v>84</v>
      </c>
      <c r="C7" s="405" t="s">
        <v>84</v>
      </c>
      <c r="D7" s="406">
        <v>100</v>
      </c>
      <c r="E7" s="406">
        <f>E5/$D$5*100</f>
        <v>24.499551837466388</v>
      </c>
      <c r="F7" s="406">
        <f t="shared" ref="F7:I7" si="2">F5/$D$5*100</f>
        <v>52.972811472960856</v>
      </c>
      <c r="G7" s="406">
        <f t="shared" si="2"/>
        <v>1.7627726322079473</v>
      </c>
      <c r="H7" s="406">
        <f t="shared" si="2"/>
        <v>16.133851210038841</v>
      </c>
      <c r="I7" s="406">
        <f t="shared" si="2"/>
        <v>4.6310128473259642</v>
      </c>
      <c r="J7" s="406">
        <v>100</v>
      </c>
      <c r="K7" s="406">
        <f>K5/$J$5*100</f>
        <v>1.199760047990402</v>
      </c>
      <c r="L7" s="406">
        <f t="shared" ref="L7:O7" si="3">L5/$J$5*100</f>
        <v>47.030593881223751</v>
      </c>
      <c r="M7" s="406">
        <f t="shared" si="3"/>
        <v>17.846430713857227</v>
      </c>
      <c r="N7" s="406">
        <f t="shared" si="3"/>
        <v>22.255548890221956</v>
      </c>
      <c r="O7" s="407">
        <f t="shared" si="3"/>
        <v>11.667666466706658</v>
      </c>
      <c r="P7" s="271"/>
    </row>
    <row r="8" spans="1:16" s="270" customFormat="1" ht="13" customHeight="1">
      <c r="A8" s="408" t="s">
        <v>0</v>
      </c>
      <c r="B8" s="409">
        <v>689</v>
      </c>
      <c r="C8" s="409">
        <v>17</v>
      </c>
      <c r="D8" s="409">
        <f>SUM(E8:I8)</f>
        <v>652</v>
      </c>
      <c r="E8" s="409">
        <v>210</v>
      </c>
      <c r="F8" s="409">
        <v>348</v>
      </c>
      <c r="G8" s="409">
        <v>0</v>
      </c>
      <c r="H8" s="409">
        <v>65</v>
      </c>
      <c r="I8" s="409">
        <v>29</v>
      </c>
      <c r="J8" s="409">
        <f>SUM(K8:O8)</f>
        <v>695</v>
      </c>
      <c r="K8" s="409">
        <v>0</v>
      </c>
      <c r="L8" s="409">
        <v>421</v>
      </c>
      <c r="M8" s="409">
        <v>81</v>
      </c>
      <c r="N8" s="409">
        <v>135</v>
      </c>
      <c r="O8" s="410">
        <v>58</v>
      </c>
      <c r="P8" s="271"/>
    </row>
    <row r="9" spans="1:16" s="270" customFormat="1" ht="13" customHeight="1">
      <c r="A9" s="402" t="s">
        <v>1</v>
      </c>
      <c r="B9" s="403">
        <v>362</v>
      </c>
      <c r="C9" s="403">
        <v>13</v>
      </c>
      <c r="D9" s="403">
        <f>SUM(E9:I9)</f>
        <v>335</v>
      </c>
      <c r="E9" s="403">
        <v>76</v>
      </c>
      <c r="F9" s="403">
        <v>175</v>
      </c>
      <c r="G9" s="403">
        <v>6</v>
      </c>
      <c r="H9" s="403">
        <v>66</v>
      </c>
      <c r="I9" s="403">
        <v>12</v>
      </c>
      <c r="J9" s="403">
        <f>SUM(K9:O9)</f>
        <v>323</v>
      </c>
      <c r="K9" s="403">
        <v>0</v>
      </c>
      <c r="L9" s="403">
        <v>164</v>
      </c>
      <c r="M9" s="403">
        <v>49</v>
      </c>
      <c r="N9" s="403">
        <v>92</v>
      </c>
      <c r="O9" s="404">
        <v>18</v>
      </c>
      <c r="P9" s="271"/>
    </row>
    <row r="10" spans="1:16" s="270" customFormat="1" ht="13" customHeight="1">
      <c r="A10" s="402" t="s">
        <v>2</v>
      </c>
      <c r="B10" s="403">
        <v>476</v>
      </c>
      <c r="C10" s="403">
        <v>22</v>
      </c>
      <c r="D10" s="403">
        <f t="shared" ref="D10:D15" si="4">SUM(E10:I10)</f>
        <v>417</v>
      </c>
      <c r="E10" s="403">
        <v>118</v>
      </c>
      <c r="F10" s="403">
        <v>187</v>
      </c>
      <c r="G10" s="403">
        <v>6</v>
      </c>
      <c r="H10" s="403">
        <v>83</v>
      </c>
      <c r="I10" s="403">
        <v>23</v>
      </c>
      <c r="J10" s="403">
        <f t="shared" ref="J10:J15" si="5">SUM(K10:O10)</f>
        <v>404</v>
      </c>
      <c r="K10" s="403">
        <v>38</v>
      </c>
      <c r="L10" s="403">
        <v>187</v>
      </c>
      <c r="M10" s="403">
        <v>42</v>
      </c>
      <c r="N10" s="403">
        <v>88</v>
      </c>
      <c r="O10" s="404">
        <v>49</v>
      </c>
      <c r="P10" s="271"/>
    </row>
    <row r="11" spans="1:16" s="270" customFormat="1" ht="13" customHeight="1">
      <c r="A11" s="402" t="s">
        <v>5</v>
      </c>
      <c r="B11" s="403">
        <v>362</v>
      </c>
      <c r="C11" s="403">
        <v>24</v>
      </c>
      <c r="D11" s="403">
        <f t="shared" si="4"/>
        <v>331</v>
      </c>
      <c r="E11" s="403">
        <v>78</v>
      </c>
      <c r="F11" s="403">
        <v>178</v>
      </c>
      <c r="G11" s="403">
        <v>4</v>
      </c>
      <c r="H11" s="403">
        <v>56</v>
      </c>
      <c r="I11" s="403">
        <v>15</v>
      </c>
      <c r="J11" s="403">
        <f t="shared" si="5"/>
        <v>382</v>
      </c>
      <c r="K11" s="403">
        <v>1</v>
      </c>
      <c r="L11" s="403">
        <v>184</v>
      </c>
      <c r="M11" s="403">
        <v>79</v>
      </c>
      <c r="N11" s="403">
        <v>75</v>
      </c>
      <c r="O11" s="404">
        <v>43</v>
      </c>
      <c r="P11" s="271"/>
    </row>
    <row r="12" spans="1:16" s="270" customFormat="1" ht="13" customHeight="1">
      <c r="A12" s="402" t="s">
        <v>6</v>
      </c>
      <c r="B12" s="403">
        <v>368</v>
      </c>
      <c r="C12" s="403">
        <v>30</v>
      </c>
      <c r="D12" s="403">
        <f t="shared" si="4"/>
        <v>325</v>
      </c>
      <c r="E12" s="403">
        <v>87</v>
      </c>
      <c r="F12" s="403">
        <v>172</v>
      </c>
      <c r="G12" s="403">
        <v>12</v>
      </c>
      <c r="H12" s="403">
        <v>29</v>
      </c>
      <c r="I12" s="403">
        <v>25</v>
      </c>
      <c r="J12" s="403">
        <f t="shared" si="5"/>
        <v>343</v>
      </c>
      <c r="K12" s="403">
        <v>0</v>
      </c>
      <c r="L12" s="403">
        <v>161</v>
      </c>
      <c r="M12" s="403">
        <v>65</v>
      </c>
      <c r="N12" s="403">
        <v>82</v>
      </c>
      <c r="O12" s="404">
        <v>35</v>
      </c>
      <c r="P12" s="271"/>
    </row>
    <row r="13" spans="1:16" s="270" customFormat="1" ht="13" customHeight="1">
      <c r="A13" s="402" t="s">
        <v>7</v>
      </c>
      <c r="B13" s="403">
        <v>435</v>
      </c>
      <c r="C13" s="403">
        <v>22</v>
      </c>
      <c r="D13" s="403">
        <f t="shared" si="4"/>
        <v>407</v>
      </c>
      <c r="E13" s="403">
        <v>67</v>
      </c>
      <c r="F13" s="403">
        <v>230</v>
      </c>
      <c r="G13" s="403">
        <v>17</v>
      </c>
      <c r="H13" s="403">
        <v>72</v>
      </c>
      <c r="I13" s="403">
        <v>21</v>
      </c>
      <c r="J13" s="403">
        <f t="shared" si="5"/>
        <v>337</v>
      </c>
      <c r="K13" s="403">
        <v>1</v>
      </c>
      <c r="L13" s="403">
        <v>136</v>
      </c>
      <c r="M13" s="403">
        <v>64</v>
      </c>
      <c r="N13" s="403">
        <v>86</v>
      </c>
      <c r="O13" s="404">
        <v>50</v>
      </c>
      <c r="P13" s="271"/>
    </row>
    <row r="14" spans="1:16" s="270" customFormat="1" ht="13" customHeight="1">
      <c r="A14" s="402" t="s">
        <v>8</v>
      </c>
      <c r="B14" s="403">
        <v>412</v>
      </c>
      <c r="C14" s="403">
        <v>39</v>
      </c>
      <c r="D14" s="403">
        <f t="shared" si="4"/>
        <v>355</v>
      </c>
      <c r="E14" s="403">
        <v>66</v>
      </c>
      <c r="F14" s="403">
        <v>187</v>
      </c>
      <c r="G14" s="403">
        <v>7</v>
      </c>
      <c r="H14" s="403">
        <v>83</v>
      </c>
      <c r="I14" s="403">
        <v>12</v>
      </c>
      <c r="J14" s="403">
        <f t="shared" si="5"/>
        <v>368</v>
      </c>
      <c r="K14" s="403">
        <v>0</v>
      </c>
      <c r="L14" s="403">
        <v>121</v>
      </c>
      <c r="M14" s="403">
        <v>105</v>
      </c>
      <c r="N14" s="403">
        <v>84</v>
      </c>
      <c r="O14" s="404">
        <v>58</v>
      </c>
      <c r="P14" s="271"/>
    </row>
    <row r="15" spans="1:16" s="270" customFormat="1" ht="13" customHeight="1">
      <c r="A15" s="402" t="s">
        <v>9</v>
      </c>
      <c r="B15" s="403">
        <v>419</v>
      </c>
      <c r="C15" s="403">
        <v>35</v>
      </c>
      <c r="D15" s="403">
        <f t="shared" si="4"/>
        <v>352</v>
      </c>
      <c r="E15" s="403">
        <v>90</v>
      </c>
      <c r="F15" s="403">
        <v>189</v>
      </c>
      <c r="G15" s="403">
        <v>5</v>
      </c>
      <c r="H15" s="403">
        <v>56</v>
      </c>
      <c r="I15" s="403">
        <v>12</v>
      </c>
      <c r="J15" s="403">
        <f t="shared" si="5"/>
        <v>329</v>
      </c>
      <c r="K15" s="403">
        <v>0</v>
      </c>
      <c r="L15" s="403">
        <v>139</v>
      </c>
      <c r="M15" s="403">
        <v>74</v>
      </c>
      <c r="N15" s="403">
        <v>64</v>
      </c>
      <c r="O15" s="404">
        <v>52</v>
      </c>
      <c r="P15" s="271"/>
    </row>
    <row r="16" spans="1:16" s="270" customFormat="1" ht="15" thickBot="1">
      <c r="A16" s="411" t="s">
        <v>10</v>
      </c>
      <c r="B16" s="412">
        <v>191</v>
      </c>
      <c r="C16" s="412">
        <v>13</v>
      </c>
      <c r="D16" s="412">
        <f>SUM(E16:I16)</f>
        <v>173</v>
      </c>
      <c r="E16" s="412">
        <v>28</v>
      </c>
      <c r="F16" s="412">
        <v>107</v>
      </c>
      <c r="G16" s="412">
        <v>2</v>
      </c>
      <c r="H16" s="412">
        <v>30</v>
      </c>
      <c r="I16" s="412">
        <v>6</v>
      </c>
      <c r="J16" s="412">
        <f>SUM(K16:O16)</f>
        <v>153</v>
      </c>
      <c r="K16" s="412">
        <v>0</v>
      </c>
      <c r="L16" s="412">
        <v>55</v>
      </c>
      <c r="M16" s="412">
        <v>36</v>
      </c>
      <c r="N16" s="412">
        <v>36</v>
      </c>
      <c r="O16" s="413">
        <v>26</v>
      </c>
      <c r="P16" s="271"/>
    </row>
    <row r="17" spans="1:15" s="270" customFormat="1" ht="13">
      <c r="A17" s="414" t="s">
        <v>148</v>
      </c>
      <c r="B17" s="415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</row>
    <row r="18" spans="1:15" s="270" customFormat="1" ht="13">
      <c r="A18" s="271" t="s">
        <v>28</v>
      </c>
      <c r="E18" s="417"/>
      <c r="O18" s="271"/>
    </row>
    <row r="19" spans="1:15">
      <c r="E19" s="418"/>
      <c r="K19" s="418"/>
    </row>
  </sheetData>
  <mergeCells count="9">
    <mergeCell ref="H2:J2"/>
    <mergeCell ref="M2:O2"/>
    <mergeCell ref="A3:A4"/>
    <mergeCell ref="B3:B4"/>
    <mergeCell ref="C3:C4"/>
    <mergeCell ref="D3:D4"/>
    <mergeCell ref="E3:I3"/>
    <mergeCell ref="J3:J4"/>
    <mergeCell ref="K3:O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表 ４０７  保護の対象</vt:lpstr>
      <vt:lpstr>表 ４０８  被保護世帯数・人員・保護率の推移（全市）</vt:lpstr>
      <vt:lpstr>表 ４０９  福祉事務所別被保護世帯数・人員の推移（停止を含む</vt:lpstr>
      <vt:lpstr>表 ４１０  扶助別保護費</vt:lpstr>
      <vt:lpstr>表 ４１１  医療扶助人員</vt:lpstr>
      <vt:lpstr>表 ４１２  労働力類型別被保護世帯数</vt:lpstr>
      <vt:lpstr>表 ４１３  世帯類型別被保護世帯数</vt:lpstr>
      <vt:lpstr>表 ４１４  保護施設及び措置の状況</vt:lpstr>
      <vt:lpstr>表 ４１５  保護の申請・開始・廃止</vt:lpstr>
      <vt:lpstr>表 ４１６ 生活資金貸付状況</vt:lpstr>
      <vt:lpstr>'表 ４０７  保護の対象'!Print_Area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今拓郎</cp:lastModifiedBy>
  <cp:lastPrinted>2022-03-02T15:03:35Z</cp:lastPrinted>
  <dcterms:created xsi:type="dcterms:W3CDTF">2002-07-25T04:22:31Z</dcterms:created>
  <dcterms:modified xsi:type="dcterms:W3CDTF">2022-03-29T23:16:58Z</dcterms:modified>
</cp:coreProperties>
</file>