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88E6DC7D-B217-7540-AA20-5DFD193C4169}" xr6:coauthVersionLast="36" xr6:coauthVersionMax="36" xr10:uidLastSave="{00000000-0000-0000-0000-000000000000}"/>
  <bookViews>
    <workbookView xWindow="10240" yWindow="4960" windowWidth="24700" windowHeight="19100" xr2:uid="{00000000-000D-0000-FFFF-FFFF00000000}"/>
  </bookViews>
  <sheets>
    <sheet name="表 ２７０  公害病被認定者数（認定疾病別）" sheetId="3" r:id="rId1"/>
    <sheet name="表 ２７１ 市内居住の公害病被認定者数（職業別・年齢階層別・性" sheetId="4" r:id="rId2"/>
    <sheet name="表 ２７２ 市内居住の公害病被認定者の慢性疾患等の合併症の概要" sheetId="5" r:id="rId3"/>
    <sheet name="表 ２７３ 公害病被認定患者への家庭の療養指導" sheetId="6" r:id="rId4"/>
    <sheet name="表 ２７４ 市内居住の単身者" sheetId="7" r:id="rId5"/>
    <sheet name="表 ２７５  市内居住の要介護者" sheetId="8" r:id="rId6"/>
    <sheet name="表 ２７６  市外転出者の現況調査（調査成績）" sheetId="9" r:id="rId7"/>
    <sheet name="表 ２７７  転居後の症状の変化（認定疾病別・転居年数別）" sheetId="10" r:id="rId8"/>
    <sheet name="表 ２７８  リハビリテーション事業実施回数" sheetId="11" r:id="rId9"/>
    <sheet name="表 ２７９  リハビリテーション（呼吸機能訓練）事業参加者数" sheetId="12" r:id="rId10"/>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17" i="12" l="1"/>
  <c r="B17" i="12"/>
  <c r="G16" i="12"/>
  <c r="B16" i="12"/>
  <c r="L15" i="12"/>
  <c r="K15" i="12"/>
  <c r="J15" i="12"/>
  <c r="I15" i="12"/>
  <c r="G15" i="12" s="1"/>
  <c r="H15" i="12"/>
  <c r="F15" i="12"/>
  <c r="E15" i="12"/>
  <c r="B15" i="12" s="1"/>
  <c r="D15" i="12"/>
  <c r="C15" i="12"/>
  <c r="M9" i="12"/>
  <c r="H9" i="12"/>
  <c r="G9" i="12"/>
  <c r="F9" i="12"/>
  <c r="E9" i="12"/>
  <c r="B9" i="12" s="1"/>
  <c r="D9" i="12"/>
  <c r="C9" i="12"/>
  <c r="M8" i="12"/>
  <c r="H8" i="12"/>
  <c r="G8" i="12"/>
  <c r="F8" i="12"/>
  <c r="E8" i="12"/>
  <c r="B8" i="12" s="1"/>
  <c r="D8" i="12"/>
  <c r="C8" i="12"/>
  <c r="Q7" i="12"/>
  <c r="P7" i="12"/>
  <c r="O7" i="12"/>
  <c r="N7" i="12"/>
  <c r="M7" i="12"/>
  <c r="L7" i="12"/>
  <c r="K7" i="12"/>
  <c r="J7" i="12"/>
  <c r="I7" i="12"/>
  <c r="H7" i="12" s="1"/>
  <c r="G7" i="12"/>
  <c r="F7" i="12"/>
  <c r="E7" i="12"/>
  <c r="B7" i="12" s="1"/>
  <c r="D7" i="12"/>
  <c r="C7" i="12"/>
  <c r="A5" i="11" l="1"/>
  <c r="F20" i="10" l="1"/>
  <c r="B20" i="10"/>
  <c r="F19" i="10"/>
  <c r="B19" i="10"/>
  <c r="F18" i="10"/>
  <c r="B18" i="10"/>
  <c r="F17" i="10"/>
  <c r="B17" i="10"/>
  <c r="F16" i="10"/>
  <c r="B16" i="10"/>
  <c r="I15" i="10"/>
  <c r="H15" i="10"/>
  <c r="F15" i="10" s="1"/>
  <c r="G15" i="10"/>
  <c r="E15" i="10"/>
  <c r="D15" i="10"/>
  <c r="B15" i="10" s="1"/>
  <c r="C15" i="10"/>
  <c r="J10" i="10"/>
  <c r="F10" i="10"/>
  <c r="E10" i="10"/>
  <c r="D10" i="10"/>
  <c r="C10" i="10"/>
  <c r="B10" i="10"/>
  <c r="J9" i="10"/>
  <c r="F9" i="10"/>
  <c r="E9" i="10"/>
  <c r="D9" i="10"/>
  <c r="B9" i="10" s="1"/>
  <c r="C9" i="10"/>
  <c r="J8" i="10"/>
  <c r="F8" i="10"/>
  <c r="E8" i="10"/>
  <c r="D8" i="10"/>
  <c r="C8" i="10"/>
  <c r="B8" i="10"/>
  <c r="J7" i="10"/>
  <c r="F7" i="10"/>
  <c r="E7" i="10"/>
  <c r="E5" i="10" s="1"/>
  <c r="D7" i="10"/>
  <c r="B7" i="10" s="1"/>
  <c r="C7" i="10"/>
  <c r="J6" i="10"/>
  <c r="F6" i="10"/>
  <c r="E6" i="10"/>
  <c r="D6" i="10"/>
  <c r="C6" i="10"/>
  <c r="B6" i="10"/>
  <c r="M5" i="10"/>
  <c r="L5" i="10"/>
  <c r="K5" i="10"/>
  <c r="J5" i="10"/>
  <c r="I5" i="10"/>
  <c r="H5" i="10"/>
  <c r="G5" i="10"/>
  <c r="F5" i="10"/>
  <c r="C5" i="10"/>
  <c r="D5" i="10" l="1"/>
  <c r="B5" i="10" s="1"/>
  <c r="B9" i="9" l="1"/>
  <c r="C9" i="9" s="1"/>
  <c r="B8" i="9"/>
  <c r="C8" i="9" s="1"/>
  <c r="C7" i="9" s="1"/>
  <c r="B7" i="9"/>
  <c r="M35" i="8" l="1"/>
  <c r="D35" i="8"/>
  <c r="M34" i="8"/>
  <c r="D34" i="8"/>
  <c r="M33" i="8"/>
  <c r="D33" i="8"/>
  <c r="M32" i="8"/>
  <c r="M30" i="8" s="1"/>
  <c r="D32" i="8"/>
  <c r="M31" i="8"/>
  <c r="D31" i="8"/>
  <c r="D30" i="8" s="1"/>
  <c r="S30" i="8"/>
  <c r="P30" i="8"/>
  <c r="J30" i="8"/>
  <c r="G30" i="8"/>
  <c r="H30" i="8" s="1"/>
  <c r="M29" i="8"/>
  <c r="D29" i="8"/>
  <c r="M28" i="8"/>
  <c r="D28" i="8"/>
  <c r="V23" i="8"/>
  <c r="W23" i="8" s="1"/>
  <c r="M23" i="8"/>
  <c r="D23" i="8"/>
  <c r="V22" i="8"/>
  <c r="M22" i="8"/>
  <c r="D22" i="8"/>
  <c r="AE21" i="8"/>
  <c r="V21" i="8"/>
  <c r="M21" i="8"/>
  <c r="D21" i="8"/>
  <c r="AE20" i="8"/>
  <c r="V20" i="8"/>
  <c r="M20" i="8"/>
  <c r="D20" i="8"/>
  <c r="AE19" i="8"/>
  <c r="V19" i="8"/>
  <c r="V18" i="8" s="1"/>
  <c r="M19" i="8"/>
  <c r="D19" i="8"/>
  <c r="D18" i="8" s="1"/>
  <c r="AK18" i="8"/>
  <c r="AH18" i="8"/>
  <c r="AE18" i="8"/>
  <c r="AB18" i="8"/>
  <c r="S18" i="8"/>
  <c r="M18" i="8"/>
  <c r="J18" i="8"/>
  <c r="G18" i="8"/>
  <c r="AE17" i="8"/>
  <c r="V17" i="8"/>
  <c r="M17" i="8"/>
  <c r="D17" i="8"/>
  <c r="AE16" i="8"/>
  <c r="V16" i="8"/>
  <c r="M16" i="8"/>
  <c r="D16" i="8"/>
  <c r="V11" i="8"/>
  <c r="M11" i="8"/>
  <c r="J11" i="8"/>
  <c r="G11" i="8"/>
  <c r="D11" i="8"/>
  <c r="V10" i="8"/>
  <c r="M10" i="8"/>
  <c r="J10" i="8"/>
  <c r="G10" i="8"/>
  <c r="D10" i="8"/>
  <c r="AE9" i="8"/>
  <c r="V9" i="8"/>
  <c r="M9" i="8"/>
  <c r="J9" i="8"/>
  <c r="D9" i="8" s="1"/>
  <c r="G9" i="8"/>
  <c r="AE8" i="8"/>
  <c r="AE6" i="8" s="1"/>
  <c r="V8" i="8"/>
  <c r="V6" i="8" s="1"/>
  <c r="M8" i="8"/>
  <c r="J8" i="8"/>
  <c r="G8" i="8"/>
  <c r="D8" i="8"/>
  <c r="AE7" i="8"/>
  <c r="V7" i="8"/>
  <c r="M7" i="8"/>
  <c r="M6" i="8" s="1"/>
  <c r="J7" i="8"/>
  <c r="J6" i="8" s="1"/>
  <c r="G7" i="8"/>
  <c r="AK6" i="8"/>
  <c r="AH6" i="8"/>
  <c r="AB6" i="8"/>
  <c r="S6" i="8"/>
  <c r="P6" i="8"/>
  <c r="G6" i="8"/>
  <c r="AE5" i="8"/>
  <c r="V5" i="8"/>
  <c r="M5" i="8"/>
  <c r="J5" i="8"/>
  <c r="G5" i="8"/>
  <c r="D5" i="8"/>
  <c r="AE4" i="8"/>
  <c r="V4" i="8"/>
  <c r="M4" i="8"/>
  <c r="J4" i="8"/>
  <c r="G4" i="8"/>
  <c r="D4" i="8" s="1"/>
  <c r="D7" i="8" l="1"/>
  <c r="D6" i="8" s="1"/>
  <c r="F35" i="7" l="1"/>
  <c r="C35" i="7"/>
  <c r="F34" i="7"/>
  <c r="C34" i="7"/>
  <c r="F33" i="7"/>
  <c r="C33" i="7"/>
  <c r="F32" i="7"/>
  <c r="C32" i="7"/>
  <c r="F31" i="7"/>
  <c r="C31" i="7"/>
  <c r="F30" i="7"/>
  <c r="C30" i="7"/>
  <c r="H29" i="7"/>
  <c r="G29" i="7"/>
  <c r="F29" i="7"/>
  <c r="E29" i="7"/>
  <c r="C29" i="7" s="1"/>
  <c r="D29" i="7"/>
  <c r="F28" i="7"/>
  <c r="C28" i="7"/>
  <c r="L23" i="7"/>
  <c r="I23" i="7"/>
  <c r="F23" i="7"/>
  <c r="C23" i="7"/>
  <c r="L22" i="7"/>
  <c r="I22" i="7"/>
  <c r="F22" i="7"/>
  <c r="C22" i="7"/>
  <c r="L21" i="7"/>
  <c r="I21" i="7"/>
  <c r="F21" i="7"/>
  <c r="C21" i="7"/>
  <c r="L20" i="7"/>
  <c r="I20" i="7"/>
  <c r="F20" i="7"/>
  <c r="C20" i="7"/>
  <c r="L19" i="7"/>
  <c r="I19" i="7"/>
  <c r="F19" i="7"/>
  <c r="C19" i="7"/>
  <c r="L18" i="7"/>
  <c r="I18" i="7"/>
  <c r="F18" i="7"/>
  <c r="C18" i="7"/>
  <c r="N17" i="7"/>
  <c r="M17" i="7"/>
  <c r="L17" i="7"/>
  <c r="K17" i="7"/>
  <c r="I17" i="7" s="1"/>
  <c r="J17" i="7"/>
  <c r="H17" i="7"/>
  <c r="G17" i="7"/>
  <c r="F17" i="7" s="1"/>
  <c r="E17" i="7"/>
  <c r="D17" i="7"/>
  <c r="C17" i="7"/>
  <c r="L16" i="7"/>
  <c r="I16" i="7"/>
  <c r="F16" i="7"/>
  <c r="C16" i="7"/>
  <c r="L11" i="7"/>
  <c r="I11" i="7"/>
  <c r="F11" i="7"/>
  <c r="E11" i="7"/>
  <c r="C11" i="7" s="1"/>
  <c r="D11" i="7"/>
  <c r="L10" i="7"/>
  <c r="I10" i="7"/>
  <c r="F10" i="7"/>
  <c r="E10" i="7"/>
  <c r="D10" i="7"/>
  <c r="C10" i="7"/>
  <c r="L9" i="7"/>
  <c r="I9" i="7"/>
  <c r="F9" i="7"/>
  <c r="E9" i="7"/>
  <c r="C9" i="7" s="1"/>
  <c r="L8" i="7"/>
  <c r="I8" i="7"/>
  <c r="F8" i="7"/>
  <c r="E8" i="7"/>
  <c r="D8" i="7"/>
  <c r="C8" i="7"/>
  <c r="L7" i="7"/>
  <c r="I7" i="7"/>
  <c r="F7" i="7"/>
  <c r="E7" i="7"/>
  <c r="E5" i="7" s="1"/>
  <c r="D7" i="7"/>
  <c r="C7" i="7" s="1"/>
  <c r="C5" i="7" s="1"/>
  <c r="L6" i="7"/>
  <c r="I6" i="7"/>
  <c r="F6" i="7"/>
  <c r="E6" i="7"/>
  <c r="D6" i="7"/>
  <c r="C6" i="7"/>
  <c r="N5" i="7"/>
  <c r="L5" i="7" s="1"/>
  <c r="M5" i="7"/>
  <c r="K5" i="7"/>
  <c r="J5" i="7"/>
  <c r="I5" i="7" s="1"/>
  <c r="H5" i="7"/>
  <c r="G5" i="7"/>
  <c r="F5" i="7"/>
  <c r="L4" i="7"/>
  <c r="I4" i="7"/>
  <c r="F4" i="7"/>
  <c r="E4" i="7"/>
  <c r="D4" i="7"/>
  <c r="C4" i="7" s="1"/>
  <c r="D5" i="7" l="1"/>
  <c r="G43" i="6"/>
  <c r="B43" i="6"/>
  <c r="G42" i="6"/>
  <c r="B42" i="6"/>
  <c r="G41" i="6"/>
  <c r="B41" i="6"/>
  <c r="G40" i="6"/>
  <c r="B40" i="6"/>
  <c r="G39" i="6"/>
  <c r="B39" i="6"/>
  <c r="G38" i="6"/>
  <c r="B38" i="6"/>
  <c r="B37" i="6" s="1"/>
  <c r="K37" i="6"/>
  <c r="J37" i="6"/>
  <c r="I37" i="6"/>
  <c r="H37" i="6"/>
  <c r="G37" i="6" s="1"/>
  <c r="F37" i="6"/>
  <c r="E37" i="6"/>
  <c r="D37" i="6"/>
  <c r="C37" i="6"/>
  <c r="L33" i="6"/>
  <c r="H33" i="6"/>
  <c r="G33" i="6" s="1"/>
  <c r="B33" i="6"/>
  <c r="L32" i="6"/>
  <c r="G32" i="6"/>
  <c r="B32" i="6"/>
  <c r="L31" i="6"/>
  <c r="G31" i="6"/>
  <c r="B31" i="6"/>
  <c r="L30" i="6"/>
  <c r="G30" i="6"/>
  <c r="B30" i="6"/>
  <c r="L29" i="6"/>
  <c r="G29" i="6"/>
  <c r="B29" i="6"/>
  <c r="L28" i="6"/>
  <c r="L27" i="6" s="1"/>
  <c r="G28" i="6"/>
  <c r="B28" i="6"/>
  <c r="P27" i="6"/>
  <c r="O27" i="6"/>
  <c r="N27" i="6"/>
  <c r="M27" i="6"/>
  <c r="K27" i="6"/>
  <c r="J27" i="6"/>
  <c r="I27" i="6"/>
  <c r="F27" i="6"/>
  <c r="E27" i="6"/>
  <c r="D27" i="6"/>
  <c r="C27" i="6"/>
  <c r="B27" i="6"/>
  <c r="L23" i="6"/>
  <c r="B23" i="6"/>
  <c r="L22" i="6"/>
  <c r="G22" i="6"/>
  <c r="B22" i="6"/>
  <c r="L21" i="6"/>
  <c r="G21" i="6"/>
  <c r="B21" i="6"/>
  <c r="L20" i="6"/>
  <c r="G20" i="6"/>
  <c r="B20" i="6"/>
  <c r="L19" i="6"/>
  <c r="G19" i="6"/>
  <c r="B19" i="6"/>
  <c r="L18" i="6"/>
  <c r="L17" i="6" s="1"/>
  <c r="G18" i="6"/>
  <c r="G17" i="6" s="1"/>
  <c r="B18" i="6"/>
  <c r="P17" i="6"/>
  <c r="O17" i="6"/>
  <c r="N17" i="6"/>
  <c r="M17" i="6"/>
  <c r="K17" i="6"/>
  <c r="J17" i="6"/>
  <c r="I17" i="6"/>
  <c r="H17" i="6"/>
  <c r="F17" i="6"/>
  <c r="E17" i="6"/>
  <c r="D17" i="6"/>
  <c r="C17" i="6"/>
  <c r="B17" i="6"/>
  <c r="L13" i="6"/>
  <c r="G13" i="6"/>
  <c r="F13" i="6"/>
  <c r="E13" i="6"/>
  <c r="D13" i="6"/>
  <c r="L12" i="6"/>
  <c r="G12" i="6"/>
  <c r="F12" i="6"/>
  <c r="E12" i="6"/>
  <c r="D12" i="6"/>
  <c r="B12" i="6" s="1"/>
  <c r="C12" i="6"/>
  <c r="L11" i="6"/>
  <c r="G11" i="6"/>
  <c r="F11" i="6"/>
  <c r="E11" i="6"/>
  <c r="L10" i="6"/>
  <c r="G10" i="6"/>
  <c r="B10" i="6" s="1"/>
  <c r="F10" i="6"/>
  <c r="E10" i="6"/>
  <c r="D10" i="6"/>
  <c r="C10" i="6"/>
  <c r="L9" i="6"/>
  <c r="G9" i="6"/>
  <c r="F9" i="6"/>
  <c r="E9" i="6"/>
  <c r="D9" i="6"/>
  <c r="C9" i="6"/>
  <c r="B9" i="6"/>
  <c r="L8" i="6"/>
  <c r="G8" i="6"/>
  <c r="G7" i="6" s="1"/>
  <c r="F8" i="6"/>
  <c r="F7" i="6" s="1"/>
  <c r="E8" i="6"/>
  <c r="E7" i="6" s="1"/>
  <c r="D8" i="6"/>
  <c r="C8" i="6"/>
  <c r="P7" i="6"/>
  <c r="O7" i="6"/>
  <c r="N7" i="6"/>
  <c r="M7" i="6"/>
  <c r="L7" i="6"/>
  <c r="K7" i="6"/>
  <c r="J7" i="6"/>
  <c r="I7" i="6"/>
  <c r="H7" i="6"/>
  <c r="D7" i="6"/>
  <c r="G27" i="6" l="1"/>
  <c r="B8" i="6"/>
  <c r="B7" i="6" s="1"/>
  <c r="C13" i="6"/>
  <c r="B13" i="6" s="1"/>
  <c r="H27" i="6"/>
  <c r="C56" i="5"/>
  <c r="C55" i="5"/>
  <c r="L54" i="5"/>
  <c r="K54" i="5"/>
  <c r="J54" i="5"/>
  <c r="I54" i="5"/>
  <c r="H54" i="5"/>
  <c r="G54" i="5"/>
  <c r="C54" i="5" s="1"/>
  <c r="F54" i="5"/>
  <c r="E54" i="5"/>
  <c r="D54" i="5"/>
  <c r="C53" i="5"/>
  <c r="L52" i="5"/>
  <c r="K52" i="5"/>
  <c r="J52" i="5"/>
  <c r="I52" i="5"/>
  <c r="H52" i="5"/>
  <c r="G52" i="5"/>
  <c r="F52" i="5"/>
  <c r="C52" i="5" s="1"/>
  <c r="E52" i="5"/>
  <c r="D52" i="5"/>
  <c r="C51" i="5"/>
  <c r="C50" i="5"/>
  <c r="C49" i="5"/>
  <c r="C48" i="5"/>
  <c r="C47" i="5"/>
  <c r="C46" i="5"/>
  <c r="L45" i="5"/>
  <c r="K45" i="5"/>
  <c r="J45" i="5"/>
  <c r="I45" i="5"/>
  <c r="H45" i="5"/>
  <c r="G45" i="5"/>
  <c r="F45" i="5"/>
  <c r="C45" i="5" s="1"/>
  <c r="E45" i="5"/>
  <c r="D45" i="5"/>
  <c r="C44" i="5"/>
  <c r="C43" i="5"/>
  <c r="L42" i="5"/>
  <c r="K42" i="5"/>
  <c r="J42" i="5"/>
  <c r="I42" i="5"/>
  <c r="H42" i="5"/>
  <c r="G42" i="5"/>
  <c r="F42" i="5"/>
  <c r="C42" i="5" s="1"/>
  <c r="E42" i="5"/>
  <c r="D42" i="5"/>
  <c r="C41" i="5"/>
  <c r="C40" i="5"/>
  <c r="C39" i="5"/>
  <c r="L38" i="5"/>
  <c r="K38" i="5"/>
  <c r="K6" i="5" s="1"/>
  <c r="J38" i="5"/>
  <c r="I38" i="5"/>
  <c r="H38" i="5"/>
  <c r="G38" i="5"/>
  <c r="G6" i="5" s="1"/>
  <c r="F38" i="5"/>
  <c r="E38" i="5"/>
  <c r="D38" i="5"/>
  <c r="C38" i="5"/>
  <c r="C37" i="5"/>
  <c r="C36" i="5"/>
  <c r="C35" i="5"/>
  <c r="C34" i="5"/>
  <c r="C33" i="5"/>
  <c r="C32" i="5"/>
  <c r="C31" i="5"/>
  <c r="L30" i="5"/>
  <c r="K30" i="5"/>
  <c r="J30" i="5"/>
  <c r="I30" i="5"/>
  <c r="H30" i="5"/>
  <c r="G30" i="5"/>
  <c r="F30" i="5"/>
  <c r="E30" i="5"/>
  <c r="D30" i="5"/>
  <c r="C30" i="5" s="1"/>
  <c r="C29" i="5"/>
  <c r="C28" i="5"/>
  <c r="C27" i="5"/>
  <c r="C26" i="5"/>
  <c r="C25" i="5"/>
  <c r="C24" i="5"/>
  <c r="C23" i="5"/>
  <c r="C22" i="5"/>
  <c r="L21" i="5"/>
  <c r="K21" i="5"/>
  <c r="J21" i="5"/>
  <c r="I21" i="5"/>
  <c r="H21" i="5"/>
  <c r="G21" i="5"/>
  <c r="F21" i="5"/>
  <c r="C21" i="5" s="1"/>
  <c r="E21" i="5"/>
  <c r="D21" i="5"/>
  <c r="C20" i="5"/>
  <c r="C19" i="5"/>
  <c r="L18" i="5"/>
  <c r="K18" i="5"/>
  <c r="J18" i="5"/>
  <c r="I18" i="5"/>
  <c r="H18" i="5"/>
  <c r="G18" i="5"/>
  <c r="F18" i="5"/>
  <c r="C18" i="5" s="1"/>
  <c r="E18" i="5"/>
  <c r="D18" i="5"/>
  <c r="C17" i="5"/>
  <c r="C16" i="5"/>
  <c r="C15" i="5"/>
  <c r="E14" i="5"/>
  <c r="D14" i="5"/>
  <c r="C14" i="5" s="1"/>
  <c r="C13" i="5"/>
  <c r="C12" i="5"/>
  <c r="C11" i="5"/>
  <c r="L10" i="5"/>
  <c r="K10" i="5"/>
  <c r="J10" i="5"/>
  <c r="H10" i="5"/>
  <c r="G10" i="5"/>
  <c r="F10" i="5"/>
  <c r="E10" i="5"/>
  <c r="D10" i="5"/>
  <c r="C10" i="5" s="1"/>
  <c r="C9" i="5"/>
  <c r="C8" i="5"/>
  <c r="L7" i="5"/>
  <c r="L6" i="5" s="1"/>
  <c r="K7" i="5"/>
  <c r="J7" i="5"/>
  <c r="I7" i="5"/>
  <c r="I6" i="5" s="1"/>
  <c r="H7" i="5"/>
  <c r="H6" i="5" s="1"/>
  <c r="G7" i="5"/>
  <c r="F7" i="5"/>
  <c r="E7" i="5"/>
  <c r="E6" i="5" s="1"/>
  <c r="D7" i="5"/>
  <c r="C7" i="5" s="1"/>
  <c r="J6" i="5"/>
  <c r="F6" i="5"/>
  <c r="C5" i="5"/>
  <c r="C4" i="5"/>
  <c r="L3" i="5"/>
  <c r="K3" i="5"/>
  <c r="J3" i="5"/>
  <c r="I3" i="5"/>
  <c r="H3" i="5"/>
  <c r="G3" i="5"/>
  <c r="F3" i="5"/>
  <c r="C3" i="5" s="1"/>
  <c r="E3" i="5"/>
  <c r="D3" i="5"/>
  <c r="C7" i="6" l="1"/>
  <c r="D6" i="5"/>
  <c r="C6" i="5" s="1"/>
  <c r="E25" i="4" l="1"/>
  <c r="E24" i="4"/>
  <c r="E23" i="4"/>
  <c r="E22" i="4"/>
  <c r="E21" i="4"/>
  <c r="E20" i="4"/>
  <c r="E19" i="4"/>
  <c r="E18" i="4"/>
  <c r="E17" i="4"/>
  <c r="E16" i="4"/>
  <c r="E15" i="4"/>
  <c r="E14" i="4"/>
  <c r="E13" i="4"/>
  <c r="E12" i="4"/>
  <c r="R11" i="4"/>
  <c r="Q11" i="4"/>
  <c r="P11" i="4"/>
  <c r="O11" i="4"/>
  <c r="N11" i="4"/>
  <c r="M11" i="4"/>
  <c r="L11" i="4"/>
  <c r="K11" i="4"/>
  <c r="J11" i="4"/>
  <c r="I11" i="4"/>
  <c r="H11" i="4"/>
  <c r="G11" i="4"/>
  <c r="E11" i="4" s="1"/>
  <c r="E10" i="4"/>
  <c r="E9" i="4"/>
  <c r="E8" i="4"/>
  <c r="E7" i="4"/>
  <c r="E6" i="4"/>
  <c r="R5" i="4"/>
  <c r="Q5" i="4"/>
  <c r="P5" i="4"/>
  <c r="P4" i="4" s="1"/>
  <c r="O5" i="4"/>
  <c r="O4" i="4" s="1"/>
  <c r="N5" i="4"/>
  <c r="M5" i="4"/>
  <c r="L5" i="4"/>
  <c r="L4" i="4" s="1"/>
  <c r="K5" i="4"/>
  <c r="K4" i="4" s="1"/>
  <c r="J5" i="4"/>
  <c r="I5" i="4"/>
  <c r="H5" i="4"/>
  <c r="H4" i="4" s="1"/>
  <c r="G5" i="4"/>
  <c r="E5" i="4" s="1"/>
  <c r="R4" i="4"/>
  <c r="Q4" i="4"/>
  <c r="N4" i="4"/>
  <c r="M4" i="4"/>
  <c r="J4" i="4"/>
  <c r="I4" i="4"/>
  <c r="F22" i="4" l="1"/>
  <c r="F10" i="4"/>
  <c r="F15" i="4"/>
  <c r="F7" i="4"/>
  <c r="F11" i="4"/>
  <c r="F20" i="4"/>
  <c r="F24" i="4"/>
  <c r="F17" i="4"/>
  <c r="F21" i="4"/>
  <c r="G4" i="4"/>
  <c r="E4" i="4" s="1"/>
  <c r="F4" i="4" s="1"/>
  <c r="F13" i="4" l="1"/>
  <c r="F16" i="4"/>
  <c r="F23" i="4"/>
  <c r="F6" i="4"/>
  <c r="F14" i="4"/>
  <c r="F18" i="4"/>
  <c r="F25" i="4"/>
  <c r="F8" i="4"/>
  <c r="F12" i="4"/>
  <c r="F19" i="4"/>
  <c r="F5" i="4"/>
  <c r="F9" i="4"/>
  <c r="F18" i="3"/>
  <c r="N18" i="3"/>
  <c r="S16" i="3"/>
  <c r="R16" i="3"/>
  <c r="N17" i="3"/>
  <c r="N26" i="3" l="1"/>
  <c r="H26" i="3"/>
  <c r="G26" i="3"/>
  <c r="F26" i="3"/>
  <c r="E26" i="3"/>
  <c r="D26" i="3"/>
  <c r="C26" i="3"/>
  <c r="N25" i="3"/>
  <c r="H25" i="3"/>
  <c r="G25" i="3"/>
  <c r="F25" i="3"/>
  <c r="E25" i="3"/>
  <c r="D25" i="3"/>
  <c r="C25" i="3"/>
  <c r="N24" i="3"/>
  <c r="H24" i="3"/>
  <c r="G24" i="3"/>
  <c r="F24" i="3"/>
  <c r="E24" i="3"/>
  <c r="D24" i="3"/>
  <c r="C24" i="3"/>
  <c r="N23" i="3"/>
  <c r="H23" i="3"/>
  <c r="G23" i="3"/>
  <c r="F23" i="3"/>
  <c r="E23" i="3"/>
  <c r="D23" i="3"/>
  <c r="C23" i="3"/>
  <c r="N22" i="3"/>
  <c r="H22" i="3"/>
  <c r="G22" i="3"/>
  <c r="F22" i="3"/>
  <c r="E22" i="3"/>
  <c r="D22" i="3"/>
  <c r="C22" i="3"/>
  <c r="N21" i="3"/>
  <c r="H21" i="3"/>
  <c r="G21" i="3"/>
  <c r="F21" i="3"/>
  <c r="E21" i="3"/>
  <c r="D21" i="3"/>
  <c r="C21" i="3"/>
  <c r="N20" i="3"/>
  <c r="H20" i="3"/>
  <c r="G20" i="3"/>
  <c r="F20" i="3"/>
  <c r="E20" i="3"/>
  <c r="D20" i="3"/>
  <c r="C20" i="3"/>
  <c r="N19" i="3"/>
  <c r="H19" i="3"/>
  <c r="G19" i="3"/>
  <c r="F19" i="3"/>
  <c r="E19" i="3"/>
  <c r="D19" i="3"/>
  <c r="C19" i="3"/>
  <c r="H18" i="3"/>
  <c r="G18" i="3"/>
  <c r="E18" i="3"/>
  <c r="D18" i="3"/>
  <c r="C18" i="3"/>
  <c r="H17" i="3"/>
  <c r="G17" i="3"/>
  <c r="F17" i="3"/>
  <c r="E17" i="3"/>
  <c r="D17" i="3"/>
  <c r="C17" i="3"/>
  <c r="Q16" i="3"/>
  <c r="P16" i="3"/>
  <c r="O16" i="3"/>
  <c r="M16" i="3"/>
  <c r="L16" i="3"/>
  <c r="K16" i="3"/>
  <c r="J16" i="3"/>
  <c r="I16" i="3"/>
  <c r="C16" i="3" l="1"/>
  <c r="B24" i="3"/>
  <c r="B20" i="3"/>
  <c r="D16" i="3"/>
  <c r="H16" i="3"/>
  <c r="B18" i="3"/>
  <c r="B23" i="3"/>
  <c r="B17" i="3"/>
  <c r="G16" i="3"/>
  <c r="B21" i="3"/>
  <c r="B25" i="3"/>
  <c r="N16" i="3"/>
  <c r="B26" i="3"/>
  <c r="B22" i="3"/>
  <c r="B19" i="3"/>
  <c r="F16" i="3"/>
  <c r="E16" i="3"/>
  <c r="B16" i="3" l="1"/>
</calcChain>
</file>

<file path=xl/sharedStrings.xml><?xml version="1.0" encoding="utf-8"?>
<sst xmlns="http://schemas.openxmlformats.org/spreadsheetml/2006/main" count="590" uniqueCount="189">
  <si>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</si>
  <si>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</si>
  <si>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</si>
  <si>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</si>
  <si>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</si>
  <si>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</si>
  <si>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</si>
  <si>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</si>
  <si>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市外</t>
    <rPh sb="0" eb="2">
      <t>シガイ</t>
    </rPh>
    <phoneticPr fontId="1"/>
  </si>
  <si>
    <t>特級</t>
    <rPh sb="0" eb="1">
      <t>トク</t>
    </rPh>
    <rPh sb="1" eb="2">
      <t>キュウ</t>
    </rPh>
    <phoneticPr fontId="1"/>
  </si>
  <si>
    <t>１級</t>
    <rPh sb="1" eb="2">
      <t>キュウ</t>
    </rPh>
    <phoneticPr fontId="1"/>
  </si>
  <si>
    <t>２級</t>
    <rPh sb="1" eb="2">
      <t>キュウ</t>
    </rPh>
    <phoneticPr fontId="1"/>
  </si>
  <si>
    <t>３級</t>
    <rPh sb="1" eb="2">
      <t>キュウ</t>
    </rPh>
    <phoneticPr fontId="1"/>
  </si>
  <si>
    <t>級外</t>
    <rPh sb="0" eb="1">
      <t>キュウ</t>
    </rPh>
    <rPh sb="1" eb="2">
      <t>ガイ</t>
    </rPh>
    <phoneticPr fontId="1"/>
  </si>
  <si>
    <t>総数</t>
    <rPh sb="0" eb="2">
      <t>ソウスウ</t>
    </rPh>
    <phoneticPr fontId="1"/>
  </si>
  <si>
    <t>慢　　性　　気　　管　　支　　炎</t>
    <rPh sb="0" eb="1">
      <t>マン</t>
    </rPh>
    <rPh sb="3" eb="4">
      <t>セイ</t>
    </rPh>
    <rPh sb="6" eb="7">
      <t>キ</t>
    </rPh>
    <rPh sb="9" eb="10">
      <t>カン</t>
    </rPh>
    <rPh sb="12" eb="13">
      <t>ササ</t>
    </rPh>
    <rPh sb="15" eb="16">
      <t>エン</t>
    </rPh>
    <phoneticPr fontId="1"/>
  </si>
  <si>
    <t>気　　管　　支　　ぜ　　ん　　息</t>
    <rPh sb="0" eb="1">
      <t>キ</t>
    </rPh>
    <rPh sb="3" eb="4">
      <t>カン</t>
    </rPh>
    <rPh sb="6" eb="7">
      <t>ササ</t>
    </rPh>
    <rPh sb="15" eb="16">
      <t>ソク</t>
    </rPh>
    <phoneticPr fontId="1"/>
  </si>
  <si>
    <t>ぜ　ん　息　性　気　管　支　炎</t>
    <rPh sb="4" eb="5">
      <t>ソク</t>
    </rPh>
    <rPh sb="6" eb="7">
      <t>セイ</t>
    </rPh>
    <rPh sb="8" eb="9">
      <t>キ</t>
    </rPh>
    <rPh sb="10" eb="11">
      <t>カン</t>
    </rPh>
    <rPh sb="12" eb="13">
      <t>ササ</t>
    </rPh>
    <rPh sb="14" eb="15">
      <t>エン</t>
    </rPh>
    <phoneticPr fontId="1"/>
  </si>
  <si>
    <t>肺　気　し　ゅ</t>
    <rPh sb="0" eb="1">
      <t>ハイ</t>
    </rPh>
    <rPh sb="2" eb="3">
      <t>キ</t>
    </rPh>
    <phoneticPr fontId="1"/>
  </si>
  <si>
    <t>資料：環境保健課</t>
    <rPh sb="3" eb="5">
      <t>カンキョウ</t>
    </rPh>
    <rPh sb="5" eb="7">
      <t>ホケン</t>
    </rPh>
    <rPh sb="7" eb="8">
      <t>カ</t>
    </rPh>
    <phoneticPr fontId="1"/>
  </si>
  <si>
    <t>幸</t>
    <rPh sb="0" eb="1">
      <t>サイワイ</t>
    </rPh>
    <phoneticPr fontId="1"/>
  </si>
  <si>
    <t>　公害健康被害の補償等に関する法律に基づく保健福祉事業の一環として、家庭療養指導を実施するため、公害病被認定者の様相を種々の側面から把握し、保健指導を行うために年度末集計調査を実施している。</t>
    <rPh sb="1" eb="3">
      <t>コウガイ</t>
    </rPh>
    <rPh sb="3" eb="5">
      <t>ケンコウ</t>
    </rPh>
    <rPh sb="5" eb="7">
      <t>ヒガイ</t>
    </rPh>
    <rPh sb="8" eb="11">
      <t>ホショウトウ</t>
    </rPh>
    <rPh sb="12" eb="13">
      <t>カン</t>
    </rPh>
    <rPh sb="15" eb="17">
      <t>ホウリツ</t>
    </rPh>
    <rPh sb="18" eb="19">
      <t>モト</t>
    </rPh>
    <rPh sb="21" eb="23">
      <t>ホケン</t>
    </rPh>
    <rPh sb="23" eb="25">
      <t>フクシ</t>
    </rPh>
    <rPh sb="25" eb="27">
      <t>ジギョウ</t>
    </rPh>
    <rPh sb="28" eb="30">
      <t>イッカン</t>
    </rPh>
    <rPh sb="34" eb="36">
      <t>カテイ</t>
    </rPh>
    <rPh sb="36" eb="38">
      <t>リョウヨウ</t>
    </rPh>
    <rPh sb="38" eb="40">
      <t>シドウ</t>
    </rPh>
    <rPh sb="41" eb="43">
      <t>ジッシ</t>
    </rPh>
    <rPh sb="48" eb="51">
      <t>コウガイビョウ</t>
    </rPh>
    <rPh sb="51" eb="52">
      <t>ヒ</t>
    </rPh>
    <rPh sb="52" eb="55">
      <t>ニンテイシャ</t>
    </rPh>
    <rPh sb="56" eb="58">
      <t>ヨウソウ</t>
    </rPh>
    <rPh sb="59" eb="61">
      <t>シュジュ</t>
    </rPh>
    <rPh sb="62" eb="64">
      <t>ソクメン</t>
    </rPh>
    <rPh sb="66" eb="68">
      <t>ハアク</t>
    </rPh>
    <rPh sb="70" eb="72">
      <t>ホケン</t>
    </rPh>
    <rPh sb="72" eb="74">
      <t>シドウ</t>
    </rPh>
    <rPh sb="75" eb="76">
      <t>オコナ</t>
    </rPh>
    <rPh sb="80" eb="83">
      <t>ネンドマツ</t>
    </rPh>
    <rPh sb="83" eb="85">
      <t>シュウケイ</t>
    </rPh>
    <rPh sb="85" eb="87">
      <t>チョウサ</t>
    </rPh>
    <rPh sb="88" eb="90">
      <t>ジッシ</t>
    </rPh>
    <phoneticPr fontId="1"/>
  </si>
  <si>
    <t>総数</t>
    <rPh sb="0" eb="1">
      <t>フサ</t>
    </rPh>
    <rPh sb="1" eb="2">
      <t>カズ</t>
    </rPh>
    <phoneticPr fontId="1"/>
  </si>
  <si>
    <t>§１ 公害病被認定者の保健指導</t>
    <rPh sb="3" eb="6">
      <t>コウガイビョウ</t>
    </rPh>
    <rPh sb="6" eb="7">
      <t>ヒ</t>
    </rPh>
    <rPh sb="7" eb="10">
      <t>ニンテイシャ</t>
    </rPh>
    <rPh sb="11" eb="13">
      <t>ホケン</t>
    </rPh>
    <rPh sb="13" eb="15">
      <t>シドウ</t>
    </rPh>
    <phoneticPr fontId="1"/>
  </si>
  <si>
    <t>第１１章　公　害　保　健</t>
    <rPh sb="9" eb="10">
      <t>ホ</t>
    </rPh>
    <rPh sb="11" eb="12">
      <t>ケン</t>
    </rPh>
    <phoneticPr fontId="1"/>
  </si>
  <si>
    <t>　本市の公害保健行政は、公害から市民を守るため、様々な施策を展開している。公害病被認定者に対する保健指導をはじめ、被認定者の様相を種々の側面から知り、今後の保健指導に役立てるため本年度も年度末集計調査及び市外転出者調査を実施した。</t>
    <rPh sb="1" eb="2">
      <t>ホン</t>
    </rPh>
    <rPh sb="2" eb="3">
      <t>シ</t>
    </rPh>
    <rPh sb="4" eb="6">
      <t>コウガイ</t>
    </rPh>
    <rPh sb="6" eb="8">
      <t>ホケン</t>
    </rPh>
    <rPh sb="8" eb="10">
      <t>ギョウセイ</t>
    </rPh>
    <rPh sb="12" eb="14">
      <t>コウガイ</t>
    </rPh>
    <rPh sb="16" eb="18">
      <t>シミン</t>
    </rPh>
    <rPh sb="19" eb="20">
      <t>マモ</t>
    </rPh>
    <rPh sb="24" eb="26">
      <t>サマザマ</t>
    </rPh>
    <rPh sb="27" eb="29">
      <t>シサク</t>
    </rPh>
    <rPh sb="30" eb="32">
      <t>テンカイ</t>
    </rPh>
    <rPh sb="37" eb="39">
      <t>コウガイ</t>
    </rPh>
    <rPh sb="39" eb="40">
      <t>ビョウ</t>
    </rPh>
    <phoneticPr fontId="1"/>
  </si>
  <si>
    <t>表 ２７０  公害病被認定者数（認定疾病別）</t>
    <phoneticPr fontId="1"/>
  </si>
  <si>
    <t>注）　被認定者数は、令和3年3月31日現在。</t>
    <rPh sb="3" eb="4">
      <t>ヒ</t>
    </rPh>
    <rPh sb="4" eb="7">
      <t>ニンテイシャ</t>
    </rPh>
    <rPh sb="7" eb="8">
      <t>スウ</t>
    </rPh>
    <rPh sb="10" eb="12">
      <t>レイワ</t>
    </rPh>
    <rPh sb="13" eb="14">
      <t>ネン</t>
    </rPh>
    <rPh sb="14" eb="15">
      <t>ヘイネン</t>
    </rPh>
    <rPh sb="15" eb="16">
      <t>ガツ</t>
    </rPh>
    <rPh sb="18" eb="21">
      <t>ニチゲンザイ</t>
    </rPh>
    <phoneticPr fontId="1"/>
  </si>
  <si>
    <t>表 ２７１ 市内居住の公害病被認定者数（職業別・年齢階層別・性別）</t>
    <phoneticPr fontId="1"/>
  </si>
  <si>
    <t xml:space="preserve">総数 </t>
    <rPh sb="0" eb="3">
      <t>ソウスウ</t>
    </rPh>
    <phoneticPr fontId="1"/>
  </si>
  <si>
    <t>管理的職業従事者</t>
    <rPh sb="0" eb="3">
      <t>カンリテキ</t>
    </rPh>
    <rPh sb="3" eb="5">
      <t>ショクギョウ</t>
    </rPh>
    <rPh sb="5" eb="8">
      <t>ジュウジシャ</t>
    </rPh>
    <phoneticPr fontId="1"/>
  </si>
  <si>
    <t>専門的・技術的
職業従事者</t>
    <rPh sb="0" eb="3">
      <t>センモンテキ</t>
    </rPh>
    <rPh sb="4" eb="7">
      <t>ギジュツテキ</t>
    </rPh>
    <rPh sb="7" eb="9">
      <t>ショクギョウ</t>
    </rPh>
    <rPh sb="9" eb="12">
      <t>ジュウジシャ</t>
    </rPh>
    <phoneticPr fontId="1"/>
  </si>
  <si>
    <t>事務従事者</t>
    <rPh sb="0" eb="2">
      <t>ジム</t>
    </rPh>
    <rPh sb="2" eb="5">
      <t>ジュウジシャ</t>
    </rPh>
    <phoneticPr fontId="1"/>
  </si>
  <si>
    <t>販売・サービス
職業従事者</t>
    <phoneticPr fontId="1"/>
  </si>
  <si>
    <t>保安職業従事者</t>
    <rPh sb="0" eb="2">
      <t>ホアン</t>
    </rPh>
    <rPh sb="2" eb="4">
      <t>ショクギョウ</t>
    </rPh>
    <rPh sb="4" eb="7">
      <t>ジュウジシャ</t>
    </rPh>
    <phoneticPr fontId="1"/>
  </si>
  <si>
    <t>農林漁業作業者</t>
    <rPh sb="0" eb="3">
      <t>ノウリンギョウ</t>
    </rPh>
    <rPh sb="2" eb="4">
      <t>ギョギョウ</t>
    </rPh>
    <rPh sb="4" eb="7">
      <t>サギョウシャ</t>
    </rPh>
    <phoneticPr fontId="1"/>
  </si>
  <si>
    <t>運輸・通信従事者</t>
    <rPh sb="0" eb="2">
      <t>ウンユ</t>
    </rPh>
    <rPh sb="3" eb="5">
      <t>ツウシン</t>
    </rPh>
    <rPh sb="5" eb="8">
      <t>ジュウジシャ</t>
    </rPh>
    <phoneticPr fontId="1"/>
  </si>
  <si>
    <t>生産･建設･清掃従事者</t>
    <rPh sb="0" eb="2">
      <t>セイサン</t>
    </rPh>
    <rPh sb="3" eb="5">
      <t>ケンセツ</t>
    </rPh>
    <rPh sb="6" eb="8">
      <t>セイソウ</t>
    </rPh>
    <rPh sb="8" eb="11">
      <t>ジュウジシャ</t>
    </rPh>
    <phoneticPr fontId="1"/>
  </si>
  <si>
    <t>学生</t>
    <rPh sb="0" eb="2">
      <t>ガクセイ</t>
    </rPh>
    <phoneticPr fontId="1"/>
  </si>
  <si>
    <t>家事従事者</t>
    <rPh sb="0" eb="2">
      <t>カジ</t>
    </rPh>
    <rPh sb="2" eb="5">
      <t>ジュウジシャ</t>
    </rPh>
    <phoneticPr fontId="1"/>
  </si>
  <si>
    <t>無職・その他</t>
    <rPh sb="0" eb="2">
      <t>ムショク</t>
    </rPh>
    <rPh sb="5" eb="6">
      <t>タ</t>
    </rPh>
    <phoneticPr fontId="1"/>
  </si>
  <si>
    <t>不明</t>
    <rPh sb="0" eb="2">
      <t>フメイ</t>
    </rPh>
    <phoneticPr fontId="1"/>
  </si>
  <si>
    <t>数</t>
    <rPh sb="0" eb="1">
      <t>スウ</t>
    </rPh>
    <phoneticPr fontId="1"/>
  </si>
  <si>
    <t>％</t>
    <phoneticPr fontId="1"/>
  </si>
  <si>
    <t>総　　　数</t>
    <rPh sb="0" eb="1">
      <t>フサ</t>
    </rPh>
    <rPh sb="4" eb="5">
      <t>カズ</t>
    </rPh>
    <phoneticPr fontId="1"/>
  </si>
  <si>
    <t>男</t>
    <rPh sb="0" eb="1">
      <t>オトコ</t>
    </rPh>
    <phoneticPr fontId="1"/>
  </si>
  <si>
    <t>～</t>
    <phoneticPr fontId="1"/>
  </si>
  <si>
    <t>女</t>
    <rPh sb="0" eb="1">
      <t>オンナ</t>
    </rPh>
    <phoneticPr fontId="1"/>
  </si>
  <si>
    <t>川　　　崎</t>
    <rPh sb="0" eb="1">
      <t>カワ</t>
    </rPh>
    <rPh sb="4" eb="5">
      <t>ザキ</t>
    </rPh>
    <phoneticPr fontId="1"/>
  </si>
  <si>
    <t>大　　　師</t>
    <rPh sb="0" eb="1">
      <t>ダイ</t>
    </rPh>
    <rPh sb="4" eb="5">
      <t>シ</t>
    </rPh>
    <phoneticPr fontId="1"/>
  </si>
  <si>
    <t>田　　　島</t>
    <rPh sb="0" eb="1">
      <t>タ</t>
    </rPh>
    <rPh sb="4" eb="5">
      <t>シマ</t>
    </rPh>
    <phoneticPr fontId="1"/>
  </si>
  <si>
    <t>中　　　原</t>
    <rPh sb="0" eb="1">
      <t>ナカ</t>
    </rPh>
    <rPh sb="4" eb="5">
      <t>ハラ</t>
    </rPh>
    <phoneticPr fontId="1"/>
  </si>
  <si>
    <t>高　　　津</t>
    <rPh sb="0" eb="1">
      <t>タカ</t>
    </rPh>
    <rPh sb="4" eb="5">
      <t>ツ</t>
    </rPh>
    <phoneticPr fontId="1"/>
  </si>
  <si>
    <t>宮　　　前</t>
    <rPh sb="0" eb="1">
      <t>ミヤ</t>
    </rPh>
    <rPh sb="4" eb="5">
      <t>マエ</t>
    </rPh>
    <phoneticPr fontId="1"/>
  </si>
  <si>
    <t>多　　　摩</t>
    <rPh sb="0" eb="1">
      <t>タ</t>
    </rPh>
    <rPh sb="4" eb="5">
      <t>マ</t>
    </rPh>
    <phoneticPr fontId="1"/>
  </si>
  <si>
    <t>麻　　　生</t>
    <rPh sb="0" eb="1">
      <t>アサ</t>
    </rPh>
    <rPh sb="4" eb="5">
      <t>セイ</t>
    </rPh>
    <phoneticPr fontId="1"/>
  </si>
  <si>
    <t>注）平成２８年度より、総務省統計局 日本標準職業分類(平成21年12月改訂版)を元に集計</t>
    <rPh sb="0" eb="1">
      <t>チュウ</t>
    </rPh>
    <rPh sb="2" eb="4">
      <t>ヘイセイ</t>
    </rPh>
    <rPh sb="6" eb="8">
      <t>ネンド</t>
    </rPh>
    <rPh sb="11" eb="14">
      <t>ソウムショウ</t>
    </rPh>
    <rPh sb="14" eb="17">
      <t>トウケイキョク</t>
    </rPh>
    <rPh sb="18" eb="20">
      <t>ニホン</t>
    </rPh>
    <rPh sb="20" eb="22">
      <t>ヒョウジュン</t>
    </rPh>
    <rPh sb="22" eb="24">
      <t>ショクギョウ</t>
    </rPh>
    <rPh sb="24" eb="26">
      <t>ブンルイ</t>
    </rPh>
    <rPh sb="27" eb="29">
      <t>ヘイセイ</t>
    </rPh>
    <rPh sb="31" eb="32">
      <t>ネン</t>
    </rPh>
    <rPh sb="34" eb="35">
      <t>ガツ</t>
    </rPh>
    <rPh sb="35" eb="38">
      <t>カイテイバン</t>
    </rPh>
    <rPh sb="40" eb="41">
      <t>モト</t>
    </rPh>
    <rPh sb="42" eb="44">
      <t>シュウケイ</t>
    </rPh>
    <phoneticPr fontId="1"/>
  </si>
  <si>
    <t>表 ２７２ 市内居住の公害病被認定者の慢性疾患等の合併症の概要</t>
    <phoneticPr fontId="1"/>
  </si>
  <si>
    <t>川崎</t>
    <rPh sb="0" eb="2">
      <t>カワサキ</t>
    </rPh>
    <phoneticPr fontId="1"/>
  </si>
  <si>
    <t>大師</t>
    <rPh sb="0" eb="2">
      <t>ダイシ</t>
    </rPh>
    <phoneticPr fontId="1"/>
  </si>
  <si>
    <t>田島</t>
    <rPh sb="0" eb="2">
      <t>タジマ</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</si>
  <si>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</si>
  <si>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</si>
  <si>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</si>
  <si>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</si>
  <si>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</si>
  <si>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対象者総数（実数）</t>
    <rPh sb="0" eb="3">
      <t>タイショウシャ</t>
    </rPh>
    <rPh sb="3" eb="5">
      <t>ソウスウ</t>
    </rPh>
    <rPh sb="6" eb="8">
      <t>ジッスウ</t>
    </rPh>
    <phoneticPr fontId="1"/>
  </si>
  <si>
    <t>合併症なし（実数）</t>
    <rPh sb="0" eb="2">
      <t>ガッペイ</t>
    </rPh>
    <rPh sb="2" eb="3">
      <t>ショウ</t>
    </rPh>
    <rPh sb="6" eb="8">
      <t>ジッスウ</t>
    </rPh>
    <phoneticPr fontId="1"/>
  </si>
  <si>
    <t>合併症あり（実数）</t>
    <rPh sb="0" eb="2">
      <t>ガッペイ</t>
    </rPh>
    <rPh sb="2" eb="3">
      <t>ショウ</t>
    </rPh>
    <rPh sb="6" eb="8">
      <t>ジッスウ</t>
    </rPh>
    <phoneticPr fontId="1"/>
  </si>
  <si>
    <t>合併症延数</t>
    <rPh sb="0" eb="2">
      <t>ガッペイ</t>
    </rPh>
    <rPh sb="2" eb="3">
      <t>ショウ</t>
    </rPh>
    <rPh sb="3" eb="4">
      <t>ノ</t>
    </rPh>
    <rPh sb="4" eb="5">
      <t>スウ</t>
    </rPh>
    <phoneticPr fontId="1"/>
  </si>
  <si>
    <t>呼吸器系の疾患</t>
    <rPh sb="0" eb="3">
      <t>コキュウキ</t>
    </rPh>
    <rPh sb="3" eb="4">
      <t>ケイ</t>
    </rPh>
    <rPh sb="5" eb="7">
      <t>シッカン</t>
    </rPh>
    <phoneticPr fontId="1"/>
  </si>
  <si>
    <t>結核</t>
    <rPh sb="0" eb="2">
      <t>ケッカク</t>
    </rPh>
    <phoneticPr fontId="1"/>
  </si>
  <si>
    <t>その他</t>
    <rPh sb="2" eb="3">
      <t>タ</t>
    </rPh>
    <phoneticPr fontId="1"/>
  </si>
  <si>
    <t>内分泌、栄養及び
代謝疾患</t>
    <rPh sb="0" eb="3">
      <t>ナイブンピ</t>
    </rPh>
    <rPh sb="4" eb="6">
      <t>エイヨウ</t>
    </rPh>
    <rPh sb="6" eb="7">
      <t>オヨ</t>
    </rPh>
    <rPh sb="9" eb="11">
      <t>タイシャ</t>
    </rPh>
    <rPh sb="11" eb="13">
      <t>シッカン</t>
    </rPh>
    <phoneticPr fontId="1"/>
  </si>
  <si>
    <t>糖尿病</t>
    <rPh sb="0" eb="3">
      <t>トウニョウビョウ</t>
    </rPh>
    <phoneticPr fontId="1"/>
  </si>
  <si>
    <t>甲状腺</t>
    <rPh sb="0" eb="3">
      <t>コウジョウセン</t>
    </rPh>
    <phoneticPr fontId="1"/>
  </si>
  <si>
    <t>血液及び造血器
の疾患</t>
    <rPh sb="0" eb="2">
      <t>ケツエキ</t>
    </rPh>
    <rPh sb="2" eb="3">
      <t>オヨ</t>
    </rPh>
    <rPh sb="4" eb="6">
      <t>ゾウケツ</t>
    </rPh>
    <rPh sb="6" eb="7">
      <t>キ</t>
    </rPh>
    <rPh sb="9" eb="11">
      <t>シッカン</t>
    </rPh>
    <phoneticPr fontId="1"/>
  </si>
  <si>
    <t>貧血</t>
    <rPh sb="0" eb="2">
      <t>ヒンケツ</t>
    </rPh>
    <phoneticPr fontId="1"/>
  </si>
  <si>
    <t>紫斑病</t>
    <rPh sb="0" eb="2">
      <t>シハン</t>
    </rPh>
    <rPh sb="2" eb="3">
      <t>ビョウ</t>
    </rPh>
    <phoneticPr fontId="1"/>
  </si>
  <si>
    <t>精神及び行動の障害</t>
    <rPh sb="0" eb="2">
      <t>セイシン</t>
    </rPh>
    <rPh sb="2" eb="3">
      <t>オヨ</t>
    </rPh>
    <rPh sb="4" eb="6">
      <t>コウドウ</t>
    </rPh>
    <rPh sb="7" eb="9">
      <t>ショウガイ</t>
    </rPh>
    <phoneticPr fontId="1"/>
  </si>
  <si>
    <t>統合失調症</t>
    <rPh sb="0" eb="2">
      <t>トウゴウ</t>
    </rPh>
    <rPh sb="2" eb="5">
      <t>シッチョウショウ</t>
    </rPh>
    <phoneticPr fontId="1"/>
  </si>
  <si>
    <t>その他の精神病</t>
    <rPh sb="2" eb="3">
      <t>タ</t>
    </rPh>
    <rPh sb="4" eb="6">
      <t>セイシン</t>
    </rPh>
    <rPh sb="6" eb="7">
      <t>ビョウ</t>
    </rPh>
    <phoneticPr fontId="1"/>
  </si>
  <si>
    <t>神経系及び感覚
器の疾患</t>
    <rPh sb="0" eb="2">
      <t>シンケイ</t>
    </rPh>
    <rPh sb="2" eb="3">
      <t>ケイ</t>
    </rPh>
    <rPh sb="3" eb="4">
      <t>オヨ</t>
    </rPh>
    <rPh sb="5" eb="7">
      <t>カンカク</t>
    </rPh>
    <rPh sb="8" eb="9">
      <t>キ</t>
    </rPh>
    <rPh sb="10" eb="12">
      <t>シッカン</t>
    </rPh>
    <phoneticPr fontId="1"/>
  </si>
  <si>
    <t>全盲</t>
    <rPh sb="0" eb="2">
      <t>ゼンモウ</t>
    </rPh>
    <phoneticPr fontId="1"/>
  </si>
  <si>
    <t>白内障</t>
    <rPh sb="0" eb="3">
      <t>ハクナイショウ</t>
    </rPh>
    <phoneticPr fontId="1"/>
  </si>
  <si>
    <t>網膜出血</t>
    <rPh sb="0" eb="2">
      <t>モウマク</t>
    </rPh>
    <rPh sb="2" eb="4">
      <t>シュッケツ</t>
    </rPh>
    <phoneticPr fontId="1"/>
  </si>
  <si>
    <t>その他の視器疾患</t>
    <rPh sb="2" eb="3">
      <t>タ</t>
    </rPh>
    <rPh sb="4" eb="5">
      <t>シ</t>
    </rPh>
    <rPh sb="5" eb="6">
      <t>ウツワ</t>
    </rPh>
    <rPh sb="6" eb="8">
      <t>シッカン</t>
    </rPh>
    <phoneticPr fontId="1"/>
  </si>
  <si>
    <t>難聴</t>
    <rPh sb="0" eb="2">
      <t>ナンチョウ</t>
    </rPh>
    <phoneticPr fontId="1"/>
  </si>
  <si>
    <t>その他の聴器疾患</t>
    <rPh sb="2" eb="3">
      <t>タ</t>
    </rPh>
    <rPh sb="4" eb="5">
      <t>チョウ</t>
    </rPh>
    <rPh sb="5" eb="6">
      <t>ウツワ</t>
    </rPh>
    <rPh sb="6" eb="8">
      <t>シッカン</t>
    </rPh>
    <phoneticPr fontId="1"/>
  </si>
  <si>
    <t>神経痛及び神経炎</t>
    <rPh sb="0" eb="3">
      <t>シンケイツウ</t>
    </rPh>
    <rPh sb="3" eb="4">
      <t>オヨ</t>
    </rPh>
    <rPh sb="5" eb="7">
      <t>シンケイ</t>
    </rPh>
    <rPh sb="7" eb="8">
      <t>エン</t>
    </rPh>
    <phoneticPr fontId="1"/>
  </si>
  <si>
    <t>その他の神経系疾患</t>
    <rPh sb="2" eb="3">
      <t>タ</t>
    </rPh>
    <rPh sb="4" eb="7">
      <t>シンケイケイ</t>
    </rPh>
    <rPh sb="7" eb="9">
      <t>シッカン</t>
    </rPh>
    <phoneticPr fontId="1"/>
  </si>
  <si>
    <t>循環器系の疾患</t>
    <rPh sb="0" eb="3">
      <t>ジュンカンキ</t>
    </rPh>
    <rPh sb="3" eb="4">
      <t>ケイ</t>
    </rPh>
    <rPh sb="5" eb="7">
      <t>シッカン</t>
    </rPh>
    <phoneticPr fontId="1"/>
  </si>
  <si>
    <t>先天性心疾患</t>
    <rPh sb="0" eb="3">
      <t>センテンセイ</t>
    </rPh>
    <rPh sb="3" eb="6">
      <t>シンシッカン</t>
    </rPh>
    <phoneticPr fontId="1"/>
  </si>
  <si>
    <t>その他の心疾患</t>
    <rPh sb="2" eb="3">
      <t>タ</t>
    </rPh>
    <rPh sb="4" eb="7">
      <t>シンシッカン</t>
    </rPh>
    <phoneticPr fontId="1"/>
  </si>
  <si>
    <t>高血圧症</t>
    <rPh sb="0" eb="4">
      <t>コウケツアツショウ</t>
    </rPh>
    <phoneticPr fontId="1"/>
  </si>
  <si>
    <t>脳血管系疾患後遺症</t>
    <rPh sb="0" eb="1">
      <t>ノウ</t>
    </rPh>
    <rPh sb="1" eb="3">
      <t>ケッカン</t>
    </rPh>
    <rPh sb="3" eb="4">
      <t>ケイ</t>
    </rPh>
    <rPh sb="4" eb="6">
      <t>シッカン</t>
    </rPh>
    <rPh sb="6" eb="9">
      <t>コウイショウ</t>
    </rPh>
    <phoneticPr fontId="1"/>
  </si>
  <si>
    <t>動脈硬化症</t>
    <rPh sb="0" eb="2">
      <t>ドウミャク</t>
    </rPh>
    <rPh sb="2" eb="4">
      <t>コウカ</t>
    </rPh>
    <rPh sb="4" eb="5">
      <t>ショウ</t>
    </rPh>
    <phoneticPr fontId="1"/>
  </si>
  <si>
    <t>肺性心</t>
    <rPh sb="0" eb="2">
      <t>ハイセイ</t>
    </rPh>
    <rPh sb="2" eb="3">
      <t>シン</t>
    </rPh>
    <phoneticPr fontId="1"/>
  </si>
  <si>
    <t>消化器系の疾患</t>
    <rPh sb="0" eb="2">
      <t>ショウカ</t>
    </rPh>
    <rPh sb="2" eb="3">
      <t>キ</t>
    </rPh>
    <rPh sb="3" eb="4">
      <t>ケイ</t>
    </rPh>
    <rPh sb="5" eb="7">
      <t>シッカン</t>
    </rPh>
    <phoneticPr fontId="1"/>
  </si>
  <si>
    <t>胃・十二指腸疾患</t>
    <rPh sb="0" eb="1">
      <t>イ</t>
    </rPh>
    <rPh sb="2" eb="6">
      <t>ジュウニシチョウ</t>
    </rPh>
    <rPh sb="6" eb="8">
      <t>シッカン</t>
    </rPh>
    <phoneticPr fontId="1"/>
  </si>
  <si>
    <t>肝臓の疾患</t>
    <rPh sb="0" eb="2">
      <t>カンゾウ</t>
    </rPh>
    <rPh sb="3" eb="5">
      <t>シッカン</t>
    </rPh>
    <phoneticPr fontId="1"/>
  </si>
  <si>
    <t>泌尿器の疾患</t>
    <rPh sb="0" eb="3">
      <t>ヒニョウキ</t>
    </rPh>
    <rPh sb="4" eb="6">
      <t>シッカン</t>
    </rPh>
    <phoneticPr fontId="1"/>
  </si>
  <si>
    <t>腎臓の疾患</t>
    <rPh sb="0" eb="2">
      <t>ジンゾウ</t>
    </rPh>
    <rPh sb="3" eb="5">
      <t>シッカン</t>
    </rPh>
    <phoneticPr fontId="1"/>
  </si>
  <si>
    <r>
      <t>筋骨格</t>
    </r>
    <r>
      <rPr>
        <sz val="9"/>
        <color theme="1"/>
        <rFont val="ＭＳ Ｐ明朝"/>
        <family val="1"/>
        <charset val="128"/>
      </rPr>
      <t>系及び
結合組織の疾患</t>
    </r>
    <rPh sb="0" eb="1">
      <t>スジ</t>
    </rPh>
    <rPh sb="1" eb="3">
      <t>コッカク</t>
    </rPh>
    <rPh sb="3" eb="4">
      <t>ケイ</t>
    </rPh>
    <rPh sb="4" eb="5">
      <t>オヨ</t>
    </rPh>
    <rPh sb="7" eb="9">
      <t>ケツゴウ</t>
    </rPh>
    <rPh sb="9" eb="11">
      <t>ソシキ</t>
    </rPh>
    <rPh sb="12" eb="14">
      <t>シッカン</t>
    </rPh>
    <phoneticPr fontId="1"/>
  </si>
  <si>
    <t>慢性関節リウマチ</t>
    <rPh sb="0" eb="2">
      <t>マンセイ</t>
    </rPh>
    <rPh sb="2" eb="4">
      <t>カンセツ</t>
    </rPh>
    <phoneticPr fontId="1"/>
  </si>
  <si>
    <t>及び類似症</t>
    <rPh sb="0" eb="1">
      <t>オヨ</t>
    </rPh>
    <rPh sb="2" eb="4">
      <t>ルイジ</t>
    </rPh>
    <rPh sb="4" eb="5">
      <t>ショウ</t>
    </rPh>
    <phoneticPr fontId="1"/>
  </si>
  <si>
    <t>腰痛</t>
    <rPh sb="0" eb="2">
      <t>ヨウツウ</t>
    </rPh>
    <phoneticPr fontId="1"/>
  </si>
  <si>
    <t>椎間板ヘルニア及び</t>
    <rPh sb="0" eb="3">
      <t>ツイカンバン</t>
    </rPh>
    <rPh sb="7" eb="8">
      <t>オヨ</t>
    </rPh>
    <phoneticPr fontId="1"/>
  </si>
  <si>
    <t>変形カリエス</t>
    <rPh sb="0" eb="2">
      <t>ヘンケイ</t>
    </rPh>
    <phoneticPr fontId="1"/>
  </si>
  <si>
    <t>不慮の事故による
後遺症</t>
    <rPh sb="0" eb="2">
      <t>フリョ</t>
    </rPh>
    <rPh sb="3" eb="5">
      <t>ジコ</t>
    </rPh>
    <rPh sb="9" eb="12">
      <t>コウイショウ</t>
    </rPh>
    <phoneticPr fontId="1"/>
  </si>
  <si>
    <t>後遺症</t>
    <rPh sb="0" eb="3">
      <t>コウイショウ</t>
    </rPh>
    <phoneticPr fontId="1"/>
  </si>
  <si>
    <t>その他
（皮膚疾患を含む）</t>
    <rPh sb="2" eb="3">
      <t>タ</t>
    </rPh>
    <rPh sb="5" eb="7">
      <t>ヒフ</t>
    </rPh>
    <rPh sb="7" eb="9">
      <t>シッカン</t>
    </rPh>
    <rPh sb="10" eb="11">
      <t>フク</t>
    </rPh>
    <phoneticPr fontId="1"/>
  </si>
  <si>
    <t>表 ２７３ 公害病被認定患者への家庭の療養指導</t>
    <phoneticPr fontId="1"/>
  </si>
  <si>
    <t>　公害健康被害の補償等に関する法律に基づく保健福祉事業の一環として、公害病被認定者の健康回復、保持及び増進のため、各区地域みまもり支援センターの保健師等による家庭訪問及び面接等をとおして家庭療養指導を実施している。</t>
    <rPh sb="1" eb="3">
      <t>コウガイ</t>
    </rPh>
    <rPh sb="3" eb="5">
      <t>ケンコウ</t>
    </rPh>
    <rPh sb="5" eb="7">
      <t>ヒガイ</t>
    </rPh>
    <rPh sb="8" eb="10">
      <t>ホショウ</t>
    </rPh>
    <rPh sb="10" eb="11">
      <t>トウ</t>
    </rPh>
    <rPh sb="12" eb="13">
      <t>カン</t>
    </rPh>
    <rPh sb="15" eb="17">
      <t>ホウリツ</t>
    </rPh>
    <rPh sb="51" eb="53">
      <t>ゾウシン</t>
    </rPh>
    <rPh sb="57" eb="59">
      <t>カクク</t>
    </rPh>
    <rPh sb="59" eb="61">
      <t>チイキ</t>
    </rPh>
    <rPh sb="65" eb="67">
      <t>シエン</t>
    </rPh>
    <rPh sb="72" eb="75">
      <t>ホケンシ</t>
    </rPh>
    <rPh sb="75" eb="76">
      <t>トウ</t>
    </rPh>
    <rPh sb="79" eb="81">
      <t>カテイ</t>
    </rPh>
    <rPh sb="81" eb="83">
      <t>ホウモン</t>
    </rPh>
    <rPh sb="83" eb="84">
      <t>オヨ</t>
    </rPh>
    <rPh sb="85" eb="87">
      <t>メンセツ</t>
    </rPh>
    <rPh sb="87" eb="88">
      <t>トウ</t>
    </rPh>
    <rPh sb="93" eb="95">
      <t>カテイ</t>
    </rPh>
    <rPh sb="95" eb="97">
      <t>リョウヨウ</t>
    </rPh>
    <rPh sb="97" eb="99">
      <t>シドウ</t>
    </rPh>
    <phoneticPr fontId="1"/>
  </si>
  <si>
    <t>総　　　　　　数</t>
  </si>
  <si>
    <t>川　　　　　　崎</t>
    <rPh sb="0" eb="1">
      <t>カワ</t>
    </rPh>
    <rPh sb="7" eb="8">
      <t>サキ</t>
    </rPh>
    <phoneticPr fontId="1"/>
  </si>
  <si>
    <t>大　　　　　　師</t>
    <rPh sb="0" eb="1">
      <t>ダイ</t>
    </rPh>
    <rPh sb="7" eb="8">
      <t>シ</t>
    </rPh>
    <phoneticPr fontId="1"/>
  </si>
  <si>
    <t>慢性気管支炎</t>
    <rPh sb="0" eb="2">
      <t>マンセイ</t>
    </rPh>
    <rPh sb="2" eb="5">
      <t>キカンシ</t>
    </rPh>
    <rPh sb="5" eb="6">
      <t>エン</t>
    </rPh>
    <phoneticPr fontId="1"/>
  </si>
  <si>
    <t>気管支ぜん息</t>
    <rPh sb="0" eb="3">
      <t>キカンシ</t>
    </rPh>
    <rPh sb="5" eb="6">
      <t>ソク</t>
    </rPh>
    <phoneticPr fontId="1"/>
  </si>
  <si>
    <t>ぜん息性
気管支炎</t>
    <rPh sb="2" eb="3">
      <t>ソク</t>
    </rPh>
    <rPh sb="3" eb="4">
      <t>セイ</t>
    </rPh>
    <rPh sb="5" eb="7">
      <t>キカン</t>
    </rPh>
    <rPh sb="7" eb="8">
      <t>ササ</t>
    </rPh>
    <rPh sb="8" eb="9">
      <t>ホノオ</t>
    </rPh>
    <phoneticPr fontId="1"/>
  </si>
  <si>
    <t>肺気しゅ</t>
    <rPh sb="0" eb="2">
      <t>ハイキ</t>
    </rPh>
    <phoneticPr fontId="1"/>
  </si>
  <si>
    <t>家庭訪問延数</t>
    <rPh sb="0" eb="2">
      <t>カテイ</t>
    </rPh>
    <rPh sb="2" eb="4">
      <t>ホウモン</t>
    </rPh>
    <rPh sb="4" eb="5">
      <t>ノ</t>
    </rPh>
    <rPh sb="5" eb="6">
      <t>カズ</t>
    </rPh>
    <phoneticPr fontId="1"/>
  </si>
  <si>
    <t>-</t>
    <phoneticPr fontId="1"/>
  </si>
  <si>
    <t>面接指導</t>
    <rPh sb="0" eb="2">
      <t>メンセツ</t>
    </rPh>
    <rPh sb="2" eb="4">
      <t>シドウ</t>
    </rPh>
    <phoneticPr fontId="1"/>
  </si>
  <si>
    <t>電話及び</t>
    <rPh sb="0" eb="2">
      <t>デンワ</t>
    </rPh>
    <rPh sb="2" eb="3">
      <t>オヨ</t>
    </rPh>
    <phoneticPr fontId="1"/>
  </si>
  <si>
    <t>その他の指導</t>
    <rPh sb="2" eb="3">
      <t>タ</t>
    </rPh>
    <rPh sb="4" eb="6">
      <t>シドウ</t>
    </rPh>
    <phoneticPr fontId="1"/>
  </si>
  <si>
    <t>不在</t>
    <rPh sb="0" eb="2">
      <t>フザイ</t>
    </rPh>
    <phoneticPr fontId="1"/>
  </si>
  <si>
    <t>田　　　　　　島</t>
    <rPh sb="0" eb="1">
      <t>タ</t>
    </rPh>
    <rPh sb="7" eb="8">
      <t>シマ</t>
    </rPh>
    <phoneticPr fontId="1"/>
  </si>
  <si>
    <t>中　　　　　　原</t>
    <rPh sb="0" eb="1">
      <t>ナカ</t>
    </rPh>
    <rPh sb="7" eb="8">
      <t>ハラ</t>
    </rPh>
    <phoneticPr fontId="1"/>
  </si>
  <si>
    <t>家庭訪問延数</t>
    <rPh sb="0" eb="2">
      <t>カテイ</t>
    </rPh>
    <rPh sb="2" eb="4">
      <t>ホウモン</t>
    </rPh>
    <rPh sb="4" eb="5">
      <t>エン</t>
    </rPh>
    <rPh sb="5" eb="6">
      <t>カズ</t>
    </rPh>
    <phoneticPr fontId="1"/>
  </si>
  <si>
    <t>高　　　　　　津</t>
    <rPh sb="0" eb="1">
      <t>タカ</t>
    </rPh>
    <rPh sb="7" eb="8">
      <t>ツ</t>
    </rPh>
    <phoneticPr fontId="1"/>
  </si>
  <si>
    <t>宮　　　　　　前</t>
    <rPh sb="0" eb="1">
      <t>ミヤ</t>
    </rPh>
    <rPh sb="7" eb="8">
      <t>マエ</t>
    </rPh>
    <phoneticPr fontId="1"/>
  </si>
  <si>
    <t>多　　　　　　摩</t>
    <rPh sb="0" eb="1">
      <t>タ</t>
    </rPh>
    <rPh sb="7" eb="8">
      <t>マ</t>
    </rPh>
    <phoneticPr fontId="1"/>
  </si>
  <si>
    <t>麻　　　　　　生</t>
    <rPh sb="0" eb="1">
      <t>アサ</t>
    </rPh>
    <rPh sb="7" eb="8">
      <t>イ</t>
    </rPh>
    <phoneticPr fontId="1"/>
  </si>
  <si>
    <t>環境保健課</t>
    <rPh sb="0" eb="2">
      <t>カンキョウ</t>
    </rPh>
    <rPh sb="2" eb="4">
      <t>ホケン</t>
    </rPh>
    <rPh sb="4" eb="5">
      <t>カ</t>
    </rPh>
    <phoneticPr fontId="1"/>
  </si>
  <si>
    <t>注）地域みまもり支援センター別　延件数（大師地区・田島地区健康福祉ステーションの件数は川崎に集約）</t>
    <rPh sb="0" eb="1">
      <t>チュウ</t>
    </rPh>
    <phoneticPr fontId="1"/>
  </si>
  <si>
    <t>表 ２７４ 市内居住の単身者</t>
    <phoneticPr fontId="1"/>
  </si>
  <si>
    <t>15歳～ 
64歳</t>
    <rPh sb="2" eb="3">
      <t>サイ</t>
    </rPh>
    <rPh sb="8" eb="9">
      <t>サイ</t>
    </rPh>
    <phoneticPr fontId="1"/>
  </si>
  <si>
    <t>65歳
以上</t>
    <rPh sb="2" eb="3">
      <t>サイ</t>
    </rPh>
    <rPh sb="4" eb="6">
      <t>イジョウ</t>
    </rPh>
    <phoneticPr fontId="1"/>
  </si>
  <si>
    <t>単身者数</t>
    <rPh sb="0" eb="3">
      <t>タンシンシャ</t>
    </rPh>
    <rPh sb="3" eb="4">
      <t>カズ</t>
    </rPh>
    <phoneticPr fontId="1"/>
  </si>
  <si>
    <t>保健指導延数</t>
    <rPh sb="0" eb="2">
      <t>ホケン</t>
    </rPh>
    <rPh sb="2" eb="4">
      <t>シドウ</t>
    </rPh>
    <rPh sb="4" eb="5">
      <t>エン</t>
    </rPh>
    <rPh sb="5" eb="6">
      <t>カズ</t>
    </rPh>
    <phoneticPr fontId="1"/>
  </si>
  <si>
    <t>家庭訪問</t>
    <rPh sb="0" eb="2">
      <t>カテイ</t>
    </rPh>
    <rPh sb="2" eb="4">
      <t>ホウモン</t>
    </rPh>
    <phoneticPr fontId="1"/>
  </si>
  <si>
    <t>面接</t>
    <rPh sb="0" eb="2">
      <t>メンセツ</t>
    </rPh>
    <phoneticPr fontId="1"/>
  </si>
  <si>
    <t>やさしさメール（再掲）</t>
    <rPh sb="8" eb="10">
      <t>サイケイ</t>
    </rPh>
    <phoneticPr fontId="1"/>
  </si>
  <si>
    <t>不　　　在</t>
    <rPh sb="0" eb="1">
      <t>フ</t>
    </rPh>
    <rPh sb="4" eb="5">
      <t>ザイ</t>
    </rPh>
    <phoneticPr fontId="1"/>
  </si>
  <si>
    <t>不　　　明</t>
    <rPh sb="0" eb="1">
      <t>フ</t>
    </rPh>
    <rPh sb="4" eb="5">
      <t>メイ</t>
    </rPh>
    <phoneticPr fontId="1"/>
  </si>
  <si>
    <t>やさしさメール（再掲）</t>
  </si>
  <si>
    <t>表 ２７５  市内居住の要介護者</t>
    <phoneticPr fontId="1"/>
  </si>
  <si>
    <t>認定疾
病悪化</t>
    <rPh sb="0" eb="2">
      <t>ニンテイ</t>
    </rPh>
    <rPh sb="2" eb="3">
      <t>シツ</t>
    </rPh>
    <rPh sb="4" eb="5">
      <t>ヤマイ</t>
    </rPh>
    <rPh sb="5" eb="7">
      <t>アッカ</t>
    </rPh>
    <phoneticPr fontId="1"/>
  </si>
  <si>
    <t>その他
の疾患</t>
    <rPh sb="2" eb="3">
      <t>タ</t>
    </rPh>
    <rPh sb="5" eb="7">
      <t>シッカン</t>
    </rPh>
    <phoneticPr fontId="1"/>
  </si>
  <si>
    <t>要介護者</t>
    <rPh sb="0" eb="1">
      <t>ヨウ</t>
    </rPh>
    <rPh sb="1" eb="4">
      <t>カイゴシャ</t>
    </rPh>
    <phoneticPr fontId="1"/>
  </si>
  <si>
    <t>(</t>
    <phoneticPr fontId="1"/>
  </si>
  <si>
    <t>)</t>
    <phoneticPr fontId="1"/>
  </si>
  <si>
    <t>不明</t>
    <phoneticPr fontId="1"/>
  </si>
  <si>
    <t>注) 介護保険利用者は( 　)内に再掲
     要介護者とは、食事や排泄を含む日常生活に支障があり、介護を必要とする状態にある者をいう。</t>
    <rPh sb="3" eb="5">
      <t>カイゴ</t>
    </rPh>
    <rPh sb="5" eb="7">
      <t>ホケン</t>
    </rPh>
    <rPh sb="7" eb="10">
      <t>リヨウシャ</t>
    </rPh>
    <rPh sb="15" eb="16">
      <t>ナイ</t>
    </rPh>
    <rPh sb="17" eb="19">
      <t>サイケイ</t>
    </rPh>
    <rPh sb="25" eb="26">
      <t>ヨウ</t>
    </rPh>
    <rPh sb="26" eb="29">
      <t>カイゴシャ</t>
    </rPh>
    <rPh sb="32" eb="34">
      <t>ショクジ</t>
    </rPh>
    <rPh sb="35" eb="37">
      <t>ハイセツ</t>
    </rPh>
    <rPh sb="38" eb="39">
      <t>フク</t>
    </rPh>
    <rPh sb="40" eb="42">
      <t>ニチジョウ</t>
    </rPh>
    <rPh sb="42" eb="44">
      <t>セイカツ</t>
    </rPh>
    <rPh sb="45" eb="47">
      <t>シショウ</t>
    </rPh>
    <rPh sb="51" eb="53">
      <t>カイゴ</t>
    </rPh>
    <rPh sb="54" eb="56">
      <t>ヒツヨウ</t>
    </rPh>
    <rPh sb="59" eb="61">
      <t>ジョウタイ</t>
    </rPh>
    <rPh sb="64" eb="65">
      <t>モノ</t>
    </rPh>
    <phoneticPr fontId="1"/>
  </si>
  <si>
    <t>表 ２７６  市外転出者の現況調査（調査成績）</t>
    <phoneticPr fontId="1"/>
  </si>
  <si>
    <t>　公害健康被害の補償等に関する法律に基づく保健福祉事業の一環として、市外転出の公害病被認定者に対してアンケート調査により健康状況を把握し、必要に応じて保健指導を実施している。</t>
    <rPh sb="1" eb="3">
      <t>コウガイ</t>
    </rPh>
    <rPh sb="3" eb="5">
      <t>ケンコウ</t>
    </rPh>
    <rPh sb="5" eb="7">
      <t>ヒガイ</t>
    </rPh>
    <rPh sb="8" eb="10">
      <t>ホショウ</t>
    </rPh>
    <rPh sb="10" eb="11">
      <t>トウ</t>
    </rPh>
    <rPh sb="12" eb="13">
      <t>カン</t>
    </rPh>
    <rPh sb="15" eb="17">
      <t>ホウリツ</t>
    </rPh>
    <rPh sb="18" eb="19">
      <t>モト</t>
    </rPh>
    <rPh sb="21" eb="23">
      <t>ホケン</t>
    </rPh>
    <rPh sb="23" eb="25">
      <t>フクシ</t>
    </rPh>
    <rPh sb="25" eb="27">
      <t>ジギョウ</t>
    </rPh>
    <rPh sb="28" eb="30">
      <t>イッカン</t>
    </rPh>
    <rPh sb="34" eb="36">
      <t>シガイ</t>
    </rPh>
    <rPh sb="36" eb="38">
      <t>テンシュツ</t>
    </rPh>
    <rPh sb="39" eb="42">
      <t>コウガイビョウ</t>
    </rPh>
    <rPh sb="42" eb="43">
      <t>ヒ</t>
    </rPh>
    <rPh sb="43" eb="45">
      <t>ニンテイ</t>
    </rPh>
    <rPh sb="45" eb="46">
      <t>シャ</t>
    </rPh>
    <rPh sb="47" eb="48">
      <t>タイ</t>
    </rPh>
    <rPh sb="55" eb="57">
      <t>チョウサ</t>
    </rPh>
    <rPh sb="60" eb="62">
      <t>ケンコウ</t>
    </rPh>
    <rPh sb="62" eb="64">
      <t>ジョウキョウ</t>
    </rPh>
    <rPh sb="65" eb="67">
      <t>ハアク</t>
    </rPh>
    <rPh sb="69" eb="71">
      <t>ヒツヨウ</t>
    </rPh>
    <rPh sb="72" eb="73">
      <t>オウ</t>
    </rPh>
    <rPh sb="75" eb="77">
      <t>ホケン</t>
    </rPh>
    <rPh sb="77" eb="79">
      <t>シドウ</t>
    </rPh>
    <rPh sb="80" eb="82">
      <t>ジッシ</t>
    </rPh>
    <phoneticPr fontId="1"/>
  </si>
  <si>
    <t>神　奈　川　県　内</t>
    <rPh sb="0" eb="1">
      <t>カミ</t>
    </rPh>
    <rPh sb="2" eb="3">
      <t>ナ</t>
    </rPh>
    <rPh sb="4" eb="5">
      <t>カワ</t>
    </rPh>
    <rPh sb="6" eb="7">
      <t>ケン</t>
    </rPh>
    <rPh sb="8" eb="9">
      <t>ウチ</t>
    </rPh>
    <phoneticPr fontId="1"/>
  </si>
  <si>
    <t>神奈川県外</t>
    <rPh sb="0" eb="3">
      <t>カナガワ</t>
    </rPh>
    <rPh sb="3" eb="5">
      <t>ケンガイ</t>
    </rPh>
    <phoneticPr fontId="1"/>
  </si>
  <si>
    <t>対象者数</t>
    <rPh sb="0" eb="3">
      <t>タイショウシャ</t>
    </rPh>
    <rPh sb="3" eb="4">
      <t>スウ</t>
    </rPh>
    <phoneticPr fontId="1"/>
  </si>
  <si>
    <t>率（％）</t>
    <rPh sb="0" eb="1">
      <t>リツ</t>
    </rPh>
    <phoneticPr fontId="1"/>
  </si>
  <si>
    <t>横浜市</t>
    <rPh sb="0" eb="3">
      <t>ヨコハマシ</t>
    </rPh>
    <phoneticPr fontId="1"/>
  </si>
  <si>
    <t>その他の県内</t>
    <rPh sb="2" eb="3">
      <t>タ</t>
    </rPh>
    <rPh sb="4" eb="6">
      <t>ケンナイ</t>
    </rPh>
    <phoneticPr fontId="1"/>
  </si>
  <si>
    <t>対象数</t>
    <rPh sb="0" eb="2">
      <t>タイショウ</t>
    </rPh>
    <rPh sb="2" eb="3">
      <t>カズ</t>
    </rPh>
    <phoneticPr fontId="1"/>
  </si>
  <si>
    <t>対象者</t>
    <rPh sb="0" eb="3">
      <t>タイショウシャ</t>
    </rPh>
    <phoneticPr fontId="1"/>
  </si>
  <si>
    <t>回答者</t>
    <rPh sb="0" eb="2">
      <t>カイトウ</t>
    </rPh>
    <rPh sb="2" eb="3">
      <t>シャ</t>
    </rPh>
    <phoneticPr fontId="1"/>
  </si>
  <si>
    <t>回答なし</t>
    <rPh sb="0" eb="2">
      <t>カイトウ</t>
    </rPh>
    <phoneticPr fontId="1"/>
  </si>
  <si>
    <t>注）　対象数は令和3年1月末現在。</t>
    <rPh sb="3" eb="5">
      <t>タイショウ</t>
    </rPh>
    <rPh sb="5" eb="6">
      <t>カズ</t>
    </rPh>
    <rPh sb="7" eb="8">
      <t>レイ</t>
    </rPh>
    <rPh sb="8" eb="9">
      <t>ワ</t>
    </rPh>
    <rPh sb="10" eb="11">
      <t>ドシ</t>
    </rPh>
    <rPh sb="12" eb="13">
      <t>ツキ</t>
    </rPh>
    <rPh sb="13" eb="14">
      <t>マツ</t>
    </rPh>
    <rPh sb="14" eb="15">
      <t>ゲン</t>
    </rPh>
    <rPh sb="15" eb="16">
      <t>ザイ</t>
    </rPh>
    <phoneticPr fontId="1"/>
  </si>
  <si>
    <t>資料：環境保健課</t>
  </si>
  <si>
    <t>表 ２７７  転居後の症状の変化（認定疾病別・転居年数別）</t>
    <phoneticPr fontId="1"/>
  </si>
  <si>
    <t>１年未満</t>
    <rPh sb="1" eb="2">
      <t>ネン</t>
    </rPh>
    <rPh sb="2" eb="4">
      <t>ミマン</t>
    </rPh>
    <phoneticPr fontId="1"/>
  </si>
  <si>
    <t>１～６年</t>
    <rPh sb="3" eb="4">
      <t>ネン</t>
    </rPh>
    <phoneticPr fontId="1"/>
  </si>
  <si>
    <t>７年以上</t>
    <rPh sb="1" eb="2">
      <t>ネン</t>
    </rPh>
    <rPh sb="2" eb="4">
      <t>イジョウ</t>
    </rPh>
    <phoneticPr fontId="1"/>
  </si>
  <si>
    <t>転居後悪くなった</t>
    <rPh sb="0" eb="2">
      <t>テンキョ</t>
    </rPh>
    <rPh sb="2" eb="3">
      <t>ゴ</t>
    </rPh>
    <rPh sb="3" eb="4">
      <t>ワル</t>
    </rPh>
    <phoneticPr fontId="1"/>
  </si>
  <si>
    <t>転居前と変わりはない</t>
    <rPh sb="0" eb="2">
      <t>テンキョ</t>
    </rPh>
    <rPh sb="2" eb="3">
      <t>マエ</t>
    </rPh>
    <rPh sb="4" eb="5">
      <t>カ</t>
    </rPh>
    <phoneticPr fontId="1"/>
  </si>
  <si>
    <t>症状はあるがやや良くなった</t>
    <rPh sb="0" eb="2">
      <t>ショウジョウ</t>
    </rPh>
    <rPh sb="8" eb="9">
      <t>ヨ</t>
    </rPh>
    <phoneticPr fontId="1"/>
  </si>
  <si>
    <t>発作・症状がほとんどなくなった</t>
    <rPh sb="0" eb="2">
      <t>ホッサ</t>
    </rPh>
    <rPh sb="3" eb="5">
      <t>ショウジョウ</t>
    </rPh>
    <phoneticPr fontId="1"/>
  </si>
  <si>
    <t>ぜん息性気管支炎</t>
    <rPh sb="2" eb="3">
      <t>ソク</t>
    </rPh>
    <rPh sb="3" eb="4">
      <t>セイ</t>
    </rPh>
    <rPh sb="4" eb="7">
      <t>キカンシ</t>
    </rPh>
    <rPh sb="7" eb="8">
      <t>エン</t>
    </rPh>
    <phoneticPr fontId="1"/>
  </si>
  <si>
    <t>転居前と変わりない</t>
    <rPh sb="0" eb="2">
      <t>テンキョ</t>
    </rPh>
    <rPh sb="2" eb="3">
      <t>マエ</t>
    </rPh>
    <rPh sb="4" eb="5">
      <t>カ</t>
    </rPh>
    <phoneticPr fontId="1"/>
  </si>
  <si>
    <t>表 ２７８  リハビリテーション事業実施回数</t>
    <phoneticPr fontId="1"/>
  </si>
  <si>
    <t>　呼吸器疾患に関する講話、呼吸筋のストレッチ、呼吸訓練等を実施し、知識の普及と療養指導を行っている。平成２８年度より公害健康被害予防事業の一環として対象者を広げ、広く呼吸器疾患の予防を目的に実施している。</t>
    <rPh sb="1" eb="4">
      <t>コキュウキ</t>
    </rPh>
    <rPh sb="4" eb="6">
      <t>シッカン</t>
    </rPh>
    <rPh sb="7" eb="8">
      <t>カン</t>
    </rPh>
    <rPh sb="10" eb="12">
      <t>コウワ</t>
    </rPh>
    <rPh sb="13" eb="15">
      <t>コキュウ</t>
    </rPh>
    <rPh sb="15" eb="16">
      <t>キン</t>
    </rPh>
    <rPh sb="23" eb="25">
      <t>コキュウ</t>
    </rPh>
    <rPh sb="25" eb="27">
      <t>クンレン</t>
    </rPh>
    <rPh sb="27" eb="28">
      <t>トウ</t>
    </rPh>
    <rPh sb="29" eb="31">
      <t>ジッシ</t>
    </rPh>
    <rPh sb="33" eb="35">
      <t>チシキ</t>
    </rPh>
    <rPh sb="36" eb="38">
      <t>フキュウ</t>
    </rPh>
    <rPh sb="39" eb="41">
      <t>リョウヨウ</t>
    </rPh>
    <rPh sb="41" eb="43">
      <t>シドウ</t>
    </rPh>
    <rPh sb="44" eb="45">
      <t>オコナ</t>
    </rPh>
    <rPh sb="50" eb="52">
      <t>ヘイセイ</t>
    </rPh>
    <rPh sb="54" eb="56">
      <t>ネンド</t>
    </rPh>
    <rPh sb="58" eb="60">
      <t>コウガイ</t>
    </rPh>
    <rPh sb="60" eb="62">
      <t>ケンコウ</t>
    </rPh>
    <rPh sb="62" eb="64">
      <t>ヒガイ</t>
    </rPh>
    <rPh sb="64" eb="66">
      <t>ヨボウ</t>
    </rPh>
    <rPh sb="66" eb="68">
      <t>ジギョウ</t>
    </rPh>
    <rPh sb="69" eb="71">
      <t>イッカン</t>
    </rPh>
    <rPh sb="74" eb="77">
      <t>タイショウシャ</t>
    </rPh>
    <rPh sb="78" eb="79">
      <t>ヒロ</t>
    </rPh>
    <rPh sb="81" eb="82">
      <t>ヒロ</t>
    </rPh>
    <rPh sb="83" eb="85">
      <t>コキュウ</t>
    </rPh>
    <rPh sb="85" eb="86">
      <t>キ</t>
    </rPh>
    <rPh sb="86" eb="88">
      <t>シッカン</t>
    </rPh>
    <rPh sb="89" eb="91">
      <t>ヨボウ</t>
    </rPh>
    <rPh sb="92" eb="94">
      <t>モクテキ</t>
    </rPh>
    <rPh sb="95" eb="97">
      <t>ジッシ</t>
    </rPh>
    <phoneticPr fontId="1"/>
  </si>
  <si>
    <t>注）　（公財）川崎・横浜公害保健センターに委託</t>
    <rPh sb="4" eb="5">
      <t>コウ</t>
    </rPh>
    <rPh sb="5" eb="6">
      <t>ザイ</t>
    </rPh>
    <rPh sb="7" eb="9">
      <t>カワサキ</t>
    </rPh>
    <rPh sb="10" eb="12">
      <t>ヨコハマ</t>
    </rPh>
    <rPh sb="12" eb="14">
      <t>コウガイ</t>
    </rPh>
    <rPh sb="14" eb="16">
      <t>ホケン</t>
    </rPh>
    <rPh sb="21" eb="23">
      <t>イタク</t>
    </rPh>
    <phoneticPr fontId="1"/>
  </si>
  <si>
    <t>注）　新型コロナウイルス感染症の拡大により、令和2年4月、5月、6月、令和3年1月、2月、3月の教室は中止とした。</t>
    <rPh sb="3" eb="5">
      <t>シンガタ</t>
    </rPh>
    <rPh sb="12" eb="14">
      <t>カンセン</t>
    </rPh>
    <rPh sb="14" eb="15">
      <t>ショウ</t>
    </rPh>
    <rPh sb="16" eb="18">
      <t>カクダイ</t>
    </rPh>
    <rPh sb="22" eb="23">
      <t>レイ</t>
    </rPh>
    <rPh sb="23" eb="24">
      <t>ワ</t>
    </rPh>
    <rPh sb="25" eb="26">
      <t>ネン</t>
    </rPh>
    <rPh sb="27" eb="28">
      <t>ガツ</t>
    </rPh>
    <rPh sb="30" eb="31">
      <t>ガツ</t>
    </rPh>
    <rPh sb="33" eb="34">
      <t>ガツ</t>
    </rPh>
    <rPh sb="35" eb="37">
      <t>レイワ</t>
    </rPh>
    <rPh sb="38" eb="39">
      <t>ネン</t>
    </rPh>
    <rPh sb="40" eb="41">
      <t>ガツ</t>
    </rPh>
    <rPh sb="43" eb="44">
      <t>ガツ</t>
    </rPh>
    <rPh sb="46" eb="47">
      <t>ガツ</t>
    </rPh>
    <rPh sb="48" eb="50">
      <t>キョウシツ</t>
    </rPh>
    <rPh sb="51" eb="53">
      <t>チュウシ</t>
    </rPh>
    <phoneticPr fontId="1"/>
  </si>
  <si>
    <t>表 ２７９  リハビリテーション（呼吸機能訓練）事業参加者数</t>
    <rPh sb="17" eb="19">
      <t>コキュウ</t>
    </rPh>
    <rPh sb="19" eb="21">
      <t>キノウ</t>
    </rPh>
    <rPh sb="21" eb="23">
      <t>クンレン</t>
    </rPh>
    <phoneticPr fontId="1"/>
  </si>
  <si>
    <t>総　　　　　数</t>
    <rPh sb="0" eb="1">
      <t>フサ</t>
    </rPh>
    <rPh sb="6" eb="7">
      <t>スウ</t>
    </rPh>
    <phoneticPr fontId="1"/>
  </si>
  <si>
    <t>肺 気 し ゅ</t>
    <rPh sb="0" eb="1">
      <t>ハイ</t>
    </rPh>
    <rPh sb="2" eb="3">
      <t>キ</t>
    </rPh>
    <phoneticPr fontId="1"/>
  </si>
  <si>
    <t>そ　の　他</t>
    <rPh sb="4" eb="5">
      <t>タ</t>
    </rPh>
    <phoneticPr fontId="1"/>
  </si>
  <si>
    <t>その他は公害健康被害被認定者以外の参加者を示す</t>
    <phoneticPr fontId="1"/>
  </si>
  <si>
    <t>資料：環境保健課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</si>
</sst>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E+00"/>
    <numFmt numFmtId="177" formatCode="_(* #,##0_);_(* \(#,##0\);_(* &quot;-&quot;_);_(@_)"/>
    <numFmt numFmtId="178" formatCode="_ * #,##0.0_ ;_ * \-#,##0.0_ ;_ * &quot;-&quot;_ ;_ @_ "/>
    <numFmt numFmtId="179" formatCode="0_);[Red]\(0\);&quot;-&quot;"/>
    <numFmt numFmtId="180" formatCode="0.0%"/>
    <numFmt numFmtId="181" formatCode="0_);[Red]\(0\)"/>
  </numFmts>
  <fonts count="27">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b/>
      <sz val="16"/>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b/>
      <sz val="9"/>
      <name val="ＭＳ Ｐ明朝"/>
      <family val="1"/>
      <charset val="128"/>
    </font>
    <font>
      <sz val="9"/>
      <color theme="1"/>
      <name val="ＭＳ Ｐ明朝"/>
      <family val="1"/>
      <charset val="128"/>
    </font>
    <font>
      <sz val="12"/>
      <name val="ＭＳ Ｐゴシック"/>
      <family val="3"/>
      <charset val="128"/>
    </font>
    <font>
      <sz val="12"/>
      <color theme="1"/>
      <name val="ＭＳ Ｐゴシック"/>
      <family val="3"/>
      <charset val="128"/>
    </font>
    <font>
      <b/>
      <sz val="9"/>
      <color theme="1"/>
      <name val="ＭＳ Ｐゴシック"/>
      <family val="3"/>
      <charset val="128"/>
    </font>
    <font>
      <sz val="9"/>
      <color theme="1"/>
      <name val="HGｺﾞｼｯｸM"/>
      <family val="3"/>
      <charset val="128"/>
    </font>
    <font>
      <sz val="8"/>
      <color theme="1"/>
      <name val="HGｺﾞｼｯｸM"/>
      <family val="3"/>
      <charset val="128"/>
    </font>
    <font>
      <sz val="11"/>
      <color theme="1"/>
      <name val="ＭＳ Ｐゴシック"/>
      <family val="3"/>
      <charset val="128"/>
    </font>
    <font>
      <b/>
      <sz val="9"/>
      <color theme="1"/>
      <name val="Yu Gothic"/>
      <family val="3"/>
      <charset val="128"/>
      <scheme val="minor"/>
    </font>
    <font>
      <b/>
      <sz val="9"/>
      <name val="Yu Gothic"/>
      <family val="3"/>
      <charset val="128"/>
      <scheme val="minor"/>
    </font>
    <font>
      <sz val="9"/>
      <color theme="1"/>
      <name val="Yu Gothic"/>
      <family val="3"/>
      <charset val="128"/>
      <scheme val="minor"/>
    </font>
    <font>
      <sz val="9"/>
      <color theme="1"/>
      <name val="ＭＳ Ｐゴシック"/>
      <family val="3"/>
      <charset val="128"/>
    </font>
    <font>
      <sz val="8"/>
      <name val="ＭＳ Ｐ明朝"/>
      <family val="1"/>
      <charset val="128"/>
    </font>
    <font>
      <sz val="14"/>
      <color theme="1"/>
      <name val="ＭＳ Ｐゴシック"/>
      <family val="3"/>
      <charset val="128"/>
    </font>
    <font>
      <sz val="11"/>
      <color theme="1"/>
      <name val="ＭＳ Ｐ明朝"/>
      <family val="1"/>
      <charset val="128"/>
    </font>
    <font>
      <sz val="12"/>
      <color theme="1"/>
      <name val="ＭＳ Ｐ明朝"/>
      <family val="1"/>
      <charset val="128"/>
    </font>
    <font>
      <b/>
      <sz val="9"/>
      <color theme="1"/>
      <name val="ＭＳ Ｐ明朝"/>
      <family val="1"/>
      <charset val="128"/>
    </font>
    <font>
      <sz val="11"/>
      <name val="ＭＳ Ｐ明朝"/>
      <family val="1"/>
      <charset val="128"/>
    </font>
  </fonts>
  <fills count="2">
    <fill>
      <patternFill patternType="none"/>
    </fill>
    <fill>
      <patternFill patternType="gray125"/>
    </fill>
  </fills>
  <borders count="80">
    <border>
      <left/>
      <right/>
      <top/>
      <bottom/>
      <diagonal/>
    </border>
    <border>
      <left/>
      <right style="thin">
        <color auto="1"/>
      </right>
      <top/>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top style="medium">
        <color auto="1"/>
      </top>
      <bottom/>
      <diagonal/>
    </border>
    <border>
      <left/>
      <right/>
      <top style="medium">
        <color auto="1"/>
      </top>
      <bottom/>
      <diagonal/>
    </border>
    <border>
      <left style="dotted">
        <color auto="1"/>
      </left>
      <right style="dotted">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dotted">
        <color auto="1"/>
      </left>
      <right style="dotted">
        <color auto="1"/>
      </right>
      <top style="medium">
        <color auto="1"/>
      </top>
      <bottom style="thin">
        <color auto="1"/>
      </bottom>
      <diagonal/>
    </border>
    <border>
      <left style="dotted">
        <color auto="1"/>
      </left>
      <right style="dotted">
        <color auto="1"/>
      </right>
      <top/>
      <bottom/>
      <diagonal/>
    </border>
    <border>
      <left style="dotted">
        <color auto="1"/>
      </left>
      <right style="dotted">
        <color auto="1"/>
      </right>
      <top/>
      <bottom style="medium">
        <color auto="1"/>
      </bottom>
      <diagonal/>
    </border>
    <border>
      <left/>
      <right/>
      <top/>
      <bottom style="medium">
        <color auto="1"/>
      </bottom>
      <diagonal/>
    </border>
    <border>
      <left style="dotted">
        <color auto="1"/>
      </left>
      <right/>
      <top style="thin">
        <color auto="1"/>
      </top>
      <bottom style="medium">
        <color auto="1"/>
      </bottom>
      <diagonal/>
    </border>
    <border>
      <left style="dotted">
        <color auto="1"/>
      </left>
      <right/>
      <top style="medium">
        <color auto="1"/>
      </top>
      <bottom style="thin">
        <color auto="1"/>
      </bottom>
      <diagonal/>
    </border>
    <border>
      <left style="dotted">
        <color auto="1"/>
      </left>
      <right/>
      <top/>
      <bottom/>
      <diagonal/>
    </border>
    <border>
      <left style="dotted">
        <color auto="1"/>
      </left>
      <right/>
      <top/>
      <bottom style="medium">
        <color auto="1"/>
      </bottom>
      <diagonal/>
    </border>
    <border>
      <left style="thin">
        <color auto="1"/>
      </left>
      <right style="thin">
        <color auto="1"/>
      </right>
      <top style="medium">
        <color auto="1"/>
      </top>
      <bottom/>
      <diagonal/>
    </border>
    <border>
      <left/>
      <right/>
      <top style="thin">
        <color auto="1"/>
      </top>
      <bottom style="dotted">
        <color auto="1"/>
      </bottom>
      <diagonal/>
    </border>
    <border>
      <left style="thin">
        <color auto="1"/>
      </left>
      <right style="thin">
        <color auto="1"/>
      </right>
      <top/>
      <bottom style="dotted">
        <color indexed="64"/>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style="thin">
        <color auto="1"/>
      </left>
      <right style="thin">
        <color auto="1"/>
      </right>
      <top style="dotted">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otted">
        <color auto="1"/>
      </top>
      <bottom/>
      <diagonal/>
    </border>
    <border>
      <left style="thin">
        <color auto="1"/>
      </left>
      <right/>
      <top style="dotted">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dotted">
        <color auto="1"/>
      </left>
      <right style="dotted">
        <color auto="1"/>
      </right>
      <top/>
      <bottom style="thin">
        <color auto="1"/>
      </bottom>
      <diagonal/>
    </border>
    <border>
      <left/>
      <right style="thin">
        <color auto="1"/>
      </right>
      <top/>
      <bottom style="thin">
        <color auto="1"/>
      </bottom>
      <diagonal/>
    </border>
    <border>
      <left style="dotted">
        <color auto="1"/>
      </left>
      <right style="dotted">
        <color auto="1"/>
      </right>
      <top style="thin">
        <color auto="1"/>
      </top>
      <bottom/>
      <diagonal/>
    </border>
    <border>
      <left/>
      <right style="thin">
        <color auto="1"/>
      </right>
      <top style="thin">
        <color auto="1"/>
      </top>
      <bottom/>
      <diagonal/>
    </border>
    <border>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indexed="64"/>
      </bottom>
      <diagonal/>
    </border>
    <border>
      <left/>
      <right/>
      <top style="thin">
        <color auto="1"/>
      </top>
      <bottom style="thin">
        <color indexed="64"/>
      </bottom>
      <diagonal/>
    </border>
    <border>
      <left style="dotted">
        <color auto="1"/>
      </left>
      <right/>
      <top/>
      <bottom style="thin">
        <color auto="1"/>
      </bottom>
      <diagonal/>
    </border>
    <border>
      <left style="dotted">
        <color auto="1"/>
      </left>
      <right/>
      <top style="thin">
        <color auto="1"/>
      </top>
      <bottom style="thin">
        <color indexed="64"/>
      </bottom>
      <diagonal/>
    </border>
    <border>
      <left style="dotted">
        <color auto="1"/>
      </left>
      <right/>
      <top style="thin">
        <color auto="1"/>
      </top>
      <bottom/>
      <diagonal/>
    </border>
    <border>
      <left/>
      <right style="thin">
        <color auto="1"/>
      </right>
      <top style="thin">
        <color auto="1"/>
      </top>
      <bottom style="dotted">
        <color auto="1"/>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auto="1"/>
      </left>
      <right/>
      <top/>
      <bottom style="dotted">
        <color auto="1"/>
      </bottom>
      <diagonal/>
    </border>
    <border>
      <left style="dotted">
        <color auto="1"/>
      </left>
      <right style="thin">
        <color auto="1"/>
      </right>
      <top style="thin">
        <color auto="1"/>
      </top>
      <bottom/>
      <diagonal/>
    </border>
    <border>
      <left style="dotted">
        <color auto="1"/>
      </left>
      <right style="thin">
        <color auto="1"/>
      </right>
      <top/>
      <bottom/>
      <diagonal/>
    </border>
    <border>
      <left style="dotted">
        <color auto="1"/>
      </left>
      <right style="thin">
        <color auto="1"/>
      </right>
      <top/>
      <bottom style="medium">
        <color auto="1"/>
      </bottom>
      <diagonal/>
    </border>
    <border>
      <left/>
      <right style="dotted">
        <color auto="1"/>
      </right>
      <top/>
      <bottom style="medium">
        <color auto="1"/>
      </bottom>
      <diagonal/>
    </border>
    <border>
      <left style="thin">
        <color auto="1"/>
      </left>
      <right style="dotted">
        <color auto="1"/>
      </right>
      <top style="thin">
        <color auto="1"/>
      </top>
      <bottom/>
      <diagonal/>
    </border>
    <border>
      <left style="thin">
        <color indexed="64"/>
      </left>
      <right style="dotted">
        <color indexed="64"/>
      </right>
      <top style="thin">
        <color auto="1"/>
      </top>
      <bottom style="dotted">
        <color auto="1"/>
      </bottom>
      <diagonal/>
    </border>
    <border>
      <left style="dotted">
        <color indexed="64"/>
      </left>
      <right/>
      <top style="thin">
        <color auto="1"/>
      </top>
      <bottom style="dotted">
        <color auto="1"/>
      </bottom>
      <diagonal/>
    </border>
    <border>
      <left style="dotted">
        <color indexed="64"/>
      </left>
      <right style="thin">
        <color auto="1"/>
      </right>
      <top style="thin">
        <color auto="1"/>
      </top>
      <bottom style="dotted">
        <color auto="1"/>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thin">
        <color auto="1"/>
      </left>
      <right style="dotted">
        <color auto="1"/>
      </right>
      <top/>
      <bottom/>
      <diagonal/>
    </border>
    <border>
      <left style="thin">
        <color auto="1"/>
      </left>
      <right style="dotted">
        <color auto="1"/>
      </right>
      <top/>
      <bottom style="medium">
        <color auto="1"/>
      </bottom>
      <diagonal/>
    </border>
    <border>
      <left style="dotted">
        <color auto="1"/>
      </left>
      <right style="dotted">
        <color auto="1"/>
      </right>
      <top style="medium">
        <color auto="1"/>
      </top>
      <bottom/>
      <diagonal/>
    </border>
    <border>
      <left style="dotted">
        <color auto="1"/>
      </left>
      <right/>
      <top style="medium">
        <color auto="1"/>
      </top>
      <bottom/>
      <diagonal/>
    </border>
    <border>
      <left style="dotted">
        <color indexed="64"/>
      </left>
      <right style="thin">
        <color auto="1"/>
      </right>
      <top style="thin">
        <color auto="1"/>
      </top>
      <bottom style="dashed">
        <color auto="1"/>
      </bottom>
      <diagonal/>
    </border>
    <border>
      <left style="dotted">
        <color indexed="64"/>
      </left>
      <right style="thin">
        <color auto="1"/>
      </right>
      <top style="dashed">
        <color auto="1"/>
      </top>
      <bottom/>
      <diagonal/>
    </border>
    <border>
      <left style="thin">
        <color auto="1"/>
      </left>
      <right style="thin">
        <color auto="1"/>
      </right>
      <top style="dashed">
        <color auto="1"/>
      </top>
      <bottom/>
      <diagonal/>
    </border>
    <border>
      <left style="dotted">
        <color indexed="64"/>
      </left>
      <right style="dotted">
        <color indexed="64"/>
      </right>
      <top style="thin">
        <color auto="1"/>
      </top>
      <bottom style="dotted">
        <color auto="1"/>
      </bottom>
      <diagonal/>
    </border>
  </borders>
  <cellStyleXfs count="2">
    <xf numFmtId="0" fontId="0" fillId="0" borderId="0"/>
    <xf numFmtId="9" fontId="3" fillId="0" borderId="0" applyFont="0" applyFill="0" applyBorder="0" applyAlignment="0" applyProtection="0">
      <alignment vertical="center"/>
    </xf>
  </cellStyleXfs>
  <cellXfs count="629">
    <xf numFmtId="0" fontId="0" fillId="0" borderId="0" xfId="0"/>
    <xf numFmtId="0" fontId="3" fillId="0" borderId="0" xfId="0" applyFont="1" applyFill="1"/>
    <xf numFmtId="0" fontId="3" fillId="0" borderId="0" xfId="0" applyFont="1" applyFill="1" applyBorder="1"/>
    <xf numFmtId="0" fontId="4" fillId="0" borderId="0" xfId="0" applyFont="1" applyFill="1"/>
    <xf numFmtId="0" fontId="4" fillId="0" borderId="0" xfId="0" applyFont="1" applyFill="1" applyBorder="1"/>
    <xf numFmtId="0" fontId="2" fillId="0" borderId="0" xfId="0" applyFont="1" applyFill="1"/>
    <xf numFmtId="176" fontId="0" fillId="0" borderId="0" xfId="0" applyNumberFormat="1" applyFill="1" applyBorder="1"/>
    <xf numFmtId="0" fontId="0" fillId="0" borderId="0" xfId="0" applyFill="1"/>
    <xf numFmtId="0" fontId="0" fillId="0" borderId="0" xfId="0" applyFill="1" applyBorder="1"/>
    <xf numFmtId="0" fontId="7" fillId="0" borderId="0" xfId="0" applyFont="1" applyFill="1"/>
    <xf numFmtId="0" fontId="7" fillId="0" borderId="0" xfId="0" applyFont="1" applyFill="1" applyBorder="1"/>
    <xf numFmtId="176" fontId="6" fillId="0" borderId="2" xfId="0" applyNumberFormat="1" applyFont="1" applyFill="1" applyBorder="1"/>
    <xf numFmtId="0" fontId="6" fillId="0" borderId="0" xfId="0" applyFont="1" applyFill="1"/>
    <xf numFmtId="0" fontId="6" fillId="0" borderId="3" xfId="0" applyFont="1" applyFill="1" applyBorder="1"/>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49" fontId="8" fillId="0" borderId="10" xfId="0" applyNumberFormat="1" applyFont="1" applyFill="1" applyBorder="1" applyAlignment="1">
      <alignment horizontal="distributed" vertical="center"/>
    </xf>
    <xf numFmtId="41" fontId="8" fillId="0" borderId="11" xfId="0" applyNumberFormat="1" applyFont="1" applyFill="1" applyBorder="1" applyAlignment="1">
      <alignment vertical="center"/>
    </xf>
    <xf numFmtId="41" fontId="8" fillId="0" borderId="12" xfId="0" applyNumberFormat="1" applyFont="1" applyFill="1" applyBorder="1" applyAlignment="1">
      <alignment vertical="center"/>
    </xf>
    <xf numFmtId="49" fontId="6" fillId="0" borderId="1" xfId="0" applyNumberFormat="1" applyFont="1" applyFill="1" applyBorder="1" applyAlignment="1">
      <alignment horizontal="distributed" vertical="center"/>
    </xf>
    <xf numFmtId="41" fontId="6" fillId="0" borderId="4" xfId="0" applyNumberFormat="1" applyFont="1" applyFill="1" applyBorder="1" applyAlignment="1">
      <alignment vertical="center"/>
    </xf>
    <xf numFmtId="41" fontId="6" fillId="0" borderId="5" xfId="0" applyNumberFormat="1" applyFont="1" applyFill="1" applyBorder="1" applyAlignment="1">
      <alignment vertical="center"/>
    </xf>
    <xf numFmtId="49" fontId="6" fillId="0" borderId="3" xfId="0" applyNumberFormat="1" applyFont="1" applyFill="1" applyBorder="1" applyAlignment="1">
      <alignment horizontal="distributed" vertical="center"/>
    </xf>
    <xf numFmtId="41" fontId="10" fillId="0" borderId="6" xfId="0" applyNumberFormat="1" applyFont="1" applyFill="1" applyBorder="1" applyAlignment="1">
      <alignment vertical="center"/>
    </xf>
    <xf numFmtId="41" fontId="10" fillId="0" borderId="7" xfId="0" applyNumberFormat="1" applyFont="1" applyFill="1" applyBorder="1" applyAlignment="1">
      <alignment vertical="center"/>
    </xf>
    <xf numFmtId="49" fontId="6" fillId="0" borderId="0" xfId="0" applyNumberFormat="1" applyFont="1" applyFill="1" applyBorder="1" applyAlignment="1">
      <alignment horizontal="distributed" vertical="center"/>
    </xf>
    <xf numFmtId="41" fontId="6" fillId="0" borderId="13" xfId="0" applyNumberFormat="1" applyFont="1" applyFill="1" applyBorder="1" applyAlignment="1">
      <alignment vertical="center"/>
    </xf>
    <xf numFmtId="41" fontId="9" fillId="0" borderId="13" xfId="0" applyNumberFormat="1" applyFont="1" applyFill="1" applyBorder="1" applyAlignment="1">
      <alignment vertical="center"/>
    </xf>
    <xf numFmtId="41" fontId="9" fillId="0" borderId="0" xfId="0" applyNumberFormat="1" applyFont="1" applyFill="1" applyBorder="1" applyAlignment="1">
      <alignment vertical="center"/>
    </xf>
    <xf numFmtId="41" fontId="6" fillId="0" borderId="0" xfId="0" applyNumberFormat="1" applyFont="1" applyFill="1" applyBorder="1" applyAlignment="1">
      <alignment vertical="center"/>
    </xf>
    <xf numFmtId="0" fontId="6" fillId="0" borderId="0" xfId="0" applyFont="1" applyFill="1" applyBorder="1" applyAlignment="1">
      <alignment horizontal="center" vertical="center" textRotation="255"/>
    </xf>
    <xf numFmtId="0" fontId="6" fillId="0" borderId="0" xfId="0" applyFont="1" applyFill="1" applyBorder="1"/>
    <xf numFmtId="41" fontId="6" fillId="0" borderId="6" xfId="0" applyNumberFormat="1" applyFont="1" applyFill="1" applyBorder="1" applyAlignment="1">
      <alignment vertical="center"/>
    </xf>
    <xf numFmtId="41" fontId="6" fillId="0" borderId="7" xfId="0" applyNumberFormat="1" applyFont="1" applyFill="1" applyBorder="1" applyAlignment="1">
      <alignment vertical="center"/>
    </xf>
    <xf numFmtId="176" fontId="6" fillId="0" borderId="0" xfId="0" applyNumberFormat="1" applyFont="1" applyFill="1" applyBorder="1"/>
    <xf numFmtId="0" fontId="2" fillId="0" borderId="0" xfId="0" applyFont="1" applyFill="1" applyBorder="1"/>
    <xf numFmtId="0" fontId="11" fillId="0" borderId="0" xfId="0" applyFont="1" applyFill="1"/>
    <xf numFmtId="0" fontId="11" fillId="0" borderId="0" xfId="0" applyFont="1" applyFill="1" applyBorder="1"/>
    <xf numFmtId="0" fontId="11" fillId="0" borderId="0" xfId="0" applyFont="1" applyFill="1" applyAlignment="1">
      <alignment vertical="top"/>
    </xf>
    <xf numFmtId="41" fontId="6" fillId="0" borderId="0" xfId="0" applyNumberFormat="1" applyFont="1" applyFill="1" applyBorder="1" applyAlignment="1">
      <alignment horizont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41" fontId="8" fillId="0" borderId="11" xfId="0" applyNumberFormat="1" applyFont="1" applyFill="1" applyBorder="1" applyAlignment="1">
      <alignment vertical="center" shrinkToFit="1"/>
    </xf>
    <xf numFmtId="41" fontId="8" fillId="0" borderId="12" xfId="0" applyNumberFormat="1" applyFont="1" applyFill="1" applyBorder="1" applyAlignment="1">
      <alignment vertical="center" shrinkToFit="1"/>
    </xf>
    <xf numFmtId="41" fontId="8" fillId="0" borderId="20" xfId="0" applyNumberFormat="1" applyFont="1" applyFill="1" applyBorder="1" applyAlignment="1">
      <alignment vertical="center" shrinkToFit="1"/>
    </xf>
    <xf numFmtId="41" fontId="8" fillId="0" borderId="10" xfId="0" applyNumberFormat="1" applyFont="1" applyFill="1" applyBorder="1" applyAlignment="1">
      <alignment vertical="center" shrinkToFit="1"/>
    </xf>
    <xf numFmtId="41" fontId="8" fillId="0" borderId="14" xfId="0" applyNumberFormat="1" applyFont="1" applyFill="1" applyBorder="1" applyAlignment="1">
      <alignment vertical="center" shrinkToFit="1"/>
    </xf>
    <xf numFmtId="41" fontId="6" fillId="0" borderId="21" xfId="0" applyNumberFormat="1" applyFont="1" applyFill="1" applyBorder="1" applyAlignment="1">
      <alignment vertical="center"/>
    </xf>
    <xf numFmtId="41" fontId="6" fillId="0" borderId="1" xfId="0" applyNumberFormat="1" applyFont="1" applyFill="1" applyBorder="1" applyAlignment="1">
      <alignment vertical="center"/>
    </xf>
    <xf numFmtId="41" fontId="6" fillId="0" borderId="22" xfId="0" applyNumberFormat="1" applyFont="1" applyFill="1" applyBorder="1" applyAlignment="1">
      <alignment vertical="center"/>
    </xf>
    <xf numFmtId="41" fontId="10" fillId="0" borderId="22" xfId="0" applyNumberFormat="1" applyFont="1" applyFill="1" applyBorder="1" applyAlignment="1">
      <alignment vertical="center"/>
    </xf>
    <xf numFmtId="41" fontId="10" fillId="0" borderId="3" xfId="0" applyNumberFormat="1" applyFont="1" applyFill="1" applyBorder="1" applyAlignment="1">
      <alignment vertical="center"/>
    </xf>
    <xf numFmtId="41" fontId="10" fillId="0" borderId="23" xfId="0" applyNumberFormat="1" applyFont="1" applyFill="1" applyBorder="1" applyAlignment="1">
      <alignment vertical="center"/>
    </xf>
    <xf numFmtId="0" fontId="6" fillId="0" borderId="24" xfId="0" applyFont="1" applyFill="1" applyBorder="1" applyAlignment="1">
      <alignment horizontal="center" vertical="center"/>
    </xf>
    <xf numFmtId="41" fontId="8" fillId="0" borderId="20" xfId="0" applyNumberFormat="1" applyFont="1" applyFill="1" applyBorder="1" applyAlignment="1">
      <alignment vertical="center"/>
    </xf>
    <xf numFmtId="41" fontId="8" fillId="0" borderId="10" xfId="0" applyNumberFormat="1" applyFont="1" applyFill="1" applyBorder="1" applyAlignment="1">
      <alignment vertical="center"/>
    </xf>
    <xf numFmtId="41" fontId="8" fillId="0" borderId="25" xfId="0" applyNumberFormat="1" applyFont="1" applyFill="1" applyBorder="1" applyAlignment="1">
      <alignment vertical="center"/>
    </xf>
    <xf numFmtId="41" fontId="6" fillId="0" borderId="26" xfId="0" applyNumberFormat="1" applyFont="1" applyFill="1" applyBorder="1" applyAlignment="1">
      <alignment vertical="center"/>
    </xf>
    <xf numFmtId="41" fontId="6" fillId="0" borderId="3" xfId="0" applyNumberFormat="1" applyFont="1" applyFill="1" applyBorder="1" applyAlignment="1">
      <alignment vertical="center"/>
    </xf>
    <xf numFmtId="41" fontId="6" fillId="0" borderId="27" xfId="0" applyNumberFormat="1" applyFont="1" applyFill="1" applyBorder="1" applyAlignment="1">
      <alignment vertical="center"/>
    </xf>
    <xf numFmtId="41" fontId="6" fillId="0" borderId="0" xfId="0" applyNumberFormat="1" applyFont="1" applyFill="1" applyBorder="1" applyAlignment="1">
      <alignment horizontal="center"/>
    </xf>
    <xf numFmtId="176" fontId="6" fillId="0" borderId="15" xfId="0" applyNumberFormat="1" applyFont="1" applyFill="1" applyBorder="1" applyAlignment="1">
      <alignment horizontal="center" vertical="center"/>
    </xf>
    <xf numFmtId="176" fontId="6" fillId="0" borderId="16"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176" fontId="6" fillId="0" borderId="14" xfId="0" applyNumberFormat="1" applyFont="1" applyFill="1" applyBorder="1" applyAlignment="1">
      <alignment horizontal="center" vertical="center"/>
    </xf>
    <xf numFmtId="0" fontId="5" fillId="0" borderId="0" xfId="0" applyFont="1" applyFill="1" applyAlignment="1">
      <alignment horizontal="center" vertical="center"/>
    </xf>
    <xf numFmtId="176" fontId="6" fillId="0" borderId="1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6" fillId="0" borderId="0" xfId="0" applyFont="1" applyFill="1" applyAlignment="1">
      <alignment horizontal="left" vertical="top" wrapText="1"/>
    </xf>
    <xf numFmtId="0" fontId="12" fillId="0" borderId="0" xfId="0" applyFont="1" applyFill="1" applyAlignment="1">
      <alignment vertical="top"/>
    </xf>
    <xf numFmtId="0" fontId="12" fillId="0" borderId="0" xfId="0" applyFont="1" applyFill="1" applyBorder="1" applyAlignment="1">
      <alignment vertical="top"/>
    </xf>
    <xf numFmtId="0" fontId="10" fillId="0" borderId="16" xfId="0" applyFont="1" applyFill="1" applyBorder="1" applyAlignment="1"/>
    <xf numFmtId="0" fontId="10" fillId="0" borderId="12" xfId="0" applyFont="1" applyFill="1" applyBorder="1" applyAlignment="1">
      <alignment horizontal="distributed" vertical="distributed" textRotation="255"/>
    </xf>
    <xf numFmtId="0" fontId="10" fillId="0" borderId="10" xfId="0" applyFont="1" applyFill="1" applyBorder="1" applyAlignment="1">
      <alignment horizontal="distributed" vertical="distributed" textRotation="255"/>
    </xf>
    <xf numFmtId="0" fontId="10" fillId="0" borderId="28" xfId="0" applyFont="1" applyFill="1" applyBorder="1" applyAlignment="1">
      <alignment horizontal="center" vertical="center" textRotation="255" wrapText="1"/>
    </xf>
    <xf numFmtId="176" fontId="10" fillId="0" borderId="28" xfId="0" applyNumberFormat="1" applyFont="1" applyFill="1" applyBorder="1" applyAlignment="1">
      <alignment horizontal="center" vertical="center" textRotation="255" wrapText="1"/>
    </xf>
    <xf numFmtId="0" fontId="10" fillId="0" borderId="2" xfId="0" applyFont="1" applyFill="1" applyBorder="1" applyAlignment="1">
      <alignment horizontal="center" vertical="center" textRotation="255" wrapText="1"/>
    </xf>
    <xf numFmtId="0" fontId="10" fillId="0" borderId="15" xfId="0" applyFont="1" applyFill="1" applyBorder="1" applyAlignment="1">
      <alignment horizontal="center" vertical="center" textRotation="255" wrapText="1"/>
    </xf>
    <xf numFmtId="0" fontId="10" fillId="0" borderId="0" xfId="0" applyFont="1" applyFill="1"/>
    <xf numFmtId="0" fontId="10" fillId="0" borderId="23" xfId="0" applyFont="1" applyFill="1" applyBorder="1" applyAlignment="1"/>
    <xf numFmtId="177" fontId="10" fillId="0" borderId="8" xfId="0" applyNumberFormat="1" applyFont="1" applyFill="1" applyBorder="1" applyAlignment="1">
      <alignment horizontal="center"/>
    </xf>
    <xf numFmtId="0" fontId="10" fillId="0" borderId="6" xfId="0" applyFont="1" applyFill="1" applyBorder="1" applyAlignment="1">
      <alignment horizontal="center" vertical="center" textRotation="255" wrapText="1"/>
    </xf>
    <xf numFmtId="176" fontId="10" fillId="0" borderId="6" xfId="0" applyNumberFormat="1" applyFont="1" applyFill="1" applyBorder="1" applyAlignment="1">
      <alignment horizontal="center" vertical="center" textRotation="255" wrapText="1"/>
    </xf>
    <xf numFmtId="0" fontId="10" fillId="0" borderId="7" xfId="0" applyFont="1" applyFill="1" applyBorder="1" applyAlignment="1">
      <alignment horizontal="center" vertical="center" textRotation="255" wrapText="1"/>
    </xf>
    <xf numFmtId="49" fontId="13" fillId="0" borderId="0" xfId="0" applyNumberFormat="1" applyFont="1" applyFill="1" applyBorder="1" applyAlignment="1">
      <alignment horizontal="center" vertical="center"/>
    </xf>
    <xf numFmtId="177" fontId="13" fillId="0" borderId="11" xfId="0" applyNumberFormat="1" applyFont="1" applyFill="1" applyBorder="1" applyAlignment="1">
      <alignment horizontal="center" vertical="center"/>
    </xf>
    <xf numFmtId="178" fontId="13" fillId="0" borderId="11" xfId="0" applyNumberFormat="1" applyFont="1" applyFill="1" applyBorder="1" applyAlignment="1">
      <alignment horizontal="center" vertical="center"/>
    </xf>
    <xf numFmtId="177" fontId="13" fillId="0" borderId="4" xfId="0" applyNumberFormat="1" applyFont="1" applyFill="1" applyBorder="1" applyAlignment="1">
      <alignment horizontal="center" vertical="center"/>
    </xf>
    <xf numFmtId="177" fontId="13" fillId="0" borderId="5" xfId="0" applyNumberFormat="1" applyFont="1" applyFill="1" applyBorder="1" applyAlignment="1">
      <alignment horizontal="center" vertical="center"/>
    </xf>
    <xf numFmtId="0" fontId="10" fillId="0" borderId="0" xfId="0" applyFont="1" applyFill="1" applyBorder="1"/>
    <xf numFmtId="49" fontId="14" fillId="0" borderId="29" xfId="0" applyNumberFormat="1" applyFont="1" applyFill="1" applyBorder="1" applyAlignment="1">
      <alignment horizontal="center" vertical="center"/>
    </xf>
    <xf numFmtId="177" fontId="13" fillId="0" borderId="30" xfId="0" applyNumberFormat="1" applyFont="1" applyFill="1" applyBorder="1" applyAlignment="1">
      <alignment horizontal="center" vertical="center"/>
    </xf>
    <xf numFmtId="178" fontId="13" fillId="0" borderId="4" xfId="0" applyNumberFormat="1" applyFont="1" applyFill="1" applyBorder="1" applyAlignment="1">
      <alignment horizontal="center" vertical="center"/>
    </xf>
    <xf numFmtId="177" fontId="10" fillId="0" borderId="31" xfId="0" applyNumberFormat="1" applyFont="1" applyFill="1" applyBorder="1" applyAlignment="1">
      <alignment horizontal="center" vertical="center"/>
    </xf>
    <xf numFmtId="177" fontId="10" fillId="0" borderId="32"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0" fontId="15" fillId="0" borderId="0" xfId="0" applyNumberFormat="1" applyFont="1" applyFill="1" applyBorder="1" applyAlignment="1">
      <alignment horizontal="center" vertical="center"/>
    </xf>
    <xf numFmtId="0" fontId="15" fillId="0" borderId="0" xfId="0" applyNumberFormat="1" applyFont="1" applyFill="1" applyBorder="1" applyAlignment="1">
      <alignment horizontal="left" vertical="center"/>
    </xf>
    <xf numFmtId="178" fontId="13" fillId="0" borderId="33" xfId="0" applyNumberFormat="1" applyFont="1" applyFill="1" applyBorder="1" applyAlignment="1">
      <alignment horizontal="center" vertical="center"/>
    </xf>
    <xf numFmtId="177" fontId="10" fillId="0" borderId="4" xfId="0" applyNumberFormat="1" applyFont="1" applyFill="1" applyBorder="1" applyAlignment="1">
      <alignment horizontal="right" vertical="center"/>
    </xf>
    <xf numFmtId="177" fontId="10" fillId="0" borderId="5" xfId="0" applyNumberFormat="1" applyFont="1" applyFill="1" applyBorder="1" applyAlignment="1">
      <alignment horizontal="right" vertical="center"/>
    </xf>
    <xf numFmtId="0" fontId="10" fillId="0" borderId="0" xfId="0" applyFont="1" applyFill="1" applyAlignment="1"/>
    <xf numFmtId="49" fontId="14" fillId="0" borderId="34" xfId="0" applyNumberFormat="1" applyFont="1" applyFill="1" applyBorder="1" applyAlignment="1">
      <alignment horizontal="center" vertical="center"/>
    </xf>
    <xf numFmtId="0" fontId="15" fillId="0" borderId="34" xfId="0" applyNumberFormat="1" applyFont="1" applyFill="1" applyBorder="1" applyAlignment="1">
      <alignment horizontal="center" vertical="center"/>
    </xf>
    <xf numFmtId="49" fontId="15" fillId="0" borderId="34" xfId="0" applyNumberFormat="1" applyFont="1" applyFill="1" applyBorder="1" applyAlignment="1">
      <alignment horizontal="center" vertical="center"/>
    </xf>
    <xf numFmtId="177" fontId="13" fillId="0" borderId="35" xfId="0" applyNumberFormat="1" applyFont="1" applyFill="1" applyBorder="1" applyAlignment="1">
      <alignment horizontal="center" vertical="center"/>
    </xf>
    <xf numFmtId="178" fontId="13" fillId="0" borderId="35" xfId="0" applyNumberFormat="1" applyFont="1" applyFill="1" applyBorder="1" applyAlignment="1">
      <alignment horizontal="center" vertical="center"/>
    </xf>
    <xf numFmtId="177" fontId="10" fillId="0" borderId="35" xfId="0" applyNumberFormat="1" applyFont="1" applyFill="1" applyBorder="1" applyAlignment="1">
      <alignment horizontal="right" vertical="center"/>
    </xf>
    <xf numFmtId="177" fontId="10" fillId="0" borderId="36" xfId="0" applyNumberFormat="1" applyFont="1" applyFill="1" applyBorder="1" applyAlignment="1">
      <alignment horizontal="right" vertical="center"/>
    </xf>
    <xf numFmtId="49" fontId="14" fillId="0" borderId="0" xfId="0" applyNumberFormat="1" applyFont="1" applyFill="1" applyBorder="1" applyAlignment="1">
      <alignment horizontal="center" vertical="center"/>
    </xf>
    <xf numFmtId="178" fontId="13" fillId="0" borderId="31" xfId="0" applyNumberFormat="1" applyFont="1" applyFill="1" applyBorder="1" applyAlignment="1">
      <alignment horizontal="center" vertical="center"/>
    </xf>
    <xf numFmtId="177" fontId="10" fillId="0" borderId="4" xfId="0" applyNumberFormat="1" applyFont="1" applyFill="1" applyBorder="1" applyAlignment="1">
      <alignment horizontal="center" vertical="center"/>
    </xf>
    <xf numFmtId="177" fontId="10" fillId="0" borderId="5" xfId="0" applyNumberFormat="1" applyFont="1" applyFill="1" applyBorder="1" applyAlignment="1">
      <alignment horizontal="center" vertical="center"/>
    </xf>
    <xf numFmtId="49" fontId="14" fillId="0" borderId="37" xfId="0" applyNumberFormat="1" applyFont="1" applyFill="1" applyBorder="1" applyAlignment="1">
      <alignment horizontal="center" vertical="center"/>
    </xf>
    <xf numFmtId="0" fontId="15" fillId="0" borderId="37" xfId="0" applyNumberFormat="1" applyFont="1" applyFill="1" applyBorder="1" applyAlignment="1">
      <alignment horizontal="center" vertical="center"/>
    </xf>
    <xf numFmtId="0" fontId="15" fillId="0" borderId="37" xfId="0" applyNumberFormat="1" applyFont="1" applyFill="1" applyBorder="1" applyAlignment="1">
      <alignment horizontal="left" vertical="center"/>
    </xf>
    <xf numFmtId="177" fontId="10" fillId="0" borderId="33" xfId="0" applyNumberFormat="1" applyFont="1" applyFill="1" applyBorder="1" applyAlignment="1">
      <alignment horizontal="right" vertical="center"/>
    </xf>
    <xf numFmtId="177" fontId="10" fillId="0" borderId="38" xfId="0" applyNumberFormat="1" applyFont="1" applyFill="1" applyBorder="1" applyAlignment="1">
      <alignment horizontal="right" vertical="center"/>
    </xf>
    <xf numFmtId="49" fontId="14" fillId="0" borderId="39" xfId="0" applyNumberFormat="1" applyFont="1" applyFill="1" applyBorder="1" applyAlignment="1">
      <alignment horizontal="center" vertical="center"/>
    </xf>
    <xf numFmtId="177" fontId="10" fillId="0" borderId="40" xfId="0" applyNumberFormat="1" applyFont="1" applyFill="1" applyBorder="1" applyAlignment="1">
      <alignment horizontal="right" vertical="center"/>
    </xf>
    <xf numFmtId="177" fontId="10" fillId="0" borderId="41" xfId="0" applyNumberFormat="1" applyFont="1" applyFill="1" applyBorder="1" applyAlignment="1">
      <alignment horizontal="right" vertical="center"/>
    </xf>
    <xf numFmtId="49" fontId="14" fillId="0" borderId="1" xfId="0" applyNumberFormat="1" applyFont="1" applyFill="1" applyBorder="1" applyAlignment="1">
      <alignment horizontal="center" vertical="center"/>
    </xf>
    <xf numFmtId="49" fontId="14" fillId="0" borderId="23"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177" fontId="13" fillId="0" borderId="6" xfId="0" applyNumberFormat="1" applyFont="1" applyFill="1" applyBorder="1" applyAlignment="1">
      <alignment horizontal="center" vertical="center"/>
    </xf>
    <xf numFmtId="178" fontId="13" fillId="0" borderId="6" xfId="0" applyNumberFormat="1" applyFont="1" applyFill="1" applyBorder="1" applyAlignment="1">
      <alignment horizontal="center" vertical="center"/>
    </xf>
    <xf numFmtId="177" fontId="10" fillId="0" borderId="6" xfId="0" applyNumberFormat="1" applyFont="1" applyFill="1" applyBorder="1" applyAlignment="1">
      <alignment horizontal="right" vertical="center"/>
    </xf>
    <xf numFmtId="177" fontId="10" fillId="0" borderId="7" xfId="0" applyNumberFormat="1" applyFont="1" applyFill="1" applyBorder="1" applyAlignment="1">
      <alignment horizontal="right" vertical="center"/>
    </xf>
    <xf numFmtId="176" fontId="10" fillId="0" borderId="0" xfId="0" applyNumberFormat="1" applyFont="1" applyFill="1" applyBorder="1"/>
    <xf numFmtId="0" fontId="16" fillId="0" borderId="0" xfId="0" applyFont="1" applyFill="1"/>
    <xf numFmtId="0" fontId="10" fillId="0" borderId="0" xfId="0" applyNumberFormat="1" applyFont="1" applyFill="1" applyBorder="1"/>
    <xf numFmtId="176" fontId="16" fillId="0" borderId="0" xfId="0" applyNumberFormat="1" applyFont="1" applyFill="1" applyBorder="1"/>
    <xf numFmtId="0" fontId="16" fillId="0" borderId="0" xfId="0" applyFont="1" applyFill="1" applyBorder="1"/>
    <xf numFmtId="0" fontId="10" fillId="0" borderId="13" xfId="0" applyFont="1" applyFill="1" applyBorder="1" applyAlignment="1">
      <alignment vertical="center"/>
    </xf>
    <xf numFmtId="0" fontId="10" fillId="0" borderId="42" xfId="0" applyFont="1" applyFill="1" applyBorder="1" applyAlignment="1">
      <alignment vertical="center"/>
    </xf>
    <xf numFmtId="0" fontId="13" fillId="0" borderId="43"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49" fontId="10" fillId="0" borderId="13" xfId="0" applyNumberFormat="1" applyFont="1" applyFill="1" applyBorder="1" applyAlignment="1">
      <alignment horizontal="distributed" vertical="center" wrapText="1"/>
    </xf>
    <xf numFmtId="49" fontId="10" fillId="0" borderId="42" xfId="0" applyNumberFormat="1" applyFont="1" applyFill="1" applyBorder="1" applyAlignment="1">
      <alignment horizontal="distributed" vertical="center" wrapText="1"/>
    </xf>
    <xf numFmtId="177" fontId="13" fillId="0" borderId="43" xfId="0" applyNumberFormat="1" applyFont="1" applyFill="1" applyBorder="1" applyAlignment="1">
      <alignment horizontal="center" vertical="center"/>
    </xf>
    <xf numFmtId="177" fontId="17" fillId="0" borderId="43" xfId="0" applyNumberFormat="1" applyFont="1" applyFill="1" applyBorder="1" applyAlignment="1">
      <alignment horizontal="center" vertical="center"/>
    </xf>
    <xf numFmtId="177" fontId="18" fillId="0" borderId="43" xfId="0" applyNumberFormat="1" applyFont="1" applyFill="1" applyBorder="1" applyAlignment="1">
      <alignment horizontal="center" vertical="center"/>
    </xf>
    <xf numFmtId="177" fontId="18" fillId="0" borderId="44" xfId="0" applyNumberFormat="1" applyFont="1" applyFill="1" applyBorder="1" applyAlignment="1">
      <alignment horizontal="center" vertical="center"/>
    </xf>
    <xf numFmtId="49" fontId="10" fillId="0" borderId="0" xfId="0" applyNumberFormat="1" applyFont="1" applyFill="1" applyBorder="1" applyAlignment="1">
      <alignment horizontal="distributed" vertical="center"/>
    </xf>
    <xf numFmtId="49" fontId="10" fillId="0" borderId="1" xfId="0" applyNumberFormat="1" applyFont="1" applyFill="1" applyBorder="1" applyAlignment="1">
      <alignment horizontal="distributed" vertical="center"/>
    </xf>
    <xf numFmtId="177" fontId="6" fillId="0" borderId="4"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xf>
    <xf numFmtId="49" fontId="10" fillId="0" borderId="13" xfId="0" applyNumberFormat="1" applyFont="1" applyFill="1" applyBorder="1" applyAlignment="1">
      <alignment horizontal="distributed" vertical="center"/>
    </xf>
    <xf numFmtId="49" fontId="10" fillId="0" borderId="42" xfId="0" applyNumberFormat="1" applyFont="1" applyFill="1" applyBorder="1" applyAlignment="1">
      <alignment horizontal="distributed" vertical="center"/>
    </xf>
    <xf numFmtId="0" fontId="10" fillId="0" borderId="0" xfId="0" applyFont="1" applyFill="1" applyBorder="1" applyAlignment="1"/>
    <xf numFmtId="49" fontId="6" fillId="0" borderId="0" xfId="0" applyNumberFormat="1" applyFont="1" applyFill="1" applyBorder="1" applyAlignment="1">
      <alignment horizontal="distributed" vertical="center"/>
    </xf>
    <xf numFmtId="49" fontId="10" fillId="0" borderId="4" xfId="0" applyNumberFormat="1" applyFont="1" applyFill="1" applyBorder="1" applyAlignment="1">
      <alignment horizontal="distributed" vertical="center"/>
    </xf>
    <xf numFmtId="177" fontId="19" fillId="0" borderId="4" xfId="0" applyNumberFormat="1" applyFont="1" applyFill="1" applyBorder="1" applyAlignment="1">
      <alignment horizontal="center" vertical="center"/>
    </xf>
    <xf numFmtId="177" fontId="19" fillId="0" borderId="5" xfId="0" applyNumberFormat="1" applyFont="1" applyFill="1" applyBorder="1" applyAlignment="1">
      <alignment horizontal="center" vertical="center"/>
    </xf>
    <xf numFmtId="0" fontId="6" fillId="0" borderId="0" xfId="0" applyFont="1" applyFill="1" applyBorder="1" applyAlignment="1">
      <alignment horizontal="distributed" vertical="center"/>
    </xf>
    <xf numFmtId="49" fontId="6" fillId="0" borderId="39" xfId="0" applyNumberFormat="1" applyFont="1" applyFill="1" applyBorder="1" applyAlignment="1">
      <alignment horizontal="distributed" vertical="center" wrapText="1"/>
    </xf>
    <xf numFmtId="49" fontId="10" fillId="0" borderId="40" xfId="0" applyNumberFormat="1" applyFont="1" applyFill="1" applyBorder="1" applyAlignment="1">
      <alignment horizontal="distributed" vertical="center"/>
    </xf>
    <xf numFmtId="177" fontId="13" fillId="0" borderId="40" xfId="0" applyNumberFormat="1" applyFont="1" applyFill="1" applyBorder="1" applyAlignment="1">
      <alignment horizontal="center" vertical="center"/>
    </xf>
    <xf numFmtId="177" fontId="19" fillId="0" borderId="40" xfId="0" applyNumberFormat="1" applyFont="1" applyFill="1" applyBorder="1" applyAlignment="1">
      <alignment horizontal="center" vertical="center"/>
    </xf>
    <xf numFmtId="177" fontId="19" fillId="0" borderId="40" xfId="0" applyNumberFormat="1" applyFont="1" applyFill="1" applyBorder="1" applyAlignment="1">
      <alignment horizontal="right" vertical="center"/>
    </xf>
    <xf numFmtId="177" fontId="19" fillId="0" borderId="41" xfId="0" applyNumberFormat="1" applyFont="1" applyFill="1" applyBorder="1" applyAlignment="1">
      <alignment horizontal="center" vertical="center"/>
    </xf>
    <xf numFmtId="49" fontId="6" fillId="0" borderId="34" xfId="0" applyNumberFormat="1" applyFont="1" applyFill="1" applyBorder="1" applyAlignment="1">
      <alignment horizontal="distributed" vertical="center"/>
    </xf>
    <xf numFmtId="49" fontId="10" fillId="0" borderId="35" xfId="0" applyNumberFormat="1" applyFont="1" applyFill="1" applyBorder="1" applyAlignment="1">
      <alignment horizontal="distributed" vertical="center"/>
    </xf>
    <xf numFmtId="177" fontId="10" fillId="0" borderId="35" xfId="0" applyNumberFormat="1" applyFont="1" applyFill="1" applyBorder="1" applyAlignment="1">
      <alignment horizontal="center" vertical="center"/>
    </xf>
    <xf numFmtId="177" fontId="10" fillId="0" borderId="36" xfId="0" applyNumberFormat="1" applyFont="1" applyFill="1" applyBorder="1" applyAlignment="1">
      <alignment horizontal="center" vertical="center"/>
    </xf>
    <xf numFmtId="49" fontId="10" fillId="0" borderId="0" xfId="0" applyNumberFormat="1" applyFont="1" applyFill="1" applyBorder="1" applyAlignment="1">
      <alignment horizontal="distributed" vertical="center" wrapText="1"/>
    </xf>
    <xf numFmtId="0" fontId="10" fillId="0" borderId="0" xfId="0" applyFont="1" applyFill="1" applyBorder="1" applyAlignment="1">
      <alignment horizontal="distributed" vertical="center"/>
    </xf>
    <xf numFmtId="49" fontId="6" fillId="0" borderId="39" xfId="0" applyNumberFormat="1" applyFont="1" applyFill="1" applyBorder="1" applyAlignment="1">
      <alignment horizontal="distributed" vertical="center"/>
    </xf>
    <xf numFmtId="49" fontId="10" fillId="0" borderId="39" xfId="0" applyNumberFormat="1" applyFont="1" applyFill="1" applyBorder="1" applyAlignment="1">
      <alignment horizontal="distributed" vertical="center" wrapText="1"/>
    </xf>
    <xf numFmtId="0" fontId="10" fillId="0" borderId="34" xfId="0" applyFont="1" applyFill="1" applyBorder="1" applyAlignment="1">
      <alignment horizontal="distributed" vertical="center"/>
    </xf>
    <xf numFmtId="49" fontId="10" fillId="0" borderId="39" xfId="0" applyNumberFormat="1" applyFont="1" applyFill="1" applyBorder="1" applyAlignment="1">
      <alignment horizontal="distributed" vertical="center"/>
    </xf>
    <xf numFmtId="49" fontId="10" fillId="0" borderId="34" xfId="0" applyNumberFormat="1" applyFont="1" applyFill="1" applyBorder="1" applyAlignment="1">
      <alignment horizontal="distributed" vertical="center"/>
    </xf>
    <xf numFmtId="177" fontId="20" fillId="0" borderId="40" xfId="0" applyNumberFormat="1" applyFont="1" applyFill="1" applyBorder="1" applyAlignment="1">
      <alignment horizontal="center" vertical="center"/>
    </xf>
    <xf numFmtId="177" fontId="20" fillId="0" borderId="41" xfId="0" applyNumberFormat="1" applyFont="1" applyFill="1" applyBorder="1" applyAlignment="1">
      <alignment horizontal="center" vertical="center"/>
    </xf>
    <xf numFmtId="177" fontId="13" fillId="0" borderId="4" xfId="0" applyNumberFormat="1" applyFont="1" applyFill="1" applyBorder="1" applyAlignment="1">
      <alignment horizontal="center" vertical="center"/>
    </xf>
    <xf numFmtId="177" fontId="10" fillId="0" borderId="4" xfId="0" applyNumberFormat="1" applyFont="1" applyFill="1" applyBorder="1" applyAlignment="1">
      <alignment vertical="center"/>
    </xf>
    <xf numFmtId="177" fontId="10" fillId="0" borderId="5" xfId="0" applyNumberFormat="1" applyFont="1" applyFill="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177" fontId="10" fillId="0" borderId="43" xfId="0" applyNumberFormat="1" applyFont="1" applyFill="1" applyBorder="1" applyAlignment="1">
      <alignment horizontal="center" vertical="center"/>
    </xf>
    <xf numFmtId="177" fontId="10" fillId="0" borderId="43" xfId="0" applyNumberFormat="1" applyFont="1" applyFill="1" applyBorder="1" applyAlignment="1">
      <alignment horizontal="right" vertical="center"/>
    </xf>
    <xf numFmtId="177" fontId="10" fillId="0" borderId="44" xfId="0" applyNumberFormat="1" applyFont="1" applyFill="1" applyBorder="1" applyAlignment="1">
      <alignment horizontal="center" vertical="center"/>
    </xf>
    <xf numFmtId="0" fontId="6" fillId="0" borderId="0" xfId="0" applyFont="1" applyFill="1" applyAlignment="1">
      <alignment horizontal="left" vertical="center" wrapText="1"/>
    </xf>
    <xf numFmtId="0" fontId="6" fillId="0" borderId="23" xfId="0" applyFont="1" applyFill="1" applyBorder="1" applyAlignment="1">
      <alignment horizontal="left" vertical="center" wrapText="1"/>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21" fillId="0" borderId="18" xfId="0" applyFont="1" applyFill="1" applyBorder="1" applyAlignment="1">
      <alignment horizontal="distributed" vertical="distributed" textRotation="255" wrapText="1"/>
    </xf>
    <xf numFmtId="0" fontId="21" fillId="0" borderId="19" xfId="0" applyFont="1" applyFill="1" applyBorder="1" applyAlignment="1">
      <alignment horizontal="distributed" vertical="distributed" textRotation="255" wrapText="1"/>
    </xf>
    <xf numFmtId="0" fontId="21" fillId="0" borderId="17" xfId="0" applyFont="1" applyFill="1" applyBorder="1" applyAlignment="1">
      <alignment horizontal="distributed" vertical="distributed" textRotation="255" wrapText="1"/>
    </xf>
    <xf numFmtId="0" fontId="21" fillId="0" borderId="17" xfId="0" applyFont="1" applyFill="1" applyBorder="1" applyAlignment="1">
      <alignment horizontal="center" vertical="distributed" textRotation="255" wrapText="1"/>
    </xf>
    <xf numFmtId="0" fontId="21" fillId="0" borderId="9" xfId="0" applyFont="1" applyFill="1" applyBorder="1" applyAlignment="1">
      <alignment horizontal="distributed" vertical="distributed" textRotation="255" wrapText="1"/>
    </xf>
    <xf numFmtId="49" fontId="9" fillId="0" borderId="10" xfId="0" applyNumberFormat="1" applyFont="1" applyFill="1" applyBorder="1" applyAlignment="1">
      <alignment horizontal="distributed" vertical="center"/>
    </xf>
    <xf numFmtId="177" fontId="8" fillId="0" borderId="35" xfId="0" applyNumberFormat="1" applyFont="1" applyFill="1" applyBorder="1" applyAlignment="1">
      <alignment horizontal="center" vertical="center" shrinkToFit="1"/>
    </xf>
    <xf numFmtId="177" fontId="8" fillId="0" borderId="36" xfId="0" applyNumberFormat="1" applyFont="1" applyFill="1" applyBorder="1" applyAlignment="1">
      <alignment horizontal="center" vertical="center"/>
    </xf>
    <xf numFmtId="177" fontId="8" fillId="0" borderId="45" xfId="0" applyNumberFormat="1" applyFont="1" applyFill="1" applyBorder="1" applyAlignment="1">
      <alignment horizontal="center" vertical="center"/>
    </xf>
    <xf numFmtId="177" fontId="8" fillId="0" borderId="46" xfId="0" applyNumberFormat="1" applyFont="1" applyFill="1" applyBorder="1" applyAlignment="1">
      <alignment horizontal="center" vertical="center"/>
    </xf>
    <xf numFmtId="177" fontId="8" fillId="0" borderId="35" xfId="0" applyNumberFormat="1" applyFont="1" applyFill="1" applyBorder="1" applyAlignment="1">
      <alignment horizontal="center" vertical="center"/>
    </xf>
    <xf numFmtId="177" fontId="8" fillId="0" borderId="36" xfId="0" applyNumberFormat="1" applyFont="1" applyFill="1" applyBorder="1" applyAlignment="1">
      <alignment horizontal="right" vertical="center"/>
    </xf>
    <xf numFmtId="177" fontId="8" fillId="0" borderId="45" xfId="0" applyNumberFormat="1" applyFont="1" applyFill="1" applyBorder="1" applyAlignment="1">
      <alignment horizontal="right" vertical="center"/>
    </xf>
    <xf numFmtId="177" fontId="8" fillId="0" borderId="14" xfId="0" applyNumberFormat="1" applyFont="1" applyFill="1" applyBorder="1" applyAlignment="1">
      <alignment horizontal="center" vertical="center"/>
    </xf>
    <xf numFmtId="177" fontId="6" fillId="0" borderId="40" xfId="0" applyNumberFormat="1" applyFont="1" applyFill="1" applyBorder="1" applyAlignment="1">
      <alignment horizontal="center" vertical="center"/>
    </xf>
    <xf numFmtId="177" fontId="6" fillId="0" borderId="41" xfId="0" applyNumberFormat="1" applyFont="1" applyFill="1" applyBorder="1" applyAlignment="1">
      <alignment horizontal="center" vertical="center"/>
    </xf>
    <xf numFmtId="177" fontId="6" fillId="0" borderId="47" xfId="0" applyNumberFormat="1" applyFont="1" applyFill="1" applyBorder="1" applyAlignment="1">
      <alignment horizontal="center" vertical="center"/>
    </xf>
    <xf numFmtId="177" fontId="6" fillId="0" borderId="48" xfId="0" applyNumberFormat="1" applyFont="1" applyFill="1" applyBorder="1" applyAlignment="1">
      <alignment horizontal="center" vertical="center"/>
    </xf>
    <xf numFmtId="177" fontId="6" fillId="0" borderId="41" xfId="0" applyNumberFormat="1" applyFont="1" applyFill="1" applyBorder="1" applyAlignment="1">
      <alignment horizontal="right" vertical="center"/>
    </xf>
    <xf numFmtId="177" fontId="6" fillId="0" borderId="47" xfId="0" applyNumberFormat="1" applyFont="1" applyFill="1" applyBorder="1" applyAlignment="1">
      <alignment horizontal="right" vertical="center"/>
    </xf>
    <xf numFmtId="177" fontId="6" fillId="0" borderId="39" xfId="0" applyNumberFormat="1" applyFont="1" applyFill="1" applyBorder="1" applyAlignment="1">
      <alignment horizontal="center" vertical="center"/>
    </xf>
    <xf numFmtId="177" fontId="6" fillId="0" borderId="2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177" fontId="6" fillId="0" borderId="5" xfId="0" applyNumberFormat="1" applyFont="1" applyFill="1" applyBorder="1" applyAlignment="1">
      <alignment horizontal="right" vertical="center"/>
    </xf>
    <xf numFmtId="177" fontId="6" fillId="0" borderId="21" xfId="0" applyNumberFormat="1" applyFont="1" applyFill="1" applyBorder="1" applyAlignment="1">
      <alignment horizontal="right" vertical="center"/>
    </xf>
    <xf numFmtId="177" fontId="6" fillId="0" borderId="0"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xf>
    <xf numFmtId="177" fontId="6" fillId="0" borderId="2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177" fontId="6" fillId="0" borderId="5" xfId="0" applyNumberFormat="1" applyFont="1" applyFill="1" applyBorder="1" applyAlignment="1">
      <alignment horizontal="right" vertical="center"/>
    </xf>
    <xf numFmtId="177" fontId="6" fillId="0" borderId="21" xfId="0" applyNumberFormat="1" applyFont="1" applyFill="1" applyBorder="1" applyAlignment="1">
      <alignment horizontal="right" vertical="center"/>
    </xf>
    <xf numFmtId="177" fontId="6" fillId="0" borderId="0" xfId="0" applyNumberFormat="1" applyFont="1" applyFill="1" applyBorder="1" applyAlignment="1">
      <alignment horizontal="center" vertical="center"/>
    </xf>
    <xf numFmtId="49" fontId="6" fillId="0" borderId="46" xfId="0" applyNumberFormat="1" applyFont="1" applyFill="1" applyBorder="1" applyAlignment="1">
      <alignment horizontal="distributed" vertical="center"/>
    </xf>
    <xf numFmtId="177" fontId="6" fillId="0" borderId="35" xfId="0" applyNumberFormat="1" applyFont="1" applyFill="1" applyBorder="1" applyAlignment="1">
      <alignment horizontal="center" vertical="center"/>
    </xf>
    <xf numFmtId="177" fontId="6" fillId="0" borderId="36" xfId="0" applyNumberFormat="1" applyFont="1" applyFill="1" applyBorder="1" applyAlignment="1">
      <alignment horizontal="center" vertical="center"/>
    </xf>
    <xf numFmtId="177" fontId="6" fillId="0" borderId="45" xfId="0" applyNumberFormat="1" applyFont="1" applyFill="1" applyBorder="1" applyAlignment="1">
      <alignment horizontal="center" vertical="center"/>
    </xf>
    <xf numFmtId="177" fontId="6" fillId="0" borderId="46" xfId="0" applyNumberFormat="1" applyFont="1" applyFill="1" applyBorder="1" applyAlignment="1">
      <alignment horizontal="center" vertical="center"/>
    </xf>
    <xf numFmtId="177" fontId="6" fillId="0" borderId="36" xfId="0" applyNumberFormat="1" applyFont="1" applyFill="1" applyBorder="1" applyAlignment="1">
      <alignment horizontal="right" vertical="center"/>
    </xf>
    <xf numFmtId="177" fontId="6" fillId="0" borderId="45" xfId="0" applyNumberFormat="1" applyFont="1" applyFill="1" applyBorder="1" applyAlignment="1">
      <alignment horizontal="right" vertical="center"/>
    </xf>
    <xf numFmtId="177" fontId="6" fillId="0" borderId="34" xfId="0" applyNumberFormat="1" applyFont="1" applyFill="1" applyBorder="1" applyAlignment="1">
      <alignment horizontal="center" vertical="center"/>
    </xf>
    <xf numFmtId="49" fontId="6" fillId="0" borderId="49" xfId="0" applyNumberFormat="1" applyFont="1" applyFill="1" applyBorder="1" applyAlignment="1">
      <alignment horizontal="distributed" vertical="center"/>
    </xf>
    <xf numFmtId="177" fontId="6" fillId="0" borderId="50" xfId="0" applyNumberFormat="1" applyFont="1" applyFill="1" applyBorder="1" applyAlignment="1">
      <alignment horizontal="center" vertical="center"/>
    </xf>
    <xf numFmtId="177" fontId="6" fillId="0" borderId="51" xfId="0" applyNumberFormat="1" applyFont="1" applyFill="1" applyBorder="1" applyAlignment="1">
      <alignment horizontal="center" vertical="center"/>
    </xf>
    <xf numFmtId="177" fontId="6" fillId="0" borderId="52" xfId="0" applyNumberFormat="1" applyFont="1" applyFill="1" applyBorder="1" applyAlignment="1">
      <alignment horizontal="center" vertical="center"/>
    </xf>
    <xf numFmtId="177" fontId="6" fillId="0" borderId="49" xfId="0" applyNumberFormat="1" applyFont="1" applyFill="1" applyBorder="1" applyAlignment="1">
      <alignment horizontal="center" vertical="center"/>
    </xf>
    <xf numFmtId="177" fontId="6" fillId="0" borderId="53"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177" fontId="6" fillId="0" borderId="7" xfId="0" applyNumberFormat="1" applyFont="1" applyFill="1" applyBorder="1" applyAlignment="1">
      <alignment horizontal="center" vertical="center"/>
    </xf>
    <xf numFmtId="177" fontId="6" fillId="0" borderId="22"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xf>
    <xf numFmtId="177" fontId="6" fillId="0" borderId="23" xfId="0" applyNumberFormat="1" applyFont="1" applyFill="1" applyBorder="1" applyAlignment="1">
      <alignment horizontal="center" vertical="center"/>
    </xf>
    <xf numFmtId="176" fontId="7" fillId="0" borderId="0" xfId="0" applyNumberFormat="1" applyFont="1" applyFill="1" applyBorder="1"/>
    <xf numFmtId="0" fontId="21" fillId="0" borderId="8" xfId="0" applyFont="1" applyFill="1" applyBorder="1" applyAlignment="1">
      <alignment horizontal="distributed" vertical="distributed" textRotation="255" wrapText="1"/>
    </xf>
    <xf numFmtId="0" fontId="7" fillId="0" borderId="39" xfId="0" applyFont="1" applyFill="1" applyBorder="1"/>
    <xf numFmtId="49" fontId="6" fillId="0" borderId="18" xfId="0" applyNumberFormat="1" applyFont="1" applyFill="1" applyBorder="1" applyAlignment="1">
      <alignment horizontal="distributed" vertical="center"/>
    </xf>
    <xf numFmtId="177" fontId="6" fillId="0" borderId="8"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6" fillId="0" borderId="17" xfId="0" applyNumberFormat="1" applyFont="1" applyFill="1" applyBorder="1" applyAlignment="1">
      <alignment horizontal="center" vertical="center"/>
    </xf>
    <xf numFmtId="177" fontId="6" fillId="0" borderId="18" xfId="0" applyNumberFormat="1" applyFont="1" applyFill="1" applyBorder="1" applyAlignment="1">
      <alignment horizontal="center" vertical="center"/>
    </xf>
    <xf numFmtId="177" fontId="6" fillId="0" borderId="19" xfId="0" applyNumberFormat="1" applyFont="1" applyFill="1" applyBorder="1" applyAlignment="1">
      <alignment horizontal="center" vertical="center"/>
    </xf>
    <xf numFmtId="0" fontId="7" fillId="0" borderId="13" xfId="0" applyFont="1" applyFill="1" applyBorder="1"/>
    <xf numFmtId="0" fontId="7" fillId="0" borderId="23" xfId="0" applyFont="1" applyFill="1" applyBorder="1"/>
    <xf numFmtId="0" fontId="21" fillId="0" borderId="24" xfId="0" applyFont="1" applyFill="1" applyBorder="1" applyAlignment="1">
      <alignment horizontal="distributed" vertical="distributed" textRotation="255" wrapText="1"/>
    </xf>
    <xf numFmtId="49" fontId="9" fillId="0" borderId="1" xfId="0" applyNumberFormat="1" applyFont="1" applyFill="1" applyBorder="1" applyAlignment="1">
      <alignment horizontal="distributed" vertical="center"/>
    </xf>
    <xf numFmtId="177" fontId="8" fillId="0" borderId="54" xfId="0" applyNumberFormat="1" applyFont="1" applyFill="1" applyBorder="1" applyAlignment="1">
      <alignment horizontal="center" vertical="center"/>
    </xf>
    <xf numFmtId="177" fontId="8" fillId="0" borderId="34" xfId="0" applyNumberFormat="1" applyFont="1" applyFill="1" applyBorder="1" applyAlignment="1">
      <alignment horizontal="center" vertical="center"/>
    </xf>
    <xf numFmtId="177" fontId="6" fillId="0" borderId="55" xfId="0" applyNumberFormat="1" applyFont="1" applyFill="1" applyBorder="1" applyAlignment="1">
      <alignment horizontal="center" vertical="center"/>
    </xf>
    <xf numFmtId="177" fontId="6" fillId="0" borderId="40" xfId="0" applyNumberFormat="1" applyFont="1" applyFill="1" applyBorder="1" applyAlignment="1">
      <alignment horizontal="center" vertical="center"/>
    </xf>
    <xf numFmtId="177" fontId="6" fillId="0" borderId="41" xfId="0" applyNumberFormat="1" applyFont="1" applyFill="1" applyBorder="1" applyAlignment="1">
      <alignment horizontal="center" vertical="center"/>
    </xf>
    <xf numFmtId="177" fontId="6" fillId="0" borderId="47" xfId="0" applyNumberFormat="1" applyFont="1" applyFill="1" applyBorder="1" applyAlignment="1">
      <alignment horizontal="center" vertical="center"/>
    </xf>
    <xf numFmtId="177" fontId="6" fillId="0" borderId="56" xfId="0" applyNumberFormat="1" applyFont="1" applyFill="1" applyBorder="1" applyAlignment="1">
      <alignment horizontal="center" vertical="center"/>
    </xf>
    <xf numFmtId="177" fontId="6" fillId="0" borderId="48" xfId="0" applyNumberFormat="1" applyFont="1" applyFill="1" applyBorder="1" applyAlignment="1">
      <alignment horizontal="center" vertical="center"/>
    </xf>
    <xf numFmtId="177" fontId="6" fillId="0" borderId="39" xfId="0" applyNumberFormat="1" applyFont="1" applyFill="1" applyBorder="1" applyAlignment="1">
      <alignment horizontal="center" vertical="center"/>
    </xf>
    <xf numFmtId="177" fontId="6" fillId="0" borderId="54" xfId="0" applyNumberFormat="1" applyFont="1" applyFill="1" applyBorder="1" applyAlignment="1">
      <alignment horizontal="center" vertical="center"/>
    </xf>
    <xf numFmtId="177" fontId="6" fillId="0" borderId="56" xfId="0" applyNumberFormat="1" applyFont="1" applyFill="1" applyBorder="1" applyAlignment="1">
      <alignment horizontal="center" vertical="center"/>
    </xf>
    <xf numFmtId="177" fontId="6" fillId="0" borderId="24" xfId="0" applyNumberFormat="1" applyFont="1" applyFill="1" applyBorder="1" applyAlignment="1">
      <alignment horizontal="center" vertical="center"/>
    </xf>
    <xf numFmtId="177" fontId="6" fillId="0" borderId="9" xfId="0" applyNumberFormat="1" applyFont="1" applyFill="1" applyBorder="1" applyAlignment="1">
      <alignment horizontal="right" vertical="center"/>
    </xf>
    <xf numFmtId="177" fontId="6" fillId="0" borderId="17"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distributed" textRotation="255" wrapText="1"/>
    </xf>
    <xf numFmtId="177" fontId="7" fillId="0" borderId="0" xfId="0" applyNumberFormat="1" applyFont="1" applyFill="1" applyBorder="1" applyAlignment="1">
      <alignment horizontal="center"/>
    </xf>
    <xf numFmtId="177" fontId="6" fillId="0" borderId="50" xfId="0" applyNumberFormat="1" applyFont="1" applyFill="1" applyBorder="1" applyAlignment="1">
      <alignment horizontal="center" vertical="center"/>
    </xf>
    <xf numFmtId="177" fontId="6" fillId="0" borderId="51" xfId="0" applyNumberFormat="1" applyFont="1" applyFill="1" applyBorder="1" applyAlignment="1">
      <alignment horizontal="center" vertical="center"/>
    </xf>
    <xf numFmtId="177" fontId="6" fillId="0" borderId="52" xfId="0" applyNumberFormat="1" applyFont="1" applyFill="1" applyBorder="1" applyAlignment="1">
      <alignment horizontal="center" vertical="center"/>
    </xf>
    <xf numFmtId="177" fontId="6" fillId="0" borderId="49" xfId="0" applyNumberFormat="1" applyFont="1" applyFill="1" applyBorder="1" applyAlignment="1">
      <alignment horizontal="center" vertical="center"/>
    </xf>
    <xf numFmtId="177" fontId="6" fillId="0" borderId="53"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49" fontId="6" fillId="0" borderId="0" xfId="0" applyNumberFormat="1" applyFont="1" applyFill="1" applyBorder="1" applyAlignment="1">
      <alignment horizontal="left" vertical="center"/>
    </xf>
    <xf numFmtId="0" fontId="0" fillId="0" borderId="0" xfId="0" applyAlignment="1"/>
    <xf numFmtId="0" fontId="0" fillId="0" borderId="0" xfId="0" applyFont="1" applyFill="1"/>
    <xf numFmtId="0" fontId="0" fillId="0" borderId="0" xfId="0" applyFont="1" applyFill="1" applyBorder="1"/>
    <xf numFmtId="0" fontId="22" fillId="0" borderId="0" xfId="0" applyFont="1" applyFill="1" applyAlignment="1">
      <alignment vertical="top"/>
    </xf>
    <xf numFmtId="0" fontId="16" fillId="0" borderId="0" xfId="0" applyFont="1" applyFill="1" applyAlignment="1">
      <alignment vertical="top"/>
    </xf>
    <xf numFmtId="0" fontId="23" fillId="0" borderId="0" xfId="0" applyFont="1" applyFill="1" applyBorder="1" applyAlignment="1">
      <alignment horizontal="right" vertical="top"/>
    </xf>
    <xf numFmtId="0" fontId="16" fillId="0" borderId="0" xfId="0" applyFont="1" applyFill="1" applyBorder="1" applyAlignment="1">
      <alignment vertical="top"/>
    </xf>
    <xf numFmtId="0" fontId="6" fillId="0" borderId="2" xfId="0" applyFont="1" applyFill="1" applyBorder="1" applyAlignment="1">
      <alignment horizontal="center" vertical="center"/>
    </xf>
    <xf numFmtId="0" fontId="6" fillId="0" borderId="23" xfId="0" applyFont="1" applyFill="1" applyBorder="1" applyAlignment="1">
      <alignment horizontal="center" vertical="center"/>
    </xf>
    <xf numFmtId="0" fontId="8" fillId="0" borderId="18" xfId="0" applyFont="1" applyFill="1" applyBorder="1" applyAlignment="1">
      <alignment horizontal="center" vertical="distributed" wrapText="1"/>
    </xf>
    <xf numFmtId="0" fontId="6" fillId="0" borderId="18" xfId="0" applyFont="1" applyFill="1" applyBorder="1" applyAlignment="1">
      <alignment horizontal="center" vertical="distributed" wrapText="1"/>
    </xf>
    <xf numFmtId="0" fontId="6" fillId="0" borderId="8" xfId="0" applyFont="1" applyFill="1" applyBorder="1" applyAlignment="1">
      <alignment horizontal="center" vertical="distributed" wrapText="1"/>
    </xf>
    <xf numFmtId="0" fontId="6" fillId="0" borderId="19" xfId="0" applyFont="1" applyFill="1" applyBorder="1" applyAlignment="1">
      <alignment horizontal="center" vertical="distributed" wrapText="1"/>
    </xf>
    <xf numFmtId="49" fontId="6" fillId="0" borderId="46" xfId="0" applyNumberFormat="1" applyFont="1" applyFill="1" applyBorder="1" applyAlignment="1">
      <alignment horizontal="distributed" vertical="center"/>
    </xf>
    <xf numFmtId="177" fontId="8" fillId="0" borderId="35" xfId="0" applyNumberFormat="1" applyFont="1" applyFill="1" applyBorder="1" applyAlignment="1">
      <alignment horizontal="center"/>
    </xf>
    <xf numFmtId="177" fontId="7" fillId="0" borderId="35" xfId="0" applyNumberFormat="1" applyFont="1" applyFill="1" applyBorder="1" applyAlignment="1">
      <alignment horizontal="center" vertical="center"/>
    </xf>
    <xf numFmtId="177" fontId="7" fillId="0" borderId="36" xfId="0" applyNumberFormat="1" applyFont="1" applyFill="1" applyBorder="1" applyAlignment="1">
      <alignment horizontal="center" vertical="center"/>
    </xf>
    <xf numFmtId="49" fontId="6" fillId="0" borderId="29" xfId="0" applyNumberFormat="1" applyFont="1" applyFill="1" applyBorder="1" applyAlignment="1">
      <alignment horizontal="distributed" vertical="center"/>
    </xf>
    <xf numFmtId="49" fontId="6" fillId="0" borderId="57" xfId="0" applyNumberFormat="1" applyFont="1" applyFill="1" applyBorder="1" applyAlignment="1">
      <alignment horizontal="distributed" vertical="center"/>
    </xf>
    <xf numFmtId="177" fontId="8" fillId="0" borderId="31" xfId="0" applyNumberFormat="1" applyFont="1" applyFill="1" applyBorder="1" applyAlignment="1">
      <alignment horizontal="center" vertical="center"/>
    </xf>
    <xf numFmtId="177" fontId="6" fillId="0" borderId="31" xfId="0" applyNumberFormat="1" applyFont="1" applyFill="1" applyBorder="1" applyAlignment="1">
      <alignment horizontal="center" vertical="center"/>
    </xf>
    <xf numFmtId="177" fontId="7" fillId="0" borderId="31" xfId="0" applyNumberFormat="1" applyFont="1" applyFill="1" applyBorder="1" applyAlignment="1">
      <alignment horizontal="center" vertical="center"/>
    </xf>
    <xf numFmtId="177" fontId="6" fillId="0" borderId="32" xfId="0" applyNumberFormat="1" applyFont="1" applyFill="1" applyBorder="1" applyAlignment="1">
      <alignment horizontal="center" vertical="center"/>
    </xf>
    <xf numFmtId="49" fontId="6" fillId="0" borderId="0" xfId="0" applyNumberFormat="1" applyFont="1" applyFill="1" applyBorder="1" applyAlignment="1">
      <alignment vertical="center"/>
    </xf>
    <xf numFmtId="177" fontId="8" fillId="0" borderId="4" xfId="0" applyNumberFormat="1" applyFont="1" applyFill="1" applyBorder="1" applyAlignment="1">
      <alignment horizontal="center"/>
    </xf>
    <xf numFmtId="177" fontId="7" fillId="0" borderId="4" xfId="0" applyNumberFormat="1" applyFont="1" applyFill="1" applyBorder="1" applyAlignment="1">
      <alignment horizontal="center"/>
    </xf>
    <xf numFmtId="49" fontId="6" fillId="0" borderId="34" xfId="0" applyNumberFormat="1" applyFont="1" applyFill="1" applyBorder="1" applyAlignment="1">
      <alignment vertical="center"/>
    </xf>
    <xf numFmtId="49" fontId="21" fillId="0" borderId="46" xfId="0" applyNumberFormat="1" applyFont="1" applyFill="1" applyBorder="1" applyAlignment="1">
      <alignment horizontal="distributed" vertical="center"/>
    </xf>
    <xf numFmtId="177" fontId="6" fillId="0" borderId="36" xfId="0" applyNumberFormat="1" applyFont="1" applyFill="1" applyBorder="1" applyAlignment="1">
      <alignment horizontal="center" vertical="center"/>
    </xf>
    <xf numFmtId="49" fontId="6" fillId="0" borderId="53" xfId="0" applyNumberFormat="1" applyFont="1" applyFill="1" applyBorder="1" applyAlignment="1">
      <alignment horizontal="center" vertical="center"/>
    </xf>
    <xf numFmtId="0" fontId="0" fillId="0" borderId="49" xfId="0" applyFont="1" applyBorder="1" applyAlignment="1">
      <alignment horizontal="center" vertical="center"/>
    </xf>
    <xf numFmtId="177" fontId="8" fillId="0" borderId="50" xfId="0" applyNumberFormat="1" applyFont="1" applyFill="1" applyBorder="1" applyAlignment="1">
      <alignment horizontal="center"/>
    </xf>
    <xf numFmtId="177" fontId="7" fillId="0" borderId="50" xfId="0" applyNumberFormat="1" applyFont="1" applyFill="1" applyBorder="1" applyAlignment="1">
      <alignment horizontal="center"/>
    </xf>
    <xf numFmtId="49" fontId="6" fillId="0" borderId="19"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177" fontId="8" fillId="0" borderId="8" xfId="0" applyNumberFormat="1" applyFont="1" applyFill="1" applyBorder="1" applyAlignment="1">
      <alignment horizontal="center"/>
    </xf>
    <xf numFmtId="177" fontId="7" fillId="0" borderId="8" xfId="0" applyNumberFormat="1" applyFont="1" applyFill="1" applyBorder="1" applyAlignment="1">
      <alignment horizontal="center"/>
    </xf>
    <xf numFmtId="177" fontId="6" fillId="0" borderId="8" xfId="0" applyNumberFormat="1" applyFont="1" applyFill="1" applyBorder="1" applyAlignment="1">
      <alignment horizontal="center"/>
    </xf>
    <xf numFmtId="177" fontId="6" fillId="0" borderId="9" xfId="0" applyNumberFormat="1" applyFont="1" applyFill="1" applyBorder="1" applyAlignment="1">
      <alignment horizontal="center"/>
    </xf>
    <xf numFmtId="177" fontId="6" fillId="0" borderId="0" xfId="0" applyNumberFormat="1" applyFont="1" applyFill="1" applyBorder="1" applyAlignment="1">
      <alignment horizontal="center"/>
    </xf>
    <xf numFmtId="0" fontId="6" fillId="0" borderId="0" xfId="0" applyFont="1" applyFill="1" applyBorder="1" applyAlignment="1">
      <alignment horizontal="right" vertical="center"/>
    </xf>
    <xf numFmtId="177" fontId="6" fillId="0" borderId="4" xfId="0" applyNumberFormat="1" applyFont="1" applyFill="1" applyBorder="1" applyAlignment="1">
      <alignment horizontal="center"/>
    </xf>
    <xf numFmtId="177" fontId="6" fillId="0" borderId="35" xfId="0" applyNumberFormat="1" applyFont="1" applyFill="1" applyBorder="1" applyAlignment="1">
      <alignment horizontal="center" vertical="center"/>
    </xf>
    <xf numFmtId="177" fontId="7" fillId="0" borderId="35" xfId="0" applyNumberFormat="1" applyFont="1" applyFill="1" applyBorder="1" applyAlignment="1">
      <alignment horizontal="center"/>
    </xf>
    <xf numFmtId="177" fontId="7" fillId="0" borderId="6" xfId="0" applyNumberFormat="1" applyFont="1" applyFill="1" applyBorder="1" applyAlignment="1">
      <alignment horizontal="center"/>
    </xf>
    <xf numFmtId="177" fontId="6" fillId="0" borderId="6" xfId="0" applyNumberFormat="1" applyFont="1" applyFill="1" applyBorder="1" applyAlignment="1">
      <alignment horizontal="center"/>
    </xf>
    <xf numFmtId="177" fontId="6" fillId="0" borderId="7" xfId="0" applyNumberFormat="1" applyFont="1" applyFill="1" applyBorder="1" applyAlignment="1">
      <alignment horizontal="right"/>
    </xf>
    <xf numFmtId="0" fontId="6" fillId="0" borderId="0" xfId="0" applyFont="1" applyFill="1" applyBorder="1" applyAlignment="1">
      <alignment horizontal="center" vertical="center"/>
    </xf>
    <xf numFmtId="0" fontId="6" fillId="0" borderId="9" xfId="0" applyFont="1" applyFill="1" applyBorder="1" applyAlignment="1">
      <alignment horizontal="center" vertical="distributed" wrapText="1"/>
    </xf>
    <xf numFmtId="0" fontId="6" fillId="0" borderId="0" xfId="0" applyFont="1" applyFill="1" applyBorder="1" applyAlignment="1">
      <alignment horizontal="distributed" vertical="distributed" textRotation="255" wrapText="1"/>
    </xf>
    <xf numFmtId="0" fontId="6" fillId="0" borderId="0" xfId="0" applyFont="1" applyFill="1" applyBorder="1" applyAlignment="1">
      <alignment horizontal="distributed" vertical="distributed"/>
    </xf>
    <xf numFmtId="49" fontId="6" fillId="0" borderId="31" xfId="0" applyNumberFormat="1" applyFont="1" applyFill="1" applyBorder="1" applyAlignment="1">
      <alignment horizontal="distributed" vertical="center"/>
    </xf>
    <xf numFmtId="49" fontId="21" fillId="0" borderId="1" xfId="0" applyNumberFormat="1" applyFont="1" applyFill="1" applyBorder="1" applyAlignment="1">
      <alignment horizontal="distributed" vertical="center"/>
    </xf>
    <xf numFmtId="179" fontId="12" fillId="0" borderId="23" xfId="0" applyNumberFormat="1" applyFont="1" applyFill="1" applyBorder="1" applyAlignment="1" applyProtection="1">
      <alignment horizontal="left" vertical="top"/>
    </xf>
    <xf numFmtId="179" fontId="12" fillId="0" borderId="23" xfId="0" applyNumberFormat="1" applyFont="1" applyFill="1" applyBorder="1" applyProtection="1"/>
    <xf numFmtId="179" fontId="24" fillId="0" borderId="23" xfId="0" applyNumberFormat="1" applyFont="1" applyFill="1" applyBorder="1" applyAlignment="1" applyProtection="1">
      <alignment horizontal="right" vertical="center"/>
    </xf>
    <xf numFmtId="179" fontId="24" fillId="0" borderId="23" xfId="0" applyNumberFormat="1" applyFont="1" applyFill="1" applyBorder="1" applyAlignment="1" applyProtection="1">
      <alignment horizontal="right" vertical="center"/>
    </xf>
    <xf numFmtId="0" fontId="12" fillId="0" borderId="0" xfId="0" applyFont="1" applyFill="1" applyProtection="1"/>
    <xf numFmtId="179" fontId="10" fillId="0" borderId="0" xfId="0" applyNumberFormat="1" applyFont="1" applyFill="1" applyBorder="1" applyAlignment="1" applyProtection="1">
      <alignment horizontal="center" vertical="center"/>
    </xf>
    <xf numFmtId="179" fontId="10" fillId="0" borderId="1" xfId="0" applyNumberFormat="1" applyFont="1" applyFill="1" applyBorder="1" applyAlignment="1" applyProtection="1">
      <alignment horizontal="center" vertical="center"/>
    </xf>
    <xf numFmtId="179" fontId="25" fillId="0" borderId="36" xfId="0" applyNumberFormat="1" applyFont="1" applyFill="1" applyBorder="1" applyAlignment="1" applyProtection="1">
      <alignment horizontal="center" vertical="center"/>
    </xf>
    <xf numFmtId="179" fontId="25" fillId="0" borderId="34" xfId="0" applyNumberFormat="1" applyFont="1" applyFill="1" applyBorder="1" applyAlignment="1" applyProtection="1">
      <alignment horizontal="center" vertical="center"/>
    </xf>
    <xf numFmtId="179" fontId="25" fillId="0" borderId="46" xfId="0" applyNumberFormat="1" applyFont="1" applyFill="1" applyBorder="1" applyAlignment="1" applyProtection="1">
      <alignment horizontal="center" vertical="center"/>
    </xf>
    <xf numFmtId="179" fontId="10" fillId="0" borderId="36" xfId="0" applyNumberFormat="1" applyFont="1" applyFill="1" applyBorder="1" applyAlignment="1" applyProtection="1">
      <alignment horizontal="center" vertical="center"/>
    </xf>
    <xf numFmtId="179" fontId="10" fillId="0" borderId="34" xfId="0" applyNumberFormat="1" applyFont="1" applyFill="1" applyBorder="1" applyAlignment="1" applyProtection="1">
      <alignment horizontal="center" vertical="center"/>
    </xf>
    <xf numFmtId="179" fontId="10" fillId="0" borderId="46" xfId="0" applyNumberFormat="1" applyFont="1" applyFill="1" applyBorder="1" applyAlignment="1" applyProtection="1">
      <alignment horizontal="center" vertical="center"/>
    </xf>
    <xf numFmtId="179" fontId="10" fillId="0" borderId="12" xfId="0" applyNumberFormat="1" applyFont="1" applyFill="1" applyBorder="1" applyAlignment="1" applyProtection="1">
      <alignment horizontal="center" vertical="center"/>
    </xf>
    <xf numFmtId="179" fontId="10" fillId="0" borderId="14" xfId="0" applyNumberFormat="1" applyFont="1" applyFill="1" applyBorder="1" applyAlignment="1" applyProtection="1">
      <alignment horizontal="center" vertical="center"/>
    </xf>
    <xf numFmtId="0" fontId="10" fillId="0" borderId="0" xfId="0" applyFont="1" applyFill="1" applyProtection="1"/>
    <xf numFmtId="179" fontId="13" fillId="0" borderId="41" xfId="0" applyNumberFormat="1" applyFont="1" applyFill="1" applyBorder="1" applyAlignment="1" applyProtection="1">
      <alignment horizontal="center" vertical="center" wrapText="1"/>
    </xf>
    <xf numFmtId="179" fontId="13" fillId="0" borderId="39" xfId="0" applyNumberFormat="1" applyFont="1" applyFill="1" applyBorder="1" applyAlignment="1" applyProtection="1">
      <alignment horizontal="center" vertical="center" wrapText="1"/>
    </xf>
    <xf numFmtId="179" fontId="13" fillId="0" borderId="48" xfId="0" applyNumberFormat="1" applyFont="1" applyFill="1" applyBorder="1" applyAlignment="1" applyProtection="1">
      <alignment horizontal="center" vertical="center" wrapText="1"/>
    </xf>
    <xf numFmtId="179" fontId="10" fillId="0" borderId="41" xfId="0" applyNumberFormat="1" applyFont="1" applyFill="1" applyBorder="1" applyAlignment="1" applyProtection="1">
      <alignment horizontal="center" vertical="center" wrapText="1"/>
    </xf>
    <xf numFmtId="179" fontId="10" fillId="0" borderId="39" xfId="0" applyNumberFormat="1" applyFont="1" applyFill="1" applyBorder="1" applyAlignment="1" applyProtection="1">
      <alignment horizontal="center" vertical="center" wrapText="1"/>
    </xf>
    <xf numFmtId="179" fontId="10" fillId="0" borderId="48" xfId="0" applyNumberFormat="1" applyFont="1" applyFill="1" applyBorder="1" applyAlignment="1" applyProtection="1">
      <alignment horizontal="center" vertical="center" wrapText="1"/>
    </xf>
    <xf numFmtId="179" fontId="10" fillId="0" borderId="39" xfId="0" applyNumberFormat="1" applyFont="1" applyFill="1" applyBorder="1" applyAlignment="1" applyProtection="1">
      <alignment horizontal="distributed" vertical="center"/>
    </xf>
    <xf numFmtId="179" fontId="10" fillId="0" borderId="41" xfId="0" applyNumberFormat="1" applyFont="1" applyFill="1" applyBorder="1" applyAlignment="1" applyProtection="1">
      <alignment horizontal="right" vertical="center"/>
    </xf>
    <xf numFmtId="179" fontId="13" fillId="0" borderId="39" xfId="0" applyNumberFormat="1" applyFont="1" applyFill="1" applyBorder="1" applyAlignment="1" applyProtection="1">
      <alignment horizontal="right" vertical="center"/>
    </xf>
    <xf numFmtId="179" fontId="13" fillId="0" borderId="41" xfId="0" applyNumberFormat="1" applyFont="1" applyFill="1" applyBorder="1" applyAlignment="1" applyProtection="1">
      <alignment horizontal="right" vertical="center"/>
    </xf>
    <xf numFmtId="179" fontId="25" fillId="0" borderId="39" xfId="0" applyNumberFormat="1" applyFont="1" applyFill="1" applyBorder="1" applyAlignment="1" applyProtection="1">
      <alignment horizontal="right" vertical="center"/>
    </xf>
    <xf numFmtId="179" fontId="25" fillId="0" borderId="41" xfId="0" applyNumberFormat="1" applyFont="1" applyFill="1" applyBorder="1" applyAlignment="1" applyProtection="1">
      <alignment horizontal="right" vertical="center"/>
    </xf>
    <xf numFmtId="179" fontId="10" fillId="0" borderId="48" xfId="0" applyNumberFormat="1" applyFont="1" applyFill="1" applyBorder="1" applyAlignment="1" applyProtection="1">
      <alignment horizontal="right" vertical="center"/>
    </xf>
    <xf numFmtId="179" fontId="10" fillId="0" borderId="39" xfId="0" applyNumberFormat="1" applyFont="1" applyFill="1" applyBorder="1" applyAlignment="1" applyProtection="1">
      <alignment horizontal="right" vertical="center"/>
    </xf>
    <xf numFmtId="179" fontId="20" fillId="0" borderId="39" xfId="0" applyNumberFormat="1" applyFont="1" applyFill="1" applyBorder="1" applyAlignment="1" applyProtection="1">
      <alignment horizontal="right" vertical="center"/>
      <protection locked="0"/>
    </xf>
    <xf numFmtId="179" fontId="20" fillId="0" borderId="48" xfId="0" applyNumberFormat="1" applyFont="1" applyFill="1" applyBorder="1" applyAlignment="1" applyProtection="1">
      <alignment horizontal="right" vertical="center"/>
    </xf>
    <xf numFmtId="179" fontId="20" fillId="0" borderId="41" xfId="0" applyNumberFormat="1" applyFont="1" applyFill="1" applyBorder="1" applyAlignment="1" applyProtection="1">
      <alignment horizontal="right" vertical="center"/>
    </xf>
    <xf numFmtId="179" fontId="20" fillId="0" borderId="39" xfId="0" applyNumberFormat="1" applyFont="1" applyFill="1" applyBorder="1" applyAlignment="1" applyProtection="1">
      <alignment horizontal="right" vertical="center"/>
    </xf>
    <xf numFmtId="179" fontId="10" fillId="0" borderId="0" xfId="0" applyNumberFormat="1" applyFont="1" applyFill="1" applyBorder="1" applyAlignment="1" applyProtection="1">
      <alignment horizontal="distributed" vertical="center"/>
    </xf>
    <xf numFmtId="179" fontId="25" fillId="0" borderId="5" xfId="0" applyNumberFormat="1" applyFont="1" applyFill="1" applyBorder="1" applyAlignment="1" applyProtection="1">
      <alignment horizontal="right" vertical="center"/>
    </xf>
    <xf numFmtId="179" fontId="13" fillId="0" borderId="0" xfId="0" applyNumberFormat="1" applyFont="1" applyFill="1" applyBorder="1" applyAlignment="1" applyProtection="1">
      <alignment horizontal="right" vertical="center"/>
    </xf>
    <xf numFmtId="179" fontId="13" fillId="0" borderId="5"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179" fontId="25" fillId="0" borderId="1" xfId="0" applyNumberFormat="1" applyFont="1" applyFill="1" applyBorder="1" applyAlignment="1" applyProtection="1">
      <alignment horizontal="right" vertical="center"/>
    </xf>
    <xf numFmtId="179" fontId="10" fillId="0" borderId="0" xfId="0" applyNumberFormat="1" applyFont="1" applyFill="1" applyBorder="1" applyAlignment="1" applyProtection="1">
      <alignment horizontal="right" vertical="center"/>
    </xf>
    <xf numFmtId="179" fontId="20" fillId="0" borderId="0" xfId="0" applyNumberFormat="1" applyFont="1" applyFill="1" applyBorder="1" applyAlignment="1" applyProtection="1">
      <alignment horizontal="right" vertical="center"/>
    </xf>
    <xf numFmtId="179" fontId="10" fillId="0" borderId="1" xfId="0" applyNumberFormat="1" applyFont="1" applyFill="1" applyBorder="1" applyAlignment="1" applyProtection="1">
      <alignment horizontal="right" vertical="center"/>
    </xf>
    <xf numFmtId="179" fontId="10" fillId="0" borderId="5" xfId="0" applyNumberFormat="1" applyFont="1" applyFill="1" applyBorder="1" applyAlignment="1" applyProtection="1">
      <alignment horizontal="right" vertical="center"/>
    </xf>
    <xf numFmtId="179" fontId="20" fillId="0" borderId="0" xfId="0" applyNumberFormat="1" applyFont="1" applyFill="1" applyBorder="1" applyAlignment="1" applyProtection="1">
      <alignment horizontal="right" vertical="center"/>
      <protection locked="0"/>
    </xf>
    <xf numFmtId="179" fontId="20" fillId="0" borderId="1" xfId="0" applyNumberFormat="1" applyFont="1" applyFill="1" applyBorder="1" applyAlignment="1" applyProtection="1">
      <alignment horizontal="right" vertical="center"/>
    </xf>
    <xf numFmtId="179" fontId="20" fillId="0" borderId="5" xfId="0" applyNumberFormat="1" applyFont="1" applyFill="1" applyBorder="1" applyAlignment="1" applyProtection="1">
      <alignment horizontal="right" vertical="center"/>
    </xf>
    <xf numFmtId="179" fontId="10" fillId="0" borderId="37" xfId="0" applyNumberFormat="1" applyFont="1" applyFill="1" applyBorder="1" applyAlignment="1" applyProtection="1">
      <alignment vertical="center"/>
    </xf>
    <xf numFmtId="179" fontId="10" fillId="0" borderId="37" xfId="0" applyNumberFormat="1" applyFont="1" applyFill="1" applyBorder="1" applyAlignment="1" applyProtection="1">
      <alignment horizontal="distributed" vertical="center"/>
    </xf>
    <xf numFmtId="179" fontId="10" fillId="0" borderId="38" xfId="0" applyNumberFormat="1" applyFont="1" applyFill="1" applyBorder="1" applyAlignment="1" applyProtection="1">
      <alignment horizontal="right" vertical="center"/>
    </xf>
    <xf numFmtId="179" fontId="13" fillId="0" borderId="37" xfId="0" applyNumberFormat="1" applyFont="1" applyFill="1" applyBorder="1" applyAlignment="1" applyProtection="1">
      <alignment horizontal="right" vertical="center"/>
    </xf>
    <xf numFmtId="179" fontId="13" fillId="0" borderId="38" xfId="0" applyNumberFormat="1" applyFont="1" applyFill="1" applyBorder="1" applyAlignment="1" applyProtection="1">
      <alignment horizontal="right" vertical="center"/>
    </xf>
    <xf numFmtId="179" fontId="10" fillId="0" borderId="37" xfId="0" applyNumberFormat="1" applyFont="1" applyFill="1" applyBorder="1" applyAlignment="1" applyProtection="1">
      <alignment horizontal="right" vertical="center"/>
    </xf>
    <xf numFmtId="179" fontId="10" fillId="0" borderId="58" xfId="0" applyNumberFormat="1" applyFont="1" applyFill="1" applyBorder="1" applyAlignment="1" applyProtection="1">
      <alignment horizontal="right" vertical="center"/>
    </xf>
    <xf numFmtId="179" fontId="20" fillId="0" borderId="37" xfId="0" applyNumberFormat="1" applyFont="1" applyFill="1" applyBorder="1" applyAlignment="1" applyProtection="1">
      <alignment horizontal="right" vertical="center"/>
      <protection locked="0"/>
    </xf>
    <xf numFmtId="179" fontId="10" fillId="0" borderId="37" xfId="0" applyNumberFormat="1" applyFont="1" applyFill="1" applyBorder="1" applyAlignment="1" applyProtection="1">
      <alignment horizontal="right" vertical="center"/>
      <protection locked="0"/>
    </xf>
    <xf numFmtId="179" fontId="20" fillId="0" borderId="37" xfId="0" applyNumberFormat="1" applyFont="1" applyFill="1" applyBorder="1" applyAlignment="1" applyProtection="1">
      <alignment horizontal="right" vertical="center"/>
    </xf>
    <xf numFmtId="179" fontId="10" fillId="0" borderId="0" xfId="0" applyNumberFormat="1" applyFont="1" applyFill="1" applyBorder="1" applyAlignment="1" applyProtection="1">
      <alignment vertical="center"/>
    </xf>
    <xf numFmtId="179" fontId="10" fillId="0" borderId="0" xfId="0" applyNumberFormat="1" applyFont="1" applyFill="1" applyBorder="1" applyAlignment="1" applyProtection="1">
      <alignment horizontal="right" vertical="center"/>
      <protection locked="0"/>
    </xf>
    <xf numFmtId="179" fontId="10" fillId="0" borderId="53" xfId="0" applyNumberFormat="1" applyFont="1" applyFill="1" applyBorder="1" applyAlignment="1" applyProtection="1">
      <alignment vertical="center"/>
    </xf>
    <xf numFmtId="179" fontId="10" fillId="0" borderId="53" xfId="0" applyNumberFormat="1" applyFont="1" applyFill="1" applyBorder="1" applyAlignment="1" applyProtection="1">
      <alignment horizontal="distributed" vertical="center"/>
    </xf>
    <xf numFmtId="179" fontId="10" fillId="0" borderId="51" xfId="0" applyNumberFormat="1" applyFont="1" applyFill="1" applyBorder="1" applyAlignment="1" applyProtection="1">
      <alignment horizontal="right" vertical="center"/>
    </xf>
    <xf numFmtId="179" fontId="13" fillId="0" borderId="53" xfId="0" applyNumberFormat="1" applyFont="1" applyFill="1" applyBorder="1" applyAlignment="1" applyProtection="1">
      <alignment horizontal="right" vertical="center"/>
    </xf>
    <xf numFmtId="179" fontId="13" fillId="0" borderId="51" xfId="0" applyNumberFormat="1" applyFont="1" applyFill="1" applyBorder="1" applyAlignment="1" applyProtection="1">
      <alignment horizontal="right" vertical="center"/>
    </xf>
    <xf numFmtId="179" fontId="10" fillId="0" borderId="53" xfId="0" applyNumberFormat="1" applyFont="1" applyFill="1" applyBorder="1" applyAlignment="1" applyProtection="1">
      <alignment horizontal="right" vertical="center"/>
    </xf>
    <xf numFmtId="179" fontId="10" fillId="0" borderId="49" xfId="0" applyNumberFormat="1" applyFont="1" applyFill="1" applyBorder="1" applyAlignment="1" applyProtection="1">
      <alignment horizontal="right" vertical="center"/>
    </xf>
    <xf numFmtId="179" fontId="20" fillId="0" borderId="53" xfId="0" applyNumberFormat="1" applyFont="1" applyFill="1" applyBorder="1" applyAlignment="1" applyProtection="1">
      <alignment horizontal="right" vertical="center"/>
    </xf>
    <xf numFmtId="179" fontId="10" fillId="0" borderId="53" xfId="0" applyNumberFormat="1" applyFont="1" applyFill="1" applyBorder="1" applyAlignment="1" applyProtection="1">
      <alignment horizontal="right" vertical="center"/>
      <protection locked="0"/>
    </xf>
    <xf numFmtId="179" fontId="10" fillId="0" borderId="19" xfId="0" applyNumberFormat="1" applyFont="1" applyFill="1" applyBorder="1" applyAlignment="1" applyProtection="1">
      <alignment vertical="center"/>
    </xf>
    <xf numFmtId="179" fontId="10" fillId="0" borderId="19" xfId="0" applyNumberFormat="1" applyFont="1" applyFill="1" applyBorder="1" applyAlignment="1" applyProtection="1">
      <alignment horizontal="distributed" vertical="center"/>
    </xf>
    <xf numFmtId="179" fontId="10" fillId="0" borderId="9" xfId="0" applyNumberFormat="1" applyFont="1" applyFill="1" applyBorder="1" applyAlignment="1" applyProtection="1">
      <alignment horizontal="right" vertical="center"/>
    </xf>
    <xf numFmtId="179" fontId="13" fillId="0" borderId="19" xfId="0" applyNumberFormat="1" applyFont="1" applyFill="1" applyBorder="1" applyAlignment="1" applyProtection="1">
      <alignment horizontal="right" vertical="center"/>
    </xf>
    <xf numFmtId="179" fontId="13" fillId="0" borderId="9" xfId="0" applyNumberFormat="1" applyFont="1" applyFill="1" applyBorder="1" applyAlignment="1" applyProtection="1">
      <alignment horizontal="right" vertical="center"/>
    </xf>
    <xf numFmtId="179" fontId="10" fillId="0" borderId="19" xfId="0" applyNumberFormat="1" applyFont="1" applyFill="1" applyBorder="1" applyAlignment="1" applyProtection="1">
      <alignment horizontal="right" vertical="center"/>
    </xf>
    <xf numFmtId="179" fontId="10" fillId="0" borderId="18" xfId="0" applyNumberFormat="1" applyFont="1" applyFill="1" applyBorder="1" applyAlignment="1" applyProtection="1">
      <alignment horizontal="right" vertical="center"/>
    </xf>
    <xf numFmtId="179" fontId="20" fillId="0" borderId="19" xfId="0" applyNumberFormat="1" applyFont="1" applyFill="1" applyBorder="1" applyAlignment="1" applyProtection="1">
      <alignment horizontal="right" vertical="center"/>
    </xf>
    <xf numFmtId="179" fontId="10" fillId="0" borderId="19" xfId="0" applyNumberFormat="1" applyFont="1" applyFill="1" applyBorder="1" applyAlignment="1" applyProtection="1">
      <alignment horizontal="right" vertical="center"/>
      <protection locked="0"/>
    </xf>
    <xf numFmtId="179" fontId="10" fillId="0" borderId="0" xfId="0" applyNumberFormat="1" applyFont="1" applyFill="1" applyBorder="1" applyAlignment="1" applyProtection="1">
      <alignment horizontal="center"/>
    </xf>
    <xf numFmtId="179" fontId="10" fillId="0" borderId="0" xfId="0" applyNumberFormat="1" applyFont="1" applyFill="1" applyBorder="1" applyProtection="1"/>
    <xf numFmtId="179" fontId="10" fillId="0" borderId="23" xfId="0" applyNumberFormat="1" applyFont="1" applyFill="1" applyBorder="1" applyProtection="1"/>
    <xf numFmtId="179" fontId="10" fillId="0" borderId="23" xfId="0" applyNumberFormat="1" applyFont="1" applyFill="1" applyBorder="1" applyAlignment="1" applyProtection="1">
      <alignment horizontal="right" vertical="center"/>
    </xf>
    <xf numFmtId="179" fontId="10" fillId="0" borderId="23" xfId="0" applyNumberFormat="1" applyFont="1" applyFill="1" applyBorder="1" applyAlignment="1" applyProtection="1">
      <alignment horizontal="right" vertical="center"/>
    </xf>
    <xf numFmtId="179" fontId="10" fillId="0" borderId="16" xfId="0" applyNumberFormat="1" applyFont="1" applyFill="1" applyBorder="1" applyAlignment="1" applyProtection="1">
      <alignment horizontal="center" vertical="center"/>
    </xf>
    <xf numFmtId="179" fontId="10" fillId="0" borderId="2" xfId="0" applyNumberFormat="1" applyFont="1" applyFill="1" applyBorder="1" applyAlignment="1" applyProtection="1">
      <alignment horizontal="center" vertical="center"/>
    </xf>
    <xf numFmtId="179" fontId="10" fillId="0" borderId="10" xfId="0" applyNumberFormat="1" applyFont="1" applyFill="1" applyBorder="1" applyAlignment="1" applyProtection="1">
      <alignment horizontal="center" vertical="center"/>
    </xf>
    <xf numFmtId="179" fontId="10" fillId="0" borderId="51" xfId="0" applyNumberFormat="1" applyFont="1" applyFill="1" applyBorder="1" applyAlignment="1" applyProtection="1">
      <alignment horizontal="center" vertical="center" wrapText="1"/>
    </xf>
    <xf numFmtId="179" fontId="10" fillId="0" borderId="53" xfId="0" applyNumberFormat="1" applyFont="1" applyFill="1" applyBorder="1" applyAlignment="1" applyProtection="1">
      <alignment horizontal="center" vertical="center" wrapText="1"/>
    </xf>
    <xf numFmtId="179" fontId="10" fillId="0" borderId="49" xfId="0" applyNumberFormat="1" applyFont="1" applyFill="1" applyBorder="1" applyAlignment="1" applyProtection="1">
      <alignment horizontal="center" vertical="center" wrapText="1"/>
    </xf>
    <xf numFmtId="179" fontId="10" fillId="0" borderId="0" xfId="0" applyNumberFormat="1" applyFont="1" applyFill="1" applyBorder="1" applyAlignment="1" applyProtection="1">
      <alignment horizontal="distributed" vertical="center"/>
    </xf>
    <xf numFmtId="179" fontId="10" fillId="0" borderId="1" xfId="0" applyNumberFormat="1" applyFont="1" applyFill="1" applyBorder="1" applyAlignment="1" applyProtection="1">
      <alignment horizontal="distributed" vertical="center"/>
    </xf>
    <xf numFmtId="179" fontId="20" fillId="0" borderId="5" xfId="0" applyNumberFormat="1" applyFont="1" applyFill="1" applyBorder="1" applyAlignment="1" applyProtection="1">
      <alignment horizontal="distributed" vertical="center"/>
    </xf>
    <xf numFmtId="179" fontId="20" fillId="0" borderId="0" xfId="0" applyNumberFormat="1" applyFont="1" applyFill="1" applyBorder="1" applyAlignment="1" applyProtection="1">
      <alignment horizontal="center" vertical="center"/>
    </xf>
    <xf numFmtId="179" fontId="10" fillId="0" borderId="1" xfId="0" applyNumberFormat="1" applyFont="1" applyFill="1" applyBorder="1" applyAlignment="1" applyProtection="1">
      <alignment horizontal="distributed" vertical="center"/>
    </xf>
    <xf numFmtId="179" fontId="20" fillId="0" borderId="34" xfId="0" applyNumberFormat="1" applyFont="1" applyFill="1" applyBorder="1" applyAlignment="1" applyProtection="1">
      <alignment horizontal="right" vertical="center"/>
    </xf>
    <xf numFmtId="179" fontId="10" fillId="0" borderId="48" xfId="0" applyNumberFormat="1" applyFont="1" applyFill="1" applyBorder="1" applyAlignment="1" applyProtection="1">
      <alignment horizontal="distributed" vertical="center"/>
    </xf>
    <xf numFmtId="179" fontId="10" fillId="0" borderId="58" xfId="0" applyNumberFormat="1" applyFont="1" applyFill="1" applyBorder="1" applyAlignment="1" applyProtection="1">
      <alignment horizontal="distributed" vertical="center"/>
    </xf>
    <xf numFmtId="179" fontId="10" fillId="0" borderId="59" xfId="0" applyNumberFormat="1" applyFont="1" applyFill="1" applyBorder="1" applyAlignment="1" applyProtection="1">
      <alignment vertical="center"/>
    </xf>
    <xf numFmtId="179" fontId="10" fillId="0" borderId="60" xfId="0" applyNumberFormat="1" applyFont="1" applyFill="1" applyBorder="1" applyAlignment="1" applyProtection="1">
      <alignment horizontal="distributed" vertical="center"/>
    </xf>
    <xf numFmtId="179" fontId="10" fillId="0" borderId="61" xfId="0" applyNumberFormat="1" applyFont="1" applyFill="1" applyBorder="1" applyAlignment="1" applyProtection="1">
      <alignment horizontal="right" vertical="center"/>
    </xf>
    <xf numFmtId="179" fontId="20" fillId="0" borderId="59" xfId="0" applyNumberFormat="1" applyFont="1" applyFill="1" applyBorder="1" applyAlignment="1" applyProtection="1">
      <alignment horizontal="right" vertical="center"/>
    </xf>
    <xf numFmtId="179" fontId="10" fillId="0" borderId="60" xfId="0" applyNumberFormat="1" applyFont="1" applyFill="1" applyBorder="1" applyAlignment="1" applyProtection="1">
      <alignment horizontal="right" vertical="center"/>
    </xf>
    <xf numFmtId="179" fontId="10" fillId="0" borderId="59" xfId="0" applyNumberFormat="1" applyFont="1" applyFill="1" applyBorder="1" applyAlignment="1" applyProtection="1">
      <alignment horizontal="right" vertical="center"/>
      <protection locked="0"/>
    </xf>
    <xf numFmtId="179" fontId="20" fillId="0" borderId="59" xfId="0" applyNumberFormat="1" applyFont="1" applyFill="1" applyBorder="1" applyAlignment="1" applyProtection="1">
      <alignment horizontal="right" vertical="center"/>
      <protection locked="0"/>
    </xf>
    <xf numFmtId="179" fontId="10" fillId="0" borderId="59" xfId="0" applyNumberFormat="1" applyFont="1" applyFill="1" applyBorder="1" applyAlignment="1" applyProtection="1">
      <alignment horizontal="right" vertical="center"/>
    </xf>
    <xf numFmtId="179" fontId="10" fillId="0" borderId="0" xfId="0" applyNumberFormat="1" applyFont="1" applyFill="1" applyProtection="1"/>
    <xf numFmtId="179" fontId="10" fillId="0" borderId="0" xfId="0" applyNumberFormat="1" applyFont="1" applyFill="1" applyBorder="1" applyAlignment="1" applyProtection="1">
      <alignment horizontal="center" vertical="center"/>
    </xf>
    <xf numFmtId="179" fontId="10" fillId="0" borderId="0" xfId="0" applyNumberFormat="1" applyFont="1" applyFill="1" applyBorder="1" applyAlignment="1" applyProtection="1">
      <alignment horizontal="center" vertical="center" wrapText="1"/>
    </xf>
    <xf numFmtId="179" fontId="10" fillId="0" borderId="0" xfId="0" applyNumberFormat="1" applyFont="1" applyFill="1" applyBorder="1" applyAlignment="1" applyProtection="1">
      <alignment horizontal="distributed" vertical="distributed" textRotation="255" wrapText="1"/>
    </xf>
    <xf numFmtId="179" fontId="10" fillId="0" borderId="0" xfId="0" applyNumberFormat="1" applyFont="1" applyFill="1" applyBorder="1" applyAlignment="1" applyProtection="1">
      <alignment horizontal="distributed" vertical="distributed"/>
    </xf>
    <xf numFmtId="179" fontId="20" fillId="0" borderId="39" xfId="0" applyNumberFormat="1" applyFont="1" applyFill="1" applyBorder="1" applyAlignment="1" applyProtection="1">
      <alignment horizontal="distributed" vertical="center"/>
    </xf>
    <xf numFmtId="179" fontId="20" fillId="0" borderId="48" xfId="0" applyNumberFormat="1" applyFont="1" applyFill="1" applyBorder="1" applyAlignment="1" applyProtection="1">
      <alignment horizontal="center" vertical="center"/>
    </xf>
    <xf numFmtId="179" fontId="20" fillId="0" borderId="41" xfId="0" applyNumberFormat="1" applyFont="1" applyFill="1" applyBorder="1" applyAlignment="1" applyProtection="1">
      <alignment horizontal="center" vertical="center"/>
    </xf>
    <xf numFmtId="179" fontId="20" fillId="0" borderId="39" xfId="0" applyNumberFormat="1" applyFont="1" applyFill="1" applyBorder="1" applyAlignment="1" applyProtection="1">
      <alignment horizontal="center" vertical="center"/>
    </xf>
    <xf numFmtId="179" fontId="10" fillId="0" borderId="34" xfId="0" applyNumberFormat="1" applyFont="1" applyFill="1" applyBorder="1" applyAlignment="1" applyProtection="1">
      <alignment horizontal="distributed" vertical="center"/>
    </xf>
    <xf numFmtId="179" fontId="10" fillId="0" borderId="46" xfId="0" applyNumberFormat="1" applyFont="1" applyFill="1" applyBorder="1" applyAlignment="1" applyProtection="1">
      <alignment horizontal="distributed" vertical="center"/>
    </xf>
    <xf numFmtId="179" fontId="20" fillId="0" borderId="46" xfId="0" applyNumberFormat="1" applyFont="1" applyFill="1" applyBorder="1" applyAlignment="1" applyProtection="1">
      <alignment horizontal="right" vertical="center"/>
    </xf>
    <xf numFmtId="179" fontId="20" fillId="0" borderId="36" xfId="0" applyNumberFormat="1" applyFont="1" applyFill="1" applyBorder="1" applyAlignment="1" applyProtection="1">
      <alignment horizontal="right" vertical="center"/>
    </xf>
    <xf numFmtId="179" fontId="20" fillId="0" borderId="34" xfId="0" applyNumberFormat="1" applyFont="1" applyFill="1" applyBorder="1" applyAlignment="1" applyProtection="1">
      <alignment horizontal="right" vertical="center"/>
      <protection locked="0"/>
    </xf>
    <xf numFmtId="179" fontId="10" fillId="0" borderId="58" xfId="0" applyNumberFormat="1" applyFont="1" applyFill="1" applyBorder="1" applyAlignment="1" applyProtection="1">
      <alignment horizontal="center" vertical="center"/>
    </xf>
    <xf numFmtId="179" fontId="10" fillId="0" borderId="38" xfId="0" applyNumberFormat="1" applyFont="1" applyFill="1" applyBorder="1" applyAlignment="1" applyProtection="1">
      <alignment horizontal="center" vertical="center"/>
    </xf>
    <xf numFmtId="179" fontId="10" fillId="0" borderId="37" xfId="0" applyNumberFormat="1" applyFont="1" applyFill="1" applyBorder="1" applyAlignment="1" applyProtection="1">
      <alignment horizontal="center" vertical="center"/>
    </xf>
    <xf numFmtId="179" fontId="10" fillId="0" borderId="58" xfId="0" applyNumberFormat="1" applyFont="1" applyFill="1" applyBorder="1" applyAlignment="1" applyProtection="1">
      <alignment vertical="center"/>
    </xf>
    <xf numFmtId="179" fontId="10" fillId="0" borderId="1" xfId="0" applyNumberFormat="1" applyFont="1" applyFill="1" applyBorder="1" applyAlignment="1" applyProtection="1">
      <alignment horizontal="center" vertical="center"/>
    </xf>
    <xf numFmtId="179" fontId="10" fillId="0" borderId="5" xfId="0" applyNumberFormat="1" applyFont="1" applyFill="1" applyBorder="1" applyAlignment="1" applyProtection="1">
      <alignment horizontal="center" vertical="center"/>
    </xf>
    <xf numFmtId="179" fontId="10" fillId="0" borderId="1" xfId="0" applyNumberFormat="1" applyFont="1" applyFill="1" applyBorder="1" applyAlignment="1" applyProtection="1">
      <alignment vertical="center"/>
    </xf>
    <xf numFmtId="179" fontId="10" fillId="0" borderId="61" xfId="0" applyNumberFormat="1" applyFont="1" applyFill="1" applyBorder="1" applyAlignment="1" applyProtection="1">
      <alignment horizontal="distributed" vertical="center"/>
    </xf>
    <xf numFmtId="179" fontId="10" fillId="0" borderId="60" xfId="0" applyNumberFormat="1" applyFont="1" applyFill="1" applyBorder="1" applyAlignment="1" applyProtection="1">
      <alignment horizontal="center" vertical="center"/>
    </xf>
    <xf numFmtId="179" fontId="10" fillId="0" borderId="61" xfId="0" applyNumberFormat="1" applyFont="1" applyFill="1" applyBorder="1" applyAlignment="1" applyProtection="1">
      <alignment horizontal="center" vertical="center"/>
    </xf>
    <xf numFmtId="179" fontId="10" fillId="0" borderId="59" xfId="0" applyNumberFormat="1" applyFont="1" applyFill="1" applyBorder="1" applyAlignment="1" applyProtection="1">
      <alignment horizontal="center" vertical="center"/>
    </xf>
    <xf numFmtId="179" fontId="10" fillId="0" borderId="0" xfId="0" applyNumberFormat="1" applyFont="1" applyFill="1" applyAlignment="1" applyProtection="1">
      <alignment horizontal="left" vertical="center" wrapText="1"/>
    </xf>
    <xf numFmtId="179" fontId="10" fillId="0" borderId="0" xfId="0" applyNumberFormat="1" applyFont="1" applyFill="1" applyBorder="1" applyAlignment="1" applyProtection="1">
      <alignment horizontal="left"/>
    </xf>
    <xf numFmtId="176" fontId="16" fillId="0" borderId="0" xfId="0" applyNumberFormat="1" applyFont="1" applyFill="1" applyBorder="1" applyProtection="1"/>
    <xf numFmtId="0" fontId="16" fillId="0" borderId="0" xfId="0" applyFont="1" applyFill="1" applyProtection="1"/>
    <xf numFmtId="0" fontId="16" fillId="0" borderId="0" xfId="0" applyFont="1" applyFill="1" applyBorder="1" applyProtection="1"/>
    <xf numFmtId="0" fontId="11" fillId="0" borderId="0" xfId="0" applyFont="1"/>
    <xf numFmtId="0" fontId="2" fillId="0" borderId="0" xfId="0" applyFont="1"/>
    <xf numFmtId="0" fontId="3" fillId="0" borderId="0" xfId="0" applyFont="1"/>
    <xf numFmtId="0" fontId="6" fillId="0" borderId="0" xfId="0" applyFont="1" applyAlignment="1">
      <alignment horizontal="left" vertical="top" wrapText="1"/>
    </xf>
    <xf numFmtId="0" fontId="7" fillId="0" borderId="0" xfId="0" applyFont="1"/>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25" xfId="0" applyFont="1" applyBorder="1" applyAlignment="1">
      <alignment horizontal="center" vertical="center"/>
    </xf>
    <xf numFmtId="0" fontId="6" fillId="0" borderId="0" xfId="0" applyFont="1"/>
    <xf numFmtId="0" fontId="6" fillId="0" borderId="1" xfId="0" applyFont="1" applyBorder="1" applyAlignment="1">
      <alignment horizontal="center" vertical="center"/>
    </xf>
    <xf numFmtId="0" fontId="6" fillId="0" borderId="41" xfId="0" applyFont="1" applyBorder="1" applyAlignment="1">
      <alignment horizontal="center" vertical="center"/>
    </xf>
    <xf numFmtId="0" fontId="6" fillId="0" borderId="62" xfId="0" applyFont="1" applyBorder="1" applyAlignment="1">
      <alignment horizontal="center" vertical="center"/>
    </xf>
    <xf numFmtId="0" fontId="6" fillId="0" borderId="52" xfId="0" applyFont="1" applyBorder="1" applyAlignment="1">
      <alignment horizontal="center" vertical="center"/>
    </xf>
    <xf numFmtId="0" fontId="6" fillId="0" borderId="56" xfId="0" applyFont="1" applyBorder="1" applyAlignment="1">
      <alignment horizontal="center" vertical="center"/>
    </xf>
    <xf numFmtId="49" fontId="6" fillId="0" borderId="48" xfId="0" applyNumberFormat="1" applyFont="1" applyBorder="1" applyAlignment="1">
      <alignment horizontal="distributed" vertical="center"/>
    </xf>
    <xf numFmtId="41" fontId="8" fillId="0" borderId="41" xfId="0" applyNumberFormat="1" applyFont="1" applyBorder="1" applyAlignment="1">
      <alignment horizontal="center" vertical="center"/>
    </xf>
    <xf numFmtId="9" fontId="7" fillId="0" borderId="62" xfId="1" applyFont="1" applyBorder="1" applyAlignment="1">
      <alignment horizontal="center" vertical="center"/>
    </xf>
    <xf numFmtId="0" fontId="6" fillId="0" borderId="41" xfId="0" applyNumberFormat="1" applyFont="1" applyBorder="1" applyAlignment="1">
      <alignment horizontal="center" vertical="center"/>
    </xf>
    <xf numFmtId="0" fontId="6" fillId="0" borderId="39" xfId="0" applyNumberFormat="1" applyFont="1" applyBorder="1" applyAlignment="1">
      <alignment horizontal="center" vertical="center"/>
    </xf>
    <xf numFmtId="41" fontId="6" fillId="0" borderId="56" xfId="0" applyNumberFormat="1" applyFont="1" applyBorder="1" applyAlignment="1">
      <alignment horizontal="center" vertical="center"/>
    </xf>
    <xf numFmtId="49" fontId="6" fillId="0" borderId="1" xfId="0" applyNumberFormat="1" applyFont="1" applyBorder="1" applyAlignment="1">
      <alignment horizontal="distributed" vertical="center"/>
    </xf>
    <xf numFmtId="41" fontId="8" fillId="0" borderId="5" xfId="0" applyNumberFormat="1" applyFont="1" applyBorder="1" applyAlignment="1">
      <alignment horizontal="center" vertical="center"/>
    </xf>
    <xf numFmtId="180" fontId="7" fillId="0" borderId="63" xfId="1" applyNumberFormat="1" applyFont="1" applyBorder="1" applyAlignment="1">
      <alignment horizontal="center" vertical="center"/>
    </xf>
    <xf numFmtId="41" fontId="6" fillId="0" borderId="5" xfId="0" applyNumberFormat="1" applyFont="1" applyBorder="1" applyAlignment="1">
      <alignment horizontal="center" vertical="center"/>
    </xf>
    <xf numFmtId="41" fontId="6" fillId="0" borderId="21" xfId="0" applyNumberFormat="1" applyFont="1" applyBorder="1" applyAlignment="1">
      <alignment horizontal="center" vertical="center"/>
    </xf>
    <xf numFmtId="41" fontId="6" fillId="0" borderId="26" xfId="0" applyNumberFormat="1" applyFont="1" applyBorder="1" applyAlignment="1">
      <alignment horizontal="center" vertical="center"/>
    </xf>
    <xf numFmtId="49" fontId="6" fillId="0" borderId="3" xfId="0" applyNumberFormat="1" applyFont="1" applyBorder="1" applyAlignment="1">
      <alignment horizontal="distributed" vertical="center"/>
    </xf>
    <xf numFmtId="41" fontId="8" fillId="0" borderId="7" xfId="0" applyNumberFormat="1" applyFont="1" applyBorder="1" applyAlignment="1">
      <alignment horizontal="center" vertical="center"/>
    </xf>
    <xf numFmtId="180" fontId="7" fillId="0" borderId="64" xfId="1" applyNumberFormat="1" applyFont="1" applyBorder="1" applyAlignment="1">
      <alignment horizontal="center" vertical="center"/>
    </xf>
    <xf numFmtId="181" fontId="6" fillId="0" borderId="7" xfId="0" applyNumberFormat="1" applyFont="1" applyBorder="1" applyAlignment="1">
      <alignment horizontal="center" vertical="center"/>
    </xf>
    <xf numFmtId="181" fontId="6" fillId="0" borderId="65" xfId="0" applyNumberFormat="1" applyFont="1" applyBorder="1" applyAlignment="1">
      <alignment horizontal="center" vertical="center"/>
    </xf>
    <xf numFmtId="41" fontId="6" fillId="0" borderId="27" xfId="0" applyNumberFormat="1" applyFont="1" applyBorder="1" applyAlignment="1">
      <alignment horizontal="center" vertical="center"/>
    </xf>
    <xf numFmtId="49" fontId="6" fillId="0" borderId="0" xfId="0" applyNumberFormat="1" applyFont="1" applyBorder="1" applyAlignment="1">
      <alignment vertical="center"/>
    </xf>
    <xf numFmtId="41" fontId="6" fillId="0" borderId="0" xfId="0" applyNumberFormat="1" applyFont="1" applyBorder="1" applyAlignment="1">
      <alignment horizontal="center"/>
    </xf>
    <xf numFmtId="176" fontId="6" fillId="0" borderId="0" xfId="0" applyNumberFormat="1" applyFont="1"/>
    <xf numFmtId="176" fontId="3" fillId="0" borderId="0" xfId="0" applyNumberFormat="1" applyFont="1" applyBorder="1"/>
    <xf numFmtId="176" fontId="0" fillId="0" borderId="0" xfId="0" applyNumberFormat="1" applyBorder="1"/>
    <xf numFmtId="0" fontId="22" fillId="0" borderId="0" xfId="0" applyFont="1" applyFill="1"/>
    <xf numFmtId="0" fontId="12" fillId="0" borderId="0"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41" xfId="0" applyFont="1" applyFill="1" applyBorder="1" applyAlignment="1">
      <alignment horizontal="distributed" vertical="distributed" textRotation="255"/>
    </xf>
    <xf numFmtId="0" fontId="10" fillId="0" borderId="66" xfId="0" applyFont="1" applyFill="1" applyBorder="1" applyAlignment="1">
      <alignment horizontal="distributed" vertical="distributed" textRotation="255"/>
    </xf>
    <xf numFmtId="0" fontId="10" fillId="0" borderId="47" xfId="0" applyFont="1" applyFill="1" applyBorder="1" applyAlignment="1">
      <alignment horizontal="distributed" vertical="distributed" textRotation="255"/>
    </xf>
    <xf numFmtId="0" fontId="10" fillId="0" borderId="48" xfId="0" applyFont="1" applyFill="1" applyBorder="1" applyAlignment="1">
      <alignment horizontal="distributed" vertical="distributed" textRotation="255"/>
    </xf>
    <xf numFmtId="0" fontId="10" fillId="0" borderId="39" xfId="0" applyFont="1" applyFill="1" applyBorder="1" applyAlignment="1">
      <alignment horizontal="distributed" vertical="distributed" textRotation="255"/>
    </xf>
    <xf numFmtId="49" fontId="13" fillId="0" borderId="48" xfId="0" applyNumberFormat="1" applyFont="1" applyFill="1" applyBorder="1" applyAlignment="1">
      <alignment horizontal="distributed" vertical="center"/>
    </xf>
    <xf numFmtId="41" fontId="13" fillId="0" borderId="31" xfId="0" applyNumberFormat="1" applyFont="1" applyFill="1" applyBorder="1" applyAlignment="1">
      <alignment horizontal="center" vertical="center"/>
    </xf>
    <xf numFmtId="41" fontId="13" fillId="0" borderId="66" xfId="0" applyNumberFormat="1" applyFont="1" applyFill="1" applyBorder="1" applyAlignment="1">
      <alignment horizontal="center" vertical="center"/>
    </xf>
    <xf numFmtId="41" fontId="13" fillId="0" borderId="47" xfId="0" applyNumberFormat="1" applyFont="1" applyFill="1" applyBorder="1" applyAlignment="1">
      <alignment horizontal="center" vertical="center"/>
    </xf>
    <xf numFmtId="41" fontId="13" fillId="0" borderId="48" xfId="0" applyNumberFormat="1" applyFont="1" applyFill="1" applyBorder="1" applyAlignment="1">
      <alignment horizontal="center" vertical="center"/>
    </xf>
    <xf numFmtId="41" fontId="13" fillId="0" borderId="39" xfId="0" applyNumberFormat="1" applyFont="1" applyFill="1" applyBorder="1" applyAlignment="1">
      <alignment horizontal="center" vertical="center"/>
    </xf>
    <xf numFmtId="41" fontId="13" fillId="0" borderId="67" xfId="0" applyNumberFormat="1" applyFont="1" applyFill="1" applyBorder="1" applyAlignment="1">
      <alignment horizontal="center" vertical="center"/>
    </xf>
    <xf numFmtId="41" fontId="13" fillId="0" borderId="68" xfId="0" applyNumberFormat="1" applyFont="1" applyFill="1" applyBorder="1" applyAlignment="1">
      <alignment horizontal="center" vertical="center"/>
    </xf>
    <xf numFmtId="41" fontId="13" fillId="0" borderId="69" xfId="0" applyNumberFormat="1" applyFont="1" applyFill="1" applyBorder="1" applyAlignment="1">
      <alignment horizontal="center" vertical="center"/>
    </xf>
    <xf numFmtId="41" fontId="13" fillId="0" borderId="41" xfId="0" applyNumberFormat="1" applyFont="1" applyFill="1" applyBorder="1" applyAlignment="1">
      <alignment horizontal="center" vertical="center"/>
    </xf>
    <xf numFmtId="49" fontId="10" fillId="0" borderId="58" xfId="0" applyNumberFormat="1" applyFont="1" applyFill="1" applyBorder="1" applyAlignment="1">
      <alignment horizontal="distributed" vertical="center"/>
    </xf>
    <xf numFmtId="41" fontId="13" fillId="0" borderId="33" xfId="0" applyNumberFormat="1" applyFont="1" applyFill="1" applyBorder="1" applyAlignment="1">
      <alignment horizontal="center" vertical="center"/>
    </xf>
    <xf numFmtId="41" fontId="10" fillId="0" borderId="70" xfId="0" applyNumberFormat="1" applyFont="1" applyFill="1" applyBorder="1" applyAlignment="1">
      <alignment horizontal="right" vertical="center"/>
    </xf>
    <xf numFmtId="41" fontId="10" fillId="0" borderId="71" xfId="0" applyNumberFormat="1" applyFont="1" applyFill="1" applyBorder="1" applyAlignment="1">
      <alignment horizontal="right" vertical="center"/>
    </xf>
    <xf numFmtId="41" fontId="10" fillId="0" borderId="58" xfId="0" applyNumberFormat="1" applyFont="1" applyFill="1" applyBorder="1" applyAlignment="1">
      <alignment horizontal="right" vertical="center"/>
    </xf>
    <xf numFmtId="41" fontId="13" fillId="0" borderId="58" xfId="0" applyNumberFormat="1" applyFont="1" applyFill="1" applyBorder="1" applyAlignment="1">
      <alignment horizontal="center" vertical="center"/>
    </xf>
    <xf numFmtId="41" fontId="10" fillId="0" borderId="37" xfId="0" applyNumberFormat="1" applyFont="1" applyFill="1" applyBorder="1" applyAlignment="1">
      <alignment horizontal="center" vertical="center"/>
    </xf>
    <xf numFmtId="41" fontId="10" fillId="0" borderId="71" xfId="0" applyNumberFormat="1" applyFont="1" applyFill="1" applyBorder="1" applyAlignment="1">
      <alignment horizontal="center" vertical="center"/>
    </xf>
    <xf numFmtId="49" fontId="10" fillId="0" borderId="1" xfId="0" applyNumberFormat="1" applyFont="1" applyFill="1" applyBorder="1" applyAlignment="1">
      <alignment horizontal="distributed" vertical="center"/>
    </xf>
    <xf numFmtId="41" fontId="13" fillId="0" borderId="5" xfId="0" applyNumberFormat="1" applyFont="1" applyFill="1" applyBorder="1" applyAlignment="1">
      <alignment horizontal="center" vertical="center"/>
    </xf>
    <xf numFmtId="41" fontId="10" fillId="0" borderId="72" xfId="0" applyNumberFormat="1" applyFont="1" applyFill="1" applyBorder="1" applyAlignment="1">
      <alignment horizontal="right" vertical="center"/>
    </xf>
    <xf numFmtId="41" fontId="10" fillId="0" borderId="21" xfId="0" applyNumberFormat="1" applyFont="1" applyFill="1" applyBorder="1" applyAlignment="1">
      <alignment horizontal="right" vertical="center"/>
    </xf>
    <xf numFmtId="41" fontId="10" fillId="0" borderId="1" xfId="0" applyNumberFormat="1" applyFont="1" applyFill="1" applyBorder="1" applyAlignment="1">
      <alignment horizontal="right" vertical="center"/>
    </xf>
    <xf numFmtId="41" fontId="13" fillId="0" borderId="1" xfId="0" applyNumberFormat="1" applyFont="1" applyFill="1" applyBorder="1" applyAlignment="1">
      <alignment horizontal="center" vertical="center"/>
    </xf>
    <xf numFmtId="41" fontId="10" fillId="0" borderId="0" xfId="0" applyNumberFormat="1" applyFont="1" applyFill="1" applyBorder="1" applyAlignment="1">
      <alignment horizontal="center" vertical="center"/>
    </xf>
    <xf numFmtId="41" fontId="13" fillId="0" borderId="4" xfId="0" applyNumberFormat="1" applyFont="1" applyFill="1" applyBorder="1" applyAlignment="1">
      <alignment horizontal="center" vertical="center"/>
    </xf>
    <xf numFmtId="41" fontId="10" fillId="0" borderId="72" xfId="0" applyNumberFormat="1" applyFont="1" applyFill="1" applyBorder="1" applyAlignment="1">
      <alignment horizontal="center" vertical="center"/>
    </xf>
    <xf numFmtId="41" fontId="10" fillId="0" borderId="21" xfId="0" applyNumberFormat="1" applyFont="1" applyFill="1" applyBorder="1" applyAlignment="1">
      <alignment horizontal="center" vertical="center"/>
    </xf>
    <xf numFmtId="41" fontId="10" fillId="0" borderId="0" xfId="0" applyNumberFormat="1" applyFont="1" applyFill="1" applyBorder="1" applyAlignment="1">
      <alignment horizontal="right" vertical="center"/>
    </xf>
    <xf numFmtId="49" fontId="10" fillId="0" borderId="3" xfId="0" applyNumberFormat="1" applyFont="1" applyFill="1" applyBorder="1" applyAlignment="1">
      <alignment horizontal="distributed" vertical="center"/>
    </xf>
    <xf numFmtId="41" fontId="13" fillId="0" borderId="6" xfId="0" applyNumberFormat="1" applyFont="1" applyFill="1" applyBorder="1" applyAlignment="1">
      <alignment horizontal="center" vertical="center"/>
    </xf>
    <xf numFmtId="41" fontId="10" fillId="0" borderId="73" xfId="0" applyNumberFormat="1" applyFont="1" applyFill="1" applyBorder="1" applyAlignment="1">
      <alignment horizontal="right" vertical="center"/>
    </xf>
    <xf numFmtId="41" fontId="10" fillId="0" borderId="22" xfId="0" applyNumberFormat="1" applyFont="1" applyFill="1" applyBorder="1" applyAlignment="1">
      <alignment horizontal="right" vertical="center"/>
    </xf>
    <xf numFmtId="41" fontId="10" fillId="0" borderId="3" xfId="0" applyNumberFormat="1" applyFont="1" applyFill="1" applyBorder="1" applyAlignment="1">
      <alignment horizontal="right" vertical="center"/>
    </xf>
    <xf numFmtId="41" fontId="13" fillId="0" borderId="3" xfId="0" applyNumberFormat="1" applyFont="1" applyFill="1" applyBorder="1" applyAlignment="1">
      <alignment horizontal="center" vertical="center"/>
    </xf>
    <xf numFmtId="41" fontId="10" fillId="0" borderId="23" xfId="0" applyNumberFormat="1" applyFont="1" applyFill="1" applyBorder="1" applyAlignment="1">
      <alignment horizontal="center" vertical="center"/>
    </xf>
    <xf numFmtId="41" fontId="10" fillId="0" borderId="73" xfId="0" applyNumberFormat="1" applyFont="1" applyFill="1" applyBorder="1" applyAlignment="1">
      <alignment horizontal="center" vertical="center"/>
    </xf>
    <xf numFmtId="41" fontId="10" fillId="0" borderId="22" xfId="0" applyNumberFormat="1" applyFont="1" applyFill="1" applyBorder="1" applyAlignment="1">
      <alignment horizontal="center" vertical="center"/>
    </xf>
    <xf numFmtId="49" fontId="10" fillId="0" borderId="0" xfId="0" applyNumberFormat="1" applyFont="1" applyFill="1" applyBorder="1" applyAlignment="1">
      <alignment horizontal="distributed" vertical="center"/>
    </xf>
    <xf numFmtId="41" fontId="10" fillId="0" borderId="16" xfId="0" applyNumberFormat="1"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Font="1" applyFill="1" applyBorder="1" applyAlignment="1">
      <alignment horizontal="center" vertical="center"/>
    </xf>
    <xf numFmtId="0" fontId="10" fillId="0" borderId="0" xfId="0" applyFont="1" applyFill="1" applyBorder="1" applyAlignment="1">
      <alignment horizontal="distributed" vertical="distributed" textRotation="255"/>
    </xf>
    <xf numFmtId="41" fontId="10" fillId="0" borderId="70" xfId="0" applyNumberFormat="1" applyFont="1" applyFill="1" applyBorder="1" applyAlignment="1">
      <alignment horizontal="center" vertical="center"/>
    </xf>
    <xf numFmtId="41" fontId="10" fillId="0" borderId="58" xfId="0" applyNumberFormat="1" applyFont="1" applyFill="1" applyBorder="1" applyAlignment="1">
      <alignment horizontal="center" vertical="center"/>
    </xf>
    <xf numFmtId="41" fontId="10" fillId="0" borderId="1" xfId="0" applyNumberFormat="1" applyFont="1" applyFill="1" applyBorder="1" applyAlignment="1">
      <alignment horizontal="center" vertical="center"/>
    </xf>
    <xf numFmtId="41" fontId="10" fillId="0" borderId="3" xfId="0" applyNumberFormat="1" applyFont="1" applyFill="1" applyBorder="1" applyAlignment="1">
      <alignment horizontal="center" vertical="center"/>
    </xf>
    <xf numFmtId="0" fontId="6" fillId="0" borderId="0" xfId="0" applyFont="1" applyAlignment="1">
      <alignment horizontal="left" vertical="center" wrapText="1"/>
    </xf>
    <xf numFmtId="0" fontId="7" fillId="0" borderId="0" xfId="0" applyFont="1" applyBorder="1"/>
    <xf numFmtId="0" fontId="6" fillId="0" borderId="23" xfId="0" applyFont="1" applyBorder="1" applyAlignment="1">
      <alignment horizontal="left" vertical="center" wrapText="1"/>
    </xf>
    <xf numFmtId="0" fontId="6" fillId="0" borderId="0" xfId="0" applyFont="1" applyBorder="1" applyAlignment="1">
      <alignment horizontal="left" vertical="center" wrapText="1"/>
    </xf>
    <xf numFmtId="0" fontId="8" fillId="0" borderId="2" xfId="0" applyFont="1" applyBorder="1" applyAlignment="1">
      <alignment horizontal="center" vertical="center"/>
    </xf>
    <xf numFmtId="0" fontId="6" fillId="0" borderId="15" xfId="0" applyFont="1" applyBorder="1" applyAlignment="1">
      <alignment horizontal="center" vertical="center"/>
    </xf>
    <xf numFmtId="0" fontId="6" fillId="0" borderId="74" xfId="0" applyFont="1" applyBorder="1" applyAlignment="1">
      <alignment horizontal="center" vertical="center"/>
    </xf>
    <xf numFmtId="0" fontId="6" fillId="0" borderId="74"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0" xfId="0" applyFont="1" applyFill="1" applyBorder="1" applyAlignment="1">
      <alignment vertical="center"/>
    </xf>
    <xf numFmtId="181" fontId="8" fillId="0" borderId="18" xfId="0" applyNumberFormat="1" applyFont="1" applyBorder="1" applyAlignment="1">
      <alignment horizontal="right" vertical="center"/>
    </xf>
    <xf numFmtId="41" fontId="6" fillId="0" borderId="9" xfId="0" applyNumberFormat="1" applyFont="1" applyBorder="1" applyAlignment="1">
      <alignment horizontal="center" vertical="center"/>
    </xf>
    <xf numFmtId="41" fontId="6" fillId="0" borderId="17" xfId="0" applyNumberFormat="1" applyFont="1" applyBorder="1" applyAlignment="1">
      <alignment horizontal="center" vertical="center"/>
    </xf>
    <xf numFmtId="41" fontId="6" fillId="0" borderId="17" xfId="0" applyNumberFormat="1" applyFont="1" applyBorder="1" applyAlignment="1">
      <alignment vertical="center"/>
    </xf>
    <xf numFmtId="181" fontId="6" fillId="0" borderId="19" xfId="0" applyNumberFormat="1" applyFont="1" applyBorder="1" applyAlignment="1">
      <alignment horizontal="right" vertical="center"/>
    </xf>
    <xf numFmtId="176" fontId="6" fillId="0" borderId="0" xfId="0" applyNumberFormat="1" applyFont="1" applyBorder="1"/>
    <xf numFmtId="176" fontId="26" fillId="0" borderId="0" xfId="0" applyNumberFormat="1" applyFont="1" applyBorder="1"/>
    <xf numFmtId="0" fontId="26" fillId="0" borderId="0" xfId="0" applyFont="1"/>
    <xf numFmtId="0" fontId="20" fillId="0" borderId="0" xfId="0" applyFont="1" applyFill="1"/>
    <xf numFmtId="0" fontId="10" fillId="0" borderId="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0" xfId="0" applyFont="1" applyFill="1" applyAlignment="1">
      <alignment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 xfId="0" applyFont="1" applyFill="1" applyBorder="1" applyAlignment="1">
      <alignment horizontal="distributed" vertical="distributed" textRotation="255"/>
    </xf>
    <xf numFmtId="0" fontId="10" fillId="0" borderId="5" xfId="0" applyFont="1" applyFill="1" applyBorder="1" applyAlignment="1">
      <alignment horizontal="distributed" vertical="distributed" textRotation="255"/>
    </xf>
    <xf numFmtId="0" fontId="10" fillId="0" borderId="21" xfId="0" applyFont="1" applyFill="1" applyBorder="1" applyAlignment="1">
      <alignment horizontal="distributed" vertical="distributed" textRotation="255"/>
    </xf>
    <xf numFmtId="0" fontId="10" fillId="0" borderId="1" xfId="0" applyFont="1" applyFill="1" applyBorder="1" applyAlignment="1">
      <alignment horizontal="distributed" vertical="distributed" textRotation="255"/>
    </xf>
    <xf numFmtId="49" fontId="10" fillId="0" borderId="48" xfId="0" applyNumberFormat="1" applyFont="1" applyFill="1" applyBorder="1" applyAlignment="1">
      <alignment horizontal="center" vertical="center" shrinkToFit="1"/>
    </xf>
    <xf numFmtId="41" fontId="13" fillId="0" borderId="76" xfId="0" applyNumberFormat="1" applyFont="1" applyFill="1" applyBorder="1" applyAlignment="1">
      <alignment horizontal="center" vertical="center"/>
    </xf>
    <xf numFmtId="41" fontId="13" fillId="0" borderId="40" xfId="0" applyNumberFormat="1" applyFont="1" applyFill="1" applyBorder="1" applyAlignment="1">
      <alignment horizontal="center" vertical="center"/>
    </xf>
    <xf numFmtId="49" fontId="10" fillId="0" borderId="58" xfId="0" applyNumberFormat="1" applyFont="1" applyFill="1" applyBorder="1" applyAlignment="1">
      <alignment horizontal="center" vertical="center"/>
    </xf>
    <xf numFmtId="41" fontId="13" fillId="0" borderId="77" xfId="0" applyNumberFormat="1" applyFont="1" applyFill="1" applyBorder="1" applyAlignment="1">
      <alignment horizontal="center" vertical="center"/>
    </xf>
    <xf numFmtId="41" fontId="13" fillId="0" borderId="78" xfId="0" applyNumberFormat="1" applyFont="1" applyFill="1" applyBorder="1" applyAlignment="1">
      <alignment horizontal="center" vertical="center"/>
    </xf>
    <xf numFmtId="41" fontId="10" fillId="0" borderId="38"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1" fontId="13" fillId="0" borderId="64" xfId="0" applyNumberFormat="1" applyFont="1" applyFill="1" applyBorder="1" applyAlignment="1">
      <alignment horizontal="center" vertical="center"/>
    </xf>
    <xf numFmtId="41" fontId="10" fillId="0" borderId="7"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1" fontId="10" fillId="0" borderId="13" xfId="0" applyNumberFormat="1" applyFont="1" applyFill="1" applyBorder="1" applyAlignment="1">
      <alignment horizontal="center" vertical="center"/>
    </xf>
    <xf numFmtId="0" fontId="10" fillId="0" borderId="15" xfId="0" applyFont="1" applyFill="1" applyBorder="1" applyAlignment="1">
      <alignment horizontal="center" vertical="center" textRotation="255"/>
    </xf>
    <xf numFmtId="0" fontId="10" fillId="0" borderId="5" xfId="0" applyFont="1" applyFill="1" applyBorder="1" applyAlignment="1">
      <alignment horizontal="center" vertical="center" textRotation="255"/>
    </xf>
    <xf numFmtId="0" fontId="10" fillId="0" borderId="36" xfId="0" applyFont="1" applyFill="1" applyBorder="1" applyAlignment="1">
      <alignment horizontal="center" vertical="center" textRotation="255"/>
    </xf>
    <xf numFmtId="41" fontId="20" fillId="0" borderId="40" xfId="0" applyNumberFormat="1" applyFont="1" applyFill="1" applyBorder="1" applyAlignment="1">
      <alignment horizontal="center" vertical="center"/>
    </xf>
    <xf numFmtId="41" fontId="10" fillId="0" borderId="67" xfId="0" applyNumberFormat="1" applyFont="1" applyFill="1" applyBorder="1" applyAlignment="1">
      <alignment horizontal="center" vertical="center"/>
    </xf>
    <xf numFmtId="41" fontId="10" fillId="0" borderId="39" xfId="0" applyNumberFormat="1" applyFont="1" applyFill="1" applyBorder="1" applyAlignment="1">
      <alignment horizontal="center" vertical="center"/>
    </xf>
    <xf numFmtId="41" fontId="10" fillId="0" borderId="68" xfId="0" applyNumberFormat="1" applyFont="1" applyFill="1" applyBorder="1" applyAlignment="1">
      <alignment horizontal="center" vertical="center"/>
    </xf>
    <xf numFmtId="41" fontId="10" fillId="0" borderId="69" xfId="0" applyNumberFormat="1" applyFont="1" applyFill="1" applyBorder="1" applyAlignment="1">
      <alignment horizontal="center" vertical="center"/>
    </xf>
    <xf numFmtId="41" fontId="10" fillId="0" borderId="79" xfId="0" applyNumberFormat="1" applyFont="1" applyFill="1" applyBorder="1" applyAlignment="1">
      <alignment horizontal="center" vertical="center"/>
    </xf>
    <xf numFmtId="41" fontId="10" fillId="0" borderId="32" xfId="0" applyNumberFormat="1" applyFont="1" applyFill="1" applyBorder="1" applyAlignment="1">
      <alignment horizontal="center" vertical="center"/>
    </xf>
    <xf numFmtId="41" fontId="20" fillId="0" borderId="78" xfId="0" applyNumberFormat="1" applyFont="1" applyFill="1" applyBorder="1" applyAlignment="1">
      <alignment horizontal="center" vertical="center"/>
    </xf>
    <xf numFmtId="0" fontId="20" fillId="0" borderId="38" xfId="0" applyFont="1" applyFill="1" applyBorder="1" applyAlignment="1">
      <alignment vertical="center"/>
    </xf>
    <xf numFmtId="41" fontId="20" fillId="0" borderId="6" xfId="0" applyNumberFormat="1" applyFont="1" applyFill="1" applyBorder="1" applyAlignment="1">
      <alignment horizontal="center" vertical="center"/>
    </xf>
    <xf numFmtId="0" fontId="20" fillId="0" borderId="7" xfId="0" applyFont="1" applyFill="1" applyBorder="1" applyAlignment="1">
      <alignment vertical="center"/>
    </xf>
    <xf numFmtId="49" fontId="10" fillId="0" borderId="16" xfId="0" applyNumberFormat="1" applyFont="1" applyFill="1" applyBorder="1" applyAlignment="1">
      <alignment horizontal="left" vertical="center"/>
    </xf>
    <xf numFmtId="0" fontId="16" fillId="0" borderId="16" xfId="0" applyFont="1" applyBorder="1" applyAlignment="1">
      <alignment vertical="center"/>
    </xf>
    <xf numFmtId="176" fontId="10" fillId="0" borderId="0" xfId="0" applyNumberFormat="1" applyFont="1" applyFill="1" applyBorder="1" applyAlignment="1">
      <alignment horizontal="left"/>
    </xf>
    <xf numFmtId="176" fontId="20" fillId="0" borderId="0" xfId="0" applyNumberFormat="1" applyFont="1" applyFill="1" applyBorder="1"/>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3"/>
  <sheetViews>
    <sheetView showGridLines="0" tabSelected="1" zoomScaleSheetLayoutView="100" workbookViewId="0"/>
  </sheetViews>
  <sheetFormatPr baseColWidth="10" defaultColWidth="8.83203125" defaultRowHeight="14"/>
  <cols>
    <col min="1" max="1" width="7.6640625" style="7" customWidth="1"/>
    <col min="2" max="2" width="5.33203125" style="7" customWidth="1"/>
    <col min="3" max="13" width="4.33203125" style="7" customWidth="1"/>
    <col min="14" max="14" width="5.33203125" style="7" customWidth="1"/>
    <col min="15" max="18" width="4.33203125" style="7" customWidth="1"/>
    <col min="19" max="19" width="4.33203125" style="8" customWidth="1"/>
    <col min="20" max="16384" width="8.83203125" style="7"/>
  </cols>
  <sheetData>
    <row r="1" spans="1:19" s="1" customFormat="1">
      <c r="S1" s="2"/>
    </row>
    <row r="2" spans="1:19" s="3" customFormat="1" ht="21" customHeight="1">
      <c r="A2" s="67" t="s">
        <v>24</v>
      </c>
      <c r="B2" s="67"/>
      <c r="C2" s="67"/>
      <c r="D2" s="67"/>
      <c r="E2" s="67"/>
      <c r="F2" s="67"/>
      <c r="G2" s="67"/>
      <c r="H2" s="67"/>
      <c r="I2" s="67"/>
      <c r="J2" s="67"/>
      <c r="K2" s="67"/>
      <c r="L2" s="67"/>
      <c r="M2" s="67"/>
      <c r="N2" s="67"/>
      <c r="O2" s="67"/>
      <c r="P2" s="67"/>
      <c r="Q2" s="67"/>
      <c r="R2" s="67"/>
      <c r="S2" s="67"/>
    </row>
    <row r="3" spans="1:19" s="3" customFormat="1">
      <c r="S3" s="4"/>
    </row>
    <row r="4" spans="1:19" s="9" customFormat="1" ht="13" customHeight="1">
      <c r="A4" s="70" t="s">
        <v>25</v>
      </c>
      <c r="B4" s="70"/>
      <c r="C4" s="70"/>
      <c r="D4" s="70"/>
      <c r="E4" s="70"/>
      <c r="F4" s="70"/>
      <c r="G4" s="70"/>
      <c r="H4" s="70"/>
      <c r="I4" s="70"/>
      <c r="J4" s="70"/>
      <c r="K4" s="70"/>
      <c r="L4" s="70"/>
      <c r="M4" s="70"/>
      <c r="N4" s="70"/>
      <c r="O4" s="70"/>
      <c r="P4" s="70"/>
      <c r="Q4" s="70"/>
      <c r="R4" s="70"/>
      <c r="S4" s="70"/>
    </row>
    <row r="5" spans="1:19" s="9" customFormat="1" ht="13">
      <c r="A5" s="70"/>
      <c r="B5" s="70"/>
      <c r="C5" s="70"/>
      <c r="D5" s="70"/>
      <c r="E5" s="70"/>
      <c r="F5" s="70"/>
      <c r="G5" s="70"/>
      <c r="H5" s="70"/>
      <c r="I5" s="70"/>
      <c r="J5" s="70"/>
      <c r="K5" s="70"/>
      <c r="L5" s="70"/>
      <c r="M5" s="70"/>
      <c r="N5" s="70"/>
      <c r="O5" s="70"/>
      <c r="P5" s="70"/>
      <c r="Q5" s="70"/>
      <c r="R5" s="70"/>
      <c r="S5" s="70"/>
    </row>
    <row r="6" spans="1:19" s="9" customFormat="1" ht="13">
      <c r="A6" s="70"/>
      <c r="B6" s="70"/>
      <c r="C6" s="70"/>
      <c r="D6" s="70"/>
      <c r="E6" s="70"/>
      <c r="F6" s="70"/>
      <c r="G6" s="70"/>
      <c r="H6" s="70"/>
      <c r="I6" s="70"/>
      <c r="J6" s="70"/>
      <c r="K6" s="70"/>
      <c r="L6" s="70"/>
      <c r="M6" s="70"/>
      <c r="N6" s="70"/>
      <c r="O6" s="70"/>
      <c r="P6" s="70"/>
      <c r="Q6" s="70"/>
      <c r="R6" s="70"/>
      <c r="S6" s="70"/>
    </row>
    <row r="7" spans="1:19" s="9" customFormat="1" ht="13">
      <c r="S7" s="10"/>
    </row>
    <row r="8" spans="1:19" s="5" customFormat="1" ht="17">
      <c r="A8" s="5" t="s">
        <v>23</v>
      </c>
      <c r="S8" s="35"/>
    </row>
    <row r="9" spans="1:19" s="9" customFormat="1" ht="13">
      <c r="S9" s="10"/>
    </row>
    <row r="10" spans="1:19" s="36" customFormat="1" ht="18" customHeight="1">
      <c r="A10" s="38" t="s">
        <v>26</v>
      </c>
      <c r="S10" s="37"/>
    </row>
    <row r="11" spans="1:19" s="9" customFormat="1" ht="8.25" customHeight="1">
      <c r="S11" s="10"/>
    </row>
    <row r="12" spans="1:19" s="9" customFormat="1" ht="15" customHeight="1">
      <c r="A12" s="70" t="s">
        <v>21</v>
      </c>
      <c r="B12" s="70"/>
      <c r="C12" s="70"/>
      <c r="D12" s="70"/>
      <c r="E12" s="70"/>
      <c r="F12" s="70"/>
      <c r="G12" s="70"/>
      <c r="H12" s="70"/>
      <c r="I12" s="70"/>
      <c r="J12" s="70"/>
      <c r="K12" s="70"/>
      <c r="L12" s="70"/>
      <c r="M12" s="70"/>
      <c r="N12" s="70"/>
      <c r="O12" s="70"/>
      <c r="P12" s="70"/>
      <c r="Q12" s="70"/>
      <c r="R12" s="70"/>
      <c r="S12" s="70"/>
    </row>
    <row r="13" spans="1:19" s="9" customFormat="1" ht="15" customHeight="1" thickBot="1">
      <c r="A13" s="70"/>
      <c r="B13" s="70"/>
      <c r="C13" s="70"/>
      <c r="D13" s="70"/>
      <c r="E13" s="70"/>
      <c r="F13" s="70"/>
      <c r="G13" s="70"/>
      <c r="H13" s="70"/>
      <c r="I13" s="70"/>
      <c r="J13" s="70"/>
      <c r="K13" s="70"/>
      <c r="L13" s="70"/>
      <c r="M13" s="70"/>
      <c r="N13" s="70"/>
      <c r="O13" s="70"/>
      <c r="P13" s="70"/>
      <c r="Q13" s="70"/>
      <c r="R13" s="70"/>
      <c r="S13" s="70"/>
    </row>
    <row r="14" spans="1:19" s="12" customFormat="1" ht="14.25" customHeight="1">
      <c r="A14" s="11"/>
      <c r="B14" s="62" t="s">
        <v>14</v>
      </c>
      <c r="C14" s="63"/>
      <c r="D14" s="63"/>
      <c r="E14" s="63"/>
      <c r="F14" s="63"/>
      <c r="G14" s="64"/>
      <c r="H14" s="62" t="s">
        <v>15</v>
      </c>
      <c r="I14" s="63"/>
      <c r="J14" s="63"/>
      <c r="K14" s="63"/>
      <c r="L14" s="63"/>
      <c r="M14" s="64"/>
      <c r="N14" s="65" t="s">
        <v>16</v>
      </c>
      <c r="O14" s="66"/>
      <c r="P14" s="66"/>
      <c r="Q14" s="66"/>
      <c r="R14" s="66"/>
      <c r="S14" s="66"/>
    </row>
    <row r="15" spans="1:19" s="12" customFormat="1" ht="30" customHeight="1" thickBot="1">
      <c r="A15" s="13"/>
      <c r="B15" s="14" t="s">
        <v>14</v>
      </c>
      <c r="C15" s="15" t="s">
        <v>9</v>
      </c>
      <c r="D15" s="40" t="s">
        <v>10</v>
      </c>
      <c r="E15" s="40" t="s">
        <v>11</v>
      </c>
      <c r="F15" s="40" t="s">
        <v>12</v>
      </c>
      <c r="G15" s="41" t="s">
        <v>13</v>
      </c>
      <c r="H15" s="14" t="s">
        <v>14</v>
      </c>
      <c r="I15" s="15" t="s">
        <v>9</v>
      </c>
      <c r="J15" s="40" t="s">
        <v>10</v>
      </c>
      <c r="K15" s="40" t="s">
        <v>11</v>
      </c>
      <c r="L15" s="40" t="s">
        <v>12</v>
      </c>
      <c r="M15" s="41" t="s">
        <v>13</v>
      </c>
      <c r="N15" s="14" t="s">
        <v>14</v>
      </c>
      <c r="O15" s="15" t="s">
        <v>9</v>
      </c>
      <c r="P15" s="40" t="s">
        <v>10</v>
      </c>
      <c r="Q15" s="40" t="s">
        <v>11</v>
      </c>
      <c r="R15" s="40" t="s">
        <v>12</v>
      </c>
      <c r="S15" s="42" t="s">
        <v>13</v>
      </c>
    </row>
    <row r="16" spans="1:19" s="12" customFormat="1" ht="15" customHeight="1">
      <c r="A16" s="16" t="s">
        <v>22</v>
      </c>
      <c r="B16" s="43">
        <f>SUM(B17:B26)</f>
        <v>1181</v>
      </c>
      <c r="C16" s="44">
        <f t="shared" ref="C16:Q16" si="0">SUM(C17:C26)</f>
        <v>0</v>
      </c>
      <c r="D16" s="45">
        <f t="shared" si="0"/>
        <v>11</v>
      </c>
      <c r="E16" s="45">
        <f t="shared" si="0"/>
        <v>197</v>
      </c>
      <c r="F16" s="45">
        <f t="shared" si="0"/>
        <v>687</v>
      </c>
      <c r="G16" s="46">
        <f t="shared" si="0"/>
        <v>286</v>
      </c>
      <c r="H16" s="43">
        <f t="shared" si="0"/>
        <v>45</v>
      </c>
      <c r="I16" s="44">
        <f t="shared" si="0"/>
        <v>0</v>
      </c>
      <c r="J16" s="45">
        <f t="shared" si="0"/>
        <v>1</v>
      </c>
      <c r="K16" s="45">
        <f t="shared" si="0"/>
        <v>13</v>
      </c>
      <c r="L16" s="45">
        <f t="shared" si="0"/>
        <v>30</v>
      </c>
      <c r="M16" s="46">
        <f t="shared" si="0"/>
        <v>1</v>
      </c>
      <c r="N16" s="43">
        <f>SUM(N17:N26)</f>
        <v>1136</v>
      </c>
      <c r="O16" s="44">
        <f t="shared" si="0"/>
        <v>0</v>
      </c>
      <c r="P16" s="45">
        <f t="shared" si="0"/>
        <v>10</v>
      </c>
      <c r="Q16" s="45">
        <f t="shared" si="0"/>
        <v>184</v>
      </c>
      <c r="R16" s="45">
        <f>SUM(R17:R26)</f>
        <v>657</v>
      </c>
      <c r="S16" s="47">
        <f>SUM(S17:S26)</f>
        <v>285</v>
      </c>
    </row>
    <row r="17" spans="1:19" s="12" customFormat="1" ht="15" customHeight="1">
      <c r="A17" s="19" t="s">
        <v>0</v>
      </c>
      <c r="B17" s="20">
        <f>SUM(C17:G17)</f>
        <v>153</v>
      </c>
      <c r="C17" s="21">
        <f t="shared" ref="C17:G17" si="1">SUM(I17+O17+C31+I31)</f>
        <v>0</v>
      </c>
      <c r="D17" s="48">
        <f t="shared" si="1"/>
        <v>2</v>
      </c>
      <c r="E17" s="48">
        <f t="shared" si="1"/>
        <v>31</v>
      </c>
      <c r="F17" s="48">
        <f t="shared" si="1"/>
        <v>89</v>
      </c>
      <c r="G17" s="49">
        <f t="shared" si="1"/>
        <v>31</v>
      </c>
      <c r="H17" s="20">
        <f>SUM(I17:M17)</f>
        <v>5</v>
      </c>
      <c r="I17" s="21">
        <v>0</v>
      </c>
      <c r="J17" s="48">
        <v>0</v>
      </c>
      <c r="K17" s="48">
        <v>2</v>
      </c>
      <c r="L17" s="48">
        <v>3</v>
      </c>
      <c r="M17" s="49">
        <v>0</v>
      </c>
      <c r="N17" s="20">
        <f>SUM(O17:S17)</f>
        <v>148</v>
      </c>
      <c r="O17" s="21">
        <v>0</v>
      </c>
      <c r="P17" s="48">
        <v>2</v>
      </c>
      <c r="Q17" s="48">
        <v>29</v>
      </c>
      <c r="R17" s="48">
        <v>86</v>
      </c>
      <c r="S17" s="29">
        <v>31</v>
      </c>
    </row>
    <row r="18" spans="1:19" s="12" customFormat="1" ht="15" customHeight="1">
      <c r="A18" s="19" t="s">
        <v>1</v>
      </c>
      <c r="B18" s="20">
        <f>SUM(C18:G18)</f>
        <v>160</v>
      </c>
      <c r="C18" s="21">
        <f t="shared" ref="C18:G26" si="2">SUM(I18+O18+C32+I32)</f>
        <v>0</v>
      </c>
      <c r="D18" s="48">
        <f t="shared" si="2"/>
        <v>1</v>
      </c>
      <c r="E18" s="48">
        <f t="shared" si="2"/>
        <v>25</v>
      </c>
      <c r="F18" s="48">
        <f>SUM(L18+R18+F32+L32)</f>
        <v>95</v>
      </c>
      <c r="G18" s="49">
        <f t="shared" si="2"/>
        <v>39</v>
      </c>
      <c r="H18" s="20">
        <f>SUM(I18:M18)</f>
        <v>13</v>
      </c>
      <c r="I18" s="21">
        <v>0</v>
      </c>
      <c r="J18" s="48">
        <v>0</v>
      </c>
      <c r="K18" s="48">
        <v>2</v>
      </c>
      <c r="L18" s="48">
        <v>11</v>
      </c>
      <c r="M18" s="49">
        <v>0</v>
      </c>
      <c r="N18" s="20">
        <f>SUM(O18:S18)</f>
        <v>147</v>
      </c>
      <c r="O18" s="21">
        <v>0</v>
      </c>
      <c r="P18" s="48">
        <v>1</v>
      </c>
      <c r="Q18" s="48">
        <v>23</v>
      </c>
      <c r="R18" s="48">
        <v>84</v>
      </c>
      <c r="S18" s="29">
        <v>39</v>
      </c>
    </row>
    <row r="19" spans="1:19" s="12" customFormat="1" ht="15" customHeight="1">
      <c r="A19" s="19" t="s">
        <v>2</v>
      </c>
      <c r="B19" s="20">
        <f t="shared" ref="B19:B26" si="3">SUM(C19:G19)</f>
        <v>101</v>
      </c>
      <c r="C19" s="21">
        <f t="shared" si="2"/>
        <v>0</v>
      </c>
      <c r="D19" s="48">
        <f t="shared" si="2"/>
        <v>0</v>
      </c>
      <c r="E19" s="48">
        <f t="shared" si="2"/>
        <v>23</v>
      </c>
      <c r="F19" s="48">
        <f t="shared" si="2"/>
        <v>53</v>
      </c>
      <c r="G19" s="49">
        <f t="shared" si="2"/>
        <v>25</v>
      </c>
      <c r="H19" s="20">
        <f t="shared" ref="H19:H26" si="4">SUM(I19:M19)</f>
        <v>3</v>
      </c>
      <c r="I19" s="21">
        <v>0</v>
      </c>
      <c r="J19" s="48">
        <v>0</v>
      </c>
      <c r="K19" s="48">
        <v>1</v>
      </c>
      <c r="L19" s="48">
        <v>2</v>
      </c>
      <c r="M19" s="49">
        <v>0</v>
      </c>
      <c r="N19" s="20">
        <f t="shared" ref="N19:N26" si="5">SUM(O19:S19)</f>
        <v>98</v>
      </c>
      <c r="O19" s="21">
        <v>0</v>
      </c>
      <c r="P19" s="48">
        <v>0</v>
      </c>
      <c r="Q19" s="48">
        <v>22</v>
      </c>
      <c r="R19" s="48">
        <v>51</v>
      </c>
      <c r="S19" s="29">
        <v>25</v>
      </c>
    </row>
    <row r="20" spans="1:19" s="12" customFormat="1" ht="15" customHeight="1">
      <c r="A20" s="19" t="s">
        <v>20</v>
      </c>
      <c r="B20" s="20">
        <f t="shared" si="3"/>
        <v>227</v>
      </c>
      <c r="C20" s="21">
        <f t="shared" si="2"/>
        <v>0</v>
      </c>
      <c r="D20" s="48">
        <f t="shared" si="2"/>
        <v>4</v>
      </c>
      <c r="E20" s="48">
        <f t="shared" si="2"/>
        <v>34</v>
      </c>
      <c r="F20" s="48">
        <f t="shared" si="2"/>
        <v>146</v>
      </c>
      <c r="G20" s="49">
        <f t="shared" si="2"/>
        <v>43</v>
      </c>
      <c r="H20" s="20">
        <f t="shared" si="4"/>
        <v>7</v>
      </c>
      <c r="I20" s="21">
        <v>0</v>
      </c>
      <c r="J20" s="48">
        <v>0</v>
      </c>
      <c r="K20" s="48">
        <v>2</v>
      </c>
      <c r="L20" s="48">
        <v>5</v>
      </c>
      <c r="M20" s="49">
        <v>0</v>
      </c>
      <c r="N20" s="20">
        <f t="shared" si="5"/>
        <v>220</v>
      </c>
      <c r="O20" s="21">
        <v>0</v>
      </c>
      <c r="P20" s="48">
        <v>4</v>
      </c>
      <c r="Q20" s="48">
        <v>32</v>
      </c>
      <c r="R20" s="48">
        <v>141</v>
      </c>
      <c r="S20" s="29">
        <v>43</v>
      </c>
    </row>
    <row r="21" spans="1:19" s="12" customFormat="1" ht="15" customHeight="1">
      <c r="A21" s="19" t="s">
        <v>3</v>
      </c>
      <c r="B21" s="20">
        <f t="shared" si="3"/>
        <v>31</v>
      </c>
      <c r="C21" s="21">
        <f t="shared" si="2"/>
        <v>0</v>
      </c>
      <c r="D21" s="48">
        <f t="shared" si="2"/>
        <v>0</v>
      </c>
      <c r="E21" s="48">
        <f t="shared" si="2"/>
        <v>5</v>
      </c>
      <c r="F21" s="48">
        <f t="shared" si="2"/>
        <v>17</v>
      </c>
      <c r="G21" s="49">
        <f t="shared" si="2"/>
        <v>9</v>
      </c>
      <c r="H21" s="20">
        <f t="shared" si="4"/>
        <v>0</v>
      </c>
      <c r="I21" s="21">
        <v>0</v>
      </c>
      <c r="J21" s="48">
        <v>0</v>
      </c>
      <c r="K21" s="48">
        <v>0</v>
      </c>
      <c r="L21" s="48">
        <v>0</v>
      </c>
      <c r="M21" s="49">
        <v>0</v>
      </c>
      <c r="N21" s="20">
        <f t="shared" si="5"/>
        <v>31</v>
      </c>
      <c r="O21" s="21">
        <v>0</v>
      </c>
      <c r="P21" s="48">
        <v>0</v>
      </c>
      <c r="Q21" s="48">
        <v>5</v>
      </c>
      <c r="R21" s="48">
        <v>17</v>
      </c>
      <c r="S21" s="29">
        <v>9</v>
      </c>
    </row>
    <row r="22" spans="1:19" s="12" customFormat="1" ht="15" customHeight="1">
      <c r="A22" s="19" t="s">
        <v>4</v>
      </c>
      <c r="B22" s="20">
        <f t="shared" si="3"/>
        <v>37</v>
      </c>
      <c r="C22" s="21">
        <f t="shared" si="2"/>
        <v>0</v>
      </c>
      <c r="D22" s="48">
        <f t="shared" si="2"/>
        <v>1</v>
      </c>
      <c r="E22" s="48">
        <f t="shared" si="2"/>
        <v>6</v>
      </c>
      <c r="F22" s="48">
        <f t="shared" si="2"/>
        <v>26</v>
      </c>
      <c r="G22" s="49">
        <f t="shared" si="2"/>
        <v>4</v>
      </c>
      <c r="H22" s="20">
        <f t="shared" si="4"/>
        <v>4</v>
      </c>
      <c r="I22" s="21">
        <v>0</v>
      </c>
      <c r="J22" s="48">
        <v>0</v>
      </c>
      <c r="K22" s="48">
        <v>1</v>
      </c>
      <c r="L22" s="48">
        <v>3</v>
      </c>
      <c r="M22" s="49">
        <v>0</v>
      </c>
      <c r="N22" s="20">
        <f t="shared" si="5"/>
        <v>33</v>
      </c>
      <c r="O22" s="21">
        <v>0</v>
      </c>
      <c r="P22" s="48">
        <v>1</v>
      </c>
      <c r="Q22" s="48">
        <v>5</v>
      </c>
      <c r="R22" s="48">
        <v>23</v>
      </c>
      <c r="S22" s="29">
        <v>4</v>
      </c>
    </row>
    <row r="23" spans="1:19" s="12" customFormat="1" ht="15" customHeight="1">
      <c r="A23" s="19" t="s">
        <v>5</v>
      </c>
      <c r="B23" s="20">
        <f t="shared" si="3"/>
        <v>33</v>
      </c>
      <c r="C23" s="21">
        <f t="shared" si="2"/>
        <v>0</v>
      </c>
      <c r="D23" s="48">
        <f t="shared" si="2"/>
        <v>0</v>
      </c>
      <c r="E23" s="48">
        <f t="shared" si="2"/>
        <v>8</v>
      </c>
      <c r="F23" s="48">
        <f t="shared" si="2"/>
        <v>18</v>
      </c>
      <c r="G23" s="49">
        <f t="shared" si="2"/>
        <v>7</v>
      </c>
      <c r="H23" s="20">
        <f t="shared" si="4"/>
        <v>2</v>
      </c>
      <c r="I23" s="21">
        <v>0</v>
      </c>
      <c r="J23" s="48">
        <v>0</v>
      </c>
      <c r="K23" s="48">
        <v>1</v>
      </c>
      <c r="L23" s="48">
        <v>1</v>
      </c>
      <c r="M23" s="49">
        <v>0</v>
      </c>
      <c r="N23" s="20">
        <f t="shared" si="5"/>
        <v>31</v>
      </c>
      <c r="O23" s="21">
        <v>0</v>
      </c>
      <c r="P23" s="48">
        <v>0</v>
      </c>
      <c r="Q23" s="48">
        <v>7</v>
      </c>
      <c r="R23" s="48">
        <v>17</v>
      </c>
      <c r="S23" s="29">
        <v>7</v>
      </c>
    </row>
    <row r="24" spans="1:19" s="12" customFormat="1" ht="15" customHeight="1">
      <c r="A24" s="19" t="s">
        <v>6</v>
      </c>
      <c r="B24" s="20">
        <f t="shared" si="3"/>
        <v>17</v>
      </c>
      <c r="C24" s="21">
        <f t="shared" si="2"/>
        <v>0</v>
      </c>
      <c r="D24" s="48">
        <f t="shared" si="2"/>
        <v>0</v>
      </c>
      <c r="E24" s="48">
        <f t="shared" si="2"/>
        <v>3</v>
      </c>
      <c r="F24" s="48">
        <f t="shared" si="2"/>
        <v>11</v>
      </c>
      <c r="G24" s="49">
        <f t="shared" si="2"/>
        <v>3</v>
      </c>
      <c r="H24" s="20">
        <f t="shared" si="4"/>
        <v>0</v>
      </c>
      <c r="I24" s="21">
        <v>0</v>
      </c>
      <c r="J24" s="48">
        <v>0</v>
      </c>
      <c r="K24" s="48">
        <v>0</v>
      </c>
      <c r="L24" s="48">
        <v>0</v>
      </c>
      <c r="M24" s="49">
        <v>0</v>
      </c>
      <c r="N24" s="20">
        <f t="shared" si="5"/>
        <v>17</v>
      </c>
      <c r="O24" s="21">
        <v>0</v>
      </c>
      <c r="P24" s="48">
        <v>0</v>
      </c>
      <c r="Q24" s="48">
        <v>3</v>
      </c>
      <c r="R24" s="48">
        <v>11</v>
      </c>
      <c r="S24" s="29">
        <v>3</v>
      </c>
    </row>
    <row r="25" spans="1:19" s="12" customFormat="1" ht="15" customHeight="1">
      <c r="A25" s="19" t="s">
        <v>7</v>
      </c>
      <c r="B25" s="20">
        <f t="shared" si="3"/>
        <v>4</v>
      </c>
      <c r="C25" s="21">
        <f t="shared" si="2"/>
        <v>0</v>
      </c>
      <c r="D25" s="48">
        <f t="shared" si="2"/>
        <v>0</v>
      </c>
      <c r="E25" s="48">
        <f t="shared" si="2"/>
        <v>0</v>
      </c>
      <c r="F25" s="48">
        <f t="shared" si="2"/>
        <v>2</v>
      </c>
      <c r="G25" s="49">
        <f t="shared" si="2"/>
        <v>2</v>
      </c>
      <c r="H25" s="20">
        <f t="shared" si="4"/>
        <v>0</v>
      </c>
      <c r="I25" s="21">
        <v>0</v>
      </c>
      <c r="J25" s="48">
        <v>0</v>
      </c>
      <c r="K25" s="48">
        <v>0</v>
      </c>
      <c r="L25" s="48">
        <v>0</v>
      </c>
      <c r="M25" s="49">
        <v>0</v>
      </c>
      <c r="N25" s="20">
        <f t="shared" si="5"/>
        <v>4</v>
      </c>
      <c r="O25" s="21">
        <v>0</v>
      </c>
      <c r="P25" s="48">
        <v>0</v>
      </c>
      <c r="Q25" s="48">
        <v>0</v>
      </c>
      <c r="R25" s="48">
        <v>2</v>
      </c>
      <c r="S25" s="29">
        <v>2</v>
      </c>
    </row>
    <row r="26" spans="1:19" s="12" customFormat="1" ht="15" customHeight="1" thickBot="1">
      <c r="A26" s="22" t="s">
        <v>8</v>
      </c>
      <c r="B26" s="20">
        <f t="shared" si="3"/>
        <v>418</v>
      </c>
      <c r="C26" s="21">
        <f t="shared" si="2"/>
        <v>0</v>
      </c>
      <c r="D26" s="50">
        <f t="shared" si="2"/>
        <v>3</v>
      </c>
      <c r="E26" s="50">
        <f t="shared" si="2"/>
        <v>62</v>
      </c>
      <c r="F26" s="50">
        <f t="shared" si="2"/>
        <v>230</v>
      </c>
      <c r="G26" s="49">
        <f t="shared" si="2"/>
        <v>123</v>
      </c>
      <c r="H26" s="23">
        <f t="shared" si="4"/>
        <v>11</v>
      </c>
      <c r="I26" s="24">
        <v>0</v>
      </c>
      <c r="J26" s="51">
        <v>1</v>
      </c>
      <c r="K26" s="51">
        <v>4</v>
      </c>
      <c r="L26" s="51">
        <v>5</v>
      </c>
      <c r="M26" s="52">
        <v>1</v>
      </c>
      <c r="N26" s="23">
        <f t="shared" si="5"/>
        <v>407</v>
      </c>
      <c r="O26" s="24">
        <v>0</v>
      </c>
      <c r="P26" s="51">
        <v>2</v>
      </c>
      <c r="Q26" s="51">
        <v>58</v>
      </c>
      <c r="R26" s="51">
        <v>225</v>
      </c>
      <c r="S26" s="53">
        <v>122</v>
      </c>
    </row>
    <row r="27" spans="1:19" s="12" customFormat="1" ht="15" customHeight="1" thickBot="1">
      <c r="A27" s="25"/>
      <c r="B27" s="26"/>
      <c r="C27" s="27"/>
      <c r="D27" s="26"/>
      <c r="E27" s="26"/>
      <c r="F27" s="26"/>
      <c r="G27" s="26"/>
      <c r="H27" s="26"/>
      <c r="I27" s="28"/>
      <c r="J27" s="29"/>
      <c r="K27" s="29"/>
      <c r="L27" s="29"/>
      <c r="M27" s="29"/>
      <c r="N27" s="29"/>
      <c r="O27" s="29"/>
      <c r="P27" s="29"/>
      <c r="Q27" s="29"/>
      <c r="R27" s="29"/>
      <c r="S27" s="29"/>
    </row>
    <row r="28" spans="1:19" s="12" customFormat="1" ht="14.25" customHeight="1">
      <c r="A28" s="11"/>
      <c r="B28" s="65" t="s">
        <v>17</v>
      </c>
      <c r="C28" s="66"/>
      <c r="D28" s="66"/>
      <c r="E28" s="66"/>
      <c r="F28" s="66"/>
      <c r="G28" s="68"/>
      <c r="H28" s="62" t="s">
        <v>18</v>
      </c>
      <c r="I28" s="63"/>
      <c r="J28" s="63"/>
      <c r="K28" s="63"/>
      <c r="L28" s="63"/>
      <c r="M28" s="63"/>
      <c r="N28" s="69"/>
      <c r="O28" s="69"/>
      <c r="P28" s="69"/>
      <c r="Q28" s="69"/>
      <c r="R28" s="69"/>
      <c r="S28" s="69"/>
    </row>
    <row r="29" spans="1:19" s="12" customFormat="1" ht="30" customHeight="1" thickBot="1">
      <c r="A29" s="13"/>
      <c r="B29" s="14" t="s">
        <v>14</v>
      </c>
      <c r="C29" s="15" t="s">
        <v>9</v>
      </c>
      <c r="D29" s="40" t="s">
        <v>10</v>
      </c>
      <c r="E29" s="40" t="s">
        <v>11</v>
      </c>
      <c r="F29" s="40" t="s">
        <v>12</v>
      </c>
      <c r="G29" s="41" t="s">
        <v>13</v>
      </c>
      <c r="H29" s="14" t="s">
        <v>14</v>
      </c>
      <c r="I29" s="15" t="s">
        <v>9</v>
      </c>
      <c r="J29" s="40" t="s">
        <v>10</v>
      </c>
      <c r="K29" s="40" t="s">
        <v>11</v>
      </c>
      <c r="L29" s="40" t="s">
        <v>12</v>
      </c>
      <c r="M29" s="54" t="s">
        <v>13</v>
      </c>
      <c r="N29" s="30"/>
      <c r="O29" s="30"/>
      <c r="P29" s="30"/>
      <c r="Q29" s="30"/>
      <c r="R29" s="30"/>
      <c r="S29" s="30"/>
    </row>
    <row r="30" spans="1:19" s="12" customFormat="1" ht="15" customHeight="1">
      <c r="A30" s="16" t="s">
        <v>22</v>
      </c>
      <c r="B30" s="17">
        <v>0</v>
      </c>
      <c r="C30" s="18">
        <v>0</v>
      </c>
      <c r="D30" s="55">
        <v>0</v>
      </c>
      <c r="E30" s="55">
        <v>0</v>
      </c>
      <c r="F30" s="55">
        <v>0</v>
      </c>
      <c r="G30" s="56">
        <v>0</v>
      </c>
      <c r="H30" s="17">
        <v>0</v>
      </c>
      <c r="I30" s="18">
        <v>0</v>
      </c>
      <c r="J30" s="55">
        <v>0</v>
      </c>
      <c r="K30" s="55">
        <v>0</v>
      </c>
      <c r="L30" s="55">
        <v>0</v>
      </c>
      <c r="M30" s="57">
        <v>0</v>
      </c>
      <c r="N30" s="39"/>
      <c r="O30" s="39"/>
      <c r="P30" s="39"/>
      <c r="Q30" s="39"/>
      <c r="R30" s="39"/>
      <c r="S30" s="39"/>
    </row>
    <row r="31" spans="1:19" s="12" customFormat="1" ht="15" customHeight="1">
      <c r="A31" s="19" t="s">
        <v>0</v>
      </c>
      <c r="B31" s="20">
        <v>0</v>
      </c>
      <c r="C31" s="21">
        <v>0</v>
      </c>
      <c r="D31" s="48">
        <v>0</v>
      </c>
      <c r="E31" s="48">
        <v>0</v>
      </c>
      <c r="F31" s="48">
        <v>0</v>
      </c>
      <c r="G31" s="49">
        <v>0</v>
      </c>
      <c r="H31" s="20">
        <v>0</v>
      </c>
      <c r="I31" s="21">
        <v>0</v>
      </c>
      <c r="J31" s="48">
        <v>0</v>
      </c>
      <c r="K31" s="48">
        <v>0</v>
      </c>
      <c r="L31" s="48">
        <v>0</v>
      </c>
      <c r="M31" s="58">
        <v>0</v>
      </c>
      <c r="N31" s="39"/>
      <c r="O31" s="39"/>
      <c r="P31" s="39"/>
      <c r="Q31" s="39"/>
      <c r="R31" s="39"/>
      <c r="S31" s="39"/>
    </row>
    <row r="32" spans="1:19" s="12" customFormat="1" ht="15" customHeight="1">
      <c r="A32" s="19" t="s">
        <v>1</v>
      </c>
      <c r="B32" s="20">
        <v>0</v>
      </c>
      <c r="C32" s="21">
        <v>0</v>
      </c>
      <c r="D32" s="48">
        <v>0</v>
      </c>
      <c r="E32" s="48">
        <v>0</v>
      </c>
      <c r="F32" s="48">
        <v>0</v>
      </c>
      <c r="G32" s="49">
        <v>0</v>
      </c>
      <c r="H32" s="20">
        <v>0</v>
      </c>
      <c r="I32" s="21">
        <v>0</v>
      </c>
      <c r="J32" s="48">
        <v>0</v>
      </c>
      <c r="K32" s="48">
        <v>0</v>
      </c>
      <c r="L32" s="48">
        <v>0</v>
      </c>
      <c r="M32" s="58">
        <v>0</v>
      </c>
      <c r="N32" s="39"/>
      <c r="O32" s="39"/>
      <c r="P32" s="39"/>
      <c r="Q32" s="39"/>
      <c r="R32" s="39"/>
      <c r="S32" s="39"/>
    </row>
    <row r="33" spans="1:52" s="12" customFormat="1" ht="15" customHeight="1">
      <c r="A33" s="19" t="s">
        <v>2</v>
      </c>
      <c r="B33" s="20">
        <v>0</v>
      </c>
      <c r="C33" s="21">
        <v>0</v>
      </c>
      <c r="D33" s="48">
        <v>0</v>
      </c>
      <c r="E33" s="48">
        <v>0</v>
      </c>
      <c r="F33" s="48">
        <v>0</v>
      </c>
      <c r="G33" s="49">
        <v>0</v>
      </c>
      <c r="H33" s="20">
        <v>0</v>
      </c>
      <c r="I33" s="21">
        <v>0</v>
      </c>
      <c r="J33" s="48">
        <v>0</v>
      </c>
      <c r="K33" s="48">
        <v>0</v>
      </c>
      <c r="L33" s="48">
        <v>0</v>
      </c>
      <c r="M33" s="58">
        <v>0</v>
      </c>
      <c r="N33" s="39"/>
      <c r="O33" s="39"/>
      <c r="P33" s="39"/>
      <c r="Q33" s="39"/>
      <c r="R33" s="39"/>
      <c r="S33" s="39"/>
    </row>
    <row r="34" spans="1:52" s="12" customFormat="1" ht="15" customHeight="1">
      <c r="A34" s="19" t="s">
        <v>20</v>
      </c>
      <c r="B34" s="20">
        <v>0</v>
      </c>
      <c r="C34" s="21">
        <v>0</v>
      </c>
      <c r="D34" s="48">
        <v>0</v>
      </c>
      <c r="E34" s="48">
        <v>0</v>
      </c>
      <c r="F34" s="48">
        <v>0</v>
      </c>
      <c r="G34" s="49">
        <v>0</v>
      </c>
      <c r="H34" s="20">
        <v>0</v>
      </c>
      <c r="I34" s="21">
        <v>0</v>
      </c>
      <c r="J34" s="48">
        <v>0</v>
      </c>
      <c r="K34" s="48">
        <v>0</v>
      </c>
      <c r="L34" s="48">
        <v>0</v>
      </c>
      <c r="M34" s="58">
        <v>0</v>
      </c>
      <c r="N34" s="39"/>
      <c r="O34" s="39"/>
      <c r="P34" s="39"/>
      <c r="Q34" s="39"/>
      <c r="R34" s="39"/>
      <c r="S34" s="39"/>
    </row>
    <row r="35" spans="1:52" s="12" customFormat="1" ht="15" customHeight="1">
      <c r="A35" s="19" t="s">
        <v>3</v>
      </c>
      <c r="B35" s="20">
        <v>0</v>
      </c>
      <c r="C35" s="21">
        <v>0</v>
      </c>
      <c r="D35" s="48">
        <v>0</v>
      </c>
      <c r="E35" s="48">
        <v>0</v>
      </c>
      <c r="F35" s="48">
        <v>0</v>
      </c>
      <c r="G35" s="49">
        <v>0</v>
      </c>
      <c r="H35" s="20">
        <v>0</v>
      </c>
      <c r="I35" s="21">
        <v>0</v>
      </c>
      <c r="J35" s="48">
        <v>0</v>
      </c>
      <c r="K35" s="48">
        <v>0</v>
      </c>
      <c r="L35" s="48">
        <v>0</v>
      </c>
      <c r="M35" s="58">
        <v>0</v>
      </c>
      <c r="N35" s="39"/>
      <c r="O35" s="39"/>
      <c r="P35" s="39"/>
      <c r="Q35" s="39"/>
      <c r="R35" s="39"/>
      <c r="S35" s="39"/>
    </row>
    <row r="36" spans="1:52" s="12" customFormat="1" ht="15" customHeight="1">
      <c r="A36" s="19" t="s">
        <v>4</v>
      </c>
      <c r="B36" s="20">
        <v>0</v>
      </c>
      <c r="C36" s="21">
        <v>0</v>
      </c>
      <c r="D36" s="48">
        <v>0</v>
      </c>
      <c r="E36" s="48">
        <v>0</v>
      </c>
      <c r="F36" s="48">
        <v>0</v>
      </c>
      <c r="G36" s="49">
        <v>0</v>
      </c>
      <c r="H36" s="20">
        <v>0</v>
      </c>
      <c r="I36" s="21">
        <v>0</v>
      </c>
      <c r="J36" s="48">
        <v>0</v>
      </c>
      <c r="K36" s="48">
        <v>0</v>
      </c>
      <c r="L36" s="48">
        <v>0</v>
      </c>
      <c r="M36" s="58">
        <v>0</v>
      </c>
      <c r="N36" s="39"/>
      <c r="O36" s="39"/>
      <c r="P36" s="39"/>
      <c r="Q36" s="39"/>
      <c r="R36" s="39"/>
      <c r="S36" s="39"/>
    </row>
    <row r="37" spans="1:52" s="12" customFormat="1" ht="15" customHeight="1">
      <c r="A37" s="19" t="s">
        <v>5</v>
      </c>
      <c r="B37" s="20">
        <v>0</v>
      </c>
      <c r="C37" s="21">
        <v>0</v>
      </c>
      <c r="D37" s="48">
        <v>0</v>
      </c>
      <c r="E37" s="48">
        <v>0</v>
      </c>
      <c r="F37" s="48">
        <v>0</v>
      </c>
      <c r="G37" s="49">
        <v>0</v>
      </c>
      <c r="H37" s="20">
        <v>0</v>
      </c>
      <c r="I37" s="21">
        <v>0</v>
      </c>
      <c r="J37" s="48">
        <v>0</v>
      </c>
      <c r="K37" s="48">
        <v>0</v>
      </c>
      <c r="L37" s="48">
        <v>0</v>
      </c>
      <c r="M37" s="58">
        <v>0</v>
      </c>
      <c r="N37" s="39"/>
      <c r="O37" s="39"/>
      <c r="P37" s="39"/>
      <c r="Q37" s="39"/>
      <c r="R37" s="39"/>
      <c r="S37" s="39"/>
    </row>
    <row r="38" spans="1:52" s="12" customFormat="1" ht="15" customHeight="1">
      <c r="A38" s="19" t="s">
        <v>6</v>
      </c>
      <c r="B38" s="20">
        <v>0</v>
      </c>
      <c r="C38" s="21">
        <v>0</v>
      </c>
      <c r="D38" s="48">
        <v>0</v>
      </c>
      <c r="E38" s="48">
        <v>0</v>
      </c>
      <c r="F38" s="48">
        <v>0</v>
      </c>
      <c r="G38" s="49">
        <v>0</v>
      </c>
      <c r="H38" s="20">
        <v>0</v>
      </c>
      <c r="I38" s="21">
        <v>0</v>
      </c>
      <c r="J38" s="48">
        <v>0</v>
      </c>
      <c r="K38" s="48">
        <v>0</v>
      </c>
      <c r="L38" s="48">
        <v>0</v>
      </c>
      <c r="M38" s="58">
        <v>0</v>
      </c>
      <c r="N38" s="39"/>
      <c r="O38" s="39"/>
      <c r="P38" s="39"/>
      <c r="Q38" s="39"/>
      <c r="R38" s="39"/>
      <c r="S38" s="39"/>
    </row>
    <row r="39" spans="1:52" s="12" customFormat="1" ht="15" customHeight="1">
      <c r="A39" s="19" t="s">
        <v>7</v>
      </c>
      <c r="B39" s="20">
        <v>0</v>
      </c>
      <c r="C39" s="21">
        <v>0</v>
      </c>
      <c r="D39" s="48">
        <v>0</v>
      </c>
      <c r="E39" s="48">
        <v>0</v>
      </c>
      <c r="F39" s="48">
        <v>0</v>
      </c>
      <c r="G39" s="49">
        <v>0</v>
      </c>
      <c r="H39" s="20">
        <v>0</v>
      </c>
      <c r="I39" s="21">
        <v>0</v>
      </c>
      <c r="J39" s="48">
        <v>0</v>
      </c>
      <c r="K39" s="48">
        <v>0</v>
      </c>
      <c r="L39" s="48">
        <v>0</v>
      </c>
      <c r="M39" s="58">
        <v>0</v>
      </c>
      <c r="N39" s="61"/>
      <c r="O39" s="61"/>
      <c r="P39" s="39"/>
      <c r="Q39" s="39"/>
      <c r="R39" s="39"/>
      <c r="S39" s="6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row>
    <row r="40" spans="1:52" s="12" customFormat="1" ht="15" customHeight="1" thickBot="1">
      <c r="A40" s="22" t="s">
        <v>8</v>
      </c>
      <c r="B40" s="32">
        <v>0</v>
      </c>
      <c r="C40" s="33">
        <v>0</v>
      </c>
      <c r="D40" s="50">
        <v>0</v>
      </c>
      <c r="E40" s="50">
        <v>0</v>
      </c>
      <c r="F40" s="50">
        <v>0</v>
      </c>
      <c r="G40" s="59">
        <v>0</v>
      </c>
      <c r="H40" s="32">
        <v>0</v>
      </c>
      <c r="I40" s="33">
        <v>0</v>
      </c>
      <c r="J40" s="50">
        <v>0</v>
      </c>
      <c r="K40" s="50">
        <v>0</v>
      </c>
      <c r="L40" s="50">
        <v>0</v>
      </c>
      <c r="M40" s="60">
        <v>0</v>
      </c>
      <c r="N40" s="61"/>
      <c r="O40" s="61"/>
      <c r="P40" s="39"/>
      <c r="Q40" s="39"/>
      <c r="R40" s="39"/>
      <c r="S40" s="6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row>
    <row r="41" spans="1:52" s="12" customFormat="1" ht="13">
      <c r="A41" s="34" t="s">
        <v>27</v>
      </c>
      <c r="B41" s="34"/>
      <c r="C41" s="34"/>
      <c r="D41" s="34"/>
      <c r="E41" s="34"/>
      <c r="F41" s="34"/>
      <c r="G41" s="34"/>
      <c r="H41" s="34"/>
      <c r="I41" s="34"/>
      <c r="J41" s="34"/>
      <c r="K41" s="34"/>
      <c r="L41" s="34"/>
      <c r="M41" s="34"/>
      <c r="N41" s="34"/>
      <c r="O41" s="34"/>
      <c r="P41" s="34"/>
      <c r="Q41" s="34"/>
      <c r="R41" s="34"/>
      <c r="S41" s="34"/>
    </row>
    <row r="42" spans="1:52" s="12" customFormat="1" ht="13">
      <c r="A42" s="34" t="s">
        <v>19</v>
      </c>
      <c r="B42" s="34"/>
      <c r="C42" s="34"/>
      <c r="D42" s="34"/>
      <c r="E42" s="34"/>
      <c r="F42" s="34"/>
      <c r="G42" s="34"/>
      <c r="H42" s="34"/>
      <c r="I42" s="34"/>
      <c r="J42" s="34"/>
      <c r="K42" s="34"/>
      <c r="L42" s="34"/>
      <c r="M42" s="34"/>
      <c r="N42" s="34"/>
      <c r="O42" s="34"/>
      <c r="P42" s="34"/>
      <c r="Q42" s="34"/>
      <c r="R42" s="34"/>
      <c r="S42" s="34"/>
    </row>
    <row r="43" spans="1:52">
      <c r="A43" s="6"/>
      <c r="B43" s="6"/>
      <c r="C43" s="6"/>
      <c r="D43" s="6"/>
      <c r="E43" s="6"/>
      <c r="F43" s="6"/>
      <c r="G43" s="6"/>
      <c r="H43" s="6"/>
      <c r="I43" s="6"/>
      <c r="J43" s="6"/>
      <c r="K43" s="6"/>
      <c r="L43" s="6"/>
      <c r="M43" s="6"/>
      <c r="N43" s="6"/>
      <c r="O43" s="6"/>
      <c r="P43" s="6"/>
      <c r="Q43" s="6"/>
      <c r="R43" s="6"/>
      <c r="S43" s="6"/>
    </row>
  </sheetData>
  <mergeCells count="12">
    <mergeCell ref="A2:S2"/>
    <mergeCell ref="B28:G28"/>
    <mergeCell ref="H28:M28"/>
    <mergeCell ref="N28:S28"/>
    <mergeCell ref="A4:S6"/>
    <mergeCell ref="A12:S13"/>
    <mergeCell ref="N39:N40"/>
    <mergeCell ref="O39:O40"/>
    <mergeCell ref="S39:S40"/>
    <mergeCell ref="B14:G14"/>
    <mergeCell ref="H14:M14"/>
    <mergeCell ref="N14:S1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4BF9A-3D6D-6A44-B7C1-EADA56DBD4E3}">
  <dimension ref="A1:Q20"/>
  <sheetViews>
    <sheetView showGridLines="0" workbookViewId="0"/>
  </sheetViews>
  <sheetFormatPr baseColWidth="10" defaultColWidth="8.83203125" defaultRowHeight="14"/>
  <cols>
    <col min="1" max="1" width="7.6640625" style="131" customWidth="1"/>
    <col min="2" max="17" width="5" style="131" customWidth="1"/>
    <col min="18" max="16384" width="8.83203125" style="131"/>
  </cols>
  <sheetData>
    <row r="1" spans="1:17" ht="17">
      <c r="A1" s="71" t="s">
        <v>183</v>
      </c>
      <c r="B1" s="507"/>
      <c r="C1" s="507"/>
      <c r="D1" s="507"/>
      <c r="E1" s="507"/>
      <c r="F1" s="507"/>
      <c r="G1" s="507"/>
      <c r="H1" s="507"/>
      <c r="I1" s="507"/>
      <c r="J1" s="507"/>
      <c r="K1" s="507"/>
      <c r="L1" s="507"/>
      <c r="M1" s="507"/>
      <c r="N1" s="507"/>
      <c r="O1" s="507"/>
      <c r="P1" s="507"/>
      <c r="Q1" s="507"/>
    </row>
    <row r="2" spans="1:17" s="585" customFormat="1" thickBot="1"/>
    <row r="3" spans="1:17" s="588" customFormat="1" ht="13">
      <c r="A3" s="586"/>
      <c r="B3" s="511" t="s">
        <v>184</v>
      </c>
      <c r="C3" s="511"/>
      <c r="D3" s="511"/>
      <c r="E3" s="511"/>
      <c r="F3" s="511"/>
      <c r="G3" s="511"/>
      <c r="H3" s="512" t="s">
        <v>117</v>
      </c>
      <c r="I3" s="513"/>
      <c r="J3" s="513"/>
      <c r="K3" s="513"/>
      <c r="L3" s="587"/>
      <c r="M3" s="512" t="s">
        <v>118</v>
      </c>
      <c r="N3" s="513"/>
      <c r="O3" s="513"/>
      <c r="P3" s="513"/>
      <c r="Q3" s="513"/>
    </row>
    <row r="4" spans="1:17" s="588" customFormat="1" ht="13">
      <c r="A4" s="589"/>
      <c r="B4" s="590"/>
      <c r="C4" s="591"/>
      <c r="D4" s="592"/>
      <c r="E4" s="592"/>
      <c r="F4" s="592"/>
      <c r="G4" s="589"/>
      <c r="H4" s="591"/>
      <c r="I4" s="593"/>
      <c r="J4" s="592"/>
      <c r="K4" s="592"/>
      <c r="L4" s="589"/>
      <c r="M4" s="591"/>
      <c r="N4" s="593"/>
      <c r="O4" s="592"/>
      <c r="P4" s="592"/>
      <c r="Q4" s="594"/>
    </row>
    <row r="5" spans="1:17" s="80" customFormat="1" ht="42">
      <c r="A5" s="589"/>
      <c r="B5" s="595" t="s">
        <v>14</v>
      </c>
      <c r="C5" s="596" t="s">
        <v>10</v>
      </c>
      <c r="D5" s="597" t="s">
        <v>11</v>
      </c>
      <c r="E5" s="597" t="s">
        <v>12</v>
      </c>
      <c r="F5" s="597" t="s">
        <v>13</v>
      </c>
      <c r="G5" s="598" t="s">
        <v>72</v>
      </c>
      <c r="H5" s="595" t="s">
        <v>14</v>
      </c>
      <c r="I5" s="596" t="s">
        <v>10</v>
      </c>
      <c r="J5" s="597" t="s">
        <v>11</v>
      </c>
      <c r="K5" s="597" t="s">
        <v>12</v>
      </c>
      <c r="L5" s="598" t="s">
        <v>13</v>
      </c>
      <c r="M5" s="595" t="s">
        <v>14</v>
      </c>
      <c r="N5" s="596" t="s">
        <v>10</v>
      </c>
      <c r="O5" s="597" t="s">
        <v>11</v>
      </c>
      <c r="P5" s="597" t="s">
        <v>12</v>
      </c>
      <c r="Q5" s="562" t="s">
        <v>13</v>
      </c>
    </row>
    <row r="6" spans="1:17" s="80" customFormat="1" ht="13">
      <c r="A6" s="589"/>
      <c r="B6" s="595"/>
      <c r="C6" s="596"/>
      <c r="D6" s="597"/>
      <c r="E6" s="597"/>
      <c r="F6" s="597"/>
      <c r="G6" s="598"/>
      <c r="H6" s="595"/>
      <c r="I6" s="596"/>
      <c r="J6" s="597"/>
      <c r="K6" s="597"/>
      <c r="L6" s="598"/>
      <c r="M6" s="595"/>
      <c r="N6" s="596"/>
      <c r="O6" s="597"/>
      <c r="P6" s="597"/>
      <c r="Q6" s="562"/>
    </row>
    <row r="7" spans="1:17" s="588" customFormat="1" ht="13">
      <c r="A7" s="599" t="s">
        <v>14</v>
      </c>
      <c r="B7" s="521">
        <f>SUM(C7:G7)</f>
        <v>88</v>
      </c>
      <c r="C7" s="529">
        <f t="shared" ref="C7:Q7" si="0">SUM(C8:C9)</f>
        <v>1</v>
      </c>
      <c r="D7" s="527">
        <f t="shared" si="0"/>
        <v>3</v>
      </c>
      <c r="E7" s="527">
        <f t="shared" si="0"/>
        <v>6</v>
      </c>
      <c r="F7" s="527">
        <f t="shared" si="0"/>
        <v>0</v>
      </c>
      <c r="G7" s="600">
        <f>L15</f>
        <v>78</v>
      </c>
      <c r="H7" s="601">
        <f>SUM(I7:L7)</f>
        <v>4</v>
      </c>
      <c r="I7" s="529">
        <f t="shared" si="0"/>
        <v>1</v>
      </c>
      <c r="J7" s="527">
        <f t="shared" si="0"/>
        <v>0</v>
      </c>
      <c r="K7" s="527">
        <f t="shared" si="0"/>
        <v>3</v>
      </c>
      <c r="L7" s="528">
        <f t="shared" si="0"/>
        <v>0</v>
      </c>
      <c r="M7" s="601">
        <f>SUM(N7:Q7)</f>
        <v>6</v>
      </c>
      <c r="N7" s="529">
        <f t="shared" si="0"/>
        <v>0</v>
      </c>
      <c r="O7" s="527">
        <f t="shared" si="0"/>
        <v>3</v>
      </c>
      <c r="P7" s="527">
        <f t="shared" si="0"/>
        <v>3</v>
      </c>
      <c r="Q7" s="527">
        <f t="shared" si="0"/>
        <v>0</v>
      </c>
    </row>
    <row r="8" spans="1:17" s="588" customFormat="1" ht="13">
      <c r="A8" s="602" t="s">
        <v>45</v>
      </c>
      <c r="B8" s="531">
        <f>SUM(C8:G8)</f>
        <v>32</v>
      </c>
      <c r="C8" s="563">
        <f>I8+N8+C16+H16</f>
        <v>0</v>
      </c>
      <c r="D8" s="537">
        <f t="shared" ref="D8:F9" si="1">J8+O8+D16+I16</f>
        <v>3</v>
      </c>
      <c r="E8" s="537">
        <f t="shared" si="1"/>
        <v>6</v>
      </c>
      <c r="F8" s="537">
        <f t="shared" si="1"/>
        <v>0</v>
      </c>
      <c r="G8" s="603">
        <f t="shared" ref="G8:G9" si="2">L16</f>
        <v>23</v>
      </c>
      <c r="H8" s="604">
        <f t="shared" ref="H8:H9" si="3">SUM(I8:L8)</f>
        <v>3</v>
      </c>
      <c r="I8" s="605">
        <v>0</v>
      </c>
      <c r="J8" s="537">
        <v>0</v>
      </c>
      <c r="K8" s="537">
        <v>3</v>
      </c>
      <c r="L8" s="564">
        <v>0</v>
      </c>
      <c r="M8" s="604">
        <f t="shared" ref="M8:M9" si="4">SUM(N8:Q8)</f>
        <v>6</v>
      </c>
      <c r="N8" s="605">
        <v>0</v>
      </c>
      <c r="O8" s="537">
        <v>3</v>
      </c>
      <c r="P8" s="537">
        <v>3</v>
      </c>
      <c r="Q8" s="536">
        <v>0</v>
      </c>
    </row>
    <row r="9" spans="1:17" s="588" customFormat="1" thickBot="1">
      <c r="A9" s="606" t="s">
        <v>47</v>
      </c>
      <c r="B9" s="550">
        <f>SUM(C9:G9)</f>
        <v>56</v>
      </c>
      <c r="C9" s="556">
        <f>I9+N9+C17+H17</f>
        <v>1</v>
      </c>
      <c r="D9" s="557">
        <f t="shared" si="1"/>
        <v>0</v>
      </c>
      <c r="E9" s="557">
        <f t="shared" si="1"/>
        <v>0</v>
      </c>
      <c r="F9" s="557">
        <f t="shared" si="1"/>
        <v>0</v>
      </c>
      <c r="G9" s="607">
        <f t="shared" si="2"/>
        <v>55</v>
      </c>
      <c r="H9" s="545">
        <f t="shared" si="3"/>
        <v>1</v>
      </c>
      <c r="I9" s="608">
        <v>1</v>
      </c>
      <c r="J9" s="557">
        <v>0</v>
      </c>
      <c r="K9" s="557">
        <v>0</v>
      </c>
      <c r="L9" s="566">
        <v>0</v>
      </c>
      <c r="M9" s="550">
        <f t="shared" si="4"/>
        <v>0</v>
      </c>
      <c r="N9" s="608">
        <v>0</v>
      </c>
      <c r="O9" s="557">
        <v>0</v>
      </c>
      <c r="P9" s="557">
        <v>0</v>
      </c>
      <c r="Q9" s="555">
        <v>0</v>
      </c>
    </row>
    <row r="10" spans="1:17" s="80" customFormat="1" thickBot="1">
      <c r="A10" s="609"/>
      <c r="B10" s="544"/>
      <c r="C10" s="544"/>
      <c r="D10" s="544"/>
      <c r="E10" s="544"/>
      <c r="F10" s="544"/>
      <c r="G10" s="544"/>
      <c r="H10" s="610"/>
      <c r="I10" s="544"/>
      <c r="J10" s="544"/>
      <c r="K10" s="544"/>
      <c r="L10" s="544"/>
      <c r="M10" s="544"/>
      <c r="N10" s="544"/>
      <c r="O10" s="544"/>
      <c r="P10" s="544"/>
      <c r="Q10" s="544"/>
    </row>
    <row r="11" spans="1:17" s="588" customFormat="1" ht="13">
      <c r="A11" s="586"/>
      <c r="B11" s="512" t="s">
        <v>177</v>
      </c>
      <c r="C11" s="513"/>
      <c r="D11" s="513"/>
      <c r="E11" s="513"/>
      <c r="F11" s="587"/>
      <c r="G11" s="512" t="s">
        <v>185</v>
      </c>
      <c r="H11" s="513"/>
      <c r="I11" s="513"/>
      <c r="J11" s="513"/>
      <c r="K11" s="587"/>
      <c r="L11" s="611" t="s">
        <v>186</v>
      </c>
    </row>
    <row r="12" spans="1:17" s="588" customFormat="1" ht="13">
      <c r="A12" s="589"/>
      <c r="B12" s="590"/>
      <c r="C12" s="591"/>
      <c r="D12" s="592"/>
      <c r="E12" s="592"/>
      <c r="F12" s="589"/>
      <c r="G12" s="591"/>
      <c r="H12" s="593"/>
      <c r="I12" s="592"/>
      <c r="J12" s="592"/>
      <c r="K12" s="589"/>
      <c r="L12" s="612"/>
    </row>
    <row r="13" spans="1:17" s="80" customFormat="1" ht="29">
      <c r="A13" s="589"/>
      <c r="B13" s="595" t="s">
        <v>14</v>
      </c>
      <c r="C13" s="596" t="s">
        <v>10</v>
      </c>
      <c r="D13" s="597" t="s">
        <v>11</v>
      </c>
      <c r="E13" s="597" t="s">
        <v>12</v>
      </c>
      <c r="F13" s="598" t="s">
        <v>13</v>
      </c>
      <c r="G13" s="595" t="s">
        <v>14</v>
      </c>
      <c r="H13" s="596" t="s">
        <v>10</v>
      </c>
      <c r="I13" s="597" t="s">
        <v>11</v>
      </c>
      <c r="J13" s="597" t="s">
        <v>12</v>
      </c>
      <c r="K13" s="598" t="s">
        <v>13</v>
      </c>
      <c r="L13" s="612"/>
    </row>
    <row r="14" spans="1:17" s="80" customFormat="1" ht="13">
      <c r="A14" s="589"/>
      <c r="B14" s="595"/>
      <c r="C14" s="596"/>
      <c r="D14" s="597"/>
      <c r="E14" s="597"/>
      <c r="F14" s="598"/>
      <c r="G14" s="595"/>
      <c r="H14" s="596"/>
      <c r="I14" s="597"/>
      <c r="J14" s="597"/>
      <c r="K14" s="598"/>
      <c r="L14" s="613"/>
    </row>
    <row r="15" spans="1:17" s="588" customFormat="1" ht="13">
      <c r="A15" s="599" t="s">
        <v>14</v>
      </c>
      <c r="B15" s="614">
        <f>SUM(C15:F15)</f>
        <v>0</v>
      </c>
      <c r="C15" s="615">
        <f>SUM(C16:C17)</f>
        <v>0</v>
      </c>
      <c r="D15" s="616">
        <f t="shared" ref="D15:F15" si="5">SUM(D16:D17)</f>
        <v>0</v>
      </c>
      <c r="E15" s="617">
        <f t="shared" si="5"/>
        <v>0</v>
      </c>
      <c r="F15" s="618">
        <f t="shared" si="5"/>
        <v>0</v>
      </c>
      <c r="G15" s="614">
        <f>SUM(H15:K15)</f>
        <v>0</v>
      </c>
      <c r="H15" s="615">
        <f>SUM(H16:H17)</f>
        <v>0</v>
      </c>
      <c r="I15" s="619">
        <f t="shared" ref="I15:L15" si="6">SUM(I16:I17)</f>
        <v>0</v>
      </c>
      <c r="J15" s="619">
        <f t="shared" si="6"/>
        <v>0</v>
      </c>
      <c r="K15" s="616">
        <f t="shared" si="6"/>
        <v>0</v>
      </c>
      <c r="L15" s="620">
        <f t="shared" si="6"/>
        <v>78</v>
      </c>
    </row>
    <row r="16" spans="1:17" s="588" customFormat="1" ht="13">
      <c r="A16" s="602" t="s">
        <v>45</v>
      </c>
      <c r="B16" s="621">
        <f t="shared" ref="B16:B17" si="7">SUM(C16:F16)</f>
        <v>0</v>
      </c>
      <c r="C16" s="605">
        <v>0</v>
      </c>
      <c r="D16" s="537">
        <v>0</v>
      </c>
      <c r="E16" s="537">
        <v>0</v>
      </c>
      <c r="F16" s="564">
        <v>0</v>
      </c>
      <c r="G16" s="621">
        <f t="shared" ref="G16:G17" si="8">SUM(H16:K16)</f>
        <v>0</v>
      </c>
      <c r="H16" s="605">
        <v>0</v>
      </c>
      <c r="I16" s="537">
        <v>0</v>
      </c>
      <c r="J16" s="537">
        <v>0</v>
      </c>
      <c r="K16" s="564">
        <v>0</v>
      </c>
      <c r="L16" s="622">
        <v>23</v>
      </c>
    </row>
    <row r="17" spans="1:17" s="588" customFormat="1" thickBot="1">
      <c r="A17" s="606" t="s">
        <v>47</v>
      </c>
      <c r="B17" s="623">
        <f t="shared" si="7"/>
        <v>0</v>
      </c>
      <c r="C17" s="608">
        <v>0</v>
      </c>
      <c r="D17" s="557">
        <v>0</v>
      </c>
      <c r="E17" s="557">
        <v>0</v>
      </c>
      <c r="F17" s="566">
        <v>0</v>
      </c>
      <c r="G17" s="623">
        <f t="shared" si="8"/>
        <v>0</v>
      </c>
      <c r="H17" s="608">
        <v>0</v>
      </c>
      <c r="I17" s="557">
        <v>0</v>
      </c>
      <c r="J17" s="557">
        <v>0</v>
      </c>
      <c r="K17" s="566">
        <v>0</v>
      </c>
      <c r="L17" s="624">
        <v>55</v>
      </c>
    </row>
    <row r="18" spans="1:17" s="80" customFormat="1" ht="15" customHeight="1">
      <c r="A18" s="625" t="s">
        <v>187</v>
      </c>
      <c r="B18" s="625"/>
      <c r="C18" s="625"/>
      <c r="D18" s="626"/>
      <c r="E18" s="626"/>
      <c r="F18" s="626"/>
      <c r="G18" s="626"/>
      <c r="H18" s="544"/>
      <c r="I18" s="544"/>
      <c r="J18" s="544"/>
      <c r="K18" s="544"/>
      <c r="L18" s="544"/>
      <c r="M18" s="544"/>
      <c r="N18" s="544"/>
      <c r="O18" s="544"/>
      <c r="P18" s="544"/>
      <c r="Q18" s="544"/>
    </row>
    <row r="19" spans="1:17" s="80" customFormat="1" ht="13">
      <c r="A19" s="627" t="s">
        <v>188</v>
      </c>
      <c r="B19" s="130"/>
      <c r="C19" s="130"/>
      <c r="D19" s="130"/>
      <c r="E19" s="130"/>
      <c r="F19" s="130"/>
      <c r="G19" s="130"/>
      <c r="H19" s="130"/>
      <c r="I19" s="130"/>
      <c r="J19" s="130"/>
      <c r="K19" s="130"/>
      <c r="L19" s="130"/>
      <c r="M19" s="130"/>
      <c r="N19" s="130"/>
      <c r="O19" s="130"/>
      <c r="P19" s="130"/>
      <c r="Q19" s="130"/>
    </row>
    <row r="20" spans="1:17">
      <c r="A20" s="628"/>
      <c r="B20" s="133"/>
      <c r="C20" s="133"/>
      <c r="D20" s="133"/>
      <c r="E20" s="133"/>
      <c r="F20" s="133"/>
      <c r="G20" s="133"/>
      <c r="H20" s="133"/>
      <c r="I20" s="133"/>
      <c r="J20" s="133"/>
      <c r="K20" s="133"/>
      <c r="L20" s="133"/>
      <c r="M20" s="133"/>
      <c r="N20" s="133"/>
      <c r="O20" s="133"/>
      <c r="P20" s="133"/>
      <c r="Q20" s="133"/>
    </row>
  </sheetData>
  <mergeCells count="7">
    <mergeCell ref="A18:G18"/>
    <mergeCell ref="B3:G3"/>
    <mergeCell ref="H3:L3"/>
    <mergeCell ref="M3:Q3"/>
    <mergeCell ref="B11:F11"/>
    <mergeCell ref="G11:K11"/>
    <mergeCell ref="L11:L14"/>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A7AA6-8773-9946-934C-0FD4D46DECBC}">
  <dimension ref="A1:S35"/>
  <sheetViews>
    <sheetView showGridLines="0" workbookViewId="0"/>
  </sheetViews>
  <sheetFormatPr baseColWidth="10" defaultColWidth="8.83203125" defaultRowHeight="14"/>
  <cols>
    <col min="1" max="1" width="0.5" style="131" customWidth="1"/>
    <col min="2" max="2" width="3.1640625" style="131" customWidth="1"/>
    <col min="3" max="3" width="1.6640625" style="131" customWidth="1"/>
    <col min="4" max="4" width="4" style="131" customWidth="1"/>
    <col min="5" max="5" width="5.83203125" style="131" customWidth="1"/>
    <col min="6" max="6" width="6.1640625" style="131" customWidth="1"/>
    <col min="7" max="17" width="5.33203125" style="131" customWidth="1"/>
    <col min="18" max="18" width="5.33203125" style="134" customWidth="1"/>
    <col min="19" max="16384" width="8.83203125" style="131"/>
  </cols>
  <sheetData>
    <row r="1" spans="1:19" s="71" customFormat="1" ht="16" thickBot="1">
      <c r="A1" s="71" t="s">
        <v>28</v>
      </c>
      <c r="R1" s="72"/>
    </row>
    <row r="2" spans="1:19" s="80" customFormat="1" ht="109" customHeight="1">
      <c r="A2" s="73"/>
      <c r="B2" s="73"/>
      <c r="C2" s="73"/>
      <c r="D2" s="73"/>
      <c r="E2" s="74" t="s">
        <v>29</v>
      </c>
      <c r="F2" s="75"/>
      <c r="G2" s="76" t="s">
        <v>30</v>
      </c>
      <c r="H2" s="76" t="s">
        <v>31</v>
      </c>
      <c r="I2" s="77" t="s">
        <v>32</v>
      </c>
      <c r="J2" s="78" t="s">
        <v>33</v>
      </c>
      <c r="K2" s="76" t="s">
        <v>34</v>
      </c>
      <c r="L2" s="76" t="s">
        <v>35</v>
      </c>
      <c r="M2" s="76" t="s">
        <v>36</v>
      </c>
      <c r="N2" s="76" t="s">
        <v>37</v>
      </c>
      <c r="O2" s="76" t="s">
        <v>38</v>
      </c>
      <c r="P2" s="76" t="s">
        <v>39</v>
      </c>
      <c r="Q2" s="76" t="s">
        <v>40</v>
      </c>
      <c r="R2" s="79" t="s">
        <v>41</v>
      </c>
    </row>
    <row r="3" spans="1:19" s="80" customFormat="1" ht="17" customHeight="1" thickBot="1">
      <c r="A3" s="81"/>
      <c r="B3" s="81"/>
      <c r="C3" s="81"/>
      <c r="D3" s="81"/>
      <c r="E3" s="82" t="s">
        <v>42</v>
      </c>
      <c r="F3" s="82" t="s">
        <v>43</v>
      </c>
      <c r="G3" s="83"/>
      <c r="H3" s="83"/>
      <c r="I3" s="84"/>
      <c r="J3" s="83"/>
      <c r="K3" s="83"/>
      <c r="L3" s="83"/>
      <c r="M3" s="83"/>
      <c r="N3" s="83"/>
      <c r="O3" s="83"/>
      <c r="P3" s="83"/>
      <c r="Q3" s="83"/>
      <c r="R3" s="85"/>
    </row>
    <row r="4" spans="1:19" s="80" customFormat="1" ht="13">
      <c r="A4" s="86" t="s">
        <v>44</v>
      </c>
      <c r="B4" s="86"/>
      <c r="C4" s="86"/>
      <c r="D4" s="86"/>
      <c r="E4" s="87">
        <f>SUM(G4:R4)</f>
        <v>763</v>
      </c>
      <c r="F4" s="88">
        <f>E4/$E$4*100</f>
        <v>100</v>
      </c>
      <c r="G4" s="89">
        <f>G5+G11</f>
        <v>7</v>
      </c>
      <c r="H4" s="89">
        <f t="shared" ref="H4:R4" si="0">H5+H11</f>
        <v>82</v>
      </c>
      <c r="I4" s="89">
        <f t="shared" si="0"/>
        <v>105</v>
      </c>
      <c r="J4" s="89">
        <f t="shared" si="0"/>
        <v>99</v>
      </c>
      <c r="K4" s="89">
        <f t="shared" si="0"/>
        <v>13</v>
      </c>
      <c r="L4" s="89">
        <f t="shared" si="0"/>
        <v>2</v>
      </c>
      <c r="M4" s="89">
        <f t="shared" si="0"/>
        <v>20</v>
      </c>
      <c r="N4" s="89">
        <f t="shared" si="0"/>
        <v>34</v>
      </c>
      <c r="O4" s="89">
        <f t="shared" si="0"/>
        <v>1</v>
      </c>
      <c r="P4" s="89">
        <f t="shared" si="0"/>
        <v>63</v>
      </c>
      <c r="Q4" s="89">
        <f t="shared" si="0"/>
        <v>288</v>
      </c>
      <c r="R4" s="90">
        <f t="shared" si="0"/>
        <v>49</v>
      </c>
      <c r="S4" s="91"/>
    </row>
    <row r="5" spans="1:19" s="80" customFormat="1" ht="13">
      <c r="A5" s="92" t="s">
        <v>45</v>
      </c>
      <c r="B5" s="92"/>
      <c r="C5" s="92"/>
      <c r="D5" s="92"/>
      <c r="E5" s="93">
        <f t="shared" ref="E5:E25" si="1">SUM(G5:R5)</f>
        <v>350</v>
      </c>
      <c r="F5" s="94">
        <f t="shared" ref="F5:F25" si="2">E5/$E$4*100</f>
        <v>45.871559633027523</v>
      </c>
      <c r="G5" s="95">
        <f>SUM(G6:G10)</f>
        <v>7</v>
      </c>
      <c r="H5" s="95">
        <f t="shared" ref="H5:R5" si="3">SUM(H6:H10)</f>
        <v>48</v>
      </c>
      <c r="I5" s="95">
        <f t="shared" si="3"/>
        <v>53</v>
      </c>
      <c r="J5" s="95">
        <f t="shared" si="3"/>
        <v>53</v>
      </c>
      <c r="K5" s="95">
        <f t="shared" si="3"/>
        <v>13</v>
      </c>
      <c r="L5" s="95">
        <f t="shared" si="3"/>
        <v>2</v>
      </c>
      <c r="M5" s="95">
        <f t="shared" si="3"/>
        <v>19</v>
      </c>
      <c r="N5" s="95">
        <f t="shared" si="3"/>
        <v>28</v>
      </c>
      <c r="O5" s="95">
        <f>SUM(O6:O10)</f>
        <v>1</v>
      </c>
      <c r="P5" s="95">
        <f t="shared" si="3"/>
        <v>1</v>
      </c>
      <c r="Q5" s="95">
        <f t="shared" si="3"/>
        <v>100</v>
      </c>
      <c r="R5" s="96">
        <f t="shared" si="3"/>
        <v>25</v>
      </c>
      <c r="S5" s="91"/>
    </row>
    <row r="6" spans="1:19" s="103" customFormat="1" ht="13">
      <c r="A6" s="97"/>
      <c r="B6" s="98">
        <v>15</v>
      </c>
      <c r="C6" s="97" t="s">
        <v>46</v>
      </c>
      <c r="D6" s="99">
        <v>39</v>
      </c>
      <c r="E6" s="89">
        <f t="shared" si="1"/>
        <v>32</v>
      </c>
      <c r="F6" s="100">
        <f t="shared" si="2"/>
        <v>4.1939711664482306</v>
      </c>
      <c r="G6" s="101">
        <v>0</v>
      </c>
      <c r="H6" s="101">
        <v>5</v>
      </c>
      <c r="I6" s="101">
        <v>5</v>
      </c>
      <c r="J6" s="101">
        <v>6</v>
      </c>
      <c r="K6" s="101">
        <v>2</v>
      </c>
      <c r="L6" s="101">
        <v>0</v>
      </c>
      <c r="M6" s="101">
        <v>1</v>
      </c>
      <c r="N6" s="101">
        <v>5</v>
      </c>
      <c r="O6" s="101">
        <v>1</v>
      </c>
      <c r="P6" s="101">
        <v>0</v>
      </c>
      <c r="Q6" s="101">
        <v>5</v>
      </c>
      <c r="R6" s="102">
        <v>2</v>
      </c>
    </row>
    <row r="7" spans="1:19" s="103" customFormat="1" ht="13">
      <c r="A7" s="97"/>
      <c r="B7" s="98">
        <v>40</v>
      </c>
      <c r="C7" s="97" t="s">
        <v>46</v>
      </c>
      <c r="D7" s="99">
        <v>64</v>
      </c>
      <c r="E7" s="89">
        <f t="shared" si="1"/>
        <v>226</v>
      </c>
      <c r="F7" s="94">
        <f t="shared" si="2"/>
        <v>29.619921363040628</v>
      </c>
      <c r="G7" s="101">
        <v>7</v>
      </c>
      <c r="H7" s="101">
        <v>36</v>
      </c>
      <c r="I7" s="101">
        <v>47</v>
      </c>
      <c r="J7" s="101">
        <v>39</v>
      </c>
      <c r="K7" s="101">
        <v>7</v>
      </c>
      <c r="L7" s="101">
        <v>2</v>
      </c>
      <c r="M7" s="101">
        <v>16</v>
      </c>
      <c r="N7" s="101">
        <v>19</v>
      </c>
      <c r="O7" s="101">
        <v>0</v>
      </c>
      <c r="P7" s="101">
        <v>1</v>
      </c>
      <c r="Q7" s="101">
        <v>34</v>
      </c>
      <c r="R7" s="102">
        <v>18</v>
      </c>
    </row>
    <row r="8" spans="1:19" s="103" customFormat="1" ht="13">
      <c r="A8" s="97"/>
      <c r="B8" s="98">
        <v>65</v>
      </c>
      <c r="C8" s="97" t="s">
        <v>46</v>
      </c>
      <c r="D8" s="99">
        <v>74</v>
      </c>
      <c r="E8" s="89">
        <f t="shared" si="1"/>
        <v>41</v>
      </c>
      <c r="F8" s="94">
        <f t="shared" si="2"/>
        <v>5.3735255570117957</v>
      </c>
      <c r="G8" s="101">
        <v>0</v>
      </c>
      <c r="H8" s="101">
        <v>6</v>
      </c>
      <c r="I8" s="101">
        <v>1</v>
      </c>
      <c r="J8" s="101">
        <v>5</v>
      </c>
      <c r="K8" s="101">
        <v>4</v>
      </c>
      <c r="L8" s="101">
        <v>0</v>
      </c>
      <c r="M8" s="101">
        <v>1</v>
      </c>
      <c r="N8" s="101">
        <v>2</v>
      </c>
      <c r="O8" s="101">
        <v>0</v>
      </c>
      <c r="P8" s="101">
        <v>0</v>
      </c>
      <c r="Q8" s="101">
        <v>19</v>
      </c>
      <c r="R8" s="102">
        <v>3</v>
      </c>
    </row>
    <row r="9" spans="1:19" s="103" customFormat="1" ht="13">
      <c r="A9" s="97"/>
      <c r="B9" s="98">
        <v>75</v>
      </c>
      <c r="C9" s="97" t="s">
        <v>46</v>
      </c>
      <c r="D9" s="99">
        <v>79</v>
      </c>
      <c r="E9" s="89">
        <f t="shared" si="1"/>
        <v>15</v>
      </c>
      <c r="F9" s="94">
        <f t="shared" si="2"/>
        <v>1.9659239842726082</v>
      </c>
      <c r="G9" s="101">
        <v>0</v>
      </c>
      <c r="H9" s="101">
        <v>0</v>
      </c>
      <c r="I9" s="101">
        <v>0</v>
      </c>
      <c r="J9" s="101">
        <v>2</v>
      </c>
      <c r="K9" s="101">
        <v>0</v>
      </c>
      <c r="L9" s="101">
        <v>0</v>
      </c>
      <c r="M9" s="101">
        <v>0</v>
      </c>
      <c r="N9" s="101">
        <v>2</v>
      </c>
      <c r="O9" s="101">
        <v>0</v>
      </c>
      <c r="P9" s="101">
        <v>0</v>
      </c>
      <c r="Q9" s="101">
        <v>11</v>
      </c>
      <c r="R9" s="102">
        <v>0</v>
      </c>
    </row>
    <row r="10" spans="1:19" s="103" customFormat="1" ht="13">
      <c r="A10" s="104"/>
      <c r="B10" s="105">
        <v>80</v>
      </c>
      <c r="C10" s="104" t="s">
        <v>46</v>
      </c>
      <c r="D10" s="106"/>
      <c r="E10" s="107">
        <f t="shared" si="1"/>
        <v>36</v>
      </c>
      <c r="F10" s="108">
        <f t="shared" si="2"/>
        <v>4.7182175622542593</v>
      </c>
      <c r="G10" s="109">
        <v>0</v>
      </c>
      <c r="H10" s="109">
        <v>1</v>
      </c>
      <c r="I10" s="109">
        <v>0</v>
      </c>
      <c r="J10" s="109">
        <v>1</v>
      </c>
      <c r="K10" s="109">
        <v>0</v>
      </c>
      <c r="L10" s="109">
        <v>0</v>
      </c>
      <c r="M10" s="109">
        <v>1</v>
      </c>
      <c r="N10" s="109">
        <v>0</v>
      </c>
      <c r="O10" s="109">
        <v>0</v>
      </c>
      <c r="P10" s="109">
        <v>0</v>
      </c>
      <c r="Q10" s="109">
        <v>31</v>
      </c>
      <c r="R10" s="110">
        <v>2</v>
      </c>
    </row>
    <row r="11" spans="1:19" s="80" customFormat="1" ht="13">
      <c r="A11" s="111" t="s">
        <v>47</v>
      </c>
      <c r="B11" s="111"/>
      <c r="C11" s="111"/>
      <c r="D11" s="111"/>
      <c r="E11" s="93">
        <f t="shared" si="1"/>
        <v>413</v>
      </c>
      <c r="F11" s="112">
        <f t="shared" si="2"/>
        <v>54.128440366972477</v>
      </c>
      <c r="G11" s="113">
        <f>SUM(G12:G16)</f>
        <v>0</v>
      </c>
      <c r="H11" s="113">
        <f t="shared" ref="H11:R11" si="4">SUM(H12:H16)</f>
        <v>34</v>
      </c>
      <c r="I11" s="113">
        <f t="shared" si="4"/>
        <v>52</v>
      </c>
      <c r="J11" s="113">
        <f t="shared" si="4"/>
        <v>46</v>
      </c>
      <c r="K11" s="113">
        <f t="shared" si="4"/>
        <v>0</v>
      </c>
      <c r="L11" s="113">
        <f t="shared" si="4"/>
        <v>0</v>
      </c>
      <c r="M11" s="113">
        <f t="shared" si="4"/>
        <v>1</v>
      </c>
      <c r="N11" s="113">
        <f t="shared" si="4"/>
        <v>6</v>
      </c>
      <c r="O11" s="113">
        <f t="shared" si="4"/>
        <v>0</v>
      </c>
      <c r="P11" s="113">
        <f t="shared" si="4"/>
        <v>62</v>
      </c>
      <c r="Q11" s="113">
        <f t="shared" si="4"/>
        <v>188</v>
      </c>
      <c r="R11" s="114">
        <f t="shared" si="4"/>
        <v>24</v>
      </c>
      <c r="S11" s="91"/>
    </row>
    <row r="12" spans="1:19" s="103" customFormat="1" ht="13">
      <c r="A12" s="115"/>
      <c r="B12" s="116">
        <v>15</v>
      </c>
      <c r="C12" s="115" t="s">
        <v>46</v>
      </c>
      <c r="D12" s="117">
        <v>39</v>
      </c>
      <c r="E12" s="89">
        <f t="shared" si="1"/>
        <v>22</v>
      </c>
      <c r="F12" s="94">
        <f t="shared" si="2"/>
        <v>2.8833551769331587</v>
      </c>
      <c r="G12" s="118">
        <v>0</v>
      </c>
      <c r="H12" s="118">
        <v>5</v>
      </c>
      <c r="I12" s="118">
        <v>4</v>
      </c>
      <c r="J12" s="118">
        <v>4</v>
      </c>
      <c r="K12" s="118">
        <v>0</v>
      </c>
      <c r="L12" s="118">
        <v>0</v>
      </c>
      <c r="M12" s="118">
        <v>0</v>
      </c>
      <c r="N12" s="118">
        <v>0</v>
      </c>
      <c r="O12" s="118">
        <v>0</v>
      </c>
      <c r="P12" s="118">
        <v>4</v>
      </c>
      <c r="Q12" s="118">
        <v>4</v>
      </c>
      <c r="R12" s="119">
        <v>1</v>
      </c>
    </row>
    <row r="13" spans="1:19" s="103" customFormat="1" ht="13">
      <c r="A13" s="97"/>
      <c r="B13" s="98">
        <v>40</v>
      </c>
      <c r="C13" s="97" t="s">
        <v>46</v>
      </c>
      <c r="D13" s="99">
        <v>64</v>
      </c>
      <c r="E13" s="89">
        <f t="shared" si="1"/>
        <v>165</v>
      </c>
      <c r="F13" s="94">
        <f t="shared" si="2"/>
        <v>21.625163826998691</v>
      </c>
      <c r="G13" s="101">
        <v>0</v>
      </c>
      <c r="H13" s="101">
        <v>26</v>
      </c>
      <c r="I13" s="101">
        <v>45</v>
      </c>
      <c r="J13" s="101">
        <v>29</v>
      </c>
      <c r="K13" s="101">
        <v>0</v>
      </c>
      <c r="L13" s="101">
        <v>0</v>
      </c>
      <c r="M13" s="101">
        <v>1</v>
      </c>
      <c r="N13" s="101">
        <v>4</v>
      </c>
      <c r="O13" s="101">
        <v>0</v>
      </c>
      <c r="P13" s="101">
        <v>18</v>
      </c>
      <c r="Q13" s="101">
        <v>28</v>
      </c>
      <c r="R13" s="102">
        <v>14</v>
      </c>
    </row>
    <row r="14" spans="1:19" s="103" customFormat="1" ht="13">
      <c r="A14" s="97"/>
      <c r="B14" s="98">
        <v>65</v>
      </c>
      <c r="C14" s="97" t="s">
        <v>46</v>
      </c>
      <c r="D14" s="99">
        <v>74</v>
      </c>
      <c r="E14" s="89">
        <f t="shared" si="1"/>
        <v>64</v>
      </c>
      <c r="F14" s="94">
        <f t="shared" si="2"/>
        <v>8.3879423328964613</v>
      </c>
      <c r="G14" s="101">
        <v>0</v>
      </c>
      <c r="H14" s="101">
        <v>3</v>
      </c>
      <c r="I14" s="101">
        <v>2</v>
      </c>
      <c r="J14" s="101">
        <v>12</v>
      </c>
      <c r="K14" s="101">
        <v>0</v>
      </c>
      <c r="L14" s="101">
        <v>0</v>
      </c>
      <c r="M14" s="101">
        <v>0</v>
      </c>
      <c r="N14" s="101">
        <v>1</v>
      </c>
      <c r="O14" s="101">
        <v>0</v>
      </c>
      <c r="P14" s="101">
        <v>12</v>
      </c>
      <c r="Q14" s="101">
        <v>31</v>
      </c>
      <c r="R14" s="102">
        <v>3</v>
      </c>
    </row>
    <row r="15" spans="1:19" s="103" customFormat="1" ht="13">
      <c r="A15" s="97"/>
      <c r="B15" s="98">
        <v>75</v>
      </c>
      <c r="C15" s="97" t="s">
        <v>46</v>
      </c>
      <c r="D15" s="99">
        <v>79</v>
      </c>
      <c r="E15" s="89">
        <f t="shared" si="1"/>
        <v>46</v>
      </c>
      <c r="F15" s="94">
        <f t="shared" si="2"/>
        <v>6.0288335517693321</v>
      </c>
      <c r="G15" s="101">
        <v>0</v>
      </c>
      <c r="H15" s="101">
        <v>0</v>
      </c>
      <c r="I15" s="101">
        <v>0</v>
      </c>
      <c r="J15" s="101">
        <v>0</v>
      </c>
      <c r="K15" s="101">
        <v>0</v>
      </c>
      <c r="L15" s="101">
        <v>0</v>
      </c>
      <c r="M15" s="101">
        <v>0</v>
      </c>
      <c r="N15" s="101">
        <v>1</v>
      </c>
      <c r="O15" s="101">
        <v>0</v>
      </c>
      <c r="P15" s="101">
        <v>17</v>
      </c>
      <c r="Q15" s="101">
        <v>26</v>
      </c>
      <c r="R15" s="102">
        <v>2</v>
      </c>
    </row>
    <row r="16" spans="1:19" s="103" customFormat="1" ht="13">
      <c r="A16" s="104"/>
      <c r="B16" s="105">
        <v>80</v>
      </c>
      <c r="C16" s="104" t="s">
        <v>46</v>
      </c>
      <c r="D16" s="104"/>
      <c r="E16" s="107">
        <f t="shared" si="1"/>
        <v>116</v>
      </c>
      <c r="F16" s="108">
        <f t="shared" si="2"/>
        <v>15.203145478374836</v>
      </c>
      <c r="G16" s="109">
        <v>0</v>
      </c>
      <c r="H16" s="109">
        <v>0</v>
      </c>
      <c r="I16" s="109">
        <v>1</v>
      </c>
      <c r="J16" s="109">
        <v>1</v>
      </c>
      <c r="K16" s="109">
        <v>0</v>
      </c>
      <c r="L16" s="109">
        <v>0</v>
      </c>
      <c r="M16" s="109">
        <v>0</v>
      </c>
      <c r="N16" s="109">
        <v>0</v>
      </c>
      <c r="O16" s="109">
        <v>0</v>
      </c>
      <c r="P16" s="109">
        <v>11</v>
      </c>
      <c r="Q16" s="109">
        <v>99</v>
      </c>
      <c r="R16" s="110">
        <v>4</v>
      </c>
    </row>
    <row r="17" spans="1:18" s="103" customFormat="1" ht="13">
      <c r="A17" s="120" t="s">
        <v>48</v>
      </c>
      <c r="B17" s="120"/>
      <c r="C17" s="120"/>
      <c r="D17" s="120"/>
      <c r="E17" s="89">
        <f t="shared" si="1"/>
        <v>153</v>
      </c>
      <c r="F17" s="94">
        <f t="shared" si="2"/>
        <v>20.0524246395806</v>
      </c>
      <c r="G17" s="121">
        <v>1</v>
      </c>
      <c r="H17" s="121">
        <v>14</v>
      </c>
      <c r="I17" s="121">
        <v>22</v>
      </c>
      <c r="J17" s="121">
        <v>15</v>
      </c>
      <c r="K17" s="121">
        <v>0</v>
      </c>
      <c r="L17" s="121">
        <v>0</v>
      </c>
      <c r="M17" s="121">
        <v>5</v>
      </c>
      <c r="N17" s="121">
        <v>7</v>
      </c>
      <c r="O17" s="121">
        <v>0</v>
      </c>
      <c r="P17" s="121">
        <v>24</v>
      </c>
      <c r="Q17" s="121">
        <v>52</v>
      </c>
      <c r="R17" s="122">
        <v>13</v>
      </c>
    </row>
    <row r="18" spans="1:18" s="103" customFormat="1" ht="13">
      <c r="A18" s="111" t="s">
        <v>49</v>
      </c>
      <c r="B18" s="111"/>
      <c r="C18" s="111"/>
      <c r="D18" s="111"/>
      <c r="E18" s="89">
        <f t="shared" si="1"/>
        <v>160</v>
      </c>
      <c r="F18" s="94">
        <f t="shared" si="2"/>
        <v>20.969855832241151</v>
      </c>
      <c r="G18" s="101">
        <v>1</v>
      </c>
      <c r="H18" s="101">
        <v>15</v>
      </c>
      <c r="I18" s="101">
        <v>24</v>
      </c>
      <c r="J18" s="101">
        <v>24</v>
      </c>
      <c r="K18" s="101">
        <v>8</v>
      </c>
      <c r="L18" s="101">
        <v>2</v>
      </c>
      <c r="M18" s="101">
        <v>4</v>
      </c>
      <c r="N18" s="101">
        <v>5</v>
      </c>
      <c r="O18" s="101">
        <v>0</v>
      </c>
      <c r="P18" s="101">
        <v>6</v>
      </c>
      <c r="Q18" s="101">
        <v>60</v>
      </c>
      <c r="R18" s="102">
        <v>11</v>
      </c>
    </row>
    <row r="19" spans="1:18" s="103" customFormat="1" ht="13">
      <c r="A19" s="111" t="s">
        <v>50</v>
      </c>
      <c r="B19" s="111"/>
      <c r="C19" s="111"/>
      <c r="D19" s="111"/>
      <c r="E19" s="89">
        <f t="shared" si="1"/>
        <v>101</v>
      </c>
      <c r="F19" s="94">
        <f t="shared" si="2"/>
        <v>13.237221494102227</v>
      </c>
      <c r="G19" s="101">
        <v>0</v>
      </c>
      <c r="H19" s="101">
        <v>15</v>
      </c>
      <c r="I19" s="101">
        <v>10</v>
      </c>
      <c r="J19" s="101">
        <v>10</v>
      </c>
      <c r="K19" s="101">
        <v>4</v>
      </c>
      <c r="L19" s="101">
        <v>0</v>
      </c>
      <c r="M19" s="101">
        <v>2</v>
      </c>
      <c r="N19" s="101">
        <v>7</v>
      </c>
      <c r="O19" s="101">
        <v>0</v>
      </c>
      <c r="P19" s="101">
        <v>2</v>
      </c>
      <c r="Q19" s="101">
        <v>47</v>
      </c>
      <c r="R19" s="102">
        <v>4</v>
      </c>
    </row>
    <row r="20" spans="1:18" s="103" customFormat="1" ht="13">
      <c r="A20" s="111" t="s">
        <v>20</v>
      </c>
      <c r="B20" s="111"/>
      <c r="C20" s="111"/>
      <c r="D20" s="123"/>
      <c r="E20" s="89">
        <f t="shared" si="1"/>
        <v>227</v>
      </c>
      <c r="F20" s="94">
        <f t="shared" si="2"/>
        <v>29.750982961992133</v>
      </c>
      <c r="G20" s="101">
        <v>5</v>
      </c>
      <c r="H20" s="101">
        <v>20</v>
      </c>
      <c r="I20" s="101">
        <v>34</v>
      </c>
      <c r="J20" s="101">
        <v>34</v>
      </c>
      <c r="K20" s="101">
        <v>1</v>
      </c>
      <c r="L20" s="101">
        <v>0</v>
      </c>
      <c r="M20" s="101">
        <v>5</v>
      </c>
      <c r="N20" s="101">
        <v>10</v>
      </c>
      <c r="O20" s="101">
        <v>1</v>
      </c>
      <c r="P20" s="101">
        <v>19</v>
      </c>
      <c r="Q20" s="101">
        <v>86</v>
      </c>
      <c r="R20" s="102">
        <v>12</v>
      </c>
    </row>
    <row r="21" spans="1:18" s="103" customFormat="1" ht="13">
      <c r="A21" s="111" t="s">
        <v>51</v>
      </c>
      <c r="B21" s="111"/>
      <c r="C21" s="111"/>
      <c r="D21" s="123"/>
      <c r="E21" s="89">
        <f t="shared" si="1"/>
        <v>31</v>
      </c>
      <c r="F21" s="94">
        <f t="shared" si="2"/>
        <v>4.0629095674967228</v>
      </c>
      <c r="G21" s="101">
        <v>0</v>
      </c>
      <c r="H21" s="101">
        <v>6</v>
      </c>
      <c r="I21" s="101">
        <v>7</v>
      </c>
      <c r="J21" s="101">
        <v>2</v>
      </c>
      <c r="K21" s="101">
        <v>0</v>
      </c>
      <c r="L21" s="101">
        <v>0</v>
      </c>
      <c r="M21" s="101">
        <v>0</v>
      </c>
      <c r="N21" s="101">
        <v>0</v>
      </c>
      <c r="O21" s="101">
        <v>0</v>
      </c>
      <c r="P21" s="101">
        <v>0</v>
      </c>
      <c r="Q21" s="101">
        <v>9</v>
      </c>
      <c r="R21" s="102">
        <v>7</v>
      </c>
    </row>
    <row r="22" spans="1:18" s="103" customFormat="1" ht="13">
      <c r="A22" s="111" t="s">
        <v>52</v>
      </c>
      <c r="B22" s="111"/>
      <c r="C22" s="111"/>
      <c r="D22" s="123"/>
      <c r="E22" s="89">
        <f t="shared" si="1"/>
        <v>37</v>
      </c>
      <c r="F22" s="94">
        <f t="shared" si="2"/>
        <v>4.8492791612057671</v>
      </c>
      <c r="G22" s="101">
        <v>0</v>
      </c>
      <c r="H22" s="101">
        <v>5</v>
      </c>
      <c r="I22" s="101">
        <v>2</v>
      </c>
      <c r="J22" s="101">
        <v>4</v>
      </c>
      <c r="K22" s="101">
        <v>0</v>
      </c>
      <c r="L22" s="101">
        <v>0</v>
      </c>
      <c r="M22" s="101">
        <v>2</v>
      </c>
      <c r="N22" s="101">
        <v>0</v>
      </c>
      <c r="O22" s="101">
        <v>0</v>
      </c>
      <c r="P22" s="101">
        <v>9</v>
      </c>
      <c r="Q22" s="101">
        <v>15</v>
      </c>
      <c r="R22" s="102">
        <v>0</v>
      </c>
    </row>
    <row r="23" spans="1:18" s="103" customFormat="1" ht="13">
      <c r="A23" s="111" t="s">
        <v>53</v>
      </c>
      <c r="B23" s="111"/>
      <c r="C23" s="111"/>
      <c r="D23" s="123"/>
      <c r="E23" s="89">
        <f t="shared" si="1"/>
        <v>33</v>
      </c>
      <c r="F23" s="94">
        <f t="shared" si="2"/>
        <v>4.3250327653997385</v>
      </c>
      <c r="G23" s="101">
        <v>0</v>
      </c>
      <c r="H23" s="101">
        <v>0</v>
      </c>
      <c r="I23" s="101">
        <v>6</v>
      </c>
      <c r="J23" s="101">
        <v>6</v>
      </c>
      <c r="K23" s="101">
        <v>0</v>
      </c>
      <c r="L23" s="101">
        <v>0</v>
      </c>
      <c r="M23" s="101">
        <v>2</v>
      </c>
      <c r="N23" s="101">
        <v>3</v>
      </c>
      <c r="O23" s="101">
        <v>0</v>
      </c>
      <c r="P23" s="101">
        <v>3</v>
      </c>
      <c r="Q23" s="101">
        <v>11</v>
      </c>
      <c r="R23" s="102">
        <v>2</v>
      </c>
    </row>
    <row r="24" spans="1:18" s="103" customFormat="1" ht="13">
      <c r="A24" s="111" t="s">
        <v>54</v>
      </c>
      <c r="B24" s="111"/>
      <c r="C24" s="111"/>
      <c r="D24" s="123"/>
      <c r="E24" s="89">
        <f t="shared" si="1"/>
        <v>17</v>
      </c>
      <c r="F24" s="94">
        <f t="shared" si="2"/>
        <v>2.2280471821756227</v>
      </c>
      <c r="G24" s="101">
        <v>0</v>
      </c>
      <c r="H24" s="101">
        <v>5</v>
      </c>
      <c r="I24" s="101">
        <v>0</v>
      </c>
      <c r="J24" s="101">
        <v>3</v>
      </c>
      <c r="K24" s="101">
        <v>0</v>
      </c>
      <c r="L24" s="101">
        <v>0</v>
      </c>
      <c r="M24" s="101">
        <v>0</v>
      </c>
      <c r="N24" s="101">
        <v>1</v>
      </c>
      <c r="O24" s="101">
        <v>0</v>
      </c>
      <c r="P24" s="101">
        <v>0</v>
      </c>
      <c r="Q24" s="101">
        <v>8</v>
      </c>
      <c r="R24" s="102">
        <v>0</v>
      </c>
    </row>
    <row r="25" spans="1:18" s="103" customFormat="1" thickBot="1">
      <c r="A25" s="124" t="s">
        <v>55</v>
      </c>
      <c r="B25" s="124"/>
      <c r="C25" s="124"/>
      <c r="D25" s="125"/>
      <c r="E25" s="126">
        <f t="shared" si="1"/>
        <v>4</v>
      </c>
      <c r="F25" s="127">
        <f t="shared" si="2"/>
        <v>0.52424639580602883</v>
      </c>
      <c r="G25" s="128">
        <v>0</v>
      </c>
      <c r="H25" s="128">
        <v>2</v>
      </c>
      <c r="I25" s="128">
        <v>0</v>
      </c>
      <c r="J25" s="128">
        <v>1</v>
      </c>
      <c r="K25" s="128">
        <v>0</v>
      </c>
      <c r="L25" s="128">
        <v>0</v>
      </c>
      <c r="M25" s="128">
        <v>0</v>
      </c>
      <c r="N25" s="128">
        <v>1</v>
      </c>
      <c r="O25" s="128">
        <v>0</v>
      </c>
      <c r="P25" s="128">
        <v>0</v>
      </c>
      <c r="Q25" s="128">
        <v>0</v>
      </c>
      <c r="R25" s="129">
        <v>0</v>
      </c>
    </row>
    <row r="26" spans="1:18" s="103" customFormat="1" ht="15" customHeight="1">
      <c r="A26" s="130"/>
      <c r="B26" s="130" t="s">
        <v>56</v>
      </c>
      <c r="C26" s="131"/>
      <c r="D26" s="131"/>
      <c r="E26" s="131"/>
      <c r="F26" s="130"/>
      <c r="G26" s="132"/>
      <c r="H26" s="132"/>
      <c r="I26" s="132"/>
      <c r="J26" s="132"/>
      <c r="K26" s="132"/>
      <c r="L26" s="132"/>
      <c r="M26" s="132"/>
      <c r="N26" s="132"/>
      <c r="O26" s="132"/>
      <c r="P26" s="132"/>
      <c r="Q26" s="132"/>
      <c r="R26" s="132"/>
    </row>
    <row r="27" spans="1:18" s="103" customFormat="1" ht="15" customHeight="1">
      <c r="A27" s="133"/>
      <c r="B27" s="130" t="s">
        <v>19</v>
      </c>
      <c r="C27" s="131"/>
      <c r="D27" s="131"/>
      <c r="E27" s="131"/>
      <c r="F27" s="133"/>
      <c r="G27" s="133"/>
      <c r="H27" s="133"/>
      <c r="I27" s="133"/>
      <c r="J27" s="133"/>
      <c r="K27" s="133"/>
      <c r="L27" s="133"/>
      <c r="M27" s="133"/>
      <c r="N27" s="133"/>
      <c r="O27" s="133"/>
      <c r="P27" s="133"/>
      <c r="Q27" s="133"/>
      <c r="R27" s="133"/>
    </row>
    <row r="28" spans="1:18" s="103" customFormat="1" ht="15" customHeight="1">
      <c r="A28" s="131"/>
      <c r="B28" s="131"/>
      <c r="C28" s="131"/>
      <c r="D28" s="131"/>
      <c r="E28" s="131"/>
      <c r="F28" s="131"/>
      <c r="G28" s="131"/>
      <c r="H28" s="131"/>
      <c r="I28" s="131"/>
      <c r="J28" s="131"/>
      <c r="K28" s="131"/>
      <c r="L28" s="131"/>
      <c r="M28" s="131"/>
      <c r="N28" s="131"/>
      <c r="O28" s="131"/>
      <c r="P28" s="131"/>
      <c r="Q28" s="131"/>
      <c r="R28" s="134"/>
    </row>
    <row r="29" spans="1:18" s="103" customFormat="1" ht="15" customHeight="1">
      <c r="A29" s="131"/>
      <c r="B29" s="131"/>
      <c r="C29" s="131"/>
      <c r="D29" s="131"/>
      <c r="E29" s="131"/>
      <c r="F29" s="131"/>
      <c r="G29" s="131"/>
      <c r="H29" s="131"/>
      <c r="I29" s="131"/>
      <c r="J29" s="131"/>
      <c r="K29" s="131"/>
      <c r="L29" s="131"/>
      <c r="M29" s="131"/>
      <c r="N29" s="131"/>
      <c r="O29" s="131"/>
      <c r="P29" s="131"/>
      <c r="Q29" s="131"/>
      <c r="R29" s="134"/>
    </row>
    <row r="30" spans="1:18" s="103" customFormat="1" ht="15" customHeight="1">
      <c r="A30" s="131"/>
      <c r="B30" s="131"/>
      <c r="C30" s="131"/>
      <c r="D30" s="131"/>
      <c r="E30" s="131"/>
      <c r="F30" s="131"/>
      <c r="G30" s="131"/>
      <c r="H30" s="131"/>
      <c r="I30" s="131"/>
      <c r="J30" s="131"/>
      <c r="K30" s="131"/>
      <c r="L30" s="131"/>
      <c r="M30" s="131"/>
      <c r="N30" s="131"/>
      <c r="O30" s="131"/>
      <c r="P30" s="131"/>
      <c r="Q30" s="131"/>
      <c r="R30" s="134"/>
    </row>
    <row r="31" spans="1:18" s="103" customFormat="1" ht="15" customHeight="1">
      <c r="A31" s="131"/>
      <c r="B31" s="131"/>
      <c r="C31" s="131"/>
      <c r="D31" s="131"/>
      <c r="E31" s="131"/>
      <c r="F31" s="131"/>
      <c r="G31" s="131"/>
      <c r="H31" s="131"/>
      <c r="I31" s="131"/>
      <c r="J31" s="131"/>
      <c r="K31" s="131"/>
      <c r="L31" s="131"/>
      <c r="M31" s="131"/>
      <c r="N31" s="131"/>
      <c r="O31" s="131"/>
      <c r="P31" s="131"/>
      <c r="Q31" s="131"/>
      <c r="R31" s="134"/>
    </row>
    <row r="32" spans="1:18" s="103" customFormat="1" ht="15" customHeight="1">
      <c r="A32" s="131"/>
      <c r="B32" s="131"/>
      <c r="C32" s="131"/>
      <c r="D32" s="131"/>
      <c r="E32" s="131"/>
      <c r="F32" s="131"/>
      <c r="G32" s="131"/>
      <c r="H32" s="131"/>
      <c r="I32" s="131"/>
      <c r="J32" s="131"/>
      <c r="K32" s="131"/>
      <c r="L32" s="131"/>
      <c r="M32" s="131"/>
      <c r="N32" s="131"/>
      <c r="O32" s="131"/>
      <c r="P32" s="131"/>
      <c r="Q32" s="131"/>
      <c r="R32" s="134"/>
    </row>
    <row r="33" spans="1:18" s="103" customFormat="1" ht="15" customHeight="1">
      <c r="A33" s="131"/>
      <c r="B33" s="131"/>
      <c r="C33" s="131"/>
      <c r="D33" s="131"/>
      <c r="E33" s="131"/>
      <c r="F33" s="131"/>
      <c r="G33" s="131"/>
      <c r="H33" s="131"/>
      <c r="I33" s="131"/>
      <c r="J33" s="131"/>
      <c r="K33" s="131"/>
      <c r="L33" s="131"/>
      <c r="M33" s="131"/>
      <c r="N33" s="131"/>
      <c r="O33" s="131"/>
      <c r="P33" s="131"/>
      <c r="Q33" s="131"/>
      <c r="R33" s="134"/>
    </row>
    <row r="34" spans="1:18" s="103" customFormat="1" ht="15" customHeight="1">
      <c r="A34" s="131"/>
      <c r="B34" s="131"/>
      <c r="C34" s="131"/>
      <c r="D34" s="131"/>
      <c r="E34" s="131"/>
      <c r="F34" s="131"/>
      <c r="G34" s="131"/>
      <c r="H34" s="131"/>
      <c r="I34" s="131"/>
      <c r="J34" s="131"/>
      <c r="K34" s="131"/>
      <c r="L34" s="131"/>
      <c r="M34" s="131"/>
      <c r="N34" s="131"/>
      <c r="O34" s="131"/>
      <c r="P34" s="131"/>
      <c r="Q34" s="131"/>
      <c r="R34" s="134"/>
    </row>
    <row r="35" spans="1:18" s="80" customFormat="1">
      <c r="A35" s="131"/>
      <c r="B35" s="131"/>
      <c r="C35" s="131"/>
      <c r="D35" s="131"/>
      <c r="E35" s="131"/>
      <c r="F35" s="131"/>
      <c r="G35" s="131"/>
      <c r="H35" s="131"/>
      <c r="I35" s="131"/>
      <c r="J35" s="131"/>
      <c r="K35" s="131"/>
      <c r="L35" s="131"/>
      <c r="M35" s="131"/>
      <c r="N35" s="131"/>
      <c r="O35" s="131"/>
      <c r="P35" s="131"/>
      <c r="Q35" s="131"/>
      <c r="R35" s="134"/>
    </row>
  </sheetData>
  <mergeCells count="26">
    <mergeCell ref="A24:D24"/>
    <mergeCell ref="A25:D25"/>
    <mergeCell ref="A18:D18"/>
    <mergeCell ref="A19:D19"/>
    <mergeCell ref="A20:D20"/>
    <mergeCell ref="A21:D21"/>
    <mergeCell ref="A22:D22"/>
    <mergeCell ref="A23:D23"/>
    <mergeCell ref="Q2:Q3"/>
    <mergeCell ref="R2:R3"/>
    <mergeCell ref="A4:D4"/>
    <mergeCell ref="A5:D5"/>
    <mergeCell ref="A11:D11"/>
    <mergeCell ref="A17:D17"/>
    <mergeCell ref="K2:K3"/>
    <mergeCell ref="L2:L3"/>
    <mergeCell ref="M2:M3"/>
    <mergeCell ref="N2:N3"/>
    <mergeCell ref="O2:O3"/>
    <mergeCell ref="P2:P3"/>
    <mergeCell ref="A2:D3"/>
    <mergeCell ref="E2:F2"/>
    <mergeCell ref="G2:G3"/>
    <mergeCell ref="H2:H3"/>
    <mergeCell ref="I2:I3"/>
    <mergeCell ref="J2:J3"/>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4039C-3D86-3C4A-B0A0-C2CE62AE1948}">
  <dimension ref="A1:M58"/>
  <sheetViews>
    <sheetView showGridLines="0" workbookViewId="0"/>
  </sheetViews>
  <sheetFormatPr baseColWidth="10" defaultColWidth="8.83203125" defaultRowHeight="14"/>
  <cols>
    <col min="1" max="1" width="18.6640625" style="131" customWidth="1"/>
    <col min="2" max="2" width="16" style="131" customWidth="1"/>
    <col min="3" max="3" width="6.1640625" style="131" customWidth="1"/>
    <col min="4" max="12" width="5.1640625" style="131" customWidth="1"/>
    <col min="13" max="16384" width="8.83203125" style="131"/>
  </cols>
  <sheetData>
    <row r="1" spans="1:13" s="71" customFormat="1" ht="18" customHeight="1" thickBot="1">
      <c r="A1" s="71" t="s">
        <v>57</v>
      </c>
    </row>
    <row r="2" spans="1:13" s="80" customFormat="1" ht="15" customHeight="1" thickBot="1">
      <c r="A2" s="135"/>
      <c r="B2" s="136"/>
      <c r="C2" s="137" t="s">
        <v>14</v>
      </c>
      <c r="D2" s="138" t="s">
        <v>58</v>
      </c>
      <c r="E2" s="138" t="s">
        <v>59</v>
      </c>
      <c r="F2" s="138" t="s">
        <v>60</v>
      </c>
      <c r="G2" s="138" t="s">
        <v>20</v>
      </c>
      <c r="H2" s="138" t="s">
        <v>61</v>
      </c>
      <c r="I2" s="138" t="s">
        <v>62</v>
      </c>
      <c r="J2" s="138" t="s">
        <v>63</v>
      </c>
      <c r="K2" s="138" t="s">
        <v>64</v>
      </c>
      <c r="L2" s="139" t="s">
        <v>65</v>
      </c>
    </row>
    <row r="3" spans="1:13" s="80" customFormat="1" ht="13" customHeight="1" thickBot="1">
      <c r="A3" s="140" t="s">
        <v>66</v>
      </c>
      <c r="B3" s="141"/>
      <c r="C3" s="142">
        <f>SUM(D3:L3)</f>
        <v>763</v>
      </c>
      <c r="D3" s="143">
        <f>SUM(D4:D5)</f>
        <v>153</v>
      </c>
      <c r="E3" s="144">
        <f t="shared" ref="E3:K3" si="0">SUM(E4:E5)</f>
        <v>160</v>
      </c>
      <c r="F3" s="144">
        <f t="shared" si="0"/>
        <v>101</v>
      </c>
      <c r="G3" s="144">
        <f t="shared" si="0"/>
        <v>227</v>
      </c>
      <c r="H3" s="144">
        <f t="shared" si="0"/>
        <v>31</v>
      </c>
      <c r="I3" s="144">
        <f t="shared" si="0"/>
        <v>37</v>
      </c>
      <c r="J3" s="144">
        <f t="shared" si="0"/>
        <v>33</v>
      </c>
      <c r="K3" s="144">
        <f t="shared" si="0"/>
        <v>17</v>
      </c>
      <c r="L3" s="145">
        <f t="shared" ref="L3" si="1">SUM(L4,L5,L56)</f>
        <v>4</v>
      </c>
    </row>
    <row r="4" spans="1:13" s="103" customFormat="1" ht="13" customHeight="1">
      <c r="A4" s="146" t="s">
        <v>67</v>
      </c>
      <c r="B4" s="147"/>
      <c r="C4" s="89">
        <f>SUM(D4:L4)</f>
        <v>200</v>
      </c>
      <c r="D4" s="113">
        <v>34</v>
      </c>
      <c r="E4" s="148">
        <v>34</v>
      </c>
      <c r="F4" s="148">
        <v>20</v>
      </c>
      <c r="G4" s="148">
        <v>79</v>
      </c>
      <c r="H4" s="148">
        <v>16</v>
      </c>
      <c r="I4" s="148">
        <v>6</v>
      </c>
      <c r="J4" s="148">
        <v>7</v>
      </c>
      <c r="K4" s="148">
        <v>2</v>
      </c>
      <c r="L4" s="149">
        <v>2</v>
      </c>
    </row>
    <row r="5" spans="1:13" s="103" customFormat="1" ht="13" customHeight="1" thickBot="1">
      <c r="A5" s="146" t="s">
        <v>68</v>
      </c>
      <c r="B5" s="147"/>
      <c r="C5" s="89">
        <f>SUM(D5:L5)</f>
        <v>563</v>
      </c>
      <c r="D5" s="113">
        <v>119</v>
      </c>
      <c r="E5" s="148">
        <v>126</v>
      </c>
      <c r="F5" s="148">
        <v>81</v>
      </c>
      <c r="G5" s="148">
        <v>148</v>
      </c>
      <c r="H5" s="148">
        <v>15</v>
      </c>
      <c r="I5" s="148">
        <v>31</v>
      </c>
      <c r="J5" s="148">
        <v>26</v>
      </c>
      <c r="K5" s="148">
        <v>15</v>
      </c>
      <c r="L5" s="149">
        <v>2</v>
      </c>
    </row>
    <row r="6" spans="1:13" s="103" customFormat="1" ht="13" customHeight="1" thickBot="1">
      <c r="A6" s="150" t="s">
        <v>69</v>
      </c>
      <c r="B6" s="151"/>
      <c r="C6" s="143">
        <f>SUM(D6:L6)</f>
        <v>1198</v>
      </c>
      <c r="D6" s="143">
        <f>SUM(D7,D10,D14,D18,D21,D30,D38,D42,D45,D52,D54)</f>
        <v>265</v>
      </c>
      <c r="E6" s="144">
        <f t="shared" ref="E6:L6" si="2">SUM(E7,E10,E14,E18,E21,E30,E38,E42,E45,E52,E54)</f>
        <v>261</v>
      </c>
      <c r="F6" s="144">
        <f t="shared" si="2"/>
        <v>172</v>
      </c>
      <c r="G6" s="144">
        <f t="shared" si="2"/>
        <v>329</v>
      </c>
      <c r="H6" s="144">
        <f t="shared" si="2"/>
        <v>22</v>
      </c>
      <c r="I6" s="144">
        <f t="shared" si="2"/>
        <v>74</v>
      </c>
      <c r="J6" s="144">
        <f t="shared" si="2"/>
        <v>48</v>
      </c>
      <c r="K6" s="144">
        <f t="shared" si="2"/>
        <v>26</v>
      </c>
      <c r="L6" s="145">
        <f t="shared" si="2"/>
        <v>1</v>
      </c>
      <c r="M6" s="152"/>
    </row>
    <row r="7" spans="1:13" s="103" customFormat="1" ht="13" customHeight="1">
      <c r="A7" s="153" t="s">
        <v>70</v>
      </c>
      <c r="B7" s="154" t="s">
        <v>14</v>
      </c>
      <c r="C7" s="89">
        <f t="shared" ref="C7:C56" si="3">SUM(D7:L7)</f>
        <v>46</v>
      </c>
      <c r="D7" s="155">
        <f>SUM(D8:D9)</f>
        <v>28</v>
      </c>
      <c r="E7" s="155">
        <f t="shared" ref="E7:L7" si="4">SUM(E8:E9)</f>
        <v>3</v>
      </c>
      <c r="F7" s="155">
        <f t="shared" si="4"/>
        <v>3</v>
      </c>
      <c r="G7" s="155">
        <f t="shared" si="4"/>
        <v>2</v>
      </c>
      <c r="H7" s="155">
        <f t="shared" si="4"/>
        <v>0</v>
      </c>
      <c r="I7" s="155">
        <f t="shared" si="4"/>
        <v>3</v>
      </c>
      <c r="J7" s="155">
        <f t="shared" si="4"/>
        <v>3</v>
      </c>
      <c r="K7" s="155">
        <f t="shared" si="4"/>
        <v>4</v>
      </c>
      <c r="L7" s="156">
        <f t="shared" si="4"/>
        <v>0</v>
      </c>
    </row>
    <row r="8" spans="1:13" s="103" customFormat="1" ht="13" customHeight="1">
      <c r="A8" s="157"/>
      <c r="B8" s="154" t="s">
        <v>71</v>
      </c>
      <c r="C8" s="89">
        <f t="shared" si="3"/>
        <v>1</v>
      </c>
      <c r="D8" s="101">
        <v>1</v>
      </c>
      <c r="E8" s="113">
        <v>0</v>
      </c>
      <c r="F8" s="113">
        <v>0</v>
      </c>
      <c r="G8" s="113">
        <v>0</v>
      </c>
      <c r="H8" s="113">
        <v>0</v>
      </c>
      <c r="I8" s="113">
        <v>0</v>
      </c>
      <c r="J8" s="113">
        <v>0</v>
      </c>
      <c r="K8" s="113">
        <v>0</v>
      </c>
      <c r="L8" s="114">
        <v>0</v>
      </c>
    </row>
    <row r="9" spans="1:13" s="103" customFormat="1" ht="13" customHeight="1">
      <c r="A9" s="153"/>
      <c r="B9" s="154" t="s">
        <v>72</v>
      </c>
      <c r="C9" s="89">
        <f t="shared" si="3"/>
        <v>45</v>
      </c>
      <c r="D9" s="101">
        <v>27</v>
      </c>
      <c r="E9" s="113">
        <v>3</v>
      </c>
      <c r="F9" s="113">
        <v>3</v>
      </c>
      <c r="G9" s="113">
        <v>2</v>
      </c>
      <c r="H9" s="113">
        <v>0</v>
      </c>
      <c r="I9" s="113">
        <v>3</v>
      </c>
      <c r="J9" s="113">
        <v>3</v>
      </c>
      <c r="K9" s="101">
        <v>4</v>
      </c>
      <c r="L9" s="114">
        <v>0</v>
      </c>
    </row>
    <row r="10" spans="1:13" s="103" customFormat="1" ht="13" customHeight="1">
      <c r="A10" s="158" t="s">
        <v>73</v>
      </c>
      <c r="B10" s="159" t="s">
        <v>14</v>
      </c>
      <c r="C10" s="160">
        <f>SUM(D10:L10)</f>
        <v>170</v>
      </c>
      <c r="D10" s="161">
        <f>SUM(D11:D13)</f>
        <v>45</v>
      </c>
      <c r="E10" s="161">
        <f>SUM(E11:E13)</f>
        <v>29</v>
      </c>
      <c r="F10" s="161">
        <f t="shared" ref="F10:L10" si="5">SUM(F11:F13)</f>
        <v>20</v>
      </c>
      <c r="G10" s="161">
        <f t="shared" si="5"/>
        <v>50</v>
      </c>
      <c r="H10" s="161">
        <f t="shared" si="5"/>
        <v>3</v>
      </c>
      <c r="I10" s="161">
        <v>13</v>
      </c>
      <c r="J10" s="161">
        <f t="shared" si="5"/>
        <v>7</v>
      </c>
      <c r="K10" s="162">
        <f t="shared" si="5"/>
        <v>3</v>
      </c>
      <c r="L10" s="163">
        <f t="shared" si="5"/>
        <v>0</v>
      </c>
    </row>
    <row r="11" spans="1:13" s="103" customFormat="1" ht="13" customHeight="1">
      <c r="A11" s="157"/>
      <c r="B11" s="154" t="s">
        <v>74</v>
      </c>
      <c r="C11" s="89">
        <f t="shared" si="3"/>
        <v>103</v>
      </c>
      <c r="D11" s="101">
        <v>22</v>
      </c>
      <c r="E11" s="113">
        <v>24</v>
      </c>
      <c r="F11" s="113">
        <v>12</v>
      </c>
      <c r="G11" s="113">
        <v>28</v>
      </c>
      <c r="H11" s="113">
        <v>2</v>
      </c>
      <c r="I11" s="113">
        <v>7</v>
      </c>
      <c r="J11" s="113">
        <v>5</v>
      </c>
      <c r="K11" s="101">
        <v>3</v>
      </c>
      <c r="L11" s="114">
        <v>0</v>
      </c>
    </row>
    <row r="12" spans="1:13" s="103" customFormat="1" ht="13" customHeight="1">
      <c r="A12" s="157"/>
      <c r="B12" s="154" t="s">
        <v>75</v>
      </c>
      <c r="C12" s="89">
        <f t="shared" si="3"/>
        <v>19</v>
      </c>
      <c r="D12" s="101">
        <v>0</v>
      </c>
      <c r="E12" s="113">
        <v>3</v>
      </c>
      <c r="F12" s="113">
        <v>5</v>
      </c>
      <c r="G12" s="113">
        <v>4</v>
      </c>
      <c r="H12" s="101">
        <v>1</v>
      </c>
      <c r="I12" s="113">
        <v>4</v>
      </c>
      <c r="J12" s="113">
        <v>2</v>
      </c>
      <c r="K12" s="101">
        <v>0</v>
      </c>
      <c r="L12" s="114">
        <v>0</v>
      </c>
    </row>
    <row r="13" spans="1:13" s="103" customFormat="1" ht="13" customHeight="1">
      <c r="A13" s="164"/>
      <c r="B13" s="165" t="s">
        <v>72</v>
      </c>
      <c r="C13" s="107">
        <f t="shared" si="3"/>
        <v>46</v>
      </c>
      <c r="D13" s="109">
        <v>23</v>
      </c>
      <c r="E13" s="166">
        <v>2</v>
      </c>
      <c r="F13" s="166">
        <v>3</v>
      </c>
      <c r="G13" s="166">
        <v>18</v>
      </c>
      <c r="H13" s="166">
        <v>0</v>
      </c>
      <c r="I13" s="166">
        <v>0</v>
      </c>
      <c r="J13" s="166">
        <v>0</v>
      </c>
      <c r="K13" s="109">
        <v>0</v>
      </c>
      <c r="L13" s="167">
        <v>0</v>
      </c>
    </row>
    <row r="14" spans="1:13" s="103" customFormat="1" ht="13" customHeight="1">
      <c r="A14" s="168" t="s">
        <v>76</v>
      </c>
      <c r="B14" s="159" t="s">
        <v>14</v>
      </c>
      <c r="C14" s="160">
        <f t="shared" si="3"/>
        <v>3</v>
      </c>
      <c r="D14" s="161">
        <f>SUM(D15:D17)</f>
        <v>0</v>
      </c>
      <c r="E14" s="161">
        <f>SUM(E15:E17)</f>
        <v>0</v>
      </c>
      <c r="F14" s="161">
        <v>2</v>
      </c>
      <c r="G14" s="161">
        <v>1</v>
      </c>
      <c r="H14" s="161">
        <v>0</v>
      </c>
      <c r="I14" s="161">
        <v>0</v>
      </c>
      <c r="J14" s="161">
        <v>0</v>
      </c>
      <c r="K14" s="161">
        <v>0</v>
      </c>
      <c r="L14" s="163">
        <v>0</v>
      </c>
    </row>
    <row r="15" spans="1:13" s="103" customFormat="1" ht="13" customHeight="1">
      <c r="A15" s="169"/>
      <c r="B15" s="154" t="s">
        <v>77</v>
      </c>
      <c r="C15" s="89">
        <f t="shared" si="3"/>
        <v>3</v>
      </c>
      <c r="D15" s="101">
        <v>0</v>
      </c>
      <c r="E15" s="101">
        <v>0</v>
      </c>
      <c r="F15" s="113">
        <v>2</v>
      </c>
      <c r="G15" s="113">
        <v>1</v>
      </c>
      <c r="H15" s="113">
        <v>0</v>
      </c>
      <c r="I15" s="113">
        <v>0</v>
      </c>
      <c r="J15" s="113">
        <v>0</v>
      </c>
      <c r="K15" s="113">
        <v>0</v>
      </c>
      <c r="L15" s="114">
        <v>0</v>
      </c>
    </row>
    <row r="16" spans="1:13" s="103" customFormat="1" ht="13" customHeight="1">
      <c r="A16" s="169"/>
      <c r="B16" s="154" t="s">
        <v>78</v>
      </c>
      <c r="C16" s="89">
        <f t="shared" si="3"/>
        <v>0</v>
      </c>
      <c r="D16" s="101">
        <v>0</v>
      </c>
      <c r="E16" s="113">
        <v>0</v>
      </c>
      <c r="F16" s="113">
        <v>0</v>
      </c>
      <c r="G16" s="113">
        <v>0</v>
      </c>
      <c r="H16" s="113">
        <v>0</v>
      </c>
      <c r="I16" s="113">
        <v>0</v>
      </c>
      <c r="J16" s="113">
        <v>0</v>
      </c>
      <c r="K16" s="113">
        <v>0</v>
      </c>
      <c r="L16" s="114">
        <v>0</v>
      </c>
    </row>
    <row r="17" spans="1:13" s="103" customFormat="1" ht="13" customHeight="1">
      <c r="A17" s="146"/>
      <c r="B17" s="154" t="s">
        <v>72</v>
      </c>
      <c r="C17" s="89">
        <f t="shared" si="3"/>
        <v>6</v>
      </c>
      <c r="D17" s="101">
        <v>0</v>
      </c>
      <c r="E17" s="113">
        <v>0</v>
      </c>
      <c r="F17" s="101">
        <v>1</v>
      </c>
      <c r="G17" s="113">
        <v>2</v>
      </c>
      <c r="H17" s="113">
        <v>0</v>
      </c>
      <c r="I17" s="113">
        <v>0</v>
      </c>
      <c r="J17" s="113">
        <v>0</v>
      </c>
      <c r="K17" s="113">
        <v>2</v>
      </c>
      <c r="L17" s="114">
        <v>1</v>
      </c>
    </row>
    <row r="18" spans="1:13" s="103" customFormat="1" ht="13" customHeight="1">
      <c r="A18" s="170" t="s">
        <v>79</v>
      </c>
      <c r="B18" s="159" t="s">
        <v>14</v>
      </c>
      <c r="C18" s="160">
        <f t="shared" si="3"/>
        <v>51</v>
      </c>
      <c r="D18" s="162">
        <f t="shared" ref="D18:L18" si="6">SUM(D19:D20)</f>
        <v>11</v>
      </c>
      <c r="E18" s="161">
        <f>SUM(E19:E20)</f>
        <v>12</v>
      </c>
      <c r="F18" s="161">
        <f t="shared" si="6"/>
        <v>11</v>
      </c>
      <c r="G18" s="161">
        <f t="shared" si="6"/>
        <v>10</v>
      </c>
      <c r="H18" s="161">
        <f t="shared" si="6"/>
        <v>0</v>
      </c>
      <c r="I18" s="161">
        <f t="shared" si="6"/>
        <v>1</v>
      </c>
      <c r="J18" s="161">
        <f t="shared" si="6"/>
        <v>6</v>
      </c>
      <c r="K18" s="161">
        <f t="shared" si="6"/>
        <v>0</v>
      </c>
      <c r="L18" s="163">
        <f t="shared" si="6"/>
        <v>0</v>
      </c>
      <c r="M18" s="152"/>
    </row>
    <row r="19" spans="1:13" s="103" customFormat="1" ht="13" customHeight="1">
      <c r="A19" s="157"/>
      <c r="B19" s="154" t="s">
        <v>80</v>
      </c>
      <c r="C19" s="89">
        <f t="shared" si="3"/>
        <v>4</v>
      </c>
      <c r="D19" s="101">
        <v>0</v>
      </c>
      <c r="E19" s="113">
        <v>2</v>
      </c>
      <c r="F19" s="113">
        <v>1</v>
      </c>
      <c r="G19" s="113">
        <v>1</v>
      </c>
      <c r="H19" s="113">
        <v>0</v>
      </c>
      <c r="I19" s="113">
        <v>0</v>
      </c>
      <c r="J19" s="113">
        <v>0</v>
      </c>
      <c r="K19" s="113">
        <v>0</v>
      </c>
      <c r="L19" s="114">
        <v>0</v>
      </c>
    </row>
    <row r="20" spans="1:13" s="103" customFormat="1" ht="13" customHeight="1">
      <c r="A20" s="164"/>
      <c r="B20" s="165" t="s">
        <v>81</v>
      </c>
      <c r="C20" s="107">
        <f t="shared" si="3"/>
        <v>47</v>
      </c>
      <c r="D20" s="109">
        <v>11</v>
      </c>
      <c r="E20" s="166">
        <v>10</v>
      </c>
      <c r="F20" s="166">
        <v>10</v>
      </c>
      <c r="G20" s="166">
        <v>9</v>
      </c>
      <c r="H20" s="166">
        <v>0</v>
      </c>
      <c r="I20" s="166">
        <v>1</v>
      </c>
      <c r="J20" s="166">
        <v>6</v>
      </c>
      <c r="K20" s="166">
        <v>0</v>
      </c>
      <c r="L20" s="167">
        <v>0</v>
      </c>
    </row>
    <row r="21" spans="1:13" s="103" customFormat="1" ht="13" customHeight="1">
      <c r="A21" s="168" t="s">
        <v>82</v>
      </c>
      <c r="B21" s="159" t="s">
        <v>14</v>
      </c>
      <c r="C21" s="160">
        <f t="shared" si="3"/>
        <v>124</v>
      </c>
      <c r="D21" s="161">
        <f>SUM(D22:D29)</f>
        <v>30</v>
      </c>
      <c r="E21" s="161">
        <f>SUM(E22:E29)</f>
        <v>20</v>
      </c>
      <c r="F21" s="161">
        <f t="shared" ref="F21:L21" si="7">SUM(F22:F29)</f>
        <v>16</v>
      </c>
      <c r="G21" s="161">
        <f t="shared" si="7"/>
        <v>48</v>
      </c>
      <c r="H21" s="161">
        <f t="shared" si="7"/>
        <v>1</v>
      </c>
      <c r="I21" s="161">
        <f t="shared" si="7"/>
        <v>7</v>
      </c>
      <c r="J21" s="161">
        <f t="shared" si="7"/>
        <v>0</v>
      </c>
      <c r="K21" s="161">
        <f t="shared" si="7"/>
        <v>2</v>
      </c>
      <c r="L21" s="163">
        <f t="shared" si="7"/>
        <v>0</v>
      </c>
    </row>
    <row r="22" spans="1:13" s="103" customFormat="1" ht="13" customHeight="1">
      <c r="A22" s="169"/>
      <c r="B22" s="154" t="s">
        <v>83</v>
      </c>
      <c r="C22" s="89">
        <f t="shared" si="3"/>
        <v>0</v>
      </c>
      <c r="D22" s="101">
        <v>0</v>
      </c>
      <c r="E22" s="101">
        <v>0</v>
      </c>
      <c r="F22" s="113">
        <v>0</v>
      </c>
      <c r="G22" s="113">
        <v>0</v>
      </c>
      <c r="H22" s="113">
        <v>0</v>
      </c>
      <c r="I22" s="113">
        <v>0</v>
      </c>
      <c r="J22" s="113">
        <v>0</v>
      </c>
      <c r="K22" s="113">
        <v>0</v>
      </c>
      <c r="L22" s="114">
        <v>0</v>
      </c>
    </row>
    <row r="23" spans="1:13" s="103" customFormat="1" ht="13" customHeight="1">
      <c r="A23" s="169"/>
      <c r="B23" s="154" t="s">
        <v>84</v>
      </c>
      <c r="C23" s="89">
        <f t="shared" si="3"/>
        <v>39</v>
      </c>
      <c r="D23" s="101">
        <v>8</v>
      </c>
      <c r="E23" s="113">
        <v>8</v>
      </c>
      <c r="F23" s="113">
        <v>4</v>
      </c>
      <c r="G23" s="113">
        <v>16</v>
      </c>
      <c r="H23" s="101">
        <v>0</v>
      </c>
      <c r="I23" s="113">
        <v>2</v>
      </c>
      <c r="J23" s="113">
        <v>0</v>
      </c>
      <c r="K23" s="113">
        <v>1</v>
      </c>
      <c r="L23" s="114">
        <v>0</v>
      </c>
    </row>
    <row r="24" spans="1:13" s="103" customFormat="1" ht="13" customHeight="1">
      <c r="A24" s="169"/>
      <c r="B24" s="154" t="s">
        <v>85</v>
      </c>
      <c r="C24" s="89">
        <f t="shared" si="3"/>
        <v>2</v>
      </c>
      <c r="D24" s="101">
        <v>1</v>
      </c>
      <c r="E24" s="113">
        <v>0</v>
      </c>
      <c r="F24" s="113">
        <v>0</v>
      </c>
      <c r="G24" s="113">
        <v>1</v>
      </c>
      <c r="H24" s="113">
        <v>0</v>
      </c>
      <c r="I24" s="113">
        <v>0</v>
      </c>
      <c r="J24" s="113">
        <v>0</v>
      </c>
      <c r="K24" s="113">
        <v>0</v>
      </c>
      <c r="L24" s="114">
        <v>0</v>
      </c>
    </row>
    <row r="25" spans="1:13" s="103" customFormat="1" ht="13" customHeight="1">
      <c r="A25" s="169"/>
      <c r="B25" s="154" t="s">
        <v>86</v>
      </c>
      <c r="C25" s="89">
        <f t="shared" si="3"/>
        <v>35</v>
      </c>
      <c r="D25" s="101">
        <v>9</v>
      </c>
      <c r="E25" s="113">
        <v>6</v>
      </c>
      <c r="F25" s="113">
        <v>6</v>
      </c>
      <c r="G25" s="113">
        <v>12</v>
      </c>
      <c r="H25" s="113">
        <v>0</v>
      </c>
      <c r="I25" s="101">
        <v>2</v>
      </c>
      <c r="J25" s="113">
        <v>0</v>
      </c>
      <c r="K25" s="113">
        <v>0</v>
      </c>
      <c r="L25" s="114">
        <v>0</v>
      </c>
    </row>
    <row r="26" spans="1:13" s="103" customFormat="1" ht="13" customHeight="1">
      <c r="A26" s="169"/>
      <c r="B26" s="154" t="s">
        <v>87</v>
      </c>
      <c r="C26" s="89">
        <f t="shared" si="3"/>
        <v>21</v>
      </c>
      <c r="D26" s="101">
        <v>9</v>
      </c>
      <c r="E26" s="113">
        <v>4</v>
      </c>
      <c r="F26" s="113">
        <v>2</v>
      </c>
      <c r="G26" s="113">
        <v>5</v>
      </c>
      <c r="H26" s="101">
        <v>0</v>
      </c>
      <c r="I26" s="101">
        <v>0</v>
      </c>
      <c r="J26" s="113">
        <v>0</v>
      </c>
      <c r="K26" s="113">
        <v>1</v>
      </c>
      <c r="L26" s="114">
        <v>0</v>
      </c>
    </row>
    <row r="27" spans="1:13" s="103" customFormat="1" ht="13" customHeight="1">
      <c r="A27" s="169"/>
      <c r="B27" s="154" t="s">
        <v>88</v>
      </c>
      <c r="C27" s="89">
        <f t="shared" si="3"/>
        <v>8</v>
      </c>
      <c r="D27" s="101">
        <v>0</v>
      </c>
      <c r="E27" s="113">
        <v>0</v>
      </c>
      <c r="F27" s="113">
        <v>2</v>
      </c>
      <c r="G27" s="113">
        <v>6</v>
      </c>
      <c r="H27" s="101">
        <v>0</v>
      </c>
      <c r="I27" s="113">
        <v>0</v>
      </c>
      <c r="J27" s="113">
        <v>0</v>
      </c>
      <c r="K27" s="113">
        <v>0</v>
      </c>
      <c r="L27" s="114">
        <v>0</v>
      </c>
    </row>
    <row r="28" spans="1:13" s="103" customFormat="1" ht="13" customHeight="1">
      <c r="A28" s="169"/>
      <c r="B28" s="154" t="s">
        <v>89</v>
      </c>
      <c r="C28" s="89">
        <f t="shared" si="3"/>
        <v>4</v>
      </c>
      <c r="D28" s="101">
        <v>1</v>
      </c>
      <c r="E28" s="113">
        <v>2</v>
      </c>
      <c r="F28" s="113">
        <v>0</v>
      </c>
      <c r="G28" s="113">
        <v>1</v>
      </c>
      <c r="H28" s="101">
        <v>0</v>
      </c>
      <c r="I28" s="113">
        <v>0</v>
      </c>
      <c r="J28" s="113">
        <v>0</v>
      </c>
      <c r="K28" s="113">
        <v>0</v>
      </c>
      <c r="L28" s="114">
        <v>0</v>
      </c>
    </row>
    <row r="29" spans="1:13" s="103" customFormat="1" ht="13" customHeight="1">
      <c r="A29" s="169"/>
      <c r="B29" s="154" t="s">
        <v>90</v>
      </c>
      <c r="C29" s="89">
        <f t="shared" si="3"/>
        <v>15</v>
      </c>
      <c r="D29" s="101">
        <v>2</v>
      </c>
      <c r="E29" s="113">
        <v>0</v>
      </c>
      <c r="F29" s="113">
        <v>2</v>
      </c>
      <c r="G29" s="113">
        <v>7</v>
      </c>
      <c r="H29" s="101">
        <v>1</v>
      </c>
      <c r="I29" s="113">
        <v>3</v>
      </c>
      <c r="J29" s="113">
        <v>0</v>
      </c>
      <c r="K29" s="101">
        <v>0</v>
      </c>
      <c r="L29" s="102">
        <v>0</v>
      </c>
    </row>
    <row r="30" spans="1:13" s="103" customFormat="1" ht="13" customHeight="1">
      <c r="A30" s="171" t="s">
        <v>91</v>
      </c>
      <c r="B30" s="159" t="s">
        <v>14</v>
      </c>
      <c r="C30" s="160">
        <f t="shared" si="3"/>
        <v>336</v>
      </c>
      <c r="D30" s="161">
        <f>SUM(D31:D37)</f>
        <v>71</v>
      </c>
      <c r="E30" s="161">
        <f>SUM(E31:E37)</f>
        <v>77</v>
      </c>
      <c r="F30" s="161">
        <f t="shared" ref="F30:L30" si="8">SUM(F31:F37)</f>
        <v>48</v>
      </c>
      <c r="G30" s="161">
        <f t="shared" si="8"/>
        <v>78</v>
      </c>
      <c r="H30" s="162">
        <f t="shared" si="8"/>
        <v>13</v>
      </c>
      <c r="I30" s="161">
        <f t="shared" si="8"/>
        <v>20</v>
      </c>
      <c r="J30" s="161">
        <f t="shared" si="8"/>
        <v>20</v>
      </c>
      <c r="K30" s="162">
        <f t="shared" si="8"/>
        <v>9</v>
      </c>
      <c r="L30" s="163">
        <f t="shared" si="8"/>
        <v>0</v>
      </c>
    </row>
    <row r="31" spans="1:13" s="103" customFormat="1" ht="13" customHeight="1">
      <c r="A31" s="169"/>
      <c r="B31" s="154" t="s">
        <v>92</v>
      </c>
      <c r="C31" s="89">
        <f t="shared" si="3"/>
        <v>0</v>
      </c>
      <c r="D31" s="101">
        <v>0</v>
      </c>
      <c r="E31" s="113">
        <v>0</v>
      </c>
      <c r="F31" s="113">
        <v>0</v>
      </c>
      <c r="G31" s="113">
        <v>0</v>
      </c>
      <c r="H31" s="101">
        <v>0</v>
      </c>
      <c r="I31" s="113">
        <v>0</v>
      </c>
      <c r="J31" s="113">
        <v>0</v>
      </c>
      <c r="K31" s="101">
        <v>0</v>
      </c>
      <c r="L31" s="114">
        <v>0</v>
      </c>
    </row>
    <row r="32" spans="1:13" s="103" customFormat="1" ht="13" customHeight="1">
      <c r="A32" s="169"/>
      <c r="B32" s="154" t="s">
        <v>93</v>
      </c>
      <c r="C32" s="89">
        <f t="shared" si="3"/>
        <v>69</v>
      </c>
      <c r="D32" s="101">
        <v>15</v>
      </c>
      <c r="E32" s="113">
        <v>20</v>
      </c>
      <c r="F32" s="113">
        <v>9</v>
      </c>
      <c r="G32" s="113">
        <v>13</v>
      </c>
      <c r="H32" s="101">
        <v>4</v>
      </c>
      <c r="I32" s="113">
        <v>2</v>
      </c>
      <c r="J32" s="113">
        <v>3</v>
      </c>
      <c r="K32" s="101">
        <v>3</v>
      </c>
      <c r="L32" s="114">
        <v>0</v>
      </c>
    </row>
    <row r="33" spans="1:13" s="103" customFormat="1" ht="13" customHeight="1">
      <c r="A33" s="169"/>
      <c r="B33" s="154" t="s">
        <v>94</v>
      </c>
      <c r="C33" s="89">
        <f t="shared" si="3"/>
        <v>216</v>
      </c>
      <c r="D33" s="101">
        <v>43</v>
      </c>
      <c r="E33" s="113">
        <v>45</v>
      </c>
      <c r="F33" s="113">
        <v>33</v>
      </c>
      <c r="G33" s="113">
        <v>55</v>
      </c>
      <c r="H33" s="101">
        <v>7</v>
      </c>
      <c r="I33" s="113">
        <v>14</v>
      </c>
      <c r="J33" s="113">
        <v>13</v>
      </c>
      <c r="K33" s="101">
        <v>6</v>
      </c>
      <c r="L33" s="114">
        <v>0</v>
      </c>
    </row>
    <row r="34" spans="1:13" s="103" customFormat="1" ht="13" customHeight="1">
      <c r="A34" s="169"/>
      <c r="B34" s="154" t="s">
        <v>95</v>
      </c>
      <c r="C34" s="89">
        <f t="shared" si="3"/>
        <v>27</v>
      </c>
      <c r="D34" s="101">
        <v>7</v>
      </c>
      <c r="E34" s="113">
        <v>8</v>
      </c>
      <c r="F34" s="113">
        <v>3</v>
      </c>
      <c r="G34" s="113">
        <v>6</v>
      </c>
      <c r="H34" s="101">
        <v>1</v>
      </c>
      <c r="I34" s="113">
        <v>2</v>
      </c>
      <c r="J34" s="113">
        <v>0</v>
      </c>
      <c r="K34" s="101">
        <v>0</v>
      </c>
      <c r="L34" s="114">
        <v>0</v>
      </c>
    </row>
    <row r="35" spans="1:13" s="103" customFormat="1" ht="13" customHeight="1">
      <c r="A35" s="169"/>
      <c r="B35" s="154" t="s">
        <v>96</v>
      </c>
      <c r="C35" s="89">
        <f t="shared" si="3"/>
        <v>4</v>
      </c>
      <c r="D35" s="101">
        <v>0</v>
      </c>
      <c r="E35" s="113">
        <v>1</v>
      </c>
      <c r="F35" s="113">
        <v>1</v>
      </c>
      <c r="G35" s="113">
        <v>0</v>
      </c>
      <c r="H35" s="101">
        <v>1</v>
      </c>
      <c r="I35" s="113">
        <v>1</v>
      </c>
      <c r="J35" s="113">
        <v>0</v>
      </c>
      <c r="K35" s="101">
        <v>0</v>
      </c>
      <c r="L35" s="114">
        <v>0</v>
      </c>
    </row>
    <row r="36" spans="1:13" s="103" customFormat="1" ht="13" customHeight="1">
      <c r="A36" s="169"/>
      <c r="B36" s="154" t="s">
        <v>97</v>
      </c>
      <c r="C36" s="89">
        <f t="shared" si="3"/>
        <v>1</v>
      </c>
      <c r="D36" s="101">
        <v>1</v>
      </c>
      <c r="E36" s="113">
        <v>0</v>
      </c>
      <c r="F36" s="113">
        <v>0</v>
      </c>
      <c r="G36" s="113">
        <v>0</v>
      </c>
      <c r="H36" s="101">
        <v>0</v>
      </c>
      <c r="I36" s="113">
        <v>0</v>
      </c>
      <c r="J36" s="113">
        <v>0</v>
      </c>
      <c r="K36" s="101">
        <v>0</v>
      </c>
      <c r="L36" s="114">
        <v>0</v>
      </c>
    </row>
    <row r="37" spans="1:13" s="103" customFormat="1" ht="13" customHeight="1">
      <c r="A37" s="172"/>
      <c r="B37" s="165" t="s">
        <v>72</v>
      </c>
      <c r="C37" s="107">
        <f t="shared" si="3"/>
        <v>19</v>
      </c>
      <c r="D37" s="109">
        <v>5</v>
      </c>
      <c r="E37" s="166">
        <v>3</v>
      </c>
      <c r="F37" s="166">
        <v>2</v>
      </c>
      <c r="G37" s="166">
        <v>4</v>
      </c>
      <c r="H37" s="109">
        <v>0</v>
      </c>
      <c r="I37" s="166">
        <v>1</v>
      </c>
      <c r="J37" s="166">
        <v>4</v>
      </c>
      <c r="K37" s="109">
        <v>0</v>
      </c>
      <c r="L37" s="167">
        <v>0</v>
      </c>
    </row>
    <row r="38" spans="1:13" s="103" customFormat="1" ht="13" customHeight="1">
      <c r="A38" s="146" t="s">
        <v>98</v>
      </c>
      <c r="B38" s="159" t="s">
        <v>14</v>
      </c>
      <c r="C38" s="160">
        <f t="shared" si="3"/>
        <v>82</v>
      </c>
      <c r="D38" s="161">
        <f>SUM(D39:D41)</f>
        <v>15</v>
      </c>
      <c r="E38" s="161">
        <f t="shared" ref="E38:K38" si="9">SUM(E39:E41)</f>
        <v>18</v>
      </c>
      <c r="F38" s="161">
        <f>SUM(F39:F41)</f>
        <v>10</v>
      </c>
      <c r="G38" s="161">
        <f t="shared" si="9"/>
        <v>24</v>
      </c>
      <c r="H38" s="161">
        <f t="shared" si="9"/>
        <v>1</v>
      </c>
      <c r="I38" s="161">
        <f t="shared" si="9"/>
        <v>12</v>
      </c>
      <c r="J38" s="161">
        <f t="shared" si="9"/>
        <v>1</v>
      </c>
      <c r="K38" s="161">
        <f t="shared" si="9"/>
        <v>1</v>
      </c>
      <c r="L38" s="163">
        <f>SUM(L39:L41)</f>
        <v>0</v>
      </c>
    </row>
    <row r="39" spans="1:13" s="103" customFormat="1" ht="13" customHeight="1">
      <c r="A39" s="169"/>
      <c r="B39" s="154" t="s">
        <v>99</v>
      </c>
      <c r="C39" s="89">
        <f t="shared" si="3"/>
        <v>22</v>
      </c>
      <c r="D39" s="101">
        <v>3</v>
      </c>
      <c r="E39" s="113">
        <v>1</v>
      </c>
      <c r="F39" s="113">
        <v>3</v>
      </c>
      <c r="G39" s="113">
        <v>9</v>
      </c>
      <c r="H39" s="101">
        <v>0</v>
      </c>
      <c r="I39" s="113">
        <v>5</v>
      </c>
      <c r="J39" s="113">
        <v>0</v>
      </c>
      <c r="K39" s="101">
        <v>1</v>
      </c>
      <c r="L39" s="114">
        <v>0</v>
      </c>
    </row>
    <row r="40" spans="1:13" s="103" customFormat="1" ht="13" customHeight="1">
      <c r="A40" s="169"/>
      <c r="B40" s="154" t="s">
        <v>100</v>
      </c>
      <c r="C40" s="89">
        <f t="shared" si="3"/>
        <v>10</v>
      </c>
      <c r="D40" s="101">
        <v>1</v>
      </c>
      <c r="E40" s="113">
        <v>1</v>
      </c>
      <c r="F40" s="113">
        <v>0</v>
      </c>
      <c r="G40" s="113">
        <v>3</v>
      </c>
      <c r="H40" s="101">
        <v>1</v>
      </c>
      <c r="I40" s="101">
        <v>3</v>
      </c>
      <c r="J40" s="113">
        <v>1</v>
      </c>
      <c r="K40" s="101">
        <v>0</v>
      </c>
      <c r="L40" s="114">
        <v>0</v>
      </c>
    </row>
    <row r="41" spans="1:13" s="103" customFormat="1" ht="13" customHeight="1">
      <c r="A41" s="146"/>
      <c r="B41" s="154" t="s">
        <v>72</v>
      </c>
      <c r="C41" s="89">
        <f t="shared" si="3"/>
        <v>50</v>
      </c>
      <c r="D41" s="101">
        <v>11</v>
      </c>
      <c r="E41" s="113">
        <v>16</v>
      </c>
      <c r="F41" s="113">
        <v>7</v>
      </c>
      <c r="G41" s="113">
        <v>12</v>
      </c>
      <c r="H41" s="101">
        <v>0</v>
      </c>
      <c r="I41" s="101">
        <v>4</v>
      </c>
      <c r="J41" s="113">
        <v>0</v>
      </c>
      <c r="K41" s="101">
        <v>0</v>
      </c>
      <c r="L41" s="114">
        <v>0</v>
      </c>
    </row>
    <row r="42" spans="1:13" s="103" customFormat="1" ht="13" customHeight="1">
      <c r="A42" s="173" t="s">
        <v>101</v>
      </c>
      <c r="B42" s="159" t="s">
        <v>14</v>
      </c>
      <c r="C42" s="160">
        <f t="shared" si="3"/>
        <v>29</v>
      </c>
      <c r="D42" s="162">
        <f t="shared" ref="D42:L42" si="10">SUM(D43:D44)</f>
        <v>3</v>
      </c>
      <c r="E42" s="161">
        <f t="shared" si="10"/>
        <v>8</v>
      </c>
      <c r="F42" s="161">
        <f t="shared" si="10"/>
        <v>6</v>
      </c>
      <c r="G42" s="161">
        <f t="shared" si="10"/>
        <v>9</v>
      </c>
      <c r="H42" s="161">
        <f t="shared" si="10"/>
        <v>0</v>
      </c>
      <c r="I42" s="161">
        <f t="shared" si="10"/>
        <v>2</v>
      </c>
      <c r="J42" s="161">
        <f t="shared" si="10"/>
        <v>1</v>
      </c>
      <c r="K42" s="161">
        <f t="shared" si="10"/>
        <v>0</v>
      </c>
      <c r="L42" s="163">
        <f t="shared" si="10"/>
        <v>0</v>
      </c>
    </row>
    <row r="43" spans="1:13" s="103" customFormat="1" ht="13" customHeight="1">
      <c r="A43" s="169"/>
      <c r="B43" s="154" t="s">
        <v>102</v>
      </c>
      <c r="C43" s="89">
        <f t="shared" si="3"/>
        <v>4</v>
      </c>
      <c r="D43" s="101">
        <v>0</v>
      </c>
      <c r="E43" s="113">
        <v>1</v>
      </c>
      <c r="F43" s="113">
        <v>0</v>
      </c>
      <c r="G43" s="113">
        <v>2</v>
      </c>
      <c r="H43" s="101">
        <v>0</v>
      </c>
      <c r="I43" s="101">
        <v>0</v>
      </c>
      <c r="J43" s="101">
        <v>1</v>
      </c>
      <c r="K43" s="113">
        <v>0</v>
      </c>
      <c r="L43" s="114">
        <v>0</v>
      </c>
    </row>
    <row r="44" spans="1:13" s="103" customFormat="1" ht="13" customHeight="1">
      <c r="A44" s="174"/>
      <c r="B44" s="165" t="s">
        <v>72</v>
      </c>
      <c r="C44" s="107">
        <f t="shared" si="3"/>
        <v>25</v>
      </c>
      <c r="D44" s="109">
        <v>3</v>
      </c>
      <c r="E44" s="166">
        <v>7</v>
      </c>
      <c r="F44" s="166">
        <v>6</v>
      </c>
      <c r="G44" s="166">
        <v>7</v>
      </c>
      <c r="H44" s="109">
        <v>0</v>
      </c>
      <c r="I44" s="166">
        <v>2</v>
      </c>
      <c r="J44" s="109">
        <v>0</v>
      </c>
      <c r="K44" s="166">
        <v>0</v>
      </c>
      <c r="L44" s="167">
        <v>0</v>
      </c>
    </row>
    <row r="45" spans="1:13" s="103" customFormat="1" ht="13" customHeight="1">
      <c r="A45" s="168" t="s">
        <v>103</v>
      </c>
      <c r="B45" s="159" t="s">
        <v>14</v>
      </c>
      <c r="C45" s="160">
        <f t="shared" si="3"/>
        <v>194</v>
      </c>
      <c r="D45" s="162">
        <f>SUM(D46:D51)</f>
        <v>35</v>
      </c>
      <c r="E45" s="175">
        <f t="shared" ref="E45:L45" si="11">SUM(E46:E51)</f>
        <v>52</v>
      </c>
      <c r="F45" s="175">
        <f t="shared" si="11"/>
        <v>33</v>
      </c>
      <c r="G45" s="175">
        <f t="shared" si="11"/>
        <v>52</v>
      </c>
      <c r="H45" s="175">
        <f t="shared" si="11"/>
        <v>3</v>
      </c>
      <c r="I45" s="175">
        <f t="shared" si="11"/>
        <v>10</v>
      </c>
      <c r="J45" s="175">
        <f t="shared" si="11"/>
        <v>5</v>
      </c>
      <c r="K45" s="176">
        <f t="shared" si="11"/>
        <v>3</v>
      </c>
      <c r="L45" s="176">
        <f t="shared" si="11"/>
        <v>1</v>
      </c>
    </row>
    <row r="46" spans="1:13" s="103" customFormat="1" ht="13" customHeight="1">
      <c r="A46" s="169"/>
      <c r="B46" s="154" t="s">
        <v>104</v>
      </c>
      <c r="C46" s="177">
        <f t="shared" si="3"/>
        <v>11</v>
      </c>
      <c r="D46" s="178">
        <v>1</v>
      </c>
      <c r="E46" s="178">
        <v>3</v>
      </c>
      <c r="F46" s="178">
        <v>1</v>
      </c>
      <c r="G46" s="178">
        <v>3</v>
      </c>
      <c r="H46" s="178">
        <v>0</v>
      </c>
      <c r="I46" s="178">
        <v>0</v>
      </c>
      <c r="J46" s="178">
        <v>1</v>
      </c>
      <c r="K46" s="178">
        <v>1</v>
      </c>
      <c r="L46" s="179">
        <v>1</v>
      </c>
      <c r="M46" s="152"/>
    </row>
    <row r="47" spans="1:13" s="103" customFormat="1" ht="13" customHeight="1">
      <c r="A47" s="169"/>
      <c r="B47" s="154" t="s">
        <v>105</v>
      </c>
      <c r="C47" s="177">
        <f t="shared" si="3"/>
        <v>0</v>
      </c>
      <c r="D47" s="180"/>
      <c r="E47" s="180"/>
      <c r="F47" s="180"/>
      <c r="G47" s="180"/>
      <c r="H47" s="180"/>
      <c r="I47" s="180"/>
      <c r="J47" s="180"/>
      <c r="K47" s="180"/>
      <c r="L47" s="181"/>
    </row>
    <row r="48" spans="1:13" s="103" customFormat="1" ht="13" customHeight="1">
      <c r="A48" s="169"/>
      <c r="B48" s="154" t="s">
        <v>106</v>
      </c>
      <c r="C48" s="89">
        <f t="shared" si="3"/>
        <v>61</v>
      </c>
      <c r="D48" s="101">
        <v>7</v>
      </c>
      <c r="E48" s="113">
        <v>17</v>
      </c>
      <c r="F48" s="113">
        <v>13</v>
      </c>
      <c r="G48" s="113">
        <v>16</v>
      </c>
      <c r="H48" s="101">
        <v>2</v>
      </c>
      <c r="I48" s="101">
        <v>4</v>
      </c>
      <c r="J48" s="101">
        <v>1</v>
      </c>
      <c r="K48" s="113">
        <v>1</v>
      </c>
      <c r="L48" s="114">
        <v>0</v>
      </c>
    </row>
    <row r="49" spans="1:12" s="103" customFormat="1" ht="13" customHeight="1">
      <c r="A49" s="169"/>
      <c r="B49" s="154" t="s">
        <v>107</v>
      </c>
      <c r="C49" s="177">
        <f t="shared" si="3"/>
        <v>18</v>
      </c>
      <c r="D49" s="178">
        <v>4</v>
      </c>
      <c r="E49" s="178">
        <v>5</v>
      </c>
      <c r="F49" s="178">
        <v>5</v>
      </c>
      <c r="G49" s="178">
        <v>4</v>
      </c>
      <c r="H49" s="178">
        <v>0</v>
      </c>
      <c r="I49" s="178">
        <v>0</v>
      </c>
      <c r="J49" s="178">
        <v>0</v>
      </c>
      <c r="K49" s="178">
        <v>0</v>
      </c>
      <c r="L49" s="179">
        <v>0</v>
      </c>
    </row>
    <row r="50" spans="1:12" s="103" customFormat="1" ht="13" customHeight="1">
      <c r="A50" s="169"/>
      <c r="B50" s="154" t="s">
        <v>108</v>
      </c>
      <c r="C50" s="177">
        <f t="shared" si="3"/>
        <v>0</v>
      </c>
      <c r="D50" s="178"/>
      <c r="E50" s="178"/>
      <c r="F50" s="178"/>
      <c r="G50" s="178"/>
      <c r="H50" s="178"/>
      <c r="I50" s="178"/>
      <c r="J50" s="178"/>
      <c r="K50" s="178"/>
      <c r="L50" s="179"/>
    </row>
    <row r="51" spans="1:12" s="103" customFormat="1" ht="13" customHeight="1">
      <c r="A51" s="169"/>
      <c r="B51" s="154" t="s">
        <v>72</v>
      </c>
      <c r="C51" s="89">
        <f t="shared" si="3"/>
        <v>104</v>
      </c>
      <c r="D51" s="101">
        <v>23</v>
      </c>
      <c r="E51" s="113">
        <v>27</v>
      </c>
      <c r="F51" s="113">
        <v>14</v>
      </c>
      <c r="G51" s="113">
        <v>29</v>
      </c>
      <c r="H51" s="101">
        <v>1</v>
      </c>
      <c r="I51" s="113">
        <v>6</v>
      </c>
      <c r="J51" s="113">
        <v>3</v>
      </c>
      <c r="K51" s="113">
        <v>1</v>
      </c>
      <c r="L51" s="114">
        <v>0</v>
      </c>
    </row>
    <row r="52" spans="1:12" s="103" customFormat="1" ht="13" customHeight="1">
      <c r="A52" s="171" t="s">
        <v>109</v>
      </c>
      <c r="B52" s="159" t="s">
        <v>14</v>
      </c>
      <c r="C52" s="160">
        <f t="shared" si="3"/>
        <v>1</v>
      </c>
      <c r="D52" s="162">
        <f>SUM(D53)</f>
        <v>0</v>
      </c>
      <c r="E52" s="161">
        <f t="shared" ref="E52:L52" si="12">SUM(E53)</f>
        <v>1</v>
      </c>
      <c r="F52" s="161">
        <f t="shared" si="12"/>
        <v>0</v>
      </c>
      <c r="G52" s="161">
        <f t="shared" si="12"/>
        <v>0</v>
      </c>
      <c r="H52" s="162">
        <f t="shared" si="12"/>
        <v>0</v>
      </c>
      <c r="I52" s="161">
        <f t="shared" si="12"/>
        <v>0</v>
      </c>
      <c r="J52" s="161">
        <f t="shared" si="12"/>
        <v>0</v>
      </c>
      <c r="K52" s="161">
        <f t="shared" si="12"/>
        <v>0</v>
      </c>
      <c r="L52" s="163">
        <f t="shared" si="12"/>
        <v>0</v>
      </c>
    </row>
    <row r="53" spans="1:12" s="103" customFormat="1" ht="13" customHeight="1">
      <c r="A53" s="172"/>
      <c r="B53" s="165" t="s">
        <v>110</v>
      </c>
      <c r="C53" s="107">
        <f t="shared" si="3"/>
        <v>1</v>
      </c>
      <c r="D53" s="109">
        <v>0</v>
      </c>
      <c r="E53" s="109">
        <v>1</v>
      </c>
      <c r="F53" s="166">
        <v>0</v>
      </c>
      <c r="G53" s="166">
        <v>0</v>
      </c>
      <c r="H53" s="109">
        <v>0</v>
      </c>
      <c r="I53" s="166">
        <v>0</v>
      </c>
      <c r="J53" s="166">
        <v>0</v>
      </c>
      <c r="K53" s="166">
        <v>0</v>
      </c>
      <c r="L53" s="167">
        <v>0</v>
      </c>
    </row>
    <row r="54" spans="1:12" s="103" customFormat="1" ht="13" customHeight="1">
      <c r="A54" s="168" t="s">
        <v>111</v>
      </c>
      <c r="B54" s="159" t="s">
        <v>14</v>
      </c>
      <c r="C54" s="160">
        <f t="shared" si="3"/>
        <v>162</v>
      </c>
      <c r="D54" s="162">
        <f>SUM(D55)</f>
        <v>27</v>
      </c>
      <c r="E54" s="162">
        <f t="shared" ref="E54:L54" si="13">SUM(E55)</f>
        <v>41</v>
      </c>
      <c r="F54" s="161">
        <f t="shared" si="13"/>
        <v>23</v>
      </c>
      <c r="G54" s="161">
        <f t="shared" si="13"/>
        <v>55</v>
      </c>
      <c r="H54" s="162">
        <f t="shared" si="13"/>
        <v>1</v>
      </c>
      <c r="I54" s="161">
        <f t="shared" si="13"/>
        <v>6</v>
      </c>
      <c r="J54" s="161">
        <f t="shared" si="13"/>
        <v>5</v>
      </c>
      <c r="K54" s="161">
        <f t="shared" si="13"/>
        <v>4</v>
      </c>
      <c r="L54" s="163">
        <f t="shared" si="13"/>
        <v>0</v>
      </c>
    </row>
    <row r="55" spans="1:12" s="103" customFormat="1" ht="13" customHeight="1" thickBot="1">
      <c r="A55" s="169"/>
      <c r="B55" s="154" t="s">
        <v>72</v>
      </c>
      <c r="C55" s="89">
        <f t="shared" si="3"/>
        <v>162</v>
      </c>
      <c r="D55" s="101">
        <v>27</v>
      </c>
      <c r="E55" s="101">
        <v>41</v>
      </c>
      <c r="F55" s="113">
        <v>23</v>
      </c>
      <c r="G55" s="113">
        <v>55</v>
      </c>
      <c r="H55" s="101">
        <v>1</v>
      </c>
      <c r="I55" s="113">
        <v>6</v>
      </c>
      <c r="J55" s="113">
        <v>5</v>
      </c>
      <c r="K55" s="113">
        <v>4</v>
      </c>
      <c r="L55" s="114">
        <v>0</v>
      </c>
    </row>
    <row r="56" spans="1:12" s="103" customFormat="1" ht="15" customHeight="1" thickBot="1">
      <c r="A56" s="150" t="s">
        <v>41</v>
      </c>
      <c r="B56" s="151"/>
      <c r="C56" s="142">
        <f t="shared" si="3"/>
        <v>37</v>
      </c>
      <c r="D56" s="182">
        <v>10</v>
      </c>
      <c r="E56" s="183">
        <v>13</v>
      </c>
      <c r="F56" s="182">
        <v>1</v>
      </c>
      <c r="G56" s="182">
        <v>5</v>
      </c>
      <c r="H56" s="183">
        <v>4</v>
      </c>
      <c r="I56" s="182">
        <v>0</v>
      </c>
      <c r="J56" s="182">
        <v>4</v>
      </c>
      <c r="K56" s="182">
        <v>0</v>
      </c>
      <c r="L56" s="184">
        <v>0</v>
      </c>
    </row>
    <row r="57" spans="1:12" s="80" customFormat="1" ht="13" customHeight="1">
      <c r="A57" s="130" t="s">
        <v>19</v>
      </c>
      <c r="B57" s="130"/>
      <c r="C57" s="130"/>
      <c r="D57" s="130"/>
      <c r="E57" s="130"/>
      <c r="F57" s="130"/>
      <c r="G57" s="130"/>
      <c r="H57" s="130"/>
      <c r="I57" s="130"/>
      <c r="J57" s="130"/>
      <c r="K57" s="130"/>
      <c r="L57" s="130"/>
    </row>
    <row r="58" spans="1:12">
      <c r="A58" s="133"/>
      <c r="B58" s="133"/>
      <c r="C58" s="133"/>
      <c r="D58" s="133"/>
      <c r="E58" s="133"/>
      <c r="F58" s="133"/>
      <c r="G58" s="133"/>
      <c r="H58" s="133"/>
      <c r="I58" s="133"/>
      <c r="J58" s="133"/>
      <c r="K58" s="133"/>
      <c r="L58" s="133"/>
    </row>
  </sheetData>
  <mergeCells count="37">
    <mergeCell ref="A52:A53"/>
    <mergeCell ref="A54:A55"/>
    <mergeCell ref="A56:B56"/>
    <mergeCell ref="G49:G50"/>
    <mergeCell ref="H49:H50"/>
    <mergeCell ref="I49:I50"/>
    <mergeCell ref="J49:J50"/>
    <mergeCell ref="K49:K50"/>
    <mergeCell ref="L49:L50"/>
    <mergeCell ref="G46:G47"/>
    <mergeCell ref="H46:H47"/>
    <mergeCell ref="I46:I47"/>
    <mergeCell ref="J46:J47"/>
    <mergeCell ref="K46:K47"/>
    <mergeCell ref="L46:L47"/>
    <mergeCell ref="A42:A44"/>
    <mergeCell ref="A45:A51"/>
    <mergeCell ref="C46:C47"/>
    <mergeCell ref="D46:D47"/>
    <mergeCell ref="E46:E47"/>
    <mergeCell ref="F46:F47"/>
    <mergeCell ref="C49:C50"/>
    <mergeCell ref="D49:D50"/>
    <mergeCell ref="E49:E50"/>
    <mergeCell ref="F49:F50"/>
    <mergeCell ref="A10:A13"/>
    <mergeCell ref="A14:A17"/>
    <mergeCell ref="A18:A20"/>
    <mergeCell ref="A21:A29"/>
    <mergeCell ref="A30:A37"/>
    <mergeCell ref="A38:A41"/>
    <mergeCell ref="A2:B2"/>
    <mergeCell ref="A3:B3"/>
    <mergeCell ref="A4:B4"/>
    <mergeCell ref="A5:B5"/>
    <mergeCell ref="A6:B6"/>
    <mergeCell ref="A7:A9"/>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6475D-7068-814B-A1FD-DB466949CF08}">
  <dimension ref="A1:Q45"/>
  <sheetViews>
    <sheetView showGridLines="0" workbookViewId="0"/>
  </sheetViews>
  <sheetFormatPr baseColWidth="10" defaultColWidth="8.83203125" defaultRowHeight="14"/>
  <cols>
    <col min="1" max="1" width="15.6640625" style="282" customWidth="1"/>
    <col min="2" max="2" width="5.6640625" style="282" customWidth="1"/>
    <col min="3" max="3" width="4.5" style="282" customWidth="1"/>
    <col min="4" max="4" width="7.6640625" style="282" customWidth="1"/>
    <col min="5" max="6" width="4.5" style="282" customWidth="1"/>
    <col min="7" max="7" width="4.6640625" style="282" customWidth="1"/>
    <col min="8" max="15" width="4.5" style="282" customWidth="1"/>
    <col min="16" max="16" width="4.5" style="283" customWidth="1"/>
    <col min="17" max="16384" width="8.83203125" style="282"/>
  </cols>
  <sheetData>
    <row r="1" spans="1:16" s="36" customFormat="1" ht="15">
      <c r="A1" s="36" t="s">
        <v>112</v>
      </c>
      <c r="P1" s="37"/>
    </row>
    <row r="2" spans="1:16" s="9" customFormat="1" ht="13">
      <c r="A2" s="185" t="s">
        <v>113</v>
      </c>
      <c r="B2" s="185"/>
      <c r="C2" s="185"/>
      <c r="D2" s="185"/>
      <c r="E2" s="185"/>
      <c r="F2" s="185"/>
      <c r="G2" s="185"/>
      <c r="H2" s="185"/>
      <c r="I2" s="185"/>
      <c r="J2" s="185"/>
      <c r="K2" s="185"/>
      <c r="L2" s="185"/>
      <c r="M2" s="185"/>
      <c r="N2" s="185"/>
      <c r="O2" s="185"/>
      <c r="P2" s="185"/>
    </row>
    <row r="3" spans="1:16" s="9" customFormat="1" ht="13">
      <c r="A3" s="185"/>
      <c r="B3" s="185"/>
      <c r="C3" s="185"/>
      <c r="D3" s="185"/>
      <c r="E3" s="185"/>
      <c r="F3" s="185"/>
      <c r="G3" s="185"/>
      <c r="H3" s="185"/>
      <c r="I3" s="185"/>
      <c r="J3" s="185"/>
      <c r="K3" s="185"/>
      <c r="L3" s="185"/>
      <c r="M3" s="185"/>
      <c r="N3" s="185"/>
      <c r="O3" s="185"/>
      <c r="P3" s="185"/>
    </row>
    <row r="4" spans="1:16" s="9" customFormat="1" thickBot="1">
      <c r="A4" s="186"/>
      <c r="B4" s="186"/>
      <c r="C4" s="186"/>
      <c r="D4" s="186"/>
      <c r="E4" s="186"/>
      <c r="F4" s="186"/>
      <c r="G4" s="186"/>
      <c r="H4" s="186"/>
      <c r="I4" s="186"/>
      <c r="J4" s="186"/>
      <c r="K4" s="186"/>
      <c r="L4" s="186"/>
      <c r="M4" s="186"/>
      <c r="N4" s="186"/>
      <c r="O4" s="186"/>
      <c r="P4" s="186"/>
    </row>
    <row r="5" spans="1:16" s="9" customFormat="1" ht="13">
      <c r="A5" s="64"/>
      <c r="B5" s="187" t="s">
        <v>114</v>
      </c>
      <c r="C5" s="188"/>
      <c r="D5" s="188"/>
      <c r="E5" s="188"/>
      <c r="F5" s="189"/>
      <c r="G5" s="187" t="s">
        <v>115</v>
      </c>
      <c r="H5" s="188"/>
      <c r="I5" s="188"/>
      <c r="J5" s="188"/>
      <c r="K5" s="189"/>
      <c r="L5" s="187" t="s">
        <v>116</v>
      </c>
      <c r="M5" s="188"/>
      <c r="N5" s="188"/>
      <c r="O5" s="188"/>
      <c r="P5" s="188"/>
    </row>
    <row r="6" spans="1:16" s="9" customFormat="1" ht="76" thickBot="1">
      <c r="A6" s="190"/>
      <c r="B6" s="191" t="s">
        <v>14</v>
      </c>
      <c r="C6" s="192" t="s">
        <v>117</v>
      </c>
      <c r="D6" s="193" t="s">
        <v>118</v>
      </c>
      <c r="E6" s="194" t="s">
        <v>119</v>
      </c>
      <c r="F6" s="191" t="s">
        <v>120</v>
      </c>
      <c r="G6" s="191" t="s">
        <v>14</v>
      </c>
      <c r="H6" s="192" t="s">
        <v>117</v>
      </c>
      <c r="I6" s="193" t="s">
        <v>118</v>
      </c>
      <c r="J6" s="194" t="s">
        <v>119</v>
      </c>
      <c r="K6" s="191" t="s">
        <v>120</v>
      </c>
      <c r="L6" s="195" t="s">
        <v>14</v>
      </c>
      <c r="M6" s="193" t="s">
        <v>117</v>
      </c>
      <c r="N6" s="193" t="s">
        <v>118</v>
      </c>
      <c r="O6" s="194" t="s">
        <v>119</v>
      </c>
      <c r="P6" s="192" t="s">
        <v>120</v>
      </c>
    </row>
    <row r="7" spans="1:16" s="9" customFormat="1" ht="12" customHeight="1">
      <c r="A7" s="196" t="s">
        <v>14</v>
      </c>
      <c r="B7" s="197">
        <f>SUM(B8:B12)</f>
        <v>1176</v>
      </c>
      <c r="C7" s="198">
        <f t="shared" ref="C7:P7" si="0">SUM(C8:C13)</f>
        <v>77</v>
      </c>
      <c r="D7" s="199">
        <f t="shared" si="0"/>
        <v>1099</v>
      </c>
      <c r="E7" s="199">
        <f t="shared" si="0"/>
        <v>0</v>
      </c>
      <c r="F7" s="200">
        <f t="shared" si="0"/>
        <v>0</v>
      </c>
      <c r="G7" s="201">
        <f t="shared" si="0"/>
        <v>576</v>
      </c>
      <c r="H7" s="198">
        <f t="shared" si="0"/>
        <v>49</v>
      </c>
      <c r="I7" s="199">
        <f t="shared" si="0"/>
        <v>527</v>
      </c>
      <c r="J7" s="199">
        <f t="shared" si="0"/>
        <v>0</v>
      </c>
      <c r="K7" s="200">
        <f t="shared" si="0"/>
        <v>0</v>
      </c>
      <c r="L7" s="202">
        <f t="shared" si="0"/>
        <v>0</v>
      </c>
      <c r="M7" s="203">
        <f t="shared" si="0"/>
        <v>0</v>
      </c>
      <c r="N7" s="203">
        <f t="shared" si="0"/>
        <v>0</v>
      </c>
      <c r="O7" s="199">
        <f t="shared" si="0"/>
        <v>0</v>
      </c>
      <c r="P7" s="204">
        <f t="shared" si="0"/>
        <v>0</v>
      </c>
    </row>
    <row r="8" spans="1:16" s="9" customFormat="1" ht="11" customHeight="1">
      <c r="A8" s="19" t="s">
        <v>121</v>
      </c>
      <c r="B8" s="205">
        <f t="shared" ref="B8:D10" si="1">SUM(G8+G18+L18+B28+G28+L28+B38+G38)</f>
        <v>577</v>
      </c>
      <c r="C8" s="206">
        <f t="shared" si="1"/>
        <v>46</v>
      </c>
      <c r="D8" s="207">
        <f t="shared" si="1"/>
        <v>531</v>
      </c>
      <c r="E8" s="207">
        <f t="shared" ref="E8:F11" si="2">J8+O8+E18+J18+O18+E28+J28+O28+E38+J38</f>
        <v>0</v>
      </c>
      <c r="F8" s="208">
        <f t="shared" si="2"/>
        <v>0</v>
      </c>
      <c r="G8" s="205">
        <f>SUM(H8:K8)</f>
        <v>277</v>
      </c>
      <c r="H8" s="206">
        <v>26</v>
      </c>
      <c r="I8" s="207">
        <v>251</v>
      </c>
      <c r="J8" s="207">
        <v>0</v>
      </c>
      <c r="K8" s="208">
        <v>0</v>
      </c>
      <c r="L8" s="209">
        <f>SUM(M8:P8)</f>
        <v>0</v>
      </c>
      <c r="M8" s="210" t="s">
        <v>122</v>
      </c>
      <c r="N8" s="210" t="s">
        <v>122</v>
      </c>
      <c r="O8" s="207">
        <v>0</v>
      </c>
      <c r="P8" s="211">
        <v>0</v>
      </c>
    </row>
    <row r="9" spans="1:16" s="9" customFormat="1" ht="11" customHeight="1">
      <c r="A9" s="19" t="s">
        <v>123</v>
      </c>
      <c r="B9" s="148">
        <f t="shared" si="1"/>
        <v>34</v>
      </c>
      <c r="C9" s="149">
        <f t="shared" si="1"/>
        <v>3</v>
      </c>
      <c r="D9" s="212">
        <f t="shared" si="1"/>
        <v>31</v>
      </c>
      <c r="E9" s="212">
        <f t="shared" si="2"/>
        <v>0</v>
      </c>
      <c r="F9" s="213">
        <f t="shared" si="2"/>
        <v>0</v>
      </c>
      <c r="G9" s="148">
        <f t="shared" ref="G9:G13" si="3">SUM(H9:K9)</f>
        <v>12</v>
      </c>
      <c r="H9" s="149">
        <v>2</v>
      </c>
      <c r="I9" s="212">
        <v>10</v>
      </c>
      <c r="J9" s="212">
        <v>0</v>
      </c>
      <c r="K9" s="213">
        <v>0</v>
      </c>
      <c r="L9" s="214">
        <f t="shared" ref="L9:L13" si="4">SUM(M9:P9)</f>
        <v>0</v>
      </c>
      <c r="M9" s="215">
        <v>0</v>
      </c>
      <c r="N9" s="215" t="s">
        <v>122</v>
      </c>
      <c r="O9" s="212">
        <v>0</v>
      </c>
      <c r="P9" s="216">
        <v>0</v>
      </c>
    </row>
    <row r="10" spans="1:16" s="9" customFormat="1" ht="11" customHeight="1">
      <c r="A10" s="19" t="s">
        <v>124</v>
      </c>
      <c r="B10" s="217">
        <f t="shared" si="1"/>
        <v>563</v>
      </c>
      <c r="C10" s="218">
        <f t="shared" si="1"/>
        <v>28</v>
      </c>
      <c r="D10" s="219">
        <f t="shared" si="1"/>
        <v>535</v>
      </c>
      <c r="E10" s="219">
        <f t="shared" si="2"/>
        <v>0</v>
      </c>
      <c r="F10" s="220">
        <f t="shared" si="2"/>
        <v>0</v>
      </c>
      <c r="G10" s="217">
        <f t="shared" si="3"/>
        <v>287</v>
      </c>
      <c r="H10" s="218">
        <v>21</v>
      </c>
      <c r="I10" s="219">
        <v>266</v>
      </c>
      <c r="J10" s="219">
        <v>0</v>
      </c>
      <c r="K10" s="220">
        <v>0</v>
      </c>
      <c r="L10" s="221">
        <f t="shared" si="4"/>
        <v>0</v>
      </c>
      <c r="M10" s="222" t="s">
        <v>122</v>
      </c>
      <c r="N10" s="222" t="s">
        <v>122</v>
      </c>
      <c r="O10" s="219">
        <v>0</v>
      </c>
      <c r="P10" s="223">
        <v>0</v>
      </c>
    </row>
    <row r="11" spans="1:16" s="9" customFormat="1" ht="11" customHeight="1">
      <c r="A11" s="224" t="s">
        <v>125</v>
      </c>
      <c r="B11" s="225"/>
      <c r="C11" s="226"/>
      <c r="D11" s="227"/>
      <c r="E11" s="227">
        <f t="shared" si="2"/>
        <v>0</v>
      </c>
      <c r="F11" s="228">
        <f t="shared" si="2"/>
        <v>0</v>
      </c>
      <c r="G11" s="225">
        <f t="shared" si="3"/>
        <v>0</v>
      </c>
      <c r="H11" s="226"/>
      <c r="I11" s="227"/>
      <c r="J11" s="227"/>
      <c r="K11" s="228"/>
      <c r="L11" s="229">
        <f t="shared" si="4"/>
        <v>0</v>
      </c>
      <c r="M11" s="230"/>
      <c r="N11" s="230"/>
      <c r="O11" s="227"/>
      <c r="P11" s="231"/>
    </row>
    <row r="12" spans="1:16" s="9" customFormat="1" ht="11" customHeight="1">
      <c r="A12" s="232" t="s">
        <v>126</v>
      </c>
      <c r="B12" s="233">
        <f t="shared" ref="B12:B13" si="5">SUM(C12:F12)</f>
        <v>2</v>
      </c>
      <c r="C12" s="234">
        <f t="shared" ref="C12:F13" si="6">H12+M12+C22+H22+M22+C32+H32+M32+C42+H42</f>
        <v>0</v>
      </c>
      <c r="D12" s="235">
        <f t="shared" si="6"/>
        <v>2</v>
      </c>
      <c r="E12" s="235">
        <f t="shared" si="6"/>
        <v>0</v>
      </c>
      <c r="F12" s="236">
        <f t="shared" si="6"/>
        <v>0</v>
      </c>
      <c r="G12" s="233">
        <f t="shared" si="3"/>
        <v>0</v>
      </c>
      <c r="H12" s="234">
        <v>0</v>
      </c>
      <c r="I12" s="235">
        <v>0</v>
      </c>
      <c r="J12" s="235">
        <v>0</v>
      </c>
      <c r="K12" s="236">
        <v>0</v>
      </c>
      <c r="L12" s="234">
        <f t="shared" si="4"/>
        <v>0</v>
      </c>
      <c r="M12" s="235">
        <v>0</v>
      </c>
      <c r="N12" s="235">
        <v>0</v>
      </c>
      <c r="O12" s="235">
        <v>0</v>
      </c>
      <c r="P12" s="237">
        <v>0</v>
      </c>
    </row>
    <row r="13" spans="1:16" s="9" customFormat="1" ht="15" thickBot="1">
      <c r="A13" s="22" t="s">
        <v>41</v>
      </c>
      <c r="B13" s="238">
        <f t="shared" si="5"/>
        <v>0</v>
      </c>
      <c r="C13" s="239">
        <f t="shared" si="6"/>
        <v>0</v>
      </c>
      <c r="D13" s="240">
        <f>SUM(I13+I23+N23+D33+I33+N33+D43+I43)</f>
        <v>0</v>
      </c>
      <c r="E13" s="240">
        <f t="shared" si="6"/>
        <v>0</v>
      </c>
      <c r="F13" s="241">
        <f t="shared" si="6"/>
        <v>0</v>
      </c>
      <c r="G13" s="238">
        <f t="shared" si="3"/>
        <v>0</v>
      </c>
      <c r="H13" s="239">
        <v>0</v>
      </c>
      <c r="I13" s="240">
        <v>0</v>
      </c>
      <c r="J13" s="240">
        <v>0</v>
      </c>
      <c r="K13" s="241">
        <v>0</v>
      </c>
      <c r="L13" s="239">
        <f t="shared" si="4"/>
        <v>0</v>
      </c>
      <c r="M13" s="240">
        <v>0</v>
      </c>
      <c r="N13" s="240">
        <v>0</v>
      </c>
      <c r="O13" s="240">
        <v>0</v>
      </c>
      <c r="P13" s="242">
        <v>0</v>
      </c>
    </row>
    <row r="14" spans="1:16" s="9" customFormat="1" thickBot="1">
      <c r="A14" s="243"/>
      <c r="B14" s="243"/>
      <c r="C14" s="243"/>
      <c r="D14" s="243"/>
      <c r="E14" s="243"/>
      <c r="F14" s="243"/>
      <c r="G14" s="243"/>
      <c r="H14" s="243"/>
      <c r="I14" s="243"/>
      <c r="J14" s="243"/>
      <c r="K14" s="243"/>
      <c r="L14" s="243"/>
      <c r="M14" s="243"/>
      <c r="N14" s="243"/>
      <c r="O14" s="243"/>
      <c r="P14" s="243"/>
    </row>
    <row r="15" spans="1:16" s="9" customFormat="1" ht="13">
      <c r="A15" s="64"/>
      <c r="B15" s="187" t="s">
        <v>127</v>
      </c>
      <c r="C15" s="188"/>
      <c r="D15" s="188"/>
      <c r="E15" s="188"/>
      <c r="F15" s="189"/>
      <c r="G15" s="187" t="s">
        <v>20</v>
      </c>
      <c r="H15" s="188"/>
      <c r="I15" s="188"/>
      <c r="J15" s="188"/>
      <c r="K15" s="188"/>
      <c r="L15" s="187" t="s">
        <v>128</v>
      </c>
      <c r="M15" s="188"/>
      <c r="N15" s="188"/>
      <c r="O15" s="188"/>
      <c r="P15" s="188"/>
    </row>
    <row r="16" spans="1:16" s="9" customFormat="1" ht="76" thickBot="1">
      <c r="A16" s="190"/>
      <c r="B16" s="191" t="s">
        <v>14</v>
      </c>
      <c r="C16" s="192" t="s">
        <v>117</v>
      </c>
      <c r="D16" s="193" t="s">
        <v>118</v>
      </c>
      <c r="E16" s="194" t="s">
        <v>119</v>
      </c>
      <c r="F16" s="191" t="s">
        <v>120</v>
      </c>
      <c r="G16" s="191" t="s">
        <v>14</v>
      </c>
      <c r="H16" s="192" t="s">
        <v>117</v>
      </c>
      <c r="I16" s="193" t="s">
        <v>118</v>
      </c>
      <c r="J16" s="194" t="s">
        <v>119</v>
      </c>
      <c r="K16" s="192" t="s">
        <v>120</v>
      </c>
      <c r="L16" s="244" t="s">
        <v>14</v>
      </c>
      <c r="M16" s="192" t="s">
        <v>117</v>
      </c>
      <c r="N16" s="193" t="s">
        <v>118</v>
      </c>
      <c r="O16" s="194" t="s">
        <v>119</v>
      </c>
      <c r="P16" s="192" t="s">
        <v>120</v>
      </c>
    </row>
    <row r="17" spans="1:16" s="9" customFormat="1" ht="12" customHeight="1">
      <c r="A17" s="196" t="s">
        <v>14</v>
      </c>
      <c r="B17" s="201">
        <f>SUM(B18:B23)</f>
        <v>0</v>
      </c>
      <c r="C17" s="198">
        <f t="shared" ref="C17:F17" si="7">SUM(C18:C23)</f>
        <v>0</v>
      </c>
      <c r="D17" s="199">
        <f t="shared" si="7"/>
        <v>0</v>
      </c>
      <c r="E17" s="199">
        <f t="shared" si="7"/>
        <v>0</v>
      </c>
      <c r="F17" s="200">
        <f t="shared" si="7"/>
        <v>0</v>
      </c>
      <c r="G17" s="201">
        <f>SUM(G18:G23)</f>
        <v>361</v>
      </c>
      <c r="H17" s="198">
        <f>SUM(H18:H23)</f>
        <v>14</v>
      </c>
      <c r="I17" s="199">
        <f>SUM(I18:I23)</f>
        <v>347</v>
      </c>
      <c r="J17" s="199">
        <f t="shared" ref="J17:P17" si="8">SUM(J18:J23)</f>
        <v>0</v>
      </c>
      <c r="K17" s="200">
        <f t="shared" si="8"/>
        <v>0</v>
      </c>
      <c r="L17" s="201">
        <f t="shared" si="8"/>
        <v>34</v>
      </c>
      <c r="M17" s="198">
        <f t="shared" si="8"/>
        <v>0</v>
      </c>
      <c r="N17" s="199">
        <f t="shared" si="8"/>
        <v>34</v>
      </c>
      <c r="O17" s="199">
        <f t="shared" si="8"/>
        <v>0</v>
      </c>
      <c r="P17" s="204">
        <f t="shared" si="8"/>
        <v>0</v>
      </c>
    </row>
    <row r="18" spans="1:16" s="9" customFormat="1" ht="11" customHeight="1">
      <c r="A18" s="19" t="s">
        <v>129</v>
      </c>
      <c r="B18" s="205">
        <f>SUM(C18:F18)</f>
        <v>0</v>
      </c>
      <c r="C18" s="209" t="s">
        <v>122</v>
      </c>
      <c r="D18" s="210" t="s">
        <v>122</v>
      </c>
      <c r="E18" s="207">
        <v>0</v>
      </c>
      <c r="F18" s="208">
        <v>0</v>
      </c>
      <c r="G18" s="205">
        <f>SUM(H18:K18)</f>
        <v>184</v>
      </c>
      <c r="H18" s="206">
        <v>11</v>
      </c>
      <c r="I18" s="207">
        <v>173</v>
      </c>
      <c r="J18" s="207">
        <v>0</v>
      </c>
      <c r="K18" s="208">
        <v>0</v>
      </c>
      <c r="L18" s="205">
        <f>SUM(M18:P18)</f>
        <v>8</v>
      </c>
      <c r="M18" s="206">
        <v>0</v>
      </c>
      <c r="N18" s="207">
        <v>8</v>
      </c>
      <c r="O18" s="207">
        <v>0</v>
      </c>
      <c r="P18" s="211">
        <v>0</v>
      </c>
    </row>
    <row r="19" spans="1:16" s="9" customFormat="1" ht="11" customHeight="1">
      <c r="A19" s="19" t="s">
        <v>123</v>
      </c>
      <c r="B19" s="148">
        <f t="shared" ref="B19:B23" si="9">SUM(C19:F19)</f>
        <v>0</v>
      </c>
      <c r="C19" s="214">
        <v>0</v>
      </c>
      <c r="D19" s="215" t="s">
        <v>122</v>
      </c>
      <c r="E19" s="212">
        <v>0</v>
      </c>
      <c r="F19" s="213">
        <v>0</v>
      </c>
      <c r="G19" s="148">
        <f t="shared" ref="G19:G22" si="10">SUM(H19:K19)</f>
        <v>10</v>
      </c>
      <c r="H19" s="149">
        <v>0</v>
      </c>
      <c r="I19" s="212">
        <v>10</v>
      </c>
      <c r="J19" s="212">
        <v>0</v>
      </c>
      <c r="K19" s="213">
        <v>0</v>
      </c>
      <c r="L19" s="148">
        <f t="shared" ref="L19:L23" si="11">SUM(M19:P19)</f>
        <v>3</v>
      </c>
      <c r="M19" s="149">
        <v>0</v>
      </c>
      <c r="N19" s="212">
        <v>3</v>
      </c>
      <c r="O19" s="212">
        <v>0</v>
      </c>
      <c r="P19" s="216">
        <v>0</v>
      </c>
    </row>
    <row r="20" spans="1:16" s="9" customFormat="1" ht="11" customHeight="1">
      <c r="A20" s="19" t="s">
        <v>124</v>
      </c>
      <c r="B20" s="217">
        <f t="shared" si="9"/>
        <v>0</v>
      </c>
      <c r="C20" s="221" t="s">
        <v>122</v>
      </c>
      <c r="D20" s="222" t="s">
        <v>122</v>
      </c>
      <c r="E20" s="219">
        <v>0</v>
      </c>
      <c r="F20" s="220">
        <v>0</v>
      </c>
      <c r="G20" s="217">
        <f t="shared" si="10"/>
        <v>165</v>
      </c>
      <c r="H20" s="218">
        <v>3</v>
      </c>
      <c r="I20" s="219">
        <v>162</v>
      </c>
      <c r="J20" s="219">
        <v>0</v>
      </c>
      <c r="K20" s="220">
        <v>0</v>
      </c>
      <c r="L20" s="217">
        <f t="shared" si="11"/>
        <v>23</v>
      </c>
      <c r="M20" s="218">
        <v>0</v>
      </c>
      <c r="N20" s="219">
        <v>23</v>
      </c>
      <c r="O20" s="219">
        <v>0</v>
      </c>
      <c r="P20" s="223">
        <v>0</v>
      </c>
    </row>
    <row r="21" spans="1:16" s="9" customFormat="1" ht="11" customHeight="1">
      <c r="A21" s="19" t="s">
        <v>125</v>
      </c>
      <c r="B21" s="225">
        <f t="shared" si="9"/>
        <v>0</v>
      </c>
      <c r="C21" s="229"/>
      <c r="D21" s="230"/>
      <c r="E21" s="227"/>
      <c r="F21" s="228"/>
      <c r="G21" s="225">
        <f t="shared" si="10"/>
        <v>0</v>
      </c>
      <c r="H21" s="226"/>
      <c r="I21" s="227"/>
      <c r="J21" s="227"/>
      <c r="K21" s="228"/>
      <c r="L21" s="225">
        <f t="shared" si="11"/>
        <v>0</v>
      </c>
      <c r="M21" s="226"/>
      <c r="N21" s="227"/>
      <c r="O21" s="227"/>
      <c r="P21" s="231"/>
    </row>
    <row r="22" spans="1:16" s="245" customFormat="1" ht="12" customHeight="1">
      <c r="A22" s="232" t="s">
        <v>126</v>
      </c>
      <c r="B22" s="205">
        <f t="shared" si="9"/>
        <v>0</v>
      </c>
      <c r="C22" s="206">
        <v>0</v>
      </c>
      <c r="D22" s="207">
        <v>0</v>
      </c>
      <c r="E22" s="207">
        <v>0</v>
      </c>
      <c r="F22" s="208">
        <v>0</v>
      </c>
      <c r="G22" s="205">
        <f t="shared" si="10"/>
        <v>2</v>
      </c>
      <c r="H22" s="206">
        <v>0</v>
      </c>
      <c r="I22" s="207">
        <v>2</v>
      </c>
      <c r="J22" s="207">
        <v>0</v>
      </c>
      <c r="K22" s="211">
        <v>0</v>
      </c>
      <c r="L22" s="205">
        <f t="shared" si="11"/>
        <v>0</v>
      </c>
      <c r="M22" s="206">
        <v>0</v>
      </c>
      <c r="N22" s="207">
        <v>0</v>
      </c>
      <c r="O22" s="207">
        <v>0</v>
      </c>
      <c r="P22" s="211">
        <v>0</v>
      </c>
    </row>
    <row r="23" spans="1:16" s="9" customFormat="1" ht="15" thickBot="1">
      <c r="A23" s="246" t="s">
        <v>41</v>
      </c>
      <c r="B23" s="247">
        <f t="shared" si="9"/>
        <v>0</v>
      </c>
      <c r="C23" s="248">
        <v>0</v>
      </c>
      <c r="D23" s="249">
        <v>0</v>
      </c>
      <c r="E23" s="249">
        <v>0</v>
      </c>
      <c r="F23" s="250">
        <v>0</v>
      </c>
      <c r="G23" s="247">
        <v>0</v>
      </c>
      <c r="H23" s="248">
        <v>0</v>
      </c>
      <c r="I23" s="249">
        <v>0</v>
      </c>
      <c r="J23" s="249">
        <v>0</v>
      </c>
      <c r="K23" s="251">
        <v>0</v>
      </c>
      <c r="L23" s="247">
        <f t="shared" si="11"/>
        <v>0</v>
      </c>
      <c r="M23" s="248">
        <v>0</v>
      </c>
      <c r="N23" s="249">
        <v>0</v>
      </c>
      <c r="O23" s="249">
        <v>0</v>
      </c>
      <c r="P23" s="251">
        <v>0</v>
      </c>
    </row>
    <row r="24" spans="1:16" s="9" customFormat="1" thickBot="1">
      <c r="A24" s="10"/>
      <c r="K24" s="252"/>
      <c r="L24" s="252"/>
      <c r="M24" s="10"/>
      <c r="N24" s="10"/>
      <c r="O24" s="10"/>
      <c r="P24" s="253"/>
    </row>
    <row r="25" spans="1:16" s="9" customFormat="1" ht="13">
      <c r="A25" s="64"/>
      <c r="B25" s="187" t="s">
        <v>130</v>
      </c>
      <c r="C25" s="188"/>
      <c r="D25" s="188"/>
      <c r="E25" s="188"/>
      <c r="F25" s="189"/>
      <c r="G25" s="187" t="s">
        <v>131</v>
      </c>
      <c r="H25" s="188"/>
      <c r="I25" s="188"/>
      <c r="J25" s="188"/>
      <c r="K25" s="189"/>
      <c r="L25" s="187" t="s">
        <v>132</v>
      </c>
      <c r="M25" s="188"/>
      <c r="N25" s="188"/>
      <c r="O25" s="188"/>
      <c r="P25" s="188"/>
    </row>
    <row r="26" spans="1:16" s="9" customFormat="1" ht="76" thickBot="1">
      <c r="A26" s="190"/>
      <c r="B26" s="191" t="s">
        <v>14</v>
      </c>
      <c r="C26" s="192" t="s">
        <v>117</v>
      </c>
      <c r="D26" s="193" t="s">
        <v>118</v>
      </c>
      <c r="E26" s="194" t="s">
        <v>119</v>
      </c>
      <c r="F26" s="254" t="s">
        <v>120</v>
      </c>
      <c r="G26" s="244" t="s">
        <v>14</v>
      </c>
      <c r="H26" s="192" t="s">
        <v>117</v>
      </c>
      <c r="I26" s="193" t="s">
        <v>118</v>
      </c>
      <c r="J26" s="194" t="s">
        <v>119</v>
      </c>
      <c r="K26" s="192" t="s">
        <v>120</v>
      </c>
      <c r="L26" s="244" t="s">
        <v>14</v>
      </c>
      <c r="M26" s="192" t="s">
        <v>117</v>
      </c>
      <c r="N26" s="193" t="s">
        <v>118</v>
      </c>
      <c r="O26" s="194" t="s">
        <v>119</v>
      </c>
      <c r="P26" s="192" t="s">
        <v>120</v>
      </c>
    </row>
    <row r="27" spans="1:16" s="9" customFormat="1" ht="12" customHeight="1">
      <c r="A27" s="255" t="s">
        <v>14</v>
      </c>
      <c r="B27" s="201">
        <f>SUM(B28:B33)</f>
        <v>63</v>
      </c>
      <c r="C27" s="198">
        <f t="shared" ref="C27:P27" si="12">SUM(C28:C33)</f>
        <v>7</v>
      </c>
      <c r="D27" s="199">
        <f t="shared" si="12"/>
        <v>56</v>
      </c>
      <c r="E27" s="199">
        <f t="shared" si="12"/>
        <v>0</v>
      </c>
      <c r="F27" s="256">
        <f t="shared" si="12"/>
        <v>0</v>
      </c>
      <c r="G27" s="201">
        <f t="shared" si="12"/>
        <v>100</v>
      </c>
      <c r="H27" s="198">
        <f t="shared" si="12"/>
        <v>7</v>
      </c>
      <c r="I27" s="199">
        <f t="shared" si="12"/>
        <v>93</v>
      </c>
      <c r="J27" s="199">
        <f t="shared" si="12"/>
        <v>0</v>
      </c>
      <c r="K27" s="200">
        <f t="shared" si="12"/>
        <v>0</v>
      </c>
      <c r="L27" s="201">
        <f t="shared" si="12"/>
        <v>37</v>
      </c>
      <c r="M27" s="198">
        <f t="shared" si="12"/>
        <v>0</v>
      </c>
      <c r="N27" s="199">
        <f t="shared" si="12"/>
        <v>37</v>
      </c>
      <c r="O27" s="199">
        <f t="shared" si="12"/>
        <v>0</v>
      </c>
      <c r="P27" s="257">
        <f t="shared" si="12"/>
        <v>0</v>
      </c>
    </row>
    <row r="28" spans="1:16" s="9" customFormat="1" ht="11" customHeight="1">
      <c r="A28" s="19" t="s">
        <v>129</v>
      </c>
      <c r="B28" s="233">
        <f>SUM(C28:F28)</f>
        <v>44</v>
      </c>
      <c r="C28" s="234">
        <v>6</v>
      </c>
      <c r="D28" s="235">
        <v>38</v>
      </c>
      <c r="E28" s="235">
        <v>0</v>
      </c>
      <c r="F28" s="258">
        <v>0</v>
      </c>
      <c r="G28" s="233">
        <f>SUM(H28:K28)</f>
        <v>42</v>
      </c>
      <c r="H28" s="234">
        <v>3</v>
      </c>
      <c r="I28" s="235">
        <v>39</v>
      </c>
      <c r="J28" s="235">
        <v>0</v>
      </c>
      <c r="K28" s="236">
        <v>0</v>
      </c>
      <c r="L28" s="233">
        <f>SUM(M28:P28)</f>
        <v>22</v>
      </c>
      <c r="M28" s="234">
        <v>0</v>
      </c>
      <c r="N28" s="235">
        <v>22</v>
      </c>
      <c r="O28" s="235">
        <v>0</v>
      </c>
      <c r="P28" s="237">
        <v>0</v>
      </c>
    </row>
    <row r="29" spans="1:16" s="9" customFormat="1" ht="11" customHeight="1">
      <c r="A29" s="19" t="s">
        <v>123</v>
      </c>
      <c r="B29" s="233">
        <f t="shared" ref="B29:B33" si="13">SUM(C29:F29)</f>
        <v>5</v>
      </c>
      <c r="C29" s="234">
        <v>1</v>
      </c>
      <c r="D29" s="235">
        <v>4</v>
      </c>
      <c r="E29" s="235">
        <v>0</v>
      </c>
      <c r="F29" s="258">
        <v>0</v>
      </c>
      <c r="G29" s="233">
        <f t="shared" ref="G29:G33" si="14">SUM(H29:K29)</f>
        <v>1</v>
      </c>
      <c r="H29" s="234">
        <v>0</v>
      </c>
      <c r="I29" s="235">
        <v>1</v>
      </c>
      <c r="J29" s="235">
        <v>0</v>
      </c>
      <c r="K29" s="236">
        <v>0</v>
      </c>
      <c r="L29" s="233">
        <f t="shared" ref="L29:L33" si="15">SUM(M29:P29)</f>
        <v>2</v>
      </c>
      <c r="M29" s="234">
        <v>0</v>
      </c>
      <c r="N29" s="235">
        <v>2</v>
      </c>
      <c r="O29" s="235">
        <v>0</v>
      </c>
      <c r="P29" s="237">
        <v>0</v>
      </c>
    </row>
    <row r="30" spans="1:16" s="9" customFormat="1" ht="11" customHeight="1">
      <c r="A30" s="19" t="s">
        <v>124</v>
      </c>
      <c r="B30" s="259">
        <f t="shared" si="13"/>
        <v>14</v>
      </c>
      <c r="C30" s="260">
        <v>0</v>
      </c>
      <c r="D30" s="261">
        <v>14</v>
      </c>
      <c r="E30" s="261">
        <v>0</v>
      </c>
      <c r="F30" s="262">
        <v>0</v>
      </c>
      <c r="G30" s="259">
        <f t="shared" si="14"/>
        <v>57</v>
      </c>
      <c r="H30" s="260">
        <v>4</v>
      </c>
      <c r="I30" s="261">
        <v>53</v>
      </c>
      <c r="J30" s="261">
        <v>0</v>
      </c>
      <c r="K30" s="263">
        <v>0</v>
      </c>
      <c r="L30" s="259">
        <f t="shared" si="15"/>
        <v>13</v>
      </c>
      <c r="M30" s="260">
        <v>0</v>
      </c>
      <c r="N30" s="261">
        <v>13</v>
      </c>
      <c r="O30" s="261">
        <v>0</v>
      </c>
      <c r="P30" s="264">
        <v>0</v>
      </c>
    </row>
    <row r="31" spans="1:16" s="9" customFormat="1" ht="11" customHeight="1">
      <c r="A31" s="19" t="s">
        <v>125</v>
      </c>
      <c r="B31" s="225">
        <f t="shared" si="13"/>
        <v>0</v>
      </c>
      <c r="C31" s="226"/>
      <c r="D31" s="227"/>
      <c r="E31" s="227"/>
      <c r="F31" s="265"/>
      <c r="G31" s="225">
        <f t="shared" si="14"/>
        <v>0</v>
      </c>
      <c r="H31" s="226"/>
      <c r="I31" s="227"/>
      <c r="J31" s="227"/>
      <c r="K31" s="228"/>
      <c r="L31" s="225">
        <f t="shared" si="15"/>
        <v>0</v>
      </c>
      <c r="M31" s="226"/>
      <c r="N31" s="227"/>
      <c r="O31" s="227"/>
      <c r="P31" s="231"/>
    </row>
    <row r="32" spans="1:16" s="9" customFormat="1" ht="11" customHeight="1">
      <c r="A32" s="232" t="s">
        <v>126</v>
      </c>
      <c r="B32" s="205">
        <f t="shared" si="13"/>
        <v>0</v>
      </c>
      <c r="C32" s="206">
        <v>0</v>
      </c>
      <c r="D32" s="207">
        <v>0</v>
      </c>
      <c r="E32" s="207">
        <v>0</v>
      </c>
      <c r="F32" s="266">
        <v>0</v>
      </c>
      <c r="G32" s="205">
        <f t="shared" si="14"/>
        <v>0</v>
      </c>
      <c r="H32" s="206">
        <v>0</v>
      </c>
      <c r="I32" s="207">
        <v>0</v>
      </c>
      <c r="J32" s="207">
        <v>0</v>
      </c>
      <c r="K32" s="211">
        <v>0</v>
      </c>
      <c r="L32" s="205">
        <f t="shared" si="15"/>
        <v>0</v>
      </c>
      <c r="M32" s="206">
        <v>0</v>
      </c>
      <c r="N32" s="207">
        <v>0</v>
      </c>
      <c r="O32" s="207">
        <v>0</v>
      </c>
      <c r="P32" s="211">
        <v>0</v>
      </c>
    </row>
    <row r="33" spans="1:17" s="9" customFormat="1" ht="15" thickBot="1">
      <c r="A33" s="246" t="s">
        <v>41</v>
      </c>
      <c r="B33" s="247">
        <f t="shared" si="13"/>
        <v>0</v>
      </c>
      <c r="C33" s="248">
        <v>0</v>
      </c>
      <c r="D33" s="249">
        <v>0</v>
      </c>
      <c r="E33" s="249">
        <v>0</v>
      </c>
      <c r="F33" s="267">
        <v>0</v>
      </c>
      <c r="G33" s="247">
        <f t="shared" si="14"/>
        <v>0</v>
      </c>
      <c r="H33" s="268">
        <f>-I3</f>
        <v>0</v>
      </c>
      <c r="I33" s="269">
        <v>0</v>
      </c>
      <c r="J33" s="249">
        <v>0</v>
      </c>
      <c r="K33" s="251">
        <v>0</v>
      </c>
      <c r="L33" s="247">
        <f t="shared" si="15"/>
        <v>0</v>
      </c>
      <c r="M33" s="248">
        <v>0</v>
      </c>
      <c r="N33" s="249">
        <v>0</v>
      </c>
      <c r="O33" s="249">
        <v>0</v>
      </c>
      <c r="P33" s="251">
        <v>0</v>
      </c>
    </row>
    <row r="34" spans="1:17" s="9" customFormat="1" thickBot="1">
      <c r="A34" s="10"/>
      <c r="P34" s="10"/>
      <c r="Q34" s="10"/>
    </row>
    <row r="35" spans="1:17" s="9" customFormat="1" ht="13">
      <c r="A35" s="64"/>
      <c r="B35" s="187" t="s">
        <v>133</v>
      </c>
      <c r="C35" s="188"/>
      <c r="D35" s="188"/>
      <c r="E35" s="188"/>
      <c r="F35" s="189"/>
      <c r="G35" s="187" t="s">
        <v>134</v>
      </c>
      <c r="H35" s="188"/>
      <c r="I35" s="188"/>
      <c r="J35" s="188"/>
      <c r="K35" s="188"/>
      <c r="L35" s="270"/>
      <c r="M35" s="270"/>
      <c r="N35" s="270"/>
      <c r="O35" s="270"/>
      <c r="P35" s="270"/>
      <c r="Q35" s="10"/>
    </row>
    <row r="36" spans="1:17" s="9" customFormat="1" ht="76" thickBot="1">
      <c r="A36" s="190"/>
      <c r="B36" s="191" t="s">
        <v>14</v>
      </c>
      <c r="C36" s="192" t="s">
        <v>117</v>
      </c>
      <c r="D36" s="193" t="s">
        <v>118</v>
      </c>
      <c r="E36" s="194" t="s">
        <v>119</v>
      </c>
      <c r="F36" s="191" t="s">
        <v>120</v>
      </c>
      <c r="G36" s="244" t="s">
        <v>14</v>
      </c>
      <c r="H36" s="192" t="s">
        <v>117</v>
      </c>
      <c r="I36" s="193" t="s">
        <v>118</v>
      </c>
      <c r="J36" s="194" t="s">
        <v>119</v>
      </c>
      <c r="K36" s="192" t="s">
        <v>120</v>
      </c>
      <c r="L36" s="271"/>
      <c r="M36" s="271"/>
      <c r="N36" s="271"/>
      <c r="O36" s="271"/>
      <c r="P36" s="271"/>
      <c r="Q36" s="10"/>
    </row>
    <row r="37" spans="1:17" s="9" customFormat="1" ht="10.5" customHeight="1">
      <c r="A37" s="255" t="s">
        <v>14</v>
      </c>
      <c r="B37" s="201">
        <f t="shared" ref="B37:F37" si="16">SUM(B38:B43)</f>
        <v>5</v>
      </c>
      <c r="C37" s="198">
        <f t="shared" si="16"/>
        <v>0</v>
      </c>
      <c r="D37" s="199">
        <f t="shared" si="16"/>
        <v>5</v>
      </c>
      <c r="E37" s="199">
        <f t="shared" si="16"/>
        <v>0</v>
      </c>
      <c r="F37" s="200">
        <f t="shared" si="16"/>
        <v>0</v>
      </c>
      <c r="G37" s="201">
        <f>SUM(H37:K37)</f>
        <v>0</v>
      </c>
      <c r="H37" s="198">
        <f>SUM(G38:G43)</f>
        <v>0</v>
      </c>
      <c r="I37" s="199">
        <f>SUM(I38:I43)</f>
        <v>0</v>
      </c>
      <c r="J37" s="199">
        <f t="shared" ref="J37:K37" si="17">SUM(J38:J43)</f>
        <v>0</v>
      </c>
      <c r="K37" s="204">
        <f t="shared" si="17"/>
        <v>0</v>
      </c>
      <c r="L37" s="272"/>
      <c r="M37" s="272"/>
      <c r="N37" s="272"/>
      <c r="O37" s="272"/>
      <c r="P37" s="272"/>
      <c r="Q37" s="10"/>
    </row>
    <row r="38" spans="1:17" s="9" customFormat="1" ht="11" customHeight="1">
      <c r="A38" s="19" t="s">
        <v>129</v>
      </c>
      <c r="B38" s="233">
        <f>SUM(C38:F38)</f>
        <v>0</v>
      </c>
      <c r="C38" s="234">
        <v>0</v>
      </c>
      <c r="D38" s="235">
        <v>0</v>
      </c>
      <c r="E38" s="235">
        <v>0</v>
      </c>
      <c r="F38" s="236">
        <v>0</v>
      </c>
      <c r="G38" s="233">
        <f>SUM(H38:K38)</f>
        <v>0</v>
      </c>
      <c r="H38" s="234">
        <v>0</v>
      </c>
      <c r="I38" s="235">
        <v>0</v>
      </c>
      <c r="J38" s="235">
        <v>0</v>
      </c>
      <c r="K38" s="237">
        <v>0</v>
      </c>
      <c r="L38" s="272"/>
      <c r="M38" s="272"/>
      <c r="N38" s="272"/>
      <c r="O38" s="272"/>
      <c r="P38" s="272"/>
      <c r="Q38" s="10"/>
    </row>
    <row r="39" spans="1:17" s="9" customFormat="1" ht="11" customHeight="1">
      <c r="A39" s="19" t="s">
        <v>123</v>
      </c>
      <c r="B39" s="233">
        <f t="shared" ref="B39:B43" si="18">SUM(C39:F39)</f>
        <v>1</v>
      </c>
      <c r="C39" s="234">
        <v>0</v>
      </c>
      <c r="D39" s="235">
        <v>1</v>
      </c>
      <c r="E39" s="235">
        <v>0</v>
      </c>
      <c r="F39" s="236">
        <v>0</v>
      </c>
      <c r="G39" s="233">
        <f t="shared" ref="G39:G43" si="19">SUM(H39:K39)</f>
        <v>0</v>
      </c>
      <c r="H39" s="234">
        <v>0</v>
      </c>
      <c r="I39" s="235">
        <v>0</v>
      </c>
      <c r="J39" s="235">
        <v>0</v>
      </c>
      <c r="K39" s="237">
        <v>0</v>
      </c>
      <c r="L39" s="272"/>
      <c r="M39" s="272"/>
      <c r="N39" s="272"/>
      <c r="O39" s="272"/>
      <c r="P39" s="272"/>
      <c r="Q39" s="10"/>
    </row>
    <row r="40" spans="1:17" s="9" customFormat="1" ht="11" customHeight="1">
      <c r="A40" s="19" t="s">
        <v>124</v>
      </c>
      <c r="B40" s="273">
        <f t="shared" si="18"/>
        <v>4</v>
      </c>
      <c r="C40" s="274">
        <v>0</v>
      </c>
      <c r="D40" s="275">
        <v>4</v>
      </c>
      <c r="E40" s="275">
        <v>0</v>
      </c>
      <c r="F40" s="276">
        <v>0</v>
      </c>
      <c r="G40" s="273">
        <f t="shared" si="19"/>
        <v>0</v>
      </c>
      <c r="H40" s="274">
        <v>0</v>
      </c>
      <c r="I40" s="275">
        <v>0</v>
      </c>
      <c r="J40" s="275">
        <v>0</v>
      </c>
      <c r="K40" s="277">
        <v>0</v>
      </c>
      <c r="L40" s="278"/>
      <c r="M40" s="278"/>
      <c r="N40" s="278"/>
      <c r="O40" s="278"/>
      <c r="P40" s="278"/>
      <c r="Q40" s="10"/>
    </row>
    <row r="41" spans="1:17" s="9" customFormat="1" ht="11" customHeight="1">
      <c r="A41" s="19" t="s">
        <v>125</v>
      </c>
      <c r="B41" s="273">
        <f t="shared" si="18"/>
        <v>0</v>
      </c>
      <c r="C41" s="274"/>
      <c r="D41" s="275"/>
      <c r="E41" s="275"/>
      <c r="F41" s="276"/>
      <c r="G41" s="273">
        <f t="shared" si="19"/>
        <v>0</v>
      </c>
      <c r="H41" s="274"/>
      <c r="I41" s="275"/>
      <c r="J41" s="275"/>
      <c r="K41" s="277"/>
      <c r="L41" s="278"/>
      <c r="M41" s="278"/>
      <c r="N41" s="278"/>
      <c r="O41" s="278"/>
      <c r="P41" s="278"/>
      <c r="Q41" s="10"/>
    </row>
    <row r="42" spans="1:17" s="9" customFormat="1" ht="11" customHeight="1">
      <c r="A42" s="232" t="s">
        <v>126</v>
      </c>
      <c r="B42" s="205">
        <f t="shared" si="18"/>
        <v>0</v>
      </c>
      <c r="C42" s="206">
        <v>0</v>
      </c>
      <c r="D42" s="207">
        <v>0</v>
      </c>
      <c r="E42" s="207">
        <v>0</v>
      </c>
      <c r="F42" s="208">
        <v>0</v>
      </c>
      <c r="G42" s="205">
        <f t="shared" si="19"/>
        <v>0</v>
      </c>
      <c r="H42" s="206">
        <v>0</v>
      </c>
      <c r="I42" s="207">
        <v>0</v>
      </c>
      <c r="J42" s="207">
        <v>0</v>
      </c>
      <c r="K42" s="211">
        <v>0</v>
      </c>
      <c r="L42" s="279"/>
      <c r="M42" s="279"/>
      <c r="N42" s="279"/>
      <c r="O42" s="279"/>
      <c r="P42" s="279"/>
      <c r="Q42" s="10"/>
    </row>
    <row r="43" spans="1:17" s="9" customFormat="1" ht="15" thickBot="1">
      <c r="A43" s="246" t="s">
        <v>41</v>
      </c>
      <c r="B43" s="247">
        <f t="shared" si="18"/>
        <v>0</v>
      </c>
      <c r="C43" s="248">
        <v>0</v>
      </c>
      <c r="D43" s="249">
        <v>0</v>
      </c>
      <c r="E43" s="249">
        <v>0</v>
      </c>
      <c r="F43" s="250">
        <v>0</v>
      </c>
      <c r="G43" s="247">
        <f t="shared" si="19"/>
        <v>0</v>
      </c>
      <c r="H43" s="248">
        <v>0</v>
      </c>
      <c r="I43" s="249">
        <v>0</v>
      </c>
      <c r="J43" s="249">
        <v>0</v>
      </c>
      <c r="K43" s="251">
        <v>0</v>
      </c>
      <c r="L43" s="272"/>
      <c r="M43" s="272"/>
      <c r="N43" s="272"/>
      <c r="O43" s="272"/>
      <c r="P43" s="272"/>
      <c r="Q43" s="10"/>
    </row>
    <row r="44" spans="1:17" s="9" customFormat="1">
      <c r="A44" s="280" t="s">
        <v>135</v>
      </c>
      <c r="B44" s="280"/>
      <c r="C44" s="280"/>
      <c r="D44" s="280"/>
      <c r="E44" s="281"/>
      <c r="F44" s="281"/>
      <c r="G44" s="281"/>
      <c r="H44" s="281"/>
      <c r="I44" s="281"/>
      <c r="J44" s="281"/>
      <c r="K44" s="281"/>
      <c r="L44" s="281"/>
      <c r="M44" s="281"/>
      <c r="N44" s="281"/>
      <c r="O44" s="281"/>
      <c r="P44" s="281"/>
      <c r="Q44" s="10"/>
    </row>
    <row r="45" spans="1:17" s="9" customFormat="1" ht="13">
      <c r="A45" s="34" t="s">
        <v>19</v>
      </c>
      <c r="B45" s="10"/>
      <c r="C45" s="10"/>
      <c r="D45" s="10"/>
      <c r="E45" s="10"/>
      <c r="F45" s="10"/>
      <c r="G45" s="10"/>
      <c r="H45" s="10"/>
      <c r="I45" s="10"/>
      <c r="J45" s="10"/>
      <c r="K45" s="10"/>
      <c r="L45" s="10"/>
      <c r="M45" s="10"/>
      <c r="N45" s="10"/>
      <c r="O45" s="10"/>
      <c r="P45" s="10"/>
      <c r="Q45" s="10"/>
    </row>
  </sheetData>
  <mergeCells count="78">
    <mergeCell ref="N40:N41"/>
    <mergeCell ref="O40:O41"/>
    <mergeCell ref="P40:P41"/>
    <mergeCell ref="A44:P44"/>
    <mergeCell ref="H40:H41"/>
    <mergeCell ref="I40:I41"/>
    <mergeCell ref="J40:J41"/>
    <mergeCell ref="K40:K41"/>
    <mergeCell ref="L40:L41"/>
    <mergeCell ref="M40:M41"/>
    <mergeCell ref="B40:B41"/>
    <mergeCell ref="C40:C41"/>
    <mergeCell ref="D40:D41"/>
    <mergeCell ref="E40:E41"/>
    <mergeCell ref="F40:F41"/>
    <mergeCell ref="G40:G41"/>
    <mergeCell ref="N30:N31"/>
    <mergeCell ref="O30:O31"/>
    <mergeCell ref="P30:P31"/>
    <mergeCell ref="A35:A36"/>
    <mergeCell ref="B35:F35"/>
    <mergeCell ref="G35:K35"/>
    <mergeCell ref="L35:P35"/>
    <mergeCell ref="H30:H31"/>
    <mergeCell ref="I30:I31"/>
    <mergeCell ref="J30:J31"/>
    <mergeCell ref="K30:K31"/>
    <mergeCell ref="L30:L31"/>
    <mergeCell ref="M30:M31"/>
    <mergeCell ref="B30:B31"/>
    <mergeCell ref="C30:C31"/>
    <mergeCell ref="D30:D31"/>
    <mergeCell ref="E30:E31"/>
    <mergeCell ref="F30:F31"/>
    <mergeCell ref="G30:G31"/>
    <mergeCell ref="N20:N21"/>
    <mergeCell ref="O20:O21"/>
    <mergeCell ref="P20:P21"/>
    <mergeCell ref="A25:A26"/>
    <mergeCell ref="B25:F25"/>
    <mergeCell ref="G25:K25"/>
    <mergeCell ref="L25:P25"/>
    <mergeCell ref="H20:H21"/>
    <mergeCell ref="I20:I21"/>
    <mergeCell ref="J20:J21"/>
    <mergeCell ref="K20:K21"/>
    <mergeCell ref="L20:L21"/>
    <mergeCell ref="M20:M21"/>
    <mergeCell ref="B20:B21"/>
    <mergeCell ref="C20:C21"/>
    <mergeCell ref="D20:D21"/>
    <mergeCell ref="E20:E21"/>
    <mergeCell ref="F20:F21"/>
    <mergeCell ref="G20:G21"/>
    <mergeCell ref="M10:M11"/>
    <mergeCell ref="N10:N11"/>
    <mergeCell ref="O10:O11"/>
    <mergeCell ref="P10:P11"/>
    <mergeCell ref="A15:A16"/>
    <mergeCell ref="B15:F15"/>
    <mergeCell ref="G15:K15"/>
    <mergeCell ref="L15:P15"/>
    <mergeCell ref="G10:G11"/>
    <mergeCell ref="H10:H11"/>
    <mergeCell ref="I10:I11"/>
    <mergeCell ref="J10:J11"/>
    <mergeCell ref="K10:K11"/>
    <mergeCell ref="L10:L11"/>
    <mergeCell ref="A2:P4"/>
    <mergeCell ref="A5:A6"/>
    <mergeCell ref="B5:F5"/>
    <mergeCell ref="G5:K5"/>
    <mergeCell ref="L5:P5"/>
    <mergeCell ref="B10:B11"/>
    <mergeCell ref="C10:C11"/>
    <mergeCell ref="D10:D11"/>
    <mergeCell ref="E10:E11"/>
    <mergeCell ref="F10:F11"/>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49D3A-195C-C549-A705-203AC4233FB3}">
  <dimension ref="A1:P44"/>
  <sheetViews>
    <sheetView showGridLines="0" workbookViewId="0"/>
  </sheetViews>
  <sheetFormatPr baseColWidth="10" defaultColWidth="8.83203125" defaultRowHeight="14"/>
  <cols>
    <col min="1" max="1" width="2.33203125" style="131" customWidth="1"/>
    <col min="2" max="2" width="13.1640625" style="131" customWidth="1"/>
    <col min="3" max="13" width="6" style="131" customWidth="1"/>
    <col min="14" max="14" width="6" style="134" customWidth="1"/>
    <col min="15" max="15" width="8.83203125" style="134"/>
    <col min="16" max="16384" width="8.83203125" style="131"/>
  </cols>
  <sheetData>
    <row r="1" spans="1:16" s="285" customFormat="1" ht="18" thickBot="1">
      <c r="A1" s="71" t="s">
        <v>136</v>
      </c>
      <c r="B1" s="284"/>
      <c r="M1" s="286"/>
      <c r="N1" s="286"/>
      <c r="O1" s="287"/>
    </row>
    <row r="2" spans="1:16" s="80" customFormat="1" ht="13">
      <c r="A2" s="63"/>
      <c r="B2" s="288"/>
      <c r="C2" s="187" t="s">
        <v>114</v>
      </c>
      <c r="D2" s="188"/>
      <c r="E2" s="188"/>
      <c r="F2" s="187" t="s">
        <v>115</v>
      </c>
      <c r="G2" s="188"/>
      <c r="H2" s="188"/>
      <c r="I2" s="187" t="s">
        <v>116</v>
      </c>
      <c r="J2" s="188"/>
      <c r="K2" s="189"/>
      <c r="L2" s="187" t="s">
        <v>127</v>
      </c>
      <c r="M2" s="188"/>
      <c r="N2" s="188"/>
      <c r="O2" s="91"/>
    </row>
    <row r="3" spans="1:16" s="80" customFormat="1" ht="29" thickBot="1">
      <c r="A3" s="289"/>
      <c r="B3" s="190"/>
      <c r="C3" s="290" t="s">
        <v>14</v>
      </c>
      <c r="D3" s="291" t="s">
        <v>137</v>
      </c>
      <c r="E3" s="291" t="s">
        <v>138</v>
      </c>
      <c r="F3" s="291" t="s">
        <v>14</v>
      </c>
      <c r="G3" s="291" t="s">
        <v>137</v>
      </c>
      <c r="H3" s="291" t="s">
        <v>138</v>
      </c>
      <c r="I3" s="291" t="s">
        <v>14</v>
      </c>
      <c r="J3" s="291" t="s">
        <v>137</v>
      </c>
      <c r="K3" s="291" t="s">
        <v>138</v>
      </c>
      <c r="L3" s="292" t="s">
        <v>14</v>
      </c>
      <c r="M3" s="291" t="s">
        <v>137</v>
      </c>
      <c r="N3" s="293" t="s">
        <v>138</v>
      </c>
      <c r="O3" s="91"/>
    </row>
    <row r="4" spans="1:16" s="80" customFormat="1" ht="13">
      <c r="A4" s="164" t="s">
        <v>139</v>
      </c>
      <c r="B4" s="294"/>
      <c r="C4" s="295">
        <f>SUM(D4:E4)</f>
        <v>148</v>
      </c>
      <c r="D4" s="201">
        <f>SUM(G4+J4+M4+D16+G16+J16+M16+D28+G28)</f>
        <v>68</v>
      </c>
      <c r="E4" s="201">
        <f>SUM(H4+K4+N4+E16+H16+K16+N16+E28+H28)</f>
        <v>80</v>
      </c>
      <c r="F4" s="295">
        <f>SUM(G4:H4)</f>
        <v>37</v>
      </c>
      <c r="G4" s="296">
        <v>20</v>
      </c>
      <c r="H4" s="296">
        <v>17</v>
      </c>
      <c r="I4" s="295">
        <f>SUM(J4:K4)</f>
        <v>25</v>
      </c>
      <c r="J4" s="296">
        <v>12</v>
      </c>
      <c r="K4" s="296">
        <v>13</v>
      </c>
      <c r="L4" s="295">
        <f>SUM(M4:N4)</f>
        <v>22</v>
      </c>
      <c r="M4" s="296">
        <v>10</v>
      </c>
      <c r="N4" s="297">
        <v>12</v>
      </c>
      <c r="O4" s="91"/>
    </row>
    <row r="5" spans="1:16" s="80" customFormat="1" ht="13">
      <c r="A5" s="298" t="s">
        <v>140</v>
      </c>
      <c r="B5" s="299"/>
      <c r="C5" s="300">
        <f>SUM(C6:C8)</f>
        <v>351</v>
      </c>
      <c r="D5" s="301">
        <f>SUM(D6:D8)</f>
        <v>76</v>
      </c>
      <c r="E5" s="301">
        <f>SUM(E6:E8)</f>
        <v>275</v>
      </c>
      <c r="F5" s="302">
        <f>SUM(G5:H5)</f>
        <v>73</v>
      </c>
      <c r="G5" s="301">
        <f>SUM(G6:G8)</f>
        <v>20</v>
      </c>
      <c r="H5" s="301">
        <f>SUM(H6:H8)</f>
        <v>53</v>
      </c>
      <c r="I5" s="302">
        <f>SUM(J5:K5)</f>
        <v>56</v>
      </c>
      <c r="J5" s="301">
        <f>SUM(J6:J8)</f>
        <v>11</v>
      </c>
      <c r="K5" s="301">
        <f>SUM(K6:K8)</f>
        <v>45</v>
      </c>
      <c r="L5" s="302">
        <f>SUM(M5:N5)</f>
        <v>35</v>
      </c>
      <c r="M5" s="301">
        <f>SUM(M6:M8)</f>
        <v>7</v>
      </c>
      <c r="N5" s="303">
        <f>SUM(N6:N8)</f>
        <v>28</v>
      </c>
      <c r="O5" s="91"/>
    </row>
    <row r="6" spans="1:16" s="80" customFormat="1" ht="15" customHeight="1">
      <c r="A6" s="304"/>
      <c r="B6" s="19" t="s">
        <v>141</v>
      </c>
      <c r="C6" s="305">
        <f t="shared" ref="C6:C11" si="0">SUM(D6:E6)</f>
        <v>127</v>
      </c>
      <c r="D6" s="148">
        <f>SUM(G6+J6+M6+D18+G18+J18+M18+D30+G30)</f>
        <v>11</v>
      </c>
      <c r="E6" s="148">
        <f t="shared" ref="E6:E11" si="1">SUM(H6+K6+N6+E18+H18+K18+N18+E30+H30)</f>
        <v>116</v>
      </c>
      <c r="F6" s="306">
        <f>SUM(G6:H6)</f>
        <v>22</v>
      </c>
      <c r="G6" s="148">
        <v>4</v>
      </c>
      <c r="H6" s="148">
        <v>18</v>
      </c>
      <c r="I6" s="306">
        <f>SUM(J6:K6)</f>
        <v>19</v>
      </c>
      <c r="J6" s="148">
        <v>2</v>
      </c>
      <c r="K6" s="148">
        <v>17</v>
      </c>
      <c r="L6" s="306">
        <f>SUM(M6:N6)</f>
        <v>12</v>
      </c>
      <c r="M6" s="148">
        <v>0</v>
      </c>
      <c r="N6" s="149">
        <v>12</v>
      </c>
      <c r="O6" s="91"/>
    </row>
    <row r="7" spans="1:16" s="80" customFormat="1" ht="15" customHeight="1">
      <c r="A7" s="304"/>
      <c r="B7" s="19" t="s">
        <v>142</v>
      </c>
      <c r="C7" s="305">
        <f t="shared" si="0"/>
        <v>17</v>
      </c>
      <c r="D7" s="148">
        <f>SUM(G7+J7+M7+D19+G19+J19+M19+D31+G31)</f>
        <v>8</v>
      </c>
      <c r="E7" s="148">
        <f t="shared" si="1"/>
        <v>9</v>
      </c>
      <c r="F7" s="306">
        <f t="shared" ref="F7:F9" si="2">SUM(G7:H7)</f>
        <v>3</v>
      </c>
      <c r="G7" s="148">
        <v>1</v>
      </c>
      <c r="H7" s="148">
        <v>2</v>
      </c>
      <c r="I7" s="306">
        <f t="shared" ref="I7:I9" si="3">SUM(J7:K7)</f>
        <v>0</v>
      </c>
      <c r="J7" s="148">
        <v>0</v>
      </c>
      <c r="K7" s="148">
        <v>0</v>
      </c>
      <c r="L7" s="306">
        <f t="shared" ref="L7:L9" si="4">SUM(M7:N7)</f>
        <v>0</v>
      </c>
      <c r="M7" s="148">
        <v>0</v>
      </c>
      <c r="N7" s="149">
        <v>0</v>
      </c>
      <c r="O7" s="91"/>
    </row>
    <row r="8" spans="1:16" s="80" customFormat="1" ht="15" customHeight="1">
      <c r="A8" s="304"/>
      <c r="B8" s="19" t="s">
        <v>72</v>
      </c>
      <c r="C8" s="305">
        <f t="shared" si="0"/>
        <v>207</v>
      </c>
      <c r="D8" s="148">
        <f>SUM(G8+J8+M8+D20+G20+J20+M20+D32+G32)</f>
        <v>57</v>
      </c>
      <c r="E8" s="148">
        <f t="shared" si="1"/>
        <v>150</v>
      </c>
      <c r="F8" s="306">
        <f t="shared" si="2"/>
        <v>48</v>
      </c>
      <c r="G8" s="148">
        <v>15</v>
      </c>
      <c r="H8" s="148">
        <v>33</v>
      </c>
      <c r="I8" s="306">
        <f t="shared" si="3"/>
        <v>37</v>
      </c>
      <c r="J8" s="148">
        <v>9</v>
      </c>
      <c r="K8" s="148">
        <v>28</v>
      </c>
      <c r="L8" s="306">
        <f t="shared" si="4"/>
        <v>23</v>
      </c>
      <c r="M8" s="148">
        <v>7</v>
      </c>
      <c r="N8" s="149">
        <v>16</v>
      </c>
      <c r="O8" s="91"/>
      <c r="P8" s="91"/>
    </row>
    <row r="9" spans="1:16" s="80" customFormat="1" ht="13">
      <c r="A9" s="307"/>
      <c r="B9" s="308" t="s">
        <v>143</v>
      </c>
      <c r="C9" s="305">
        <f t="shared" si="0"/>
        <v>106</v>
      </c>
      <c r="D9" s="148">
        <v>0</v>
      </c>
      <c r="E9" s="148">
        <f t="shared" si="1"/>
        <v>106</v>
      </c>
      <c r="F9" s="306">
        <f t="shared" si="2"/>
        <v>29</v>
      </c>
      <c r="G9" s="148">
        <v>0</v>
      </c>
      <c r="H9" s="148">
        <v>29</v>
      </c>
      <c r="I9" s="306">
        <f t="shared" si="3"/>
        <v>25</v>
      </c>
      <c r="J9" s="148">
        <v>0</v>
      </c>
      <c r="K9" s="148">
        <v>25</v>
      </c>
      <c r="L9" s="306">
        <f t="shared" si="4"/>
        <v>14</v>
      </c>
      <c r="M9" s="148">
        <v>0</v>
      </c>
      <c r="N9" s="309">
        <v>14</v>
      </c>
      <c r="O9" s="91"/>
      <c r="P9" s="91"/>
    </row>
    <row r="10" spans="1:16" s="80" customFormat="1" ht="15" customHeight="1">
      <c r="A10" s="310" t="s">
        <v>144</v>
      </c>
      <c r="B10" s="311"/>
      <c r="C10" s="312">
        <f t="shared" si="0"/>
        <v>1</v>
      </c>
      <c r="D10" s="233">
        <f>SUM(G10+J10+M10+D22+G22+J22+M22+D34+G34)</f>
        <v>0</v>
      </c>
      <c r="E10" s="233">
        <f t="shared" si="1"/>
        <v>1</v>
      </c>
      <c r="F10" s="313">
        <f>SUM(G10:H10)</f>
        <v>0</v>
      </c>
      <c r="G10" s="233">
        <v>0</v>
      </c>
      <c r="H10" s="233">
        <v>0</v>
      </c>
      <c r="I10" s="313">
        <f>SUM(J10:K10)</f>
        <v>0</v>
      </c>
      <c r="J10" s="233">
        <v>0</v>
      </c>
      <c r="K10" s="233">
        <v>0</v>
      </c>
      <c r="L10" s="313">
        <f>SUM(M10:N10)</f>
        <v>0</v>
      </c>
      <c r="M10" s="233">
        <v>0</v>
      </c>
      <c r="N10" s="149">
        <v>0</v>
      </c>
      <c r="O10" s="91"/>
      <c r="P10" s="91"/>
    </row>
    <row r="11" spans="1:16" s="80" customFormat="1" thickBot="1">
      <c r="A11" s="314" t="s">
        <v>145</v>
      </c>
      <c r="B11" s="315"/>
      <c r="C11" s="316">
        <f t="shared" si="0"/>
        <v>0</v>
      </c>
      <c r="D11" s="247">
        <f>SUM(G11+J11+M11+D23+G23+J23+M23+D35+G35)</f>
        <v>0</v>
      </c>
      <c r="E11" s="247">
        <f t="shared" si="1"/>
        <v>0</v>
      </c>
      <c r="F11" s="317">
        <f>SUM(G11:H11)</f>
        <v>0</v>
      </c>
      <c r="G11" s="318">
        <v>0</v>
      </c>
      <c r="H11" s="318">
        <v>0</v>
      </c>
      <c r="I11" s="317">
        <f>SUM(J11:K11)</f>
        <v>0</v>
      </c>
      <c r="J11" s="318">
        <v>0</v>
      </c>
      <c r="K11" s="318">
        <v>0</v>
      </c>
      <c r="L11" s="317">
        <f>SUM(M11:N11)</f>
        <v>0</v>
      </c>
      <c r="M11" s="318">
        <v>0</v>
      </c>
      <c r="N11" s="319">
        <v>0</v>
      </c>
      <c r="O11" s="91"/>
      <c r="P11" s="91"/>
    </row>
    <row r="12" spans="1:16" s="80" customFormat="1" ht="13">
      <c r="A12" s="25"/>
      <c r="B12" s="25"/>
      <c r="C12" s="320"/>
      <c r="D12" s="320"/>
      <c r="E12" s="320"/>
      <c r="F12" s="320"/>
      <c r="G12" s="320"/>
      <c r="H12" s="320"/>
      <c r="I12" s="320"/>
      <c r="J12" s="320"/>
      <c r="K12" s="320"/>
      <c r="L12" s="320"/>
      <c r="M12" s="320"/>
      <c r="N12" s="320"/>
      <c r="O12" s="91"/>
    </row>
    <row r="13" spans="1:16" s="80" customFormat="1" thickBot="1">
      <c r="A13" s="34"/>
      <c r="B13" s="34"/>
      <c r="C13" s="34"/>
      <c r="D13" s="34"/>
      <c r="E13" s="34"/>
      <c r="F13" s="34"/>
      <c r="G13" s="34"/>
      <c r="H13" s="34"/>
      <c r="I13" s="34"/>
      <c r="J13" s="34"/>
      <c r="K13" s="34"/>
      <c r="L13" s="34"/>
      <c r="M13" s="321"/>
      <c r="N13" s="321"/>
      <c r="O13" s="91"/>
    </row>
    <row r="14" spans="1:16" s="80" customFormat="1" ht="13">
      <c r="A14" s="63"/>
      <c r="B14" s="288"/>
      <c r="C14" s="187" t="s">
        <v>20</v>
      </c>
      <c r="D14" s="188"/>
      <c r="E14" s="188"/>
      <c r="F14" s="187" t="s">
        <v>128</v>
      </c>
      <c r="G14" s="188"/>
      <c r="H14" s="188"/>
      <c r="I14" s="187" t="s">
        <v>130</v>
      </c>
      <c r="J14" s="188"/>
      <c r="K14" s="188"/>
      <c r="L14" s="187" t="s">
        <v>131</v>
      </c>
      <c r="M14" s="188"/>
      <c r="N14" s="188"/>
      <c r="O14" s="91"/>
    </row>
    <row r="15" spans="1:16" s="80" customFormat="1" ht="29" thickBot="1">
      <c r="A15" s="289"/>
      <c r="B15" s="190"/>
      <c r="C15" s="291" t="s">
        <v>14</v>
      </c>
      <c r="D15" s="291" t="s">
        <v>137</v>
      </c>
      <c r="E15" s="291" t="s">
        <v>138</v>
      </c>
      <c r="F15" s="291" t="s">
        <v>14</v>
      </c>
      <c r="G15" s="291" t="s">
        <v>137</v>
      </c>
      <c r="H15" s="291" t="s">
        <v>138</v>
      </c>
      <c r="I15" s="291" t="s">
        <v>14</v>
      </c>
      <c r="J15" s="291" t="s">
        <v>137</v>
      </c>
      <c r="K15" s="291" t="s">
        <v>138</v>
      </c>
      <c r="L15" s="292" t="s">
        <v>14</v>
      </c>
      <c r="M15" s="291" t="s">
        <v>137</v>
      </c>
      <c r="N15" s="293" t="s">
        <v>138</v>
      </c>
      <c r="O15" s="91"/>
    </row>
    <row r="16" spans="1:16" s="80" customFormat="1" ht="13">
      <c r="A16" s="164" t="s">
        <v>139</v>
      </c>
      <c r="B16" s="294"/>
      <c r="C16" s="295">
        <f>SUM(D16:E16)</f>
        <v>42</v>
      </c>
      <c r="D16" s="296">
        <v>18</v>
      </c>
      <c r="E16" s="296">
        <v>24</v>
      </c>
      <c r="F16" s="295">
        <f>SUM(G16:H16)</f>
        <v>2</v>
      </c>
      <c r="G16" s="296">
        <v>1</v>
      </c>
      <c r="H16" s="296">
        <v>1</v>
      </c>
      <c r="I16" s="295">
        <f>SUM(J16:K16)</f>
        <v>9</v>
      </c>
      <c r="J16" s="296">
        <v>3</v>
      </c>
      <c r="K16" s="296">
        <v>6</v>
      </c>
      <c r="L16" s="295">
        <f t="shared" ref="L16:L23" si="5">SUM(M16:N16)</f>
        <v>8</v>
      </c>
      <c r="M16" s="296">
        <v>3</v>
      </c>
      <c r="N16" s="297">
        <v>5</v>
      </c>
      <c r="O16" s="91"/>
    </row>
    <row r="17" spans="1:15" s="80" customFormat="1" ht="13">
      <c r="A17" s="298" t="s">
        <v>140</v>
      </c>
      <c r="B17" s="299"/>
      <c r="C17" s="302">
        <f>SUM(D17:E17)</f>
        <v>117</v>
      </c>
      <c r="D17" s="301">
        <f>SUM(D18:D20)</f>
        <v>32</v>
      </c>
      <c r="E17" s="301">
        <f>SUM(E18:E20)</f>
        <v>85</v>
      </c>
      <c r="F17" s="302">
        <f>SUM(G17:H17)</f>
        <v>3</v>
      </c>
      <c r="G17" s="301">
        <f>SUM(G18:G20)</f>
        <v>1</v>
      </c>
      <c r="H17" s="301">
        <f>SUM(H18:H20)</f>
        <v>2</v>
      </c>
      <c r="I17" s="302">
        <f>SUM(J17:K17)</f>
        <v>26</v>
      </c>
      <c r="J17" s="301">
        <f>SUM(J18:J20)</f>
        <v>0</v>
      </c>
      <c r="K17" s="301">
        <f>SUM(K18:K20)</f>
        <v>26</v>
      </c>
      <c r="L17" s="302">
        <f t="shared" si="5"/>
        <v>28</v>
      </c>
      <c r="M17" s="301">
        <f>SUM(M18:M20)</f>
        <v>3</v>
      </c>
      <c r="N17" s="303">
        <f>SUM(N18:N20)</f>
        <v>25</v>
      </c>
      <c r="O17" s="91"/>
    </row>
    <row r="18" spans="1:15" s="80" customFormat="1" ht="15" customHeight="1">
      <c r="A18" s="304"/>
      <c r="B18" s="19" t="s">
        <v>141</v>
      </c>
      <c r="C18" s="306">
        <f>SUM(D18:E18)</f>
        <v>40</v>
      </c>
      <c r="D18" s="148">
        <v>5</v>
      </c>
      <c r="E18" s="148">
        <v>35</v>
      </c>
      <c r="F18" s="306">
        <f>SUM(G18:H18)</f>
        <v>1</v>
      </c>
      <c r="G18" s="148">
        <v>0</v>
      </c>
      <c r="H18" s="148">
        <v>1</v>
      </c>
      <c r="I18" s="306">
        <f>SUM(J18:K18)</f>
        <v>16</v>
      </c>
      <c r="J18" s="148">
        <v>0</v>
      </c>
      <c r="K18" s="148">
        <v>16</v>
      </c>
      <c r="L18" s="306">
        <f t="shared" si="5"/>
        <v>11</v>
      </c>
      <c r="M18" s="148">
        <v>0</v>
      </c>
      <c r="N18" s="149">
        <v>11</v>
      </c>
      <c r="O18" s="91"/>
    </row>
    <row r="19" spans="1:15" s="80" customFormat="1" ht="15" customHeight="1">
      <c r="A19" s="304"/>
      <c r="B19" s="19" t="s">
        <v>142</v>
      </c>
      <c r="C19" s="306">
        <f>SUM(D19:E19)</f>
        <v>8</v>
      </c>
      <c r="D19" s="148">
        <v>6</v>
      </c>
      <c r="E19" s="148">
        <v>2</v>
      </c>
      <c r="F19" s="306">
        <f>SUM(G19:H19)</f>
        <v>0</v>
      </c>
      <c r="G19" s="148">
        <v>0</v>
      </c>
      <c r="H19" s="148">
        <v>0</v>
      </c>
      <c r="I19" s="306">
        <f t="shared" ref="I19:I21" si="6">SUM(J19:K19)</f>
        <v>4</v>
      </c>
      <c r="J19" s="148">
        <v>0</v>
      </c>
      <c r="K19" s="322">
        <v>4</v>
      </c>
      <c r="L19" s="306">
        <f t="shared" si="5"/>
        <v>1</v>
      </c>
      <c r="M19" s="148">
        <v>0</v>
      </c>
      <c r="N19" s="149">
        <v>1</v>
      </c>
      <c r="O19" s="91"/>
    </row>
    <row r="20" spans="1:15" s="80" customFormat="1" ht="15" customHeight="1">
      <c r="A20" s="304"/>
      <c r="B20" s="19" t="s">
        <v>72</v>
      </c>
      <c r="C20" s="306">
        <f t="shared" ref="C20:C21" si="7">SUM(D20:E20)</f>
        <v>69</v>
      </c>
      <c r="D20" s="148">
        <v>21</v>
      </c>
      <c r="E20" s="148">
        <v>48</v>
      </c>
      <c r="F20" s="306">
        <f t="shared" ref="F20:F21" si="8">SUM(G20:H20)</f>
        <v>2</v>
      </c>
      <c r="G20" s="148">
        <v>1</v>
      </c>
      <c r="H20" s="148">
        <v>1</v>
      </c>
      <c r="I20" s="306">
        <f t="shared" si="6"/>
        <v>6</v>
      </c>
      <c r="J20" s="148">
        <v>0</v>
      </c>
      <c r="K20" s="148">
        <v>6</v>
      </c>
      <c r="L20" s="306">
        <f t="shared" si="5"/>
        <v>16</v>
      </c>
      <c r="M20" s="148">
        <v>3</v>
      </c>
      <c r="N20" s="149">
        <v>13</v>
      </c>
      <c r="O20" s="91"/>
    </row>
    <row r="21" spans="1:15" s="91" customFormat="1" ht="13">
      <c r="A21" s="307"/>
      <c r="B21" s="308" t="s">
        <v>146</v>
      </c>
      <c r="C21" s="306">
        <f t="shared" si="7"/>
        <v>35</v>
      </c>
      <c r="D21" s="323">
        <v>0</v>
      </c>
      <c r="E21" s="323">
        <v>35</v>
      </c>
      <c r="F21" s="306">
        <f t="shared" si="8"/>
        <v>0</v>
      </c>
      <c r="G21" s="323">
        <v>0</v>
      </c>
      <c r="H21" s="323">
        <v>0</v>
      </c>
      <c r="I21" s="306">
        <f t="shared" si="6"/>
        <v>3</v>
      </c>
      <c r="J21" s="323">
        <v>0</v>
      </c>
      <c r="K21" s="323">
        <v>3</v>
      </c>
      <c r="L21" s="324">
        <f t="shared" si="5"/>
        <v>0</v>
      </c>
      <c r="M21" s="323">
        <v>0</v>
      </c>
      <c r="N21" s="309">
        <v>0</v>
      </c>
    </row>
    <row r="22" spans="1:15" s="91" customFormat="1" ht="15" customHeight="1">
      <c r="A22" s="310" t="s">
        <v>144</v>
      </c>
      <c r="B22" s="311"/>
      <c r="C22" s="313">
        <f>SUM(D22:E22)</f>
        <v>1</v>
      </c>
      <c r="D22" s="233">
        <v>0</v>
      </c>
      <c r="E22" s="233">
        <v>1</v>
      </c>
      <c r="F22" s="313">
        <f>SUM(G22:H22)</f>
        <v>0</v>
      </c>
      <c r="G22" s="233">
        <v>0</v>
      </c>
      <c r="H22" s="233">
        <v>0</v>
      </c>
      <c r="I22" s="313">
        <f>SUM(J22:K22)</f>
        <v>0</v>
      </c>
      <c r="J22" s="233">
        <v>0</v>
      </c>
      <c r="K22" s="233">
        <v>0</v>
      </c>
      <c r="L22" s="313">
        <f t="shared" si="5"/>
        <v>0</v>
      </c>
      <c r="M22" s="233">
        <v>0</v>
      </c>
      <c r="N22" s="234">
        <v>0</v>
      </c>
    </row>
    <row r="23" spans="1:15" s="80" customFormat="1" thickBot="1">
      <c r="A23" s="314" t="s">
        <v>145</v>
      </c>
      <c r="B23" s="315"/>
      <c r="C23" s="325">
        <f>SUM(D23:E23)</f>
        <v>0</v>
      </c>
      <c r="D23" s="326">
        <v>0</v>
      </c>
      <c r="E23" s="326">
        <v>0</v>
      </c>
      <c r="F23" s="325">
        <f>SUM(G23:H23)</f>
        <v>0</v>
      </c>
      <c r="G23" s="326">
        <v>0</v>
      </c>
      <c r="H23" s="326">
        <v>0</v>
      </c>
      <c r="I23" s="325">
        <f>SUM(J23:K23)</f>
        <v>0</v>
      </c>
      <c r="J23" s="326">
        <v>0</v>
      </c>
      <c r="K23" s="326">
        <v>0</v>
      </c>
      <c r="L23" s="325">
        <f t="shared" si="5"/>
        <v>0</v>
      </c>
      <c r="M23" s="326">
        <v>0</v>
      </c>
      <c r="N23" s="327">
        <v>0</v>
      </c>
      <c r="O23" s="91"/>
    </row>
    <row r="24" spans="1:15" s="80" customFormat="1" ht="13">
      <c r="A24" s="25"/>
      <c r="B24" s="25"/>
      <c r="C24" s="320"/>
      <c r="D24" s="320"/>
      <c r="E24" s="320"/>
      <c r="F24" s="320"/>
      <c r="G24" s="320"/>
      <c r="H24" s="320"/>
      <c r="I24" s="320"/>
      <c r="J24" s="320"/>
      <c r="K24" s="320"/>
      <c r="L24" s="320"/>
      <c r="M24" s="320"/>
      <c r="N24" s="320"/>
      <c r="O24" s="91"/>
    </row>
    <row r="25" spans="1:15" s="80" customFormat="1" thickBot="1">
      <c r="A25" s="31"/>
      <c r="B25" s="31"/>
      <c r="C25" s="12"/>
      <c r="D25" s="12"/>
      <c r="E25" s="12"/>
      <c r="F25" s="12"/>
      <c r="G25" s="321"/>
      <c r="H25" s="321"/>
      <c r="I25" s="12"/>
      <c r="J25" s="12"/>
      <c r="K25" s="12"/>
      <c r="L25" s="12"/>
      <c r="M25" s="12"/>
      <c r="N25" s="31"/>
      <c r="O25" s="91"/>
    </row>
    <row r="26" spans="1:15" s="80" customFormat="1" ht="13">
      <c r="A26" s="63"/>
      <c r="B26" s="288"/>
      <c r="C26" s="187" t="s">
        <v>132</v>
      </c>
      <c r="D26" s="188"/>
      <c r="E26" s="188"/>
      <c r="F26" s="187" t="s">
        <v>133</v>
      </c>
      <c r="G26" s="188"/>
      <c r="H26" s="188"/>
      <c r="I26" s="328"/>
      <c r="J26" s="328"/>
      <c r="K26" s="328"/>
      <c r="L26" s="328"/>
      <c r="M26" s="328"/>
      <c r="N26" s="328"/>
      <c r="O26" s="91"/>
    </row>
    <row r="27" spans="1:15" s="80" customFormat="1" ht="29" thickBot="1">
      <c r="A27" s="289"/>
      <c r="B27" s="190"/>
      <c r="C27" s="291" t="s">
        <v>14</v>
      </c>
      <c r="D27" s="291" t="s">
        <v>137</v>
      </c>
      <c r="E27" s="291" t="s">
        <v>138</v>
      </c>
      <c r="F27" s="292" t="s">
        <v>14</v>
      </c>
      <c r="G27" s="291" t="s">
        <v>137</v>
      </c>
      <c r="H27" s="329" t="s">
        <v>138</v>
      </c>
      <c r="I27" s="330"/>
      <c r="J27" s="331"/>
      <c r="K27" s="331"/>
      <c r="L27" s="330"/>
      <c r="M27" s="331"/>
      <c r="N27" s="331"/>
      <c r="O27" s="91"/>
    </row>
    <row r="28" spans="1:15" s="80" customFormat="1" ht="13">
      <c r="A28" s="164" t="s">
        <v>139</v>
      </c>
      <c r="B28" s="294"/>
      <c r="C28" s="295">
        <f>SUM(D28:E28)</f>
        <v>2</v>
      </c>
      <c r="D28" s="296">
        <v>0</v>
      </c>
      <c r="E28" s="296">
        <v>2</v>
      </c>
      <c r="F28" s="295">
        <f>SUM(G28:H28)</f>
        <v>1</v>
      </c>
      <c r="G28" s="296">
        <v>1</v>
      </c>
      <c r="H28" s="297">
        <v>0</v>
      </c>
      <c r="I28" s="216"/>
      <c r="J28" s="216"/>
      <c r="K28" s="216"/>
      <c r="L28" s="216"/>
      <c r="M28" s="216"/>
      <c r="N28" s="216"/>
      <c r="O28" s="91"/>
    </row>
    <row r="29" spans="1:15" s="80" customFormat="1" ht="13">
      <c r="A29" s="299" t="s">
        <v>140</v>
      </c>
      <c r="B29" s="332"/>
      <c r="C29" s="302">
        <f>SUM(D29:E29)</f>
        <v>11</v>
      </c>
      <c r="D29" s="301">
        <f>SUM(D30:D32)</f>
        <v>0</v>
      </c>
      <c r="E29" s="301">
        <f>SUM(E30:E32)</f>
        <v>11</v>
      </c>
      <c r="F29" s="302">
        <f>SUM(G29:H29)</f>
        <v>2</v>
      </c>
      <c r="G29" s="301">
        <f>SUM(G30:G32)</f>
        <v>2</v>
      </c>
      <c r="H29" s="303">
        <f>SUM(H30:H32)</f>
        <v>0</v>
      </c>
      <c r="I29" s="216"/>
      <c r="J29" s="216"/>
      <c r="K29" s="216"/>
      <c r="L29" s="216"/>
      <c r="M29" s="216"/>
      <c r="N29" s="216"/>
      <c r="O29" s="91"/>
    </row>
    <row r="30" spans="1:15" s="80" customFormat="1" ht="15" customHeight="1">
      <c r="A30" s="304"/>
      <c r="B30" s="19" t="s">
        <v>141</v>
      </c>
      <c r="C30" s="306">
        <f>SUM(D30:E30)</f>
        <v>6</v>
      </c>
      <c r="D30" s="148">
        <v>0</v>
      </c>
      <c r="E30" s="148">
        <v>6</v>
      </c>
      <c r="F30" s="306">
        <f>SUM(G30:H30)</f>
        <v>0</v>
      </c>
      <c r="G30" s="148">
        <v>0</v>
      </c>
      <c r="H30" s="149">
        <v>0</v>
      </c>
      <c r="I30" s="320"/>
      <c r="J30" s="216"/>
      <c r="K30" s="216"/>
      <c r="L30" s="320"/>
      <c r="M30" s="216"/>
      <c r="N30" s="216"/>
      <c r="O30" s="91"/>
    </row>
    <row r="31" spans="1:15" s="80" customFormat="1" ht="15" customHeight="1">
      <c r="A31" s="304"/>
      <c r="B31" s="19" t="s">
        <v>142</v>
      </c>
      <c r="C31" s="306">
        <f t="shared" ref="C31:C33" si="9">SUM(D31:E31)</f>
        <v>0</v>
      </c>
      <c r="D31" s="148">
        <v>0</v>
      </c>
      <c r="E31" s="148">
        <v>0</v>
      </c>
      <c r="F31" s="306">
        <f t="shared" ref="F31:F33" si="10">SUM(G31:H31)</f>
        <v>1</v>
      </c>
      <c r="G31" s="148">
        <v>1</v>
      </c>
      <c r="H31" s="149">
        <v>0</v>
      </c>
      <c r="I31" s="320"/>
      <c r="J31" s="216"/>
      <c r="K31" s="216"/>
      <c r="L31" s="320"/>
      <c r="M31" s="216"/>
      <c r="N31" s="216"/>
      <c r="O31" s="91"/>
    </row>
    <row r="32" spans="1:15" s="80" customFormat="1" ht="15" customHeight="1">
      <c r="A32" s="304"/>
      <c r="B32" s="19" t="s">
        <v>72</v>
      </c>
      <c r="C32" s="306">
        <f t="shared" si="9"/>
        <v>5</v>
      </c>
      <c r="D32" s="148">
        <v>0</v>
      </c>
      <c r="E32" s="148">
        <v>5</v>
      </c>
      <c r="F32" s="306">
        <f t="shared" si="10"/>
        <v>1</v>
      </c>
      <c r="G32" s="148">
        <v>1</v>
      </c>
      <c r="H32" s="149">
        <v>0</v>
      </c>
      <c r="I32" s="320"/>
      <c r="J32" s="216"/>
      <c r="K32" s="216"/>
      <c r="L32" s="320"/>
      <c r="M32" s="216"/>
      <c r="N32" s="216"/>
      <c r="O32" s="91"/>
    </row>
    <row r="33" spans="1:15" s="80" customFormat="1" ht="13">
      <c r="A33" s="304"/>
      <c r="B33" s="333" t="s">
        <v>146</v>
      </c>
      <c r="C33" s="306">
        <f t="shared" si="9"/>
        <v>0</v>
      </c>
      <c r="D33" s="148">
        <v>0</v>
      </c>
      <c r="E33" s="148">
        <v>0</v>
      </c>
      <c r="F33" s="306">
        <f t="shared" si="10"/>
        <v>0</v>
      </c>
      <c r="G33" s="148">
        <v>0</v>
      </c>
      <c r="H33" s="149">
        <v>0</v>
      </c>
      <c r="I33" s="320"/>
      <c r="J33" s="216"/>
      <c r="K33" s="216"/>
      <c r="L33" s="320"/>
      <c r="M33" s="216"/>
      <c r="N33" s="216"/>
      <c r="O33" s="91"/>
    </row>
    <row r="34" spans="1:15" s="80" customFormat="1" ht="15" customHeight="1">
      <c r="A34" s="310" t="s">
        <v>144</v>
      </c>
      <c r="B34" s="311"/>
      <c r="C34" s="313">
        <f>SUM(D34:E34)</f>
        <v>0</v>
      </c>
      <c r="D34" s="233">
        <v>0</v>
      </c>
      <c r="E34" s="233">
        <v>0</v>
      </c>
      <c r="F34" s="313">
        <f>SUM(G34:H34)</f>
        <v>0</v>
      </c>
      <c r="G34" s="233">
        <v>0</v>
      </c>
      <c r="H34" s="234">
        <v>0</v>
      </c>
      <c r="I34" s="320"/>
      <c r="J34" s="216"/>
      <c r="K34" s="216"/>
      <c r="L34" s="320"/>
      <c r="M34" s="216"/>
      <c r="N34" s="216"/>
      <c r="O34" s="91"/>
    </row>
    <row r="35" spans="1:15" s="80" customFormat="1" thickBot="1">
      <c r="A35" s="314" t="s">
        <v>145</v>
      </c>
      <c r="B35" s="315"/>
      <c r="C35" s="317">
        <f>SUM(D35:E35)</f>
        <v>0</v>
      </c>
      <c r="D35" s="318">
        <v>0</v>
      </c>
      <c r="E35" s="318">
        <v>0</v>
      </c>
      <c r="F35" s="317">
        <f>SUM(G35:H35)</f>
        <v>0</v>
      </c>
      <c r="G35" s="318">
        <v>0</v>
      </c>
      <c r="H35" s="319">
        <v>0</v>
      </c>
      <c r="I35" s="320"/>
      <c r="J35" s="320"/>
      <c r="K35" s="320"/>
      <c r="L35" s="320"/>
      <c r="M35" s="320"/>
      <c r="N35" s="320"/>
      <c r="O35" s="91"/>
    </row>
    <row r="36" spans="1:15" s="80" customFormat="1" ht="13">
      <c r="A36" s="34" t="s">
        <v>19</v>
      </c>
      <c r="B36" s="12"/>
      <c r="C36" s="12"/>
      <c r="D36" s="12"/>
      <c r="E36" s="12"/>
      <c r="F36" s="12"/>
      <c r="G36" s="12"/>
      <c r="H36" s="12"/>
      <c r="I36" s="12"/>
      <c r="J36" s="12"/>
      <c r="K36" s="12"/>
      <c r="L36" s="12"/>
      <c r="M36" s="12"/>
      <c r="N36" s="31"/>
      <c r="O36" s="91"/>
    </row>
    <row r="44" spans="1:15">
      <c r="A44" s="133"/>
    </row>
  </sheetData>
  <mergeCells count="30">
    <mergeCell ref="I26:K26"/>
    <mergeCell ref="L26:N26"/>
    <mergeCell ref="A28:B28"/>
    <mergeCell ref="A29:B29"/>
    <mergeCell ref="A34:B34"/>
    <mergeCell ref="A35:B35"/>
    <mergeCell ref="A16:B16"/>
    <mergeCell ref="A17:B17"/>
    <mergeCell ref="A22:B22"/>
    <mergeCell ref="A23:B23"/>
    <mergeCell ref="G25:H25"/>
    <mergeCell ref="A26:B27"/>
    <mergeCell ref="C26:E26"/>
    <mergeCell ref="F26:H26"/>
    <mergeCell ref="A4:B4"/>
    <mergeCell ref="A5:B5"/>
    <mergeCell ref="A10:B10"/>
    <mergeCell ref="A11:B11"/>
    <mergeCell ref="M13:N13"/>
    <mergeCell ref="A14:B15"/>
    <mergeCell ref="C14:E14"/>
    <mergeCell ref="F14:H14"/>
    <mergeCell ref="I14:K14"/>
    <mergeCell ref="L14:N14"/>
    <mergeCell ref="M1:N1"/>
    <mergeCell ref="A2:B3"/>
    <mergeCell ref="C2:E2"/>
    <mergeCell ref="F2:H2"/>
    <mergeCell ref="I2:K2"/>
    <mergeCell ref="L2:N2"/>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C4C95-41FB-064F-9195-94F171157855}">
  <dimension ref="A1:AL43"/>
  <sheetViews>
    <sheetView showGridLines="0" workbookViewId="0">
      <selection sqref="A1:M1"/>
    </sheetView>
  </sheetViews>
  <sheetFormatPr baseColWidth="10" defaultColWidth="8.83203125" defaultRowHeight="14"/>
  <cols>
    <col min="1" max="1" width="2.83203125" style="466" customWidth="1"/>
    <col min="2" max="2" width="10.83203125" style="466" customWidth="1"/>
    <col min="3" max="3" width="1" style="466" customWidth="1"/>
    <col min="4" max="4" width="4.1640625" style="466" customWidth="1"/>
    <col min="5" max="6" width="1" style="466" customWidth="1"/>
    <col min="7" max="7" width="4.1640625" style="466" customWidth="1"/>
    <col min="8" max="9" width="1" style="466" customWidth="1"/>
    <col min="10" max="10" width="4.1640625" style="466" customWidth="1"/>
    <col min="11" max="12" width="1" style="466" customWidth="1"/>
    <col min="13" max="13" width="4.1640625" style="466" customWidth="1"/>
    <col min="14" max="15" width="1" style="466" customWidth="1"/>
    <col min="16" max="16" width="4.1640625" style="466" customWidth="1"/>
    <col min="17" max="18" width="1" style="466" customWidth="1"/>
    <col min="19" max="19" width="4.1640625" style="466" customWidth="1"/>
    <col min="20" max="21" width="1" style="466" customWidth="1"/>
    <col min="22" max="22" width="4.1640625" style="466" customWidth="1"/>
    <col min="23" max="24" width="1" style="466" customWidth="1"/>
    <col min="25" max="25" width="4.1640625" style="466" customWidth="1"/>
    <col min="26" max="27" width="1" style="466" customWidth="1"/>
    <col min="28" max="28" width="4.1640625" style="466" customWidth="1"/>
    <col min="29" max="30" width="1" style="466" customWidth="1"/>
    <col min="31" max="31" width="4.1640625" style="466" customWidth="1"/>
    <col min="32" max="33" width="1" style="466" customWidth="1"/>
    <col min="34" max="34" width="4.1640625" style="466" customWidth="1"/>
    <col min="35" max="36" width="1" style="466" customWidth="1"/>
    <col min="37" max="37" width="4.1640625" style="467" customWidth="1"/>
    <col min="38" max="38" width="1" style="467" customWidth="1"/>
    <col min="39" max="16384" width="8.83203125" style="466"/>
  </cols>
  <sheetData>
    <row r="1" spans="1:38" s="338" customFormat="1" ht="16" thickBot="1">
      <c r="A1" s="334" t="s">
        <v>147</v>
      </c>
      <c r="B1" s="334"/>
      <c r="C1" s="334"/>
      <c r="D1" s="334"/>
      <c r="E1" s="334"/>
      <c r="F1" s="334"/>
      <c r="G1" s="334"/>
      <c r="H1" s="334"/>
      <c r="I1" s="334"/>
      <c r="J1" s="334"/>
      <c r="K1" s="334"/>
      <c r="L1" s="334"/>
      <c r="M1" s="334"/>
      <c r="N1" s="335"/>
      <c r="O1" s="335"/>
      <c r="P1" s="335"/>
      <c r="Q1" s="335"/>
      <c r="R1" s="335"/>
      <c r="S1" s="335"/>
      <c r="T1" s="335"/>
      <c r="U1" s="335"/>
      <c r="V1" s="335"/>
      <c r="W1" s="335"/>
      <c r="X1" s="335"/>
      <c r="Y1" s="335"/>
      <c r="Z1" s="335"/>
      <c r="AA1" s="335"/>
      <c r="AB1" s="335"/>
      <c r="AC1" s="335"/>
      <c r="AD1" s="335"/>
      <c r="AE1" s="335"/>
      <c r="AF1" s="335"/>
      <c r="AG1" s="335"/>
      <c r="AH1" s="336"/>
      <c r="AI1" s="336"/>
      <c r="AJ1" s="336"/>
      <c r="AK1" s="336"/>
      <c r="AL1" s="337"/>
    </row>
    <row r="2" spans="1:38" s="349" customFormat="1" ht="13">
      <c r="A2" s="339"/>
      <c r="B2" s="340"/>
      <c r="C2" s="341" t="s">
        <v>114</v>
      </c>
      <c r="D2" s="342"/>
      <c r="E2" s="342"/>
      <c r="F2" s="342"/>
      <c r="G2" s="342"/>
      <c r="H2" s="342"/>
      <c r="I2" s="342"/>
      <c r="J2" s="342"/>
      <c r="K2" s="343"/>
      <c r="L2" s="344" t="s">
        <v>115</v>
      </c>
      <c r="M2" s="345"/>
      <c r="N2" s="345"/>
      <c r="O2" s="345"/>
      <c r="P2" s="345"/>
      <c r="Q2" s="345"/>
      <c r="R2" s="345"/>
      <c r="S2" s="345"/>
      <c r="T2" s="346"/>
      <c r="U2" s="344" t="s">
        <v>116</v>
      </c>
      <c r="V2" s="345"/>
      <c r="W2" s="345"/>
      <c r="X2" s="345"/>
      <c r="Y2" s="345"/>
      <c r="Z2" s="345"/>
      <c r="AA2" s="345"/>
      <c r="AB2" s="345"/>
      <c r="AC2" s="346"/>
      <c r="AD2" s="347" t="s">
        <v>127</v>
      </c>
      <c r="AE2" s="348"/>
      <c r="AF2" s="348"/>
      <c r="AG2" s="348"/>
      <c r="AH2" s="348"/>
      <c r="AI2" s="348"/>
      <c r="AJ2" s="348"/>
      <c r="AK2" s="348"/>
      <c r="AL2" s="348"/>
    </row>
    <row r="3" spans="1:38" s="349" customFormat="1" ht="13">
      <c r="A3" s="339"/>
      <c r="B3" s="340"/>
      <c r="C3" s="350" t="s">
        <v>14</v>
      </c>
      <c r="D3" s="351"/>
      <c r="E3" s="352"/>
      <c r="F3" s="353" t="s">
        <v>148</v>
      </c>
      <c r="G3" s="354"/>
      <c r="H3" s="355"/>
      <c r="I3" s="353" t="s">
        <v>149</v>
      </c>
      <c r="J3" s="354"/>
      <c r="K3" s="355"/>
      <c r="L3" s="353" t="s">
        <v>14</v>
      </c>
      <c r="M3" s="354"/>
      <c r="N3" s="355"/>
      <c r="O3" s="353" t="s">
        <v>148</v>
      </c>
      <c r="P3" s="354"/>
      <c r="Q3" s="355"/>
      <c r="R3" s="353" t="s">
        <v>149</v>
      </c>
      <c r="S3" s="354"/>
      <c r="T3" s="355"/>
      <c r="U3" s="353" t="s">
        <v>14</v>
      </c>
      <c r="V3" s="354"/>
      <c r="W3" s="355"/>
      <c r="X3" s="353" t="s">
        <v>148</v>
      </c>
      <c r="Y3" s="354"/>
      <c r="Z3" s="355"/>
      <c r="AA3" s="353" t="s">
        <v>149</v>
      </c>
      <c r="AB3" s="354"/>
      <c r="AC3" s="355"/>
      <c r="AD3" s="353" t="s">
        <v>14</v>
      </c>
      <c r="AE3" s="354"/>
      <c r="AF3" s="355"/>
      <c r="AG3" s="353" t="s">
        <v>148</v>
      </c>
      <c r="AH3" s="354"/>
      <c r="AI3" s="355"/>
      <c r="AJ3" s="353" t="s">
        <v>149</v>
      </c>
      <c r="AK3" s="354"/>
      <c r="AL3" s="354"/>
    </row>
    <row r="4" spans="1:38" s="349" customFormat="1" ht="13">
      <c r="A4" s="356" t="s">
        <v>150</v>
      </c>
      <c r="B4" s="356"/>
      <c r="C4" s="357"/>
      <c r="D4" s="358">
        <f>SUM(G4:J4)</f>
        <v>107</v>
      </c>
      <c r="E4" s="358"/>
      <c r="F4" s="359"/>
      <c r="G4" s="360">
        <f>SUM(P4+Y4+AH4+G16+P16+Y16+AH16+G28+P28)</f>
        <v>6</v>
      </c>
      <c r="H4" s="360"/>
      <c r="I4" s="361"/>
      <c r="J4" s="360">
        <f>SUM(S4+AB4+AK4+J16+S16+AB16+AK16+J28+S28)</f>
        <v>101</v>
      </c>
      <c r="K4" s="362"/>
      <c r="L4" s="363"/>
      <c r="M4" s="358">
        <f>SUM(P4:S4)</f>
        <v>26</v>
      </c>
      <c r="N4" s="362"/>
      <c r="O4" s="357"/>
      <c r="P4" s="364">
        <v>0</v>
      </c>
      <c r="Q4" s="365"/>
      <c r="R4" s="366"/>
      <c r="S4" s="364">
        <v>26</v>
      </c>
      <c r="T4" s="365"/>
      <c r="U4" s="357">
        <v>23</v>
      </c>
      <c r="V4" s="358">
        <f>SUM(Y4:AB4)</f>
        <v>25</v>
      </c>
      <c r="W4" s="362"/>
      <c r="X4" s="357"/>
      <c r="Y4" s="364">
        <v>0</v>
      </c>
      <c r="Z4" s="365"/>
      <c r="AA4" s="366"/>
      <c r="AB4" s="364">
        <v>25</v>
      </c>
      <c r="AC4" s="362"/>
      <c r="AD4" s="357"/>
      <c r="AE4" s="358">
        <f>SUM(AH4:AK4)</f>
        <v>16</v>
      </c>
      <c r="AF4" s="362"/>
      <c r="AG4" s="357"/>
      <c r="AH4" s="364">
        <v>1</v>
      </c>
      <c r="AI4" s="367"/>
      <c r="AJ4" s="366"/>
      <c r="AK4" s="364">
        <v>15</v>
      </c>
      <c r="AL4" s="363"/>
    </row>
    <row r="5" spans="1:38" s="349" customFormat="1" ht="13">
      <c r="A5" s="368"/>
      <c r="B5" s="368"/>
      <c r="C5" s="369" t="s">
        <v>151</v>
      </c>
      <c r="D5" s="370">
        <f>SUM(G5+J5)</f>
        <v>94</v>
      </c>
      <c r="E5" s="370" t="s">
        <v>152</v>
      </c>
      <c r="F5" s="371" t="s">
        <v>151</v>
      </c>
      <c r="G5" s="372">
        <f>SUM(P5+Y5+AH5+G17+P17+Y17+AH17+G29+P29)</f>
        <v>5</v>
      </c>
      <c r="H5" s="372" t="s">
        <v>152</v>
      </c>
      <c r="I5" s="369" t="s">
        <v>151</v>
      </c>
      <c r="J5" s="372">
        <f>SUM(S5+AB5+AK5+J17+S17+AB17+AK17+J29+S29)</f>
        <v>89</v>
      </c>
      <c r="K5" s="373" t="s">
        <v>152</v>
      </c>
      <c r="L5" s="374" t="s">
        <v>151</v>
      </c>
      <c r="M5" s="375">
        <f>SUM(P5+S5)</f>
        <v>23</v>
      </c>
      <c r="N5" s="376" t="s">
        <v>152</v>
      </c>
      <c r="O5" s="377" t="s">
        <v>151</v>
      </c>
      <c r="P5" s="378">
        <v>0</v>
      </c>
      <c r="Q5" s="379" t="s">
        <v>152</v>
      </c>
      <c r="R5" s="380" t="s">
        <v>151</v>
      </c>
      <c r="S5" s="378">
        <v>23</v>
      </c>
      <c r="T5" s="379" t="s">
        <v>152</v>
      </c>
      <c r="U5" s="377" t="s">
        <v>151</v>
      </c>
      <c r="V5" s="375">
        <f>SUM(Y5+AB5)</f>
        <v>24</v>
      </c>
      <c r="W5" s="376" t="s">
        <v>152</v>
      </c>
      <c r="X5" s="377" t="s">
        <v>151</v>
      </c>
      <c r="Y5" s="378">
        <v>0</v>
      </c>
      <c r="Z5" s="379" t="s">
        <v>152</v>
      </c>
      <c r="AA5" s="380" t="s">
        <v>151</v>
      </c>
      <c r="AB5" s="378">
        <v>24</v>
      </c>
      <c r="AC5" s="376" t="s">
        <v>152</v>
      </c>
      <c r="AD5" s="377" t="s">
        <v>151</v>
      </c>
      <c r="AE5" s="375">
        <f>SUM(AH5+AK5)</f>
        <v>14</v>
      </c>
      <c r="AF5" s="376" t="s">
        <v>152</v>
      </c>
      <c r="AG5" s="377" t="s">
        <v>151</v>
      </c>
      <c r="AH5" s="378">
        <v>1</v>
      </c>
      <c r="AI5" s="375" t="s">
        <v>152</v>
      </c>
      <c r="AJ5" s="380" t="s">
        <v>151</v>
      </c>
      <c r="AK5" s="378">
        <v>13</v>
      </c>
      <c r="AL5" s="374" t="s">
        <v>152</v>
      </c>
    </row>
    <row r="6" spans="1:38" s="349" customFormat="1" ht="13">
      <c r="A6" s="356" t="s">
        <v>140</v>
      </c>
      <c r="B6" s="356"/>
      <c r="C6" s="357"/>
      <c r="D6" s="358">
        <f>SUM(D7:D9)</f>
        <v>175</v>
      </c>
      <c r="E6" s="358"/>
      <c r="F6" s="359"/>
      <c r="G6" s="358">
        <f>SUM(G7:G9)</f>
        <v>18</v>
      </c>
      <c r="H6" s="358"/>
      <c r="I6" s="359"/>
      <c r="J6" s="358">
        <f>SUM(J7:J9)</f>
        <v>157</v>
      </c>
      <c r="K6" s="362"/>
      <c r="L6" s="357"/>
      <c r="M6" s="358">
        <f>SUM(M7:M9)</f>
        <v>43</v>
      </c>
      <c r="N6" s="365"/>
      <c r="O6" s="366"/>
      <c r="P6" s="367">
        <f>SUM(P7:P9)</f>
        <v>0</v>
      </c>
      <c r="Q6" s="365"/>
      <c r="R6" s="366"/>
      <c r="S6" s="367">
        <f>SUM(S7:S9)</f>
        <v>43</v>
      </c>
      <c r="T6" s="365"/>
      <c r="U6" s="366"/>
      <c r="V6" s="358">
        <f>SUM(V7:V9)</f>
        <v>30</v>
      </c>
      <c r="W6" s="365"/>
      <c r="X6" s="366"/>
      <c r="Y6" s="367">
        <v>0</v>
      </c>
      <c r="Z6" s="365"/>
      <c r="AA6" s="366"/>
      <c r="AB6" s="367">
        <f>SUM(AB7:AB9)</f>
        <v>30</v>
      </c>
      <c r="AC6" s="365"/>
      <c r="AD6" s="366"/>
      <c r="AE6" s="358">
        <f>SUM(AE7:AE9)</f>
        <v>19</v>
      </c>
      <c r="AF6" s="365"/>
      <c r="AG6" s="366"/>
      <c r="AH6" s="367">
        <f>SUM(AH7:AH9)</f>
        <v>1</v>
      </c>
      <c r="AI6" s="367">
        <v>2</v>
      </c>
      <c r="AJ6" s="366"/>
      <c r="AK6" s="367">
        <f>SUM(AK7:AK9)</f>
        <v>18</v>
      </c>
      <c r="AL6" s="363">
        <v>1</v>
      </c>
    </row>
    <row r="7" spans="1:38" s="349" customFormat="1" ht="13" customHeight="1">
      <c r="A7" s="381"/>
      <c r="B7" s="382" t="s">
        <v>141</v>
      </c>
      <c r="C7" s="383"/>
      <c r="D7" s="384">
        <f>SUM(G7:J7)</f>
        <v>95</v>
      </c>
      <c r="E7" s="384"/>
      <c r="F7" s="385"/>
      <c r="G7" s="386">
        <f>SUM(P7+Y7+AH7+G19+P19+Y19+AH19+G31+P31)</f>
        <v>9</v>
      </c>
      <c r="H7" s="386"/>
      <c r="I7" s="383"/>
      <c r="J7" s="386">
        <f>SUM(S7+AB7+AK7+J19+S19+AB19+AK19+J31+S31)</f>
        <v>86</v>
      </c>
      <c r="K7" s="387"/>
      <c r="L7" s="383"/>
      <c r="M7" s="388">
        <f>SUM(P7+S7)</f>
        <v>25</v>
      </c>
      <c r="N7" s="387"/>
      <c r="O7" s="383"/>
      <c r="P7" s="389">
        <v>0</v>
      </c>
      <c r="Q7" s="387"/>
      <c r="R7" s="383"/>
      <c r="S7" s="388">
        <v>25</v>
      </c>
      <c r="T7" s="387"/>
      <c r="U7" s="383"/>
      <c r="V7" s="388">
        <f>SUM(Y7:AB7)</f>
        <v>17</v>
      </c>
      <c r="W7" s="387"/>
      <c r="X7" s="383"/>
      <c r="Y7" s="389">
        <v>0</v>
      </c>
      <c r="Z7" s="387"/>
      <c r="AA7" s="383"/>
      <c r="AB7" s="388">
        <v>17</v>
      </c>
      <c r="AC7" s="387"/>
      <c r="AD7" s="383"/>
      <c r="AE7" s="390">
        <f>SUM(AH7:AK7)</f>
        <v>14</v>
      </c>
      <c r="AF7" s="387"/>
      <c r="AG7" s="383"/>
      <c r="AH7" s="388">
        <v>0</v>
      </c>
      <c r="AI7" s="386"/>
      <c r="AJ7" s="383"/>
      <c r="AK7" s="389">
        <v>14</v>
      </c>
      <c r="AL7" s="386"/>
    </row>
    <row r="8" spans="1:38" s="349" customFormat="1">
      <c r="A8" s="391"/>
      <c r="B8" s="368" t="s">
        <v>142</v>
      </c>
      <c r="C8" s="377"/>
      <c r="D8" s="370">
        <f>SUM(G8:J8)</f>
        <v>8</v>
      </c>
      <c r="E8" s="370"/>
      <c r="F8" s="371"/>
      <c r="G8" s="374">
        <f>SUM(P8+Y8+AH8+G20+P20+Y20+Z20+AH20+G32+P32)</f>
        <v>1</v>
      </c>
      <c r="H8" s="374"/>
      <c r="I8" s="377"/>
      <c r="J8" s="374">
        <f>SUM(S8+AB8+AK8+J20+S20+AB20+AK20+J32+S32)</f>
        <v>7</v>
      </c>
      <c r="K8" s="376"/>
      <c r="L8" s="377"/>
      <c r="M8" s="378">
        <f t="shared" ref="M8:M9" si="0">SUM(P8+S8)</f>
        <v>1</v>
      </c>
      <c r="N8" s="376"/>
      <c r="O8" s="377"/>
      <c r="P8" s="392">
        <v>0</v>
      </c>
      <c r="Q8" s="376"/>
      <c r="R8" s="377"/>
      <c r="S8" s="378">
        <v>1</v>
      </c>
      <c r="T8" s="376"/>
      <c r="U8" s="377"/>
      <c r="V8" s="378">
        <f>SUM(Y8:AB8)</f>
        <v>0</v>
      </c>
      <c r="W8" s="376"/>
      <c r="X8" s="377"/>
      <c r="Y8" s="392">
        <v>0</v>
      </c>
      <c r="Z8" s="376"/>
      <c r="AA8" s="377"/>
      <c r="AB8" s="378">
        <v>0</v>
      </c>
      <c r="AC8" s="376"/>
      <c r="AD8" s="377"/>
      <c r="AE8" s="375">
        <f>SUM(AH8:AK8)</f>
        <v>0</v>
      </c>
      <c r="AF8" s="376"/>
      <c r="AG8" s="377"/>
      <c r="AH8" s="378">
        <v>0</v>
      </c>
      <c r="AI8" s="374"/>
      <c r="AJ8" s="377"/>
      <c r="AK8" s="392">
        <v>0</v>
      </c>
      <c r="AL8" s="374"/>
    </row>
    <row r="9" spans="1:38" s="349" customFormat="1">
      <c r="A9" s="391"/>
      <c r="B9" s="368" t="s">
        <v>72</v>
      </c>
      <c r="C9" s="377"/>
      <c r="D9" s="370">
        <f>SUM(G9:J9)</f>
        <v>72</v>
      </c>
      <c r="E9" s="370"/>
      <c r="F9" s="371"/>
      <c r="G9" s="374">
        <f>SUM(P9+Y9+AH9+G21+P21+Y21+AH21+G33+P33)</f>
        <v>8</v>
      </c>
      <c r="H9" s="374"/>
      <c r="I9" s="377"/>
      <c r="J9" s="374">
        <f>SUM(S9+AB9+AK9+J21+S21+AB21+AK21+J33+S33)</f>
        <v>64</v>
      </c>
      <c r="K9" s="376"/>
      <c r="L9" s="377"/>
      <c r="M9" s="378">
        <f t="shared" si="0"/>
        <v>17</v>
      </c>
      <c r="N9" s="376"/>
      <c r="O9" s="377"/>
      <c r="P9" s="392">
        <v>0</v>
      </c>
      <c r="Q9" s="376"/>
      <c r="R9" s="377"/>
      <c r="S9" s="378">
        <v>17</v>
      </c>
      <c r="T9" s="376"/>
      <c r="U9" s="377"/>
      <c r="V9" s="378">
        <f>SUM(Y9:AB9)</f>
        <v>13</v>
      </c>
      <c r="W9" s="376"/>
      <c r="X9" s="377"/>
      <c r="Y9" s="392">
        <v>0</v>
      </c>
      <c r="Z9" s="376"/>
      <c r="AA9" s="377"/>
      <c r="AB9" s="378">
        <v>13</v>
      </c>
      <c r="AC9" s="376"/>
      <c r="AD9" s="377"/>
      <c r="AE9" s="375">
        <f>SUM(AH9:AK9)</f>
        <v>5</v>
      </c>
      <c r="AF9" s="376"/>
      <c r="AG9" s="377"/>
      <c r="AH9" s="378">
        <v>1</v>
      </c>
      <c r="AI9" s="374"/>
      <c r="AJ9" s="377"/>
      <c r="AK9" s="392">
        <v>4</v>
      </c>
      <c r="AL9" s="374"/>
    </row>
    <row r="10" spans="1:38" s="349" customFormat="1">
      <c r="A10" s="393"/>
      <c r="B10" s="394" t="s">
        <v>126</v>
      </c>
      <c r="C10" s="395"/>
      <c r="D10" s="396">
        <f>SUM(G10:J10)</f>
        <v>1</v>
      </c>
      <c r="E10" s="396"/>
      <c r="F10" s="397"/>
      <c r="G10" s="398">
        <f>SUM(P10+Y10+AH10+G22+P22+Y22+AH22+G34+P34)</f>
        <v>0</v>
      </c>
      <c r="H10" s="398"/>
      <c r="I10" s="395"/>
      <c r="J10" s="398">
        <f>SUM(S10+AB10+AK10+J22+S22+AB22+AK22+J34+S34)</f>
        <v>1</v>
      </c>
      <c r="K10" s="399"/>
      <c r="L10" s="395"/>
      <c r="M10" s="400">
        <f>SUM(P10+S10)</f>
        <v>0</v>
      </c>
      <c r="N10" s="399"/>
      <c r="O10" s="395"/>
      <c r="P10" s="401">
        <v>0</v>
      </c>
      <c r="Q10" s="399"/>
      <c r="R10" s="395"/>
      <c r="S10" s="401">
        <v>0</v>
      </c>
      <c r="T10" s="399"/>
      <c r="U10" s="395"/>
      <c r="V10" s="400">
        <f>SUM(Y10:AB10)</f>
        <v>0</v>
      </c>
      <c r="W10" s="399"/>
      <c r="X10" s="395"/>
      <c r="Y10" s="401">
        <v>0</v>
      </c>
      <c r="Z10" s="399"/>
      <c r="AA10" s="395"/>
      <c r="AB10" s="401">
        <v>0</v>
      </c>
      <c r="AC10" s="399"/>
      <c r="AD10" s="395"/>
      <c r="AE10" s="400">
        <v>0</v>
      </c>
      <c r="AF10" s="399"/>
      <c r="AG10" s="395"/>
      <c r="AH10" s="401">
        <v>0</v>
      </c>
      <c r="AI10" s="398"/>
      <c r="AJ10" s="395"/>
      <c r="AK10" s="401">
        <v>0</v>
      </c>
      <c r="AL10" s="398"/>
    </row>
    <row r="11" spans="1:38" s="349" customFormat="1" ht="15" thickBot="1">
      <c r="A11" s="402"/>
      <c r="B11" s="403" t="s">
        <v>153</v>
      </c>
      <c r="C11" s="404"/>
      <c r="D11" s="405">
        <f>SUM(G11:J11)</f>
        <v>0</v>
      </c>
      <c r="E11" s="405"/>
      <c r="F11" s="406"/>
      <c r="G11" s="407">
        <f>SUM(P11+Y11+AH11+G23+P23+Y23+AH23+G35+P35)</f>
        <v>0</v>
      </c>
      <c r="H11" s="407"/>
      <c r="I11" s="404"/>
      <c r="J11" s="407">
        <f>SUM(S11+AB11+AK11+J23+S23+AB23+AK23+J35+S35)</f>
        <v>0</v>
      </c>
      <c r="K11" s="408"/>
      <c r="L11" s="404"/>
      <c r="M11" s="409">
        <f>SUM(P11+S11)</f>
        <v>0</v>
      </c>
      <c r="N11" s="408"/>
      <c r="O11" s="404"/>
      <c r="P11" s="410">
        <v>0</v>
      </c>
      <c r="Q11" s="408"/>
      <c r="R11" s="404"/>
      <c r="S11" s="410">
        <v>0</v>
      </c>
      <c r="T11" s="408"/>
      <c r="U11" s="404"/>
      <c r="V11" s="409">
        <f>SUM(Y11:AB11)</f>
        <v>0</v>
      </c>
      <c r="W11" s="408"/>
      <c r="X11" s="404"/>
      <c r="Y11" s="410">
        <v>0</v>
      </c>
      <c r="Z11" s="408"/>
      <c r="AA11" s="404"/>
      <c r="AB11" s="410">
        <v>0</v>
      </c>
      <c r="AC11" s="408"/>
      <c r="AD11" s="404"/>
      <c r="AE11" s="409">
        <v>0</v>
      </c>
      <c r="AF11" s="408"/>
      <c r="AG11" s="404"/>
      <c r="AH11" s="410">
        <v>0</v>
      </c>
      <c r="AI11" s="407"/>
      <c r="AJ11" s="404"/>
      <c r="AK11" s="410">
        <v>0</v>
      </c>
      <c r="AL11" s="407"/>
    </row>
    <row r="12" spans="1:38" s="349" customFormat="1" ht="13">
      <c r="A12" s="368"/>
      <c r="B12" s="368"/>
      <c r="C12" s="368"/>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row>
    <row r="13" spans="1:38" s="349" customFormat="1" thickBot="1">
      <c r="A13" s="412"/>
      <c r="B13" s="412"/>
      <c r="C13" s="412"/>
      <c r="D13" s="412"/>
      <c r="E13" s="412"/>
      <c r="F13" s="412"/>
      <c r="G13" s="412"/>
      <c r="H13" s="412"/>
      <c r="I13" s="412"/>
      <c r="J13" s="412"/>
      <c r="K13" s="412"/>
      <c r="L13" s="412"/>
      <c r="M13" s="412"/>
      <c r="N13" s="412"/>
      <c r="O13" s="412"/>
      <c r="P13" s="412"/>
      <c r="Q13" s="412"/>
      <c r="R13" s="412"/>
      <c r="S13" s="412"/>
      <c r="T13" s="412"/>
      <c r="U13" s="412"/>
      <c r="V13" s="412"/>
      <c r="W13" s="412"/>
      <c r="X13" s="412"/>
      <c r="Y13" s="413"/>
      <c r="Z13" s="413"/>
      <c r="AA13" s="413"/>
      <c r="AB13" s="413"/>
      <c r="AC13" s="413"/>
      <c r="AD13" s="413"/>
      <c r="AE13" s="413"/>
      <c r="AF13" s="413"/>
      <c r="AG13" s="413"/>
      <c r="AH13" s="414"/>
      <c r="AI13" s="414"/>
      <c r="AJ13" s="414"/>
      <c r="AK13" s="414"/>
      <c r="AL13" s="415"/>
    </row>
    <row r="14" spans="1:38" s="349" customFormat="1" ht="13">
      <c r="A14" s="416"/>
      <c r="B14" s="417"/>
      <c r="C14" s="347" t="s">
        <v>20</v>
      </c>
      <c r="D14" s="348"/>
      <c r="E14" s="348"/>
      <c r="F14" s="348"/>
      <c r="G14" s="348"/>
      <c r="H14" s="348"/>
      <c r="I14" s="348"/>
      <c r="J14" s="348"/>
      <c r="K14" s="418"/>
      <c r="L14" s="347" t="s">
        <v>128</v>
      </c>
      <c r="M14" s="348"/>
      <c r="N14" s="348"/>
      <c r="O14" s="348"/>
      <c r="P14" s="348"/>
      <c r="Q14" s="348"/>
      <c r="R14" s="348"/>
      <c r="S14" s="348"/>
      <c r="T14" s="418"/>
      <c r="U14" s="347" t="s">
        <v>130</v>
      </c>
      <c r="V14" s="348"/>
      <c r="W14" s="348"/>
      <c r="X14" s="348"/>
      <c r="Y14" s="345"/>
      <c r="Z14" s="345"/>
      <c r="AA14" s="345"/>
      <c r="AB14" s="345"/>
      <c r="AC14" s="346"/>
      <c r="AD14" s="347" t="s">
        <v>131</v>
      </c>
      <c r="AE14" s="348"/>
      <c r="AF14" s="348"/>
      <c r="AG14" s="348"/>
      <c r="AH14" s="348"/>
      <c r="AI14" s="348"/>
      <c r="AJ14" s="348"/>
      <c r="AK14" s="348"/>
      <c r="AL14" s="348"/>
    </row>
    <row r="15" spans="1:38" s="349" customFormat="1" ht="13">
      <c r="A15" s="345"/>
      <c r="B15" s="346"/>
      <c r="C15" s="419" t="s">
        <v>14</v>
      </c>
      <c r="D15" s="420"/>
      <c r="E15" s="421"/>
      <c r="F15" s="419" t="s">
        <v>148</v>
      </c>
      <c r="G15" s="420"/>
      <c r="H15" s="421"/>
      <c r="I15" s="419" t="s">
        <v>149</v>
      </c>
      <c r="J15" s="420"/>
      <c r="K15" s="421"/>
      <c r="L15" s="419" t="s">
        <v>14</v>
      </c>
      <c r="M15" s="420"/>
      <c r="N15" s="421"/>
      <c r="O15" s="419" t="s">
        <v>148</v>
      </c>
      <c r="P15" s="420"/>
      <c r="Q15" s="421"/>
      <c r="R15" s="419" t="s">
        <v>149</v>
      </c>
      <c r="S15" s="420"/>
      <c r="T15" s="421"/>
      <c r="U15" s="419" t="s">
        <v>14</v>
      </c>
      <c r="V15" s="420"/>
      <c r="W15" s="421"/>
      <c r="X15" s="419" t="s">
        <v>148</v>
      </c>
      <c r="Y15" s="420"/>
      <c r="Z15" s="421"/>
      <c r="AA15" s="419" t="s">
        <v>149</v>
      </c>
      <c r="AB15" s="420"/>
      <c r="AC15" s="421"/>
      <c r="AD15" s="419" t="s">
        <v>14</v>
      </c>
      <c r="AE15" s="420"/>
      <c r="AF15" s="421"/>
      <c r="AG15" s="419" t="s">
        <v>148</v>
      </c>
      <c r="AH15" s="420"/>
      <c r="AI15" s="421"/>
      <c r="AJ15" s="419" t="s">
        <v>149</v>
      </c>
      <c r="AK15" s="420"/>
      <c r="AL15" s="420"/>
    </row>
    <row r="16" spans="1:38" s="349" customFormat="1" ht="13">
      <c r="A16" s="422" t="s">
        <v>150</v>
      </c>
      <c r="B16" s="423"/>
      <c r="C16" s="424"/>
      <c r="D16" s="370">
        <f>SUM(G16:J16)</f>
        <v>26</v>
      </c>
      <c r="E16" s="379"/>
      <c r="F16" s="380"/>
      <c r="G16" s="378">
        <v>2</v>
      </c>
      <c r="H16" s="379"/>
      <c r="I16" s="380"/>
      <c r="J16" s="378">
        <v>24</v>
      </c>
      <c r="K16" s="379"/>
      <c r="L16" s="380"/>
      <c r="M16" s="370">
        <f>SUM(P16:S16)</f>
        <v>3</v>
      </c>
      <c r="N16" s="379"/>
      <c r="O16" s="380"/>
      <c r="P16" s="378">
        <v>0</v>
      </c>
      <c r="Q16" s="379"/>
      <c r="R16" s="380"/>
      <c r="S16" s="378">
        <v>3</v>
      </c>
      <c r="T16" s="379"/>
      <c r="U16" s="380"/>
      <c r="V16" s="370">
        <f>SUM(Y16:AB16)</f>
        <v>4</v>
      </c>
      <c r="W16" s="379"/>
      <c r="X16" s="380"/>
      <c r="Y16" s="378">
        <v>0</v>
      </c>
      <c r="Z16" s="379"/>
      <c r="AA16" s="380"/>
      <c r="AB16" s="378">
        <v>4</v>
      </c>
      <c r="AC16" s="379"/>
      <c r="AD16" s="380"/>
      <c r="AE16" s="370">
        <f>SUM(AH16:AK16)</f>
        <v>5</v>
      </c>
      <c r="AF16" s="379"/>
      <c r="AG16" s="380"/>
      <c r="AH16" s="378">
        <v>2</v>
      </c>
      <c r="AI16" s="375"/>
      <c r="AJ16" s="380"/>
      <c r="AK16" s="378">
        <v>3</v>
      </c>
      <c r="AL16" s="425"/>
    </row>
    <row r="17" spans="1:38" s="349" customFormat="1" ht="13">
      <c r="A17" s="368"/>
      <c r="B17" s="426"/>
      <c r="C17" s="380" t="s">
        <v>151</v>
      </c>
      <c r="D17" s="427">
        <f>SUM(G17+J17)</f>
        <v>25</v>
      </c>
      <c r="E17" s="379" t="s">
        <v>152</v>
      </c>
      <c r="F17" s="380" t="s">
        <v>151</v>
      </c>
      <c r="G17" s="378">
        <v>2</v>
      </c>
      <c r="H17" s="379" t="s">
        <v>152</v>
      </c>
      <c r="I17" s="380" t="s">
        <v>151</v>
      </c>
      <c r="J17" s="378">
        <v>23</v>
      </c>
      <c r="K17" s="379" t="s">
        <v>152</v>
      </c>
      <c r="L17" s="380" t="s">
        <v>151</v>
      </c>
      <c r="M17" s="375">
        <f>SUM(P17+S17)</f>
        <v>2</v>
      </c>
      <c r="N17" s="379" t="s">
        <v>152</v>
      </c>
      <c r="O17" s="380" t="s">
        <v>151</v>
      </c>
      <c r="P17" s="378">
        <v>0</v>
      </c>
      <c r="Q17" s="379" t="s">
        <v>152</v>
      </c>
      <c r="R17" s="380" t="s">
        <v>151</v>
      </c>
      <c r="S17" s="378">
        <v>2</v>
      </c>
      <c r="T17" s="379" t="s">
        <v>152</v>
      </c>
      <c r="U17" s="380" t="s">
        <v>151</v>
      </c>
      <c r="V17" s="375">
        <f>SUM(Y17+AB17)</f>
        <v>2</v>
      </c>
      <c r="W17" s="379" t="s">
        <v>152</v>
      </c>
      <c r="X17" s="380" t="s">
        <v>151</v>
      </c>
      <c r="Y17" s="378">
        <v>0</v>
      </c>
      <c r="Z17" s="379" t="s">
        <v>152</v>
      </c>
      <c r="AA17" s="380" t="s">
        <v>151</v>
      </c>
      <c r="AB17" s="378">
        <v>2</v>
      </c>
      <c r="AC17" s="379" t="s">
        <v>152</v>
      </c>
      <c r="AD17" s="380" t="s">
        <v>151</v>
      </c>
      <c r="AE17" s="375">
        <f>SUM(AH17+AK17)</f>
        <v>4</v>
      </c>
      <c r="AF17" s="379" t="s">
        <v>152</v>
      </c>
      <c r="AG17" s="380" t="s">
        <v>151</v>
      </c>
      <c r="AH17" s="378">
        <v>2</v>
      </c>
      <c r="AI17" s="375" t="s">
        <v>152</v>
      </c>
      <c r="AJ17" s="380" t="s">
        <v>151</v>
      </c>
      <c r="AK17" s="378">
        <v>2</v>
      </c>
      <c r="AL17" s="375" t="s">
        <v>152</v>
      </c>
    </row>
    <row r="18" spans="1:38" s="349" customFormat="1" ht="13">
      <c r="A18" s="356" t="s">
        <v>140</v>
      </c>
      <c r="B18" s="428"/>
      <c r="C18" s="366"/>
      <c r="D18" s="358">
        <f>SUM(D19:D21)</f>
        <v>39</v>
      </c>
      <c r="E18" s="365"/>
      <c r="F18" s="366"/>
      <c r="G18" s="367">
        <f>SUM(G19:G21)</f>
        <v>5</v>
      </c>
      <c r="H18" s="365"/>
      <c r="I18" s="366"/>
      <c r="J18" s="367">
        <f>SUM(J19:J21)</f>
        <v>34</v>
      </c>
      <c r="K18" s="365"/>
      <c r="L18" s="366"/>
      <c r="M18" s="358">
        <f>SUM(M19:M21)</f>
        <v>6</v>
      </c>
      <c r="N18" s="365"/>
      <c r="O18" s="366"/>
      <c r="P18" s="367">
        <v>0</v>
      </c>
      <c r="Q18" s="365">
        <v>1</v>
      </c>
      <c r="R18" s="366"/>
      <c r="S18" s="367">
        <f>SUM(S19:S21)</f>
        <v>6</v>
      </c>
      <c r="T18" s="365"/>
      <c r="U18" s="366"/>
      <c r="V18" s="358">
        <f>SUM(V19:V21)</f>
        <v>14</v>
      </c>
      <c r="W18" s="365"/>
      <c r="X18" s="366"/>
      <c r="Y18" s="367">
        <v>0</v>
      </c>
      <c r="Z18" s="365"/>
      <c r="AA18" s="366"/>
      <c r="AB18" s="367">
        <f>SUM(AB19:AB21)</f>
        <v>14</v>
      </c>
      <c r="AC18" s="365"/>
      <c r="AD18" s="366"/>
      <c r="AE18" s="358">
        <f>SUM(AE19:AE21)</f>
        <v>23</v>
      </c>
      <c r="AF18" s="365"/>
      <c r="AG18" s="366"/>
      <c r="AH18" s="367">
        <f>SUM(AH19:AH21)</f>
        <v>12</v>
      </c>
      <c r="AI18" s="367"/>
      <c r="AJ18" s="366"/>
      <c r="AK18" s="367">
        <f>SUM(AK19:AK21)</f>
        <v>11</v>
      </c>
      <c r="AL18" s="367"/>
    </row>
    <row r="19" spans="1:38" s="349" customFormat="1" ht="13" customHeight="1">
      <c r="A19" s="381"/>
      <c r="B19" s="429" t="s">
        <v>141</v>
      </c>
      <c r="C19" s="383"/>
      <c r="D19" s="390">
        <f>SUM(G19:J19)</f>
        <v>16</v>
      </c>
      <c r="E19" s="387"/>
      <c r="F19" s="383"/>
      <c r="G19" s="389">
        <v>3</v>
      </c>
      <c r="H19" s="387"/>
      <c r="I19" s="383"/>
      <c r="J19" s="389">
        <v>13</v>
      </c>
      <c r="K19" s="387"/>
      <c r="L19" s="383"/>
      <c r="M19" s="390">
        <f>SUM(P19:S19)</f>
        <v>2</v>
      </c>
      <c r="N19" s="387"/>
      <c r="O19" s="383"/>
      <c r="P19" s="389">
        <v>0</v>
      </c>
      <c r="Q19" s="387"/>
      <c r="R19" s="383"/>
      <c r="S19" s="389">
        <v>2</v>
      </c>
      <c r="T19" s="387"/>
      <c r="U19" s="383"/>
      <c r="V19" s="388">
        <f>SUM(Y19:AB19)</f>
        <v>9</v>
      </c>
      <c r="W19" s="387"/>
      <c r="X19" s="383"/>
      <c r="Y19" s="389">
        <v>0</v>
      </c>
      <c r="Z19" s="387"/>
      <c r="AA19" s="383"/>
      <c r="AB19" s="389">
        <v>9</v>
      </c>
      <c r="AC19" s="387"/>
      <c r="AD19" s="383"/>
      <c r="AE19" s="390">
        <f>SUM(AH19:AK19)</f>
        <v>11</v>
      </c>
      <c r="AF19" s="387"/>
      <c r="AG19" s="383"/>
      <c r="AH19" s="389">
        <v>6</v>
      </c>
      <c r="AI19" s="386"/>
      <c r="AJ19" s="383"/>
      <c r="AK19" s="389">
        <v>5</v>
      </c>
      <c r="AL19" s="386"/>
    </row>
    <row r="20" spans="1:38" s="349" customFormat="1" ht="13" customHeight="1">
      <c r="A20" s="391"/>
      <c r="B20" s="426" t="s">
        <v>142</v>
      </c>
      <c r="C20" s="377"/>
      <c r="D20" s="375">
        <f>SUM(G20:J20)</f>
        <v>1</v>
      </c>
      <c r="E20" s="376"/>
      <c r="F20" s="377"/>
      <c r="G20" s="392">
        <v>1</v>
      </c>
      <c r="H20" s="376"/>
      <c r="I20" s="377"/>
      <c r="J20" s="392">
        <v>0</v>
      </c>
      <c r="K20" s="376"/>
      <c r="L20" s="377"/>
      <c r="M20" s="375">
        <f>SUM(P20:S20)</f>
        <v>3</v>
      </c>
      <c r="N20" s="376"/>
      <c r="O20" s="377"/>
      <c r="P20" s="392">
        <v>0</v>
      </c>
      <c r="Q20" s="376"/>
      <c r="R20" s="377"/>
      <c r="S20" s="392">
        <v>3</v>
      </c>
      <c r="T20" s="376"/>
      <c r="U20" s="377"/>
      <c r="V20" s="378">
        <f>SUM(Y20:AB20)</f>
        <v>2</v>
      </c>
      <c r="W20" s="376"/>
      <c r="X20" s="377"/>
      <c r="Y20" s="392">
        <v>0</v>
      </c>
      <c r="Z20" s="376"/>
      <c r="AA20" s="377"/>
      <c r="AB20" s="392">
        <v>2</v>
      </c>
      <c r="AC20" s="376"/>
      <c r="AD20" s="377"/>
      <c r="AE20" s="375">
        <f>SUM(AH20:AK20)</f>
        <v>1</v>
      </c>
      <c r="AF20" s="376"/>
      <c r="AG20" s="377"/>
      <c r="AH20" s="392">
        <v>0</v>
      </c>
      <c r="AI20" s="374"/>
      <c r="AJ20" s="377"/>
      <c r="AK20" s="392">
        <v>1</v>
      </c>
      <c r="AL20" s="374"/>
    </row>
    <row r="21" spans="1:38" s="349" customFormat="1">
      <c r="A21" s="430"/>
      <c r="B21" s="431" t="s">
        <v>72</v>
      </c>
      <c r="C21" s="432"/>
      <c r="D21" s="433">
        <f>SUM(G21:J21)</f>
        <v>22</v>
      </c>
      <c r="E21" s="434"/>
      <c r="F21" s="432"/>
      <c r="G21" s="435">
        <v>1</v>
      </c>
      <c r="H21" s="434"/>
      <c r="I21" s="432"/>
      <c r="J21" s="435">
        <v>21</v>
      </c>
      <c r="K21" s="434"/>
      <c r="L21" s="432"/>
      <c r="M21" s="433">
        <f>SUM(P21:S21)</f>
        <v>1</v>
      </c>
      <c r="N21" s="434"/>
      <c r="O21" s="432"/>
      <c r="P21" s="435">
        <v>0</v>
      </c>
      <c r="Q21" s="434"/>
      <c r="R21" s="432"/>
      <c r="S21" s="435">
        <v>1</v>
      </c>
      <c r="T21" s="434"/>
      <c r="U21" s="432"/>
      <c r="V21" s="436">
        <f>SUM(Y21:AB21)</f>
        <v>3</v>
      </c>
      <c r="W21" s="434"/>
      <c r="X21" s="432"/>
      <c r="Y21" s="435">
        <v>0</v>
      </c>
      <c r="Z21" s="434"/>
      <c r="AA21" s="432"/>
      <c r="AB21" s="435">
        <v>3</v>
      </c>
      <c r="AC21" s="434"/>
      <c r="AD21" s="432"/>
      <c r="AE21" s="433">
        <f>SUM(AH21:AK21)</f>
        <v>11</v>
      </c>
      <c r="AF21" s="434"/>
      <c r="AG21" s="432"/>
      <c r="AH21" s="435">
        <v>6</v>
      </c>
      <c r="AI21" s="437"/>
      <c r="AJ21" s="432"/>
      <c r="AK21" s="435">
        <v>5</v>
      </c>
      <c r="AL21" s="437"/>
    </row>
    <row r="22" spans="1:38" s="349" customFormat="1">
      <c r="A22" s="393"/>
      <c r="B22" s="394" t="s">
        <v>126</v>
      </c>
      <c r="C22" s="395"/>
      <c r="D22" s="400">
        <f>SUM(G22:J22)</f>
        <v>1</v>
      </c>
      <c r="E22" s="396"/>
      <c r="F22" s="397"/>
      <c r="G22" s="398">
        <v>0</v>
      </c>
      <c r="H22" s="398"/>
      <c r="I22" s="395"/>
      <c r="J22" s="398">
        <v>1</v>
      </c>
      <c r="K22" s="399"/>
      <c r="L22" s="395"/>
      <c r="M22" s="400">
        <f>SUM(P22:S22)</f>
        <v>0</v>
      </c>
      <c r="N22" s="399"/>
      <c r="O22" s="395">
        <v>0</v>
      </c>
      <c r="P22" s="401">
        <v>0</v>
      </c>
      <c r="Q22" s="399"/>
      <c r="R22" s="395"/>
      <c r="S22" s="401">
        <v>0</v>
      </c>
      <c r="T22" s="399"/>
      <c r="U22" s="395"/>
      <c r="V22" s="400">
        <f>SUM(Y22:AB22)</f>
        <v>0</v>
      </c>
      <c r="W22" s="399"/>
      <c r="X22" s="395"/>
      <c r="Y22" s="401">
        <v>0</v>
      </c>
      <c r="Z22" s="399"/>
      <c r="AA22" s="395"/>
      <c r="AB22" s="401">
        <v>0</v>
      </c>
      <c r="AC22" s="399"/>
      <c r="AD22" s="395"/>
      <c r="AE22" s="400">
        <v>0</v>
      </c>
      <c r="AF22" s="399"/>
      <c r="AG22" s="395"/>
      <c r="AH22" s="401">
        <v>0</v>
      </c>
      <c r="AI22" s="398"/>
      <c r="AJ22" s="395"/>
      <c r="AK22" s="401">
        <v>0</v>
      </c>
      <c r="AL22" s="398"/>
    </row>
    <row r="23" spans="1:38" s="349" customFormat="1" ht="15" thickBot="1">
      <c r="A23" s="402"/>
      <c r="B23" s="403" t="s">
        <v>153</v>
      </c>
      <c r="C23" s="404"/>
      <c r="D23" s="405">
        <f>SUM(G23:J23)</f>
        <v>0</v>
      </c>
      <c r="E23" s="405"/>
      <c r="F23" s="406"/>
      <c r="G23" s="407">
        <v>0</v>
      </c>
      <c r="H23" s="407"/>
      <c r="I23" s="404"/>
      <c r="J23" s="407">
        <v>0</v>
      </c>
      <c r="K23" s="408"/>
      <c r="L23" s="404"/>
      <c r="M23" s="409">
        <f>SUM(P23:S23)</f>
        <v>0</v>
      </c>
      <c r="N23" s="408"/>
      <c r="O23" s="404"/>
      <c r="P23" s="410">
        <v>0</v>
      </c>
      <c r="Q23" s="408"/>
      <c r="R23" s="404"/>
      <c r="S23" s="410">
        <v>0</v>
      </c>
      <c r="T23" s="408"/>
      <c r="U23" s="404"/>
      <c r="V23" s="409">
        <f>SUM(Y23:AB23)</f>
        <v>0</v>
      </c>
      <c r="W23" s="408">
        <f>SUM(V23)</f>
        <v>0</v>
      </c>
      <c r="X23" s="404"/>
      <c r="Y23" s="410">
        <v>0</v>
      </c>
      <c r="Z23" s="408"/>
      <c r="AA23" s="404"/>
      <c r="AB23" s="410">
        <v>0</v>
      </c>
      <c r="AC23" s="408"/>
      <c r="AD23" s="404"/>
      <c r="AE23" s="409">
        <v>0</v>
      </c>
      <c r="AF23" s="408"/>
      <c r="AG23" s="404"/>
      <c r="AH23" s="410">
        <v>0</v>
      </c>
      <c r="AI23" s="407"/>
      <c r="AJ23" s="404"/>
      <c r="AK23" s="410">
        <v>0</v>
      </c>
      <c r="AL23" s="407"/>
    </row>
    <row r="24" spans="1:38" s="349" customFormat="1" ht="13">
      <c r="A24" s="368"/>
      <c r="B24" s="368"/>
      <c r="C24" s="368"/>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1"/>
    </row>
    <row r="25" spans="1:38" s="349" customFormat="1" thickBot="1">
      <c r="A25" s="412"/>
      <c r="B25" s="412"/>
      <c r="C25" s="412"/>
      <c r="D25" s="438"/>
      <c r="E25" s="438"/>
      <c r="F25" s="438"/>
      <c r="G25" s="438"/>
      <c r="H25" s="438"/>
      <c r="I25" s="438"/>
      <c r="J25" s="413"/>
      <c r="K25" s="413"/>
      <c r="L25" s="413"/>
      <c r="M25" s="413"/>
      <c r="N25" s="413"/>
      <c r="O25" s="413"/>
      <c r="P25" s="414"/>
      <c r="Q25" s="414"/>
      <c r="R25" s="414"/>
      <c r="S25" s="414"/>
      <c r="T25" s="415"/>
      <c r="U25" s="374"/>
      <c r="V25" s="438"/>
      <c r="W25" s="438"/>
      <c r="X25" s="438"/>
      <c r="Y25" s="438"/>
      <c r="Z25" s="438"/>
      <c r="AA25" s="438"/>
      <c r="AB25" s="438"/>
      <c r="AC25" s="438"/>
      <c r="AD25" s="438"/>
      <c r="AE25" s="438"/>
      <c r="AF25" s="438"/>
      <c r="AG25" s="438"/>
      <c r="AH25" s="438"/>
      <c r="AI25" s="438"/>
      <c r="AJ25" s="438"/>
      <c r="AK25" s="412"/>
      <c r="AL25" s="412"/>
    </row>
    <row r="26" spans="1:38" s="349" customFormat="1" ht="13">
      <c r="A26" s="416"/>
      <c r="B26" s="417"/>
      <c r="C26" s="347" t="s">
        <v>132</v>
      </c>
      <c r="D26" s="348"/>
      <c r="E26" s="348"/>
      <c r="F26" s="348"/>
      <c r="G26" s="348"/>
      <c r="H26" s="348"/>
      <c r="I26" s="348"/>
      <c r="J26" s="348"/>
      <c r="K26" s="418"/>
      <c r="L26" s="344" t="s">
        <v>133</v>
      </c>
      <c r="M26" s="345"/>
      <c r="N26" s="345"/>
      <c r="O26" s="345"/>
      <c r="P26" s="345"/>
      <c r="Q26" s="345"/>
      <c r="R26" s="345"/>
      <c r="S26" s="345"/>
      <c r="T26" s="345"/>
      <c r="U26" s="439"/>
      <c r="V26" s="339"/>
      <c r="W26" s="339"/>
      <c r="X26" s="339"/>
      <c r="Y26" s="339"/>
      <c r="Z26" s="339"/>
      <c r="AA26" s="339"/>
      <c r="AB26" s="339"/>
      <c r="AC26" s="439"/>
      <c r="AD26" s="439"/>
      <c r="AE26" s="339"/>
      <c r="AF26" s="339"/>
      <c r="AG26" s="339"/>
      <c r="AH26" s="339"/>
      <c r="AI26" s="339"/>
      <c r="AJ26" s="339"/>
      <c r="AK26" s="339"/>
      <c r="AL26" s="439"/>
    </row>
    <row r="27" spans="1:38" s="349" customFormat="1" ht="13">
      <c r="A27" s="339"/>
      <c r="B27" s="340"/>
      <c r="C27" s="353" t="s">
        <v>14</v>
      </c>
      <c r="D27" s="354"/>
      <c r="E27" s="355"/>
      <c r="F27" s="353" t="s">
        <v>148</v>
      </c>
      <c r="G27" s="354"/>
      <c r="H27" s="355"/>
      <c r="I27" s="353" t="s">
        <v>149</v>
      </c>
      <c r="J27" s="354"/>
      <c r="K27" s="355"/>
      <c r="L27" s="353" t="s">
        <v>14</v>
      </c>
      <c r="M27" s="354"/>
      <c r="N27" s="355"/>
      <c r="O27" s="353" t="s">
        <v>148</v>
      </c>
      <c r="P27" s="354"/>
      <c r="Q27" s="355"/>
      <c r="R27" s="353" t="s">
        <v>149</v>
      </c>
      <c r="S27" s="354"/>
      <c r="T27" s="354"/>
      <c r="U27" s="440"/>
      <c r="V27" s="441"/>
      <c r="W27" s="441"/>
      <c r="X27" s="441"/>
      <c r="Y27" s="442"/>
      <c r="Z27" s="442"/>
      <c r="AA27" s="442"/>
      <c r="AB27" s="442"/>
      <c r="AC27" s="442"/>
      <c r="AD27" s="442"/>
      <c r="AE27" s="441"/>
      <c r="AF27" s="441"/>
      <c r="AG27" s="441"/>
      <c r="AH27" s="442"/>
      <c r="AI27" s="442"/>
      <c r="AJ27" s="442"/>
      <c r="AK27" s="442"/>
      <c r="AL27" s="442"/>
    </row>
    <row r="28" spans="1:38" s="349" customFormat="1" ht="13">
      <c r="A28" s="356" t="s">
        <v>150</v>
      </c>
      <c r="B28" s="428"/>
      <c r="C28" s="443"/>
      <c r="D28" s="358">
        <f>SUM(G28:J28)</f>
        <v>2</v>
      </c>
      <c r="E28" s="444"/>
      <c r="F28" s="445"/>
      <c r="G28" s="364">
        <v>1</v>
      </c>
      <c r="H28" s="444"/>
      <c r="I28" s="445"/>
      <c r="J28" s="364">
        <v>1</v>
      </c>
      <c r="K28" s="444"/>
      <c r="L28" s="445"/>
      <c r="M28" s="358">
        <f>SUM(P28:S28)</f>
        <v>0</v>
      </c>
      <c r="N28" s="444"/>
      <c r="O28" s="445"/>
      <c r="P28" s="364">
        <v>0</v>
      </c>
      <c r="Q28" s="446"/>
      <c r="R28" s="445"/>
      <c r="S28" s="364">
        <v>0</v>
      </c>
      <c r="T28" s="446"/>
      <c r="U28" s="439"/>
      <c r="V28" s="439"/>
      <c r="W28" s="439"/>
      <c r="X28" s="439"/>
      <c r="Y28" s="439"/>
      <c r="Z28" s="439"/>
      <c r="AA28" s="439"/>
      <c r="AB28" s="439"/>
      <c r="AC28" s="439"/>
      <c r="AD28" s="439"/>
      <c r="AE28" s="439"/>
      <c r="AF28" s="439"/>
      <c r="AG28" s="439"/>
      <c r="AH28" s="439"/>
      <c r="AI28" s="439"/>
      <c r="AJ28" s="439"/>
      <c r="AK28" s="439"/>
      <c r="AL28" s="439"/>
    </row>
    <row r="29" spans="1:38" s="349" customFormat="1" ht="13">
      <c r="A29" s="447"/>
      <c r="B29" s="448"/>
      <c r="C29" s="427" t="s">
        <v>151</v>
      </c>
      <c r="D29" s="427">
        <f>SUM(G29+J29)</f>
        <v>0</v>
      </c>
      <c r="E29" s="449" t="s">
        <v>152</v>
      </c>
      <c r="F29" s="450" t="s">
        <v>151</v>
      </c>
      <c r="G29" s="451">
        <v>0</v>
      </c>
      <c r="H29" s="449" t="s">
        <v>152</v>
      </c>
      <c r="I29" s="450" t="s">
        <v>151</v>
      </c>
      <c r="J29" s="451">
        <v>0</v>
      </c>
      <c r="K29" s="449" t="s">
        <v>152</v>
      </c>
      <c r="L29" s="450" t="s">
        <v>151</v>
      </c>
      <c r="M29" s="427">
        <f>SUM(P29+S29)</f>
        <v>0</v>
      </c>
      <c r="N29" s="449" t="s">
        <v>152</v>
      </c>
      <c r="O29" s="450" t="s">
        <v>151</v>
      </c>
      <c r="P29" s="451">
        <v>0</v>
      </c>
      <c r="Q29" s="427" t="s">
        <v>152</v>
      </c>
      <c r="R29" s="450" t="s">
        <v>151</v>
      </c>
      <c r="S29" s="451">
        <v>0</v>
      </c>
      <c r="T29" s="427" t="s">
        <v>152</v>
      </c>
      <c r="U29" s="439"/>
      <c r="V29" s="439"/>
      <c r="W29" s="439"/>
      <c r="X29" s="439"/>
      <c r="Y29" s="439"/>
      <c r="Z29" s="439"/>
      <c r="AA29" s="439"/>
      <c r="AB29" s="439"/>
      <c r="AC29" s="439"/>
      <c r="AD29" s="439"/>
      <c r="AE29" s="439"/>
      <c r="AF29" s="439"/>
      <c r="AG29" s="439"/>
      <c r="AH29" s="439"/>
      <c r="AI29" s="439"/>
      <c r="AJ29" s="439"/>
      <c r="AK29" s="439"/>
      <c r="AL29" s="439"/>
    </row>
    <row r="30" spans="1:38" s="349" customFormat="1" ht="13">
      <c r="A30" s="356" t="s">
        <v>140</v>
      </c>
      <c r="B30" s="428"/>
      <c r="C30" s="443"/>
      <c r="D30" s="358">
        <f>SUM(D31:D33)</f>
        <v>1</v>
      </c>
      <c r="E30" s="444"/>
      <c r="F30" s="445"/>
      <c r="G30" s="367">
        <f>SUM(G31:G33)</f>
        <v>0</v>
      </c>
      <c r="H30" s="444">
        <f>SUM(G30)</f>
        <v>0</v>
      </c>
      <c r="I30" s="445"/>
      <c r="J30" s="367">
        <f>SUM(J31:J33)</f>
        <v>1</v>
      </c>
      <c r="K30" s="444"/>
      <c r="L30" s="445"/>
      <c r="M30" s="358">
        <f>SUM(M31:M33)</f>
        <v>0</v>
      </c>
      <c r="N30" s="444"/>
      <c r="O30" s="445"/>
      <c r="P30" s="367">
        <f>SUM(P31:P33)</f>
        <v>0</v>
      </c>
      <c r="Q30" s="446"/>
      <c r="R30" s="445"/>
      <c r="S30" s="367">
        <f>SUM(S31:S33)</f>
        <v>0</v>
      </c>
      <c r="T30" s="446"/>
      <c r="U30" s="439"/>
      <c r="V30" s="439"/>
      <c r="W30" s="439"/>
      <c r="X30" s="439"/>
      <c r="Y30" s="439"/>
      <c r="Z30" s="439"/>
      <c r="AA30" s="439"/>
      <c r="AB30" s="439"/>
      <c r="AC30" s="439"/>
      <c r="AD30" s="439"/>
      <c r="AE30" s="439"/>
      <c r="AF30" s="439"/>
      <c r="AG30" s="439"/>
      <c r="AH30" s="439"/>
      <c r="AI30" s="439"/>
      <c r="AJ30" s="439"/>
      <c r="AK30" s="439"/>
      <c r="AL30" s="439"/>
    </row>
    <row r="31" spans="1:38" s="349" customFormat="1">
      <c r="A31" s="381"/>
      <c r="B31" s="429" t="s">
        <v>141</v>
      </c>
      <c r="C31" s="382"/>
      <c r="D31" s="390">
        <f>SUM(G31:J31)</f>
        <v>1</v>
      </c>
      <c r="E31" s="452"/>
      <c r="F31" s="453"/>
      <c r="G31" s="389">
        <v>0</v>
      </c>
      <c r="H31" s="454"/>
      <c r="I31" s="453"/>
      <c r="J31" s="389">
        <v>1</v>
      </c>
      <c r="K31" s="454"/>
      <c r="L31" s="453"/>
      <c r="M31" s="390">
        <f>SUM(P31:S31)</f>
        <v>0</v>
      </c>
      <c r="N31" s="455"/>
      <c r="O31" s="381"/>
      <c r="P31" s="389">
        <v>0</v>
      </c>
      <c r="Q31" s="454"/>
      <c r="R31" s="453"/>
      <c r="S31" s="389">
        <v>0</v>
      </c>
      <c r="T31" s="454"/>
      <c r="U31" s="439"/>
      <c r="V31" s="411"/>
      <c r="W31" s="411"/>
      <c r="X31" s="411"/>
      <c r="Y31" s="439"/>
      <c r="Z31" s="439"/>
      <c r="AA31" s="439"/>
      <c r="AB31" s="439"/>
      <c r="AC31" s="439"/>
      <c r="AD31" s="439"/>
      <c r="AE31" s="411"/>
      <c r="AF31" s="411"/>
      <c r="AG31" s="411"/>
      <c r="AH31" s="439"/>
      <c r="AI31" s="439"/>
      <c r="AJ31" s="439"/>
      <c r="AK31" s="439"/>
      <c r="AL31" s="439"/>
    </row>
    <row r="32" spans="1:38" s="349" customFormat="1" ht="13" customHeight="1">
      <c r="A32" s="391"/>
      <c r="B32" s="426" t="s">
        <v>142</v>
      </c>
      <c r="C32" s="368"/>
      <c r="D32" s="375">
        <f>SUM(G32:J32)</f>
        <v>0</v>
      </c>
      <c r="E32" s="456"/>
      <c r="F32" s="457"/>
      <c r="G32" s="392">
        <v>0</v>
      </c>
      <c r="H32" s="439"/>
      <c r="I32" s="457"/>
      <c r="J32" s="392">
        <v>0</v>
      </c>
      <c r="K32" s="439"/>
      <c r="L32" s="457"/>
      <c r="M32" s="375">
        <f>SUM(P32:S32)</f>
        <v>0</v>
      </c>
      <c r="N32" s="458"/>
      <c r="O32" s="391"/>
      <c r="P32" s="392">
        <v>0</v>
      </c>
      <c r="Q32" s="439"/>
      <c r="R32" s="457"/>
      <c r="S32" s="392">
        <v>0</v>
      </c>
      <c r="T32" s="439"/>
      <c r="U32" s="439"/>
      <c r="V32" s="411"/>
      <c r="W32" s="411"/>
      <c r="X32" s="411"/>
      <c r="Y32" s="439"/>
      <c r="Z32" s="439"/>
      <c r="AA32" s="439"/>
      <c r="AB32" s="439"/>
      <c r="AC32" s="439"/>
      <c r="AD32" s="439"/>
      <c r="AE32" s="411"/>
      <c r="AF32" s="411"/>
      <c r="AG32" s="411"/>
      <c r="AH32" s="439"/>
      <c r="AI32" s="439"/>
      <c r="AJ32" s="439"/>
      <c r="AK32" s="439"/>
      <c r="AL32" s="439"/>
    </row>
    <row r="33" spans="1:38" s="349" customFormat="1" ht="13" customHeight="1">
      <c r="A33" s="430"/>
      <c r="B33" s="431" t="s">
        <v>72</v>
      </c>
      <c r="C33" s="459"/>
      <c r="D33" s="433">
        <f>SUM(G33:J33)</f>
        <v>0</v>
      </c>
      <c r="E33" s="460"/>
      <c r="F33" s="461"/>
      <c r="G33" s="435">
        <v>0</v>
      </c>
      <c r="H33" s="460"/>
      <c r="I33" s="461"/>
      <c r="J33" s="435">
        <v>0</v>
      </c>
      <c r="K33" s="460"/>
      <c r="L33" s="461"/>
      <c r="M33" s="433">
        <f>SUM(P33:S33)</f>
        <v>0</v>
      </c>
      <c r="N33" s="460"/>
      <c r="O33" s="461"/>
      <c r="P33" s="435">
        <v>0</v>
      </c>
      <c r="Q33" s="462"/>
      <c r="R33" s="461"/>
      <c r="S33" s="435">
        <v>0</v>
      </c>
      <c r="T33" s="462"/>
      <c r="U33" s="439"/>
      <c r="V33" s="411"/>
      <c r="W33" s="411"/>
      <c r="X33" s="411"/>
      <c r="Y33" s="439"/>
      <c r="Z33" s="439"/>
      <c r="AA33" s="439"/>
      <c r="AB33" s="439"/>
      <c r="AC33" s="439"/>
      <c r="AD33" s="439"/>
      <c r="AE33" s="411"/>
      <c r="AF33" s="411"/>
      <c r="AG33" s="411"/>
      <c r="AH33" s="439"/>
      <c r="AI33" s="439"/>
      <c r="AJ33" s="439"/>
      <c r="AK33" s="439"/>
      <c r="AL33" s="439"/>
    </row>
    <row r="34" spans="1:38" s="349" customFormat="1" ht="13" customHeight="1">
      <c r="A34" s="393"/>
      <c r="B34" s="394" t="s">
        <v>126</v>
      </c>
      <c r="C34" s="395"/>
      <c r="D34" s="396">
        <f>SUM(G34:J34)</f>
        <v>0</v>
      </c>
      <c r="E34" s="396"/>
      <c r="F34" s="397"/>
      <c r="G34" s="398">
        <v>0</v>
      </c>
      <c r="H34" s="398"/>
      <c r="I34" s="395"/>
      <c r="J34" s="398">
        <v>0</v>
      </c>
      <c r="K34" s="399"/>
      <c r="L34" s="395"/>
      <c r="M34" s="400">
        <f>SUM(P34:S34)</f>
        <v>0</v>
      </c>
      <c r="N34" s="399"/>
      <c r="O34" s="395">
        <v>0</v>
      </c>
      <c r="P34" s="401">
        <v>0</v>
      </c>
      <c r="Q34" s="399"/>
      <c r="R34" s="395"/>
      <c r="S34" s="401">
        <v>0</v>
      </c>
      <c r="T34" s="398"/>
      <c r="U34" s="439"/>
      <c r="V34" s="411"/>
      <c r="W34" s="411"/>
      <c r="X34" s="411"/>
      <c r="Y34" s="439"/>
      <c r="Z34" s="439"/>
      <c r="AA34" s="439"/>
      <c r="AB34" s="439"/>
      <c r="AC34" s="439"/>
      <c r="AD34" s="439"/>
      <c r="AE34" s="411"/>
      <c r="AF34" s="411"/>
      <c r="AG34" s="411"/>
      <c r="AH34" s="439"/>
      <c r="AI34" s="439"/>
      <c r="AJ34" s="439"/>
      <c r="AK34" s="439"/>
      <c r="AL34" s="439"/>
    </row>
    <row r="35" spans="1:38" s="349" customFormat="1" ht="15" thickBot="1">
      <c r="A35" s="402"/>
      <c r="B35" s="403" t="s">
        <v>153</v>
      </c>
      <c r="C35" s="404"/>
      <c r="D35" s="405">
        <f>SUM(G35:J35)</f>
        <v>0</v>
      </c>
      <c r="E35" s="405"/>
      <c r="F35" s="406"/>
      <c r="G35" s="407">
        <v>0</v>
      </c>
      <c r="H35" s="407"/>
      <c r="I35" s="404"/>
      <c r="J35" s="407">
        <v>0</v>
      </c>
      <c r="K35" s="408"/>
      <c r="L35" s="404"/>
      <c r="M35" s="409">
        <f>SUM(P35:T35)</f>
        <v>0</v>
      </c>
      <c r="N35" s="408"/>
      <c r="O35" s="404"/>
      <c r="P35" s="410">
        <v>0</v>
      </c>
      <c r="Q35" s="408"/>
      <c r="R35" s="404"/>
      <c r="S35" s="410">
        <v>0</v>
      </c>
      <c r="T35" s="407"/>
      <c r="U35" s="439"/>
      <c r="V35" s="411"/>
      <c r="W35" s="411"/>
      <c r="X35" s="411"/>
      <c r="Y35" s="439"/>
      <c r="Z35" s="439"/>
      <c r="AA35" s="439"/>
      <c r="AB35" s="439"/>
      <c r="AC35" s="439"/>
      <c r="AD35" s="439"/>
      <c r="AE35" s="411"/>
      <c r="AF35" s="411"/>
      <c r="AG35" s="411"/>
      <c r="AH35" s="439"/>
      <c r="AI35" s="439"/>
      <c r="AJ35" s="439"/>
      <c r="AK35" s="439"/>
      <c r="AL35" s="439"/>
    </row>
    <row r="36" spans="1:38" s="349" customFormat="1" ht="13">
      <c r="A36" s="463" t="s">
        <v>154</v>
      </c>
      <c r="B36" s="463"/>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row>
    <row r="37" spans="1:38" s="349" customFormat="1" ht="13">
      <c r="A37" s="464" t="s">
        <v>19</v>
      </c>
      <c r="B37" s="464"/>
      <c r="C37" s="464"/>
      <c r="D37" s="464"/>
      <c r="E37" s="464"/>
      <c r="F37" s="464"/>
      <c r="G37" s="438"/>
      <c r="H37" s="438"/>
      <c r="I37" s="438"/>
      <c r="J37" s="438"/>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8"/>
      <c r="AK37" s="412"/>
      <c r="AL37" s="412"/>
    </row>
    <row r="43" spans="1:38">
      <c r="A43" s="465"/>
    </row>
  </sheetData>
  <mergeCells count="57">
    <mergeCell ref="A30:B30"/>
    <mergeCell ref="A36:AL36"/>
    <mergeCell ref="A37:F37"/>
    <mergeCell ref="F27:H27"/>
    <mergeCell ref="I27:K27"/>
    <mergeCell ref="L27:N27"/>
    <mergeCell ref="O27:Q27"/>
    <mergeCell ref="R27:T27"/>
    <mergeCell ref="A28:B28"/>
    <mergeCell ref="AJ15:AL15"/>
    <mergeCell ref="A16:B16"/>
    <mergeCell ref="A18:B18"/>
    <mergeCell ref="P25:S25"/>
    <mergeCell ref="A26:B27"/>
    <mergeCell ref="C26:K26"/>
    <mergeCell ref="L26:T26"/>
    <mergeCell ref="V26:AB26"/>
    <mergeCell ref="AE26:AK26"/>
    <mergeCell ref="C27:E27"/>
    <mergeCell ref="R15:T15"/>
    <mergeCell ref="U15:W15"/>
    <mergeCell ref="X15:Z15"/>
    <mergeCell ref="AA15:AC15"/>
    <mergeCell ref="AD15:AF15"/>
    <mergeCell ref="AG15:AI15"/>
    <mergeCell ref="A14:B15"/>
    <mergeCell ref="C14:K14"/>
    <mergeCell ref="L14:T14"/>
    <mergeCell ref="U14:AC14"/>
    <mergeCell ref="AD14:AL14"/>
    <mergeCell ref="C15:E15"/>
    <mergeCell ref="F15:H15"/>
    <mergeCell ref="I15:K15"/>
    <mergeCell ref="L15:N15"/>
    <mergeCell ref="O15:Q15"/>
    <mergeCell ref="AD3:AF3"/>
    <mergeCell ref="AG3:AI3"/>
    <mergeCell ref="AJ3:AL3"/>
    <mergeCell ref="A4:B4"/>
    <mergeCell ref="A6:B6"/>
    <mergeCell ref="AH13:AK13"/>
    <mergeCell ref="L3:N3"/>
    <mergeCell ref="O3:Q3"/>
    <mergeCell ref="R3:T3"/>
    <mergeCell ref="U3:W3"/>
    <mergeCell ref="X3:Z3"/>
    <mergeCell ref="AA3:AC3"/>
    <mergeCell ref="A1:M1"/>
    <mergeCell ref="AH1:AK1"/>
    <mergeCell ref="A2:B3"/>
    <mergeCell ref="C2:K2"/>
    <mergeCell ref="L2:T2"/>
    <mergeCell ref="U2:AC2"/>
    <mergeCell ref="AD2:AL2"/>
    <mergeCell ref="C3:E3"/>
    <mergeCell ref="F3:H3"/>
    <mergeCell ref="I3:K3"/>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E7009-A0C1-C345-AA37-AAF82D72A3CF}">
  <dimension ref="A1:F12"/>
  <sheetViews>
    <sheetView showGridLines="0" workbookViewId="0"/>
  </sheetViews>
  <sheetFormatPr baseColWidth="10" defaultColWidth="8.83203125" defaultRowHeight="14"/>
  <cols>
    <col min="1" max="1" width="16.83203125" customWidth="1"/>
    <col min="2" max="6" width="14.1640625" customWidth="1"/>
  </cols>
  <sheetData>
    <row r="1" spans="1:6" s="470" customFormat="1" ht="17">
      <c r="A1" s="468" t="s">
        <v>155</v>
      </c>
      <c r="B1" s="469"/>
      <c r="C1" s="469"/>
      <c r="D1" s="469"/>
      <c r="E1" s="469"/>
      <c r="F1" s="469"/>
    </row>
    <row r="2" spans="1:6" s="470" customFormat="1" ht="17">
      <c r="A2" s="469"/>
      <c r="B2" s="469"/>
      <c r="C2" s="469"/>
      <c r="D2" s="469"/>
      <c r="E2" s="469"/>
      <c r="F2" s="469"/>
    </row>
    <row r="3" spans="1:6" s="472" customFormat="1" ht="13">
      <c r="A3" s="471" t="s">
        <v>156</v>
      </c>
      <c r="B3" s="471"/>
      <c r="C3" s="471"/>
      <c r="D3" s="471"/>
      <c r="E3" s="471"/>
      <c r="F3" s="471"/>
    </row>
    <row r="4" spans="1:6" s="472" customFormat="1" thickBot="1">
      <c r="A4" s="471"/>
      <c r="B4" s="471"/>
      <c r="C4" s="471"/>
      <c r="D4" s="471"/>
      <c r="E4" s="471"/>
      <c r="F4" s="471"/>
    </row>
    <row r="5" spans="1:6" s="478" customFormat="1" ht="13">
      <c r="A5" s="473"/>
      <c r="B5" s="474" t="s">
        <v>14</v>
      </c>
      <c r="C5" s="475"/>
      <c r="D5" s="474" t="s">
        <v>157</v>
      </c>
      <c r="E5" s="476"/>
      <c r="F5" s="477" t="s">
        <v>158</v>
      </c>
    </row>
    <row r="6" spans="1:6" s="478" customFormat="1" ht="13">
      <c r="A6" s="479"/>
      <c r="B6" s="480" t="s">
        <v>159</v>
      </c>
      <c r="C6" s="481" t="s">
        <v>160</v>
      </c>
      <c r="D6" s="480" t="s">
        <v>161</v>
      </c>
      <c r="E6" s="482" t="s">
        <v>162</v>
      </c>
      <c r="F6" s="483" t="s">
        <v>163</v>
      </c>
    </row>
    <row r="7" spans="1:6" s="478" customFormat="1" ht="15" customHeight="1">
      <c r="A7" s="484" t="s">
        <v>164</v>
      </c>
      <c r="B7" s="485">
        <f>SUM(D7:F7)</f>
        <v>418</v>
      </c>
      <c r="C7" s="486">
        <f>SUM(C8:C9)</f>
        <v>1</v>
      </c>
      <c r="D7" s="487">
        <v>214</v>
      </c>
      <c r="E7" s="488"/>
      <c r="F7" s="489">
        <v>204</v>
      </c>
    </row>
    <row r="8" spans="1:6" s="478" customFormat="1" ht="15" customHeight="1">
      <c r="A8" s="490" t="s">
        <v>165</v>
      </c>
      <c r="B8" s="491">
        <f>SUM(D8:F8)</f>
        <v>340</v>
      </c>
      <c r="C8" s="492">
        <f>SUM(B8/B7)</f>
        <v>0.8133971291866029</v>
      </c>
      <c r="D8" s="493">
        <v>122</v>
      </c>
      <c r="E8" s="494">
        <v>47</v>
      </c>
      <c r="F8" s="495">
        <v>171</v>
      </c>
    </row>
    <row r="9" spans="1:6" s="478" customFormat="1" ht="15" thickBot="1">
      <c r="A9" s="496" t="s">
        <v>166</v>
      </c>
      <c r="B9" s="497">
        <f>SUM(D9:F9)</f>
        <v>78</v>
      </c>
      <c r="C9" s="498">
        <f>SUM(B9/B7)</f>
        <v>0.18660287081339713</v>
      </c>
      <c r="D9" s="499">
        <v>44</v>
      </c>
      <c r="E9" s="500"/>
      <c r="F9" s="501">
        <v>34</v>
      </c>
    </row>
    <row r="10" spans="1:6" s="478" customFormat="1" ht="13">
      <c r="A10" s="502" t="s">
        <v>167</v>
      </c>
      <c r="B10" s="503"/>
      <c r="C10" s="503"/>
      <c r="D10" s="503"/>
      <c r="E10" s="503"/>
      <c r="F10" s="503"/>
    </row>
    <row r="11" spans="1:6" s="470" customFormat="1">
      <c r="A11" s="504" t="s">
        <v>168</v>
      </c>
      <c r="B11" s="505"/>
      <c r="C11" s="505"/>
      <c r="D11" s="505"/>
      <c r="E11" s="505"/>
      <c r="F11" s="505"/>
    </row>
    <row r="12" spans="1:6">
      <c r="A12" s="506"/>
      <c r="B12" s="506"/>
      <c r="C12" s="506"/>
      <c r="D12" s="506"/>
      <c r="E12" s="506"/>
      <c r="F12" s="506"/>
    </row>
  </sheetData>
  <mergeCells count="6">
    <mergeCell ref="A3:F4"/>
    <mergeCell ref="A5:A6"/>
    <mergeCell ref="B5:C5"/>
    <mergeCell ref="D5:E5"/>
    <mergeCell ref="D7:E7"/>
    <mergeCell ref="D9:E9"/>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4DB5F-4E6B-8041-88B0-FF46A0AFCE60}">
  <dimension ref="A1:N22"/>
  <sheetViews>
    <sheetView showGridLines="0" workbookViewId="0"/>
  </sheetViews>
  <sheetFormatPr baseColWidth="10" defaultColWidth="8.83203125" defaultRowHeight="14"/>
  <cols>
    <col min="1" max="1" width="27.6640625" style="131" customWidth="1"/>
    <col min="2" max="12" width="5" style="131" customWidth="1"/>
    <col min="13" max="13" width="5" style="134" customWidth="1"/>
    <col min="14" max="16384" width="8.83203125" style="131"/>
  </cols>
  <sheetData>
    <row r="1" spans="1:14" ht="17">
      <c r="A1" s="71" t="s">
        <v>169</v>
      </c>
      <c r="B1" s="507"/>
      <c r="C1" s="507"/>
      <c r="D1" s="507"/>
      <c r="E1" s="507"/>
      <c r="F1" s="507"/>
      <c r="G1" s="507"/>
      <c r="H1" s="507"/>
      <c r="I1" s="507"/>
      <c r="J1" s="507"/>
      <c r="K1" s="507"/>
      <c r="L1" s="508"/>
      <c r="M1" s="508"/>
    </row>
    <row r="2" spans="1:14" s="80" customFormat="1" thickBot="1">
      <c r="L2" s="509"/>
      <c r="M2" s="509"/>
    </row>
    <row r="3" spans="1:14" s="80" customFormat="1" ht="13">
      <c r="A3" s="510"/>
      <c r="B3" s="511" t="s">
        <v>14</v>
      </c>
      <c r="C3" s="511"/>
      <c r="D3" s="511"/>
      <c r="E3" s="511"/>
      <c r="F3" s="511" t="s">
        <v>117</v>
      </c>
      <c r="G3" s="511"/>
      <c r="H3" s="511"/>
      <c r="I3" s="512"/>
      <c r="J3" s="512" t="s">
        <v>118</v>
      </c>
      <c r="K3" s="513"/>
      <c r="L3" s="513"/>
      <c r="M3" s="513"/>
    </row>
    <row r="4" spans="1:14" s="80" customFormat="1" ht="55">
      <c r="A4" s="514"/>
      <c r="B4" s="515" t="s">
        <v>14</v>
      </c>
      <c r="C4" s="516" t="s">
        <v>170</v>
      </c>
      <c r="D4" s="517" t="s">
        <v>171</v>
      </c>
      <c r="E4" s="518" t="s">
        <v>172</v>
      </c>
      <c r="F4" s="515" t="s">
        <v>14</v>
      </c>
      <c r="G4" s="516" t="s">
        <v>170</v>
      </c>
      <c r="H4" s="517" t="s">
        <v>171</v>
      </c>
      <c r="I4" s="519" t="s">
        <v>172</v>
      </c>
      <c r="J4" s="515" t="s">
        <v>14</v>
      </c>
      <c r="K4" s="516" t="s">
        <v>170</v>
      </c>
      <c r="L4" s="517" t="s">
        <v>171</v>
      </c>
      <c r="M4" s="519" t="s">
        <v>172</v>
      </c>
    </row>
    <row r="5" spans="1:14" s="80" customFormat="1" ht="15" customHeight="1">
      <c r="A5" s="520" t="s">
        <v>14</v>
      </c>
      <c r="B5" s="521">
        <f>SUM(C5:E5)</f>
        <v>340</v>
      </c>
      <c r="C5" s="522">
        <f>SUM(C6:C10)</f>
        <v>10</v>
      </c>
      <c r="D5" s="523">
        <f t="shared" ref="D5:E5" si="0">SUM(D6:D10)</f>
        <v>45</v>
      </c>
      <c r="E5" s="524">
        <f t="shared" si="0"/>
        <v>285</v>
      </c>
      <c r="F5" s="525">
        <f>SUM(G5:I5)</f>
        <v>6</v>
      </c>
      <c r="G5" s="526">
        <f t="shared" ref="G5:H5" si="1">SUM(G6:G10)</f>
        <v>0</v>
      </c>
      <c r="H5" s="527">
        <f t="shared" si="1"/>
        <v>0</v>
      </c>
      <c r="I5" s="528">
        <f>SUM(I6:I10)</f>
        <v>6</v>
      </c>
      <c r="J5" s="529">
        <f>SUM(K5:M5)</f>
        <v>334</v>
      </c>
      <c r="K5" s="529">
        <f>SUM(K6:K10)</f>
        <v>10</v>
      </c>
      <c r="L5" s="527">
        <f t="shared" ref="L5:M5" si="2">SUM(L6:L10)</f>
        <v>45</v>
      </c>
      <c r="M5" s="527">
        <f t="shared" si="2"/>
        <v>279</v>
      </c>
      <c r="N5" s="91"/>
    </row>
    <row r="6" spans="1:14" s="80" customFormat="1">
      <c r="A6" s="530" t="s">
        <v>173</v>
      </c>
      <c r="B6" s="531">
        <f t="shared" ref="B6:B10" si="3">SUM(C6:E6)</f>
        <v>48</v>
      </c>
      <c r="C6" s="532">
        <f>G6+K6+C16+G16</f>
        <v>0</v>
      </c>
      <c r="D6" s="533">
        <f t="shared" ref="D6:E10" si="4">H6+L6+D16+H16</f>
        <v>8</v>
      </c>
      <c r="E6" s="534">
        <f t="shared" si="4"/>
        <v>40</v>
      </c>
      <c r="F6" s="535">
        <f t="shared" ref="F6:F10" si="5">SUM(G6:I6)</f>
        <v>2</v>
      </c>
      <c r="G6" s="532">
        <v>0</v>
      </c>
      <c r="H6" s="533">
        <v>0</v>
      </c>
      <c r="I6" s="536">
        <v>2</v>
      </c>
      <c r="J6" s="531">
        <f t="shared" ref="J6:J10" si="6">SUM(K6:M6)</f>
        <v>46</v>
      </c>
      <c r="K6" s="532">
        <v>0</v>
      </c>
      <c r="L6" s="537">
        <v>8</v>
      </c>
      <c r="M6" s="536">
        <v>38</v>
      </c>
    </row>
    <row r="7" spans="1:14" s="80" customFormat="1">
      <c r="A7" s="538" t="s">
        <v>174</v>
      </c>
      <c r="B7" s="539">
        <f t="shared" si="3"/>
        <v>176</v>
      </c>
      <c r="C7" s="540">
        <f t="shared" ref="C7:C10" si="7">G7+K7+C17+G17</f>
        <v>9</v>
      </c>
      <c r="D7" s="541">
        <f t="shared" si="4"/>
        <v>32</v>
      </c>
      <c r="E7" s="542">
        <f t="shared" si="4"/>
        <v>135</v>
      </c>
      <c r="F7" s="543">
        <f t="shared" si="5"/>
        <v>1</v>
      </c>
      <c r="G7" s="540">
        <v>0</v>
      </c>
      <c r="H7" s="541">
        <v>0</v>
      </c>
      <c r="I7" s="544">
        <v>1</v>
      </c>
      <c r="J7" s="545">
        <f t="shared" si="6"/>
        <v>175</v>
      </c>
      <c r="K7" s="546">
        <v>9</v>
      </c>
      <c r="L7" s="547">
        <v>32</v>
      </c>
      <c r="M7" s="544">
        <v>134</v>
      </c>
    </row>
    <row r="8" spans="1:14" s="80" customFormat="1">
      <c r="A8" s="538" t="s">
        <v>175</v>
      </c>
      <c r="B8" s="545">
        <f t="shared" si="3"/>
        <v>94</v>
      </c>
      <c r="C8" s="540">
        <f t="shared" si="7"/>
        <v>0</v>
      </c>
      <c r="D8" s="541">
        <f t="shared" si="4"/>
        <v>4</v>
      </c>
      <c r="E8" s="542">
        <f t="shared" si="4"/>
        <v>90</v>
      </c>
      <c r="F8" s="543">
        <f t="shared" si="5"/>
        <v>2</v>
      </c>
      <c r="G8" s="540">
        <v>0</v>
      </c>
      <c r="H8" s="541">
        <v>0</v>
      </c>
      <c r="I8" s="548">
        <v>2</v>
      </c>
      <c r="J8" s="545">
        <f t="shared" si="6"/>
        <v>92</v>
      </c>
      <c r="K8" s="546">
        <v>0</v>
      </c>
      <c r="L8" s="547">
        <v>4</v>
      </c>
      <c r="M8" s="544">
        <v>88</v>
      </c>
    </row>
    <row r="9" spans="1:14" s="80" customFormat="1">
      <c r="A9" s="538" t="s">
        <v>176</v>
      </c>
      <c r="B9" s="545">
        <f t="shared" si="3"/>
        <v>22</v>
      </c>
      <c r="C9" s="540">
        <f t="shared" si="7"/>
        <v>1</v>
      </c>
      <c r="D9" s="541">
        <f t="shared" si="4"/>
        <v>1</v>
      </c>
      <c r="E9" s="542">
        <f t="shared" si="4"/>
        <v>20</v>
      </c>
      <c r="F9" s="543">
        <f t="shared" si="5"/>
        <v>1</v>
      </c>
      <c r="G9" s="540">
        <v>0</v>
      </c>
      <c r="H9" s="541">
        <v>0</v>
      </c>
      <c r="I9" s="548">
        <v>1</v>
      </c>
      <c r="J9" s="545">
        <f t="shared" si="6"/>
        <v>21</v>
      </c>
      <c r="K9" s="540">
        <v>1</v>
      </c>
      <c r="L9" s="541">
        <v>1</v>
      </c>
      <c r="M9" s="544">
        <v>19</v>
      </c>
    </row>
    <row r="10" spans="1:14" s="80" customFormat="1" ht="15" thickBot="1">
      <c r="A10" s="549" t="s">
        <v>41</v>
      </c>
      <c r="B10" s="550">
        <f t="shared" si="3"/>
        <v>0</v>
      </c>
      <c r="C10" s="551">
        <f t="shared" si="7"/>
        <v>0</v>
      </c>
      <c r="D10" s="552">
        <f t="shared" si="4"/>
        <v>0</v>
      </c>
      <c r="E10" s="553">
        <f t="shared" si="4"/>
        <v>0</v>
      </c>
      <c r="F10" s="554">
        <f t="shared" si="5"/>
        <v>0</v>
      </c>
      <c r="G10" s="551">
        <v>0</v>
      </c>
      <c r="H10" s="552">
        <v>0</v>
      </c>
      <c r="I10" s="555">
        <v>0</v>
      </c>
      <c r="J10" s="550">
        <f t="shared" si="6"/>
        <v>0</v>
      </c>
      <c r="K10" s="556">
        <v>0</v>
      </c>
      <c r="L10" s="557">
        <v>0</v>
      </c>
      <c r="M10" s="555">
        <v>0</v>
      </c>
    </row>
    <row r="11" spans="1:14" s="80" customFormat="1" ht="13">
      <c r="A11" s="558"/>
      <c r="B11" s="544"/>
      <c r="C11" s="559"/>
      <c r="D11" s="544"/>
      <c r="E11" s="544"/>
      <c r="F11" s="544"/>
      <c r="G11" s="544"/>
      <c r="H11" s="544"/>
      <c r="I11" s="544"/>
      <c r="J11" s="544"/>
      <c r="K11" s="544"/>
      <c r="L11" s="544"/>
      <c r="M11" s="544"/>
    </row>
    <row r="12" spans="1:14" s="80" customFormat="1" thickBot="1">
      <c r="A12" s="558"/>
      <c r="B12" s="544"/>
      <c r="C12" s="544"/>
      <c r="D12" s="544"/>
      <c r="E12" s="544"/>
      <c r="F12" s="544"/>
      <c r="G12" s="544"/>
      <c r="H12" s="560"/>
      <c r="I12" s="560"/>
      <c r="J12" s="544"/>
      <c r="K12" s="544"/>
      <c r="L12" s="560"/>
      <c r="M12" s="560"/>
    </row>
    <row r="13" spans="1:14" s="80" customFormat="1" ht="13">
      <c r="A13" s="510"/>
      <c r="B13" s="511" t="s">
        <v>177</v>
      </c>
      <c r="C13" s="511"/>
      <c r="D13" s="511"/>
      <c r="E13" s="511"/>
      <c r="F13" s="511" t="s">
        <v>120</v>
      </c>
      <c r="G13" s="511"/>
      <c r="H13" s="511"/>
      <c r="I13" s="512"/>
      <c r="J13" s="561"/>
      <c r="K13" s="561"/>
      <c r="L13" s="561"/>
      <c r="M13" s="561"/>
    </row>
    <row r="14" spans="1:14" s="80" customFormat="1" ht="55">
      <c r="A14" s="514"/>
      <c r="B14" s="515" t="s">
        <v>14</v>
      </c>
      <c r="C14" s="516" t="s">
        <v>170</v>
      </c>
      <c r="D14" s="517" t="s">
        <v>171</v>
      </c>
      <c r="E14" s="518" t="s">
        <v>172</v>
      </c>
      <c r="F14" s="515" t="s">
        <v>14</v>
      </c>
      <c r="G14" s="516" t="s">
        <v>170</v>
      </c>
      <c r="H14" s="517" t="s">
        <v>171</v>
      </c>
      <c r="I14" s="519" t="s">
        <v>172</v>
      </c>
      <c r="J14" s="562"/>
      <c r="K14" s="562"/>
      <c r="L14" s="562"/>
      <c r="M14" s="562"/>
    </row>
    <row r="15" spans="1:14" s="80" customFormat="1" ht="15" customHeight="1">
      <c r="A15" s="520" t="s">
        <v>14</v>
      </c>
      <c r="B15" s="529">
        <f>SUM(C15:E15)</f>
        <v>0</v>
      </c>
      <c r="C15" s="529">
        <f>SUM(C16:C20)</f>
        <v>0</v>
      </c>
      <c r="D15" s="527">
        <f t="shared" ref="D15:E15" si="8">SUM(D16:D20)</f>
        <v>0</v>
      </c>
      <c r="E15" s="528">
        <f t="shared" si="8"/>
        <v>0</v>
      </c>
      <c r="F15" s="521">
        <f>SUM(G15:I15)</f>
        <v>0</v>
      </c>
      <c r="G15" s="525">
        <f t="shared" ref="G15:H15" si="9">SUM(G16:G20)</f>
        <v>0</v>
      </c>
      <c r="H15" s="527">
        <f t="shared" si="9"/>
        <v>0</v>
      </c>
      <c r="I15" s="527">
        <f>SUM(I16:I20)</f>
        <v>0</v>
      </c>
      <c r="J15" s="544"/>
      <c r="K15" s="544"/>
      <c r="L15" s="544"/>
      <c r="M15" s="544"/>
    </row>
    <row r="16" spans="1:14" s="80" customFormat="1">
      <c r="A16" s="530" t="s">
        <v>173</v>
      </c>
      <c r="B16" s="531">
        <f t="shared" ref="B16:B20" si="10">SUM(C16:E16)</f>
        <v>0</v>
      </c>
      <c r="C16" s="563">
        <v>0</v>
      </c>
      <c r="D16" s="537">
        <v>0</v>
      </c>
      <c r="E16" s="564">
        <v>0</v>
      </c>
      <c r="F16" s="539">
        <f t="shared" ref="F16:F20" si="11">SUM(G16:I16)</f>
        <v>0</v>
      </c>
      <c r="G16" s="563">
        <v>0</v>
      </c>
      <c r="H16" s="537">
        <v>0</v>
      </c>
      <c r="I16" s="536">
        <v>0</v>
      </c>
      <c r="J16" s="544"/>
      <c r="K16" s="544"/>
      <c r="L16" s="544"/>
      <c r="M16" s="544"/>
    </row>
    <row r="17" spans="1:13" s="80" customFormat="1">
      <c r="A17" s="538" t="s">
        <v>178</v>
      </c>
      <c r="B17" s="545">
        <f t="shared" si="10"/>
        <v>0</v>
      </c>
      <c r="C17" s="546">
        <v>0</v>
      </c>
      <c r="D17" s="547">
        <v>0</v>
      </c>
      <c r="E17" s="565">
        <v>0</v>
      </c>
      <c r="F17" s="545">
        <f t="shared" si="11"/>
        <v>0</v>
      </c>
      <c r="G17" s="546">
        <v>0</v>
      </c>
      <c r="H17" s="547">
        <v>0</v>
      </c>
      <c r="I17" s="544">
        <v>0</v>
      </c>
      <c r="J17" s="544"/>
      <c r="K17" s="544"/>
      <c r="L17" s="544"/>
      <c r="M17" s="544"/>
    </row>
    <row r="18" spans="1:13" s="80" customFormat="1">
      <c r="A18" s="538" t="s">
        <v>175</v>
      </c>
      <c r="B18" s="545">
        <f t="shared" si="10"/>
        <v>0</v>
      </c>
      <c r="C18" s="546">
        <v>0</v>
      </c>
      <c r="D18" s="547">
        <v>0</v>
      </c>
      <c r="E18" s="565">
        <v>0</v>
      </c>
      <c r="F18" s="545">
        <f t="shared" si="11"/>
        <v>0</v>
      </c>
      <c r="G18" s="546">
        <v>0</v>
      </c>
      <c r="H18" s="547">
        <v>0</v>
      </c>
      <c r="I18" s="544">
        <v>0</v>
      </c>
      <c r="J18" s="544"/>
      <c r="K18" s="544"/>
      <c r="L18" s="544"/>
      <c r="M18" s="544"/>
    </row>
    <row r="19" spans="1:13" s="80" customFormat="1">
      <c r="A19" s="538" t="s">
        <v>176</v>
      </c>
      <c r="B19" s="539">
        <f t="shared" si="10"/>
        <v>0</v>
      </c>
      <c r="C19" s="546">
        <v>0</v>
      </c>
      <c r="D19" s="547">
        <v>0</v>
      </c>
      <c r="E19" s="565">
        <v>0</v>
      </c>
      <c r="F19" s="539">
        <f t="shared" si="11"/>
        <v>0</v>
      </c>
      <c r="G19" s="546">
        <v>0</v>
      </c>
      <c r="H19" s="547">
        <v>0</v>
      </c>
      <c r="I19" s="544">
        <v>0</v>
      </c>
      <c r="J19" s="544"/>
      <c r="K19" s="544"/>
      <c r="L19" s="544"/>
      <c r="M19" s="544"/>
    </row>
    <row r="20" spans="1:13" s="80" customFormat="1" ht="15" thickBot="1">
      <c r="A20" s="549" t="s">
        <v>41</v>
      </c>
      <c r="B20" s="550">
        <f t="shared" si="10"/>
        <v>0</v>
      </c>
      <c r="C20" s="556">
        <v>0</v>
      </c>
      <c r="D20" s="557">
        <v>0</v>
      </c>
      <c r="E20" s="566">
        <v>0</v>
      </c>
      <c r="F20" s="550">
        <f t="shared" si="11"/>
        <v>0</v>
      </c>
      <c r="G20" s="556">
        <v>0</v>
      </c>
      <c r="H20" s="557">
        <v>0</v>
      </c>
      <c r="I20" s="555">
        <v>0</v>
      </c>
      <c r="J20" s="544"/>
      <c r="K20" s="544"/>
      <c r="L20" s="544"/>
      <c r="M20" s="544"/>
    </row>
    <row r="21" spans="1:13" s="80" customFormat="1" ht="13">
      <c r="A21" s="130" t="s">
        <v>19</v>
      </c>
      <c r="B21" s="130"/>
      <c r="C21" s="130"/>
      <c r="D21" s="130"/>
      <c r="E21" s="130"/>
      <c r="F21" s="130"/>
      <c r="G21" s="130"/>
      <c r="H21" s="130"/>
      <c r="I21" s="130"/>
      <c r="J21" s="130"/>
      <c r="K21" s="130"/>
      <c r="L21" s="130"/>
      <c r="M21" s="130"/>
    </row>
    <row r="22" spans="1:13">
      <c r="A22" s="133"/>
      <c r="B22" s="133"/>
      <c r="C22" s="133"/>
      <c r="D22" s="133"/>
      <c r="E22" s="133"/>
      <c r="F22" s="133"/>
      <c r="G22" s="133"/>
      <c r="H22" s="133"/>
      <c r="I22" s="133"/>
      <c r="J22" s="133"/>
      <c r="K22" s="133"/>
      <c r="L22" s="133"/>
      <c r="M22" s="133"/>
    </row>
  </sheetData>
  <mergeCells count="11">
    <mergeCell ref="A13:A14"/>
    <mergeCell ref="B13:E13"/>
    <mergeCell ref="F13:I13"/>
    <mergeCell ref="J13:M13"/>
    <mergeCell ref="L1:M1"/>
    <mergeCell ref="A3:A4"/>
    <mergeCell ref="B3:E3"/>
    <mergeCell ref="F3:I3"/>
    <mergeCell ref="J3:M3"/>
    <mergeCell ref="H12:I12"/>
    <mergeCell ref="L12:M12"/>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08052-54E0-A442-B434-7D8CC87B5234}">
  <dimension ref="A1:L9"/>
  <sheetViews>
    <sheetView showGridLines="0" workbookViewId="0"/>
  </sheetViews>
  <sheetFormatPr baseColWidth="10" defaultColWidth="8.83203125" defaultRowHeight="14"/>
  <cols>
    <col min="1" max="10" width="7.6640625" customWidth="1"/>
    <col min="11" max="11" width="11" customWidth="1"/>
  </cols>
  <sheetData>
    <row r="1" spans="1:12" s="470" customFormat="1" ht="17">
      <c r="A1" s="468" t="s">
        <v>179</v>
      </c>
      <c r="B1" s="469"/>
      <c r="C1" s="469"/>
      <c r="D1" s="469"/>
      <c r="E1" s="469"/>
      <c r="F1" s="469"/>
      <c r="G1" s="469"/>
    </row>
    <row r="2" spans="1:12" s="472" customFormat="1" ht="16" customHeight="1">
      <c r="A2" s="567" t="s">
        <v>180</v>
      </c>
      <c r="B2" s="567"/>
      <c r="C2" s="567"/>
      <c r="D2" s="567"/>
      <c r="E2" s="567"/>
      <c r="F2" s="567"/>
      <c r="G2" s="567"/>
      <c r="H2" s="567"/>
      <c r="I2" s="567"/>
      <c r="J2" s="567"/>
      <c r="K2" s="567"/>
      <c r="L2" s="568"/>
    </row>
    <row r="3" spans="1:12" s="472" customFormat="1" ht="16" customHeight="1" thickBot="1">
      <c r="A3" s="569"/>
      <c r="B3" s="569"/>
      <c r="C3" s="569"/>
      <c r="D3" s="569"/>
      <c r="E3" s="569"/>
      <c r="F3" s="569"/>
      <c r="G3" s="569"/>
      <c r="H3" s="569"/>
      <c r="I3" s="569"/>
      <c r="J3" s="569"/>
      <c r="K3" s="570"/>
      <c r="L3" s="568"/>
    </row>
    <row r="4" spans="1:12" s="472" customFormat="1" ht="16" customHeight="1">
      <c r="A4" s="571" t="s">
        <v>14</v>
      </c>
      <c r="B4" s="572" t="s">
        <v>58</v>
      </c>
      <c r="C4" s="573" t="s">
        <v>59</v>
      </c>
      <c r="D4" s="573" t="s">
        <v>60</v>
      </c>
      <c r="E4" s="573" t="s">
        <v>20</v>
      </c>
      <c r="F4" s="573" t="s">
        <v>61</v>
      </c>
      <c r="G4" s="573" t="s">
        <v>62</v>
      </c>
      <c r="H4" s="574" t="s">
        <v>63</v>
      </c>
      <c r="I4" s="574" t="s">
        <v>64</v>
      </c>
      <c r="J4" s="574" t="s">
        <v>65</v>
      </c>
      <c r="K4" s="575" t="s">
        <v>134</v>
      </c>
      <c r="L4" s="576"/>
    </row>
    <row r="5" spans="1:12" s="472" customFormat="1" ht="16" customHeight="1" thickBot="1">
      <c r="A5" s="577">
        <f>SUM(B5:K5)</f>
        <v>7</v>
      </c>
      <c r="B5" s="578">
        <v>0</v>
      </c>
      <c r="C5" s="579">
        <v>0</v>
      </c>
      <c r="D5" s="579">
        <v>0</v>
      </c>
      <c r="E5" s="579">
        <v>0</v>
      </c>
      <c r="F5" s="579">
        <v>0</v>
      </c>
      <c r="G5" s="579">
        <v>0</v>
      </c>
      <c r="H5" s="580">
        <v>0</v>
      </c>
      <c r="I5" s="580">
        <v>0</v>
      </c>
      <c r="J5" s="580">
        <v>0</v>
      </c>
      <c r="K5" s="581">
        <v>7</v>
      </c>
      <c r="L5" s="568"/>
    </row>
    <row r="6" spans="1:12" s="472" customFormat="1" ht="13">
      <c r="A6" s="502" t="s">
        <v>181</v>
      </c>
      <c r="B6" s="503"/>
      <c r="C6" s="503"/>
      <c r="D6" s="503"/>
      <c r="E6" s="503"/>
      <c r="F6" s="503"/>
      <c r="G6" s="503"/>
      <c r="H6" s="478"/>
      <c r="I6" s="478"/>
      <c r="J6" s="478"/>
      <c r="K6" s="478"/>
    </row>
    <row r="7" spans="1:12" s="472" customFormat="1" ht="13">
      <c r="A7" s="502" t="s">
        <v>182</v>
      </c>
      <c r="B7" s="503"/>
      <c r="C7" s="503"/>
      <c r="D7" s="503"/>
      <c r="E7" s="503"/>
      <c r="F7" s="503"/>
      <c r="G7" s="503"/>
      <c r="H7" s="478"/>
      <c r="I7" s="478"/>
      <c r="J7" s="478"/>
      <c r="K7" s="478"/>
    </row>
    <row r="8" spans="1:12" s="472" customFormat="1" ht="13">
      <c r="A8" s="582" t="s">
        <v>19</v>
      </c>
      <c r="B8" s="582"/>
      <c r="C8" s="582"/>
      <c r="D8" s="582"/>
      <c r="E8" s="582"/>
      <c r="F8" s="582"/>
      <c r="G8" s="582"/>
      <c r="H8" s="478"/>
      <c r="I8" s="478"/>
      <c r="J8" s="478"/>
      <c r="K8" s="478"/>
    </row>
    <row r="9" spans="1:12">
      <c r="A9" s="583"/>
      <c r="B9" s="583"/>
      <c r="C9" s="583"/>
      <c r="D9" s="583"/>
      <c r="E9" s="583"/>
      <c r="F9" s="583"/>
      <c r="G9" s="583"/>
      <c r="H9" s="584"/>
      <c r="I9" s="584"/>
      <c r="J9" s="584"/>
      <c r="K9" s="584"/>
    </row>
  </sheetData>
  <mergeCells count="1">
    <mergeCell ref="A2:K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10</vt:i4>
      </vt:variant>
    </vt:vector>
  </HeadingPairs>
  <TitlesOfParts>
    <vt:vector size="10" baseType="lpstr">
      <vt:lpstr>表 ２７０  公害病被認定者数（認定疾病別）</vt:lpstr>
      <vt:lpstr>表 ２７１ 市内居住の公害病被認定者数（職業別・年齢階層別・性</vt:lpstr>
      <vt:lpstr>表 ２７２ 市内居住の公害病被認定者の慢性疾患等の合併症の概要</vt:lpstr>
      <vt:lpstr>表 ２７３ 公害病被認定患者への家庭の療養指導</vt:lpstr>
      <vt:lpstr>表 ２７４ 市内居住の単身者</vt:lpstr>
      <vt:lpstr>表 ２７５  市内居住の要介護者</vt:lpstr>
      <vt:lpstr>表 ２７６  市外転出者の現況調査（調査成績）</vt:lpstr>
      <vt:lpstr>表 ２７７  転居後の症状の変化（認定疾病別・転居年数別）</vt:lpstr>
      <vt:lpstr>表 ２７８  リハビリテーション事業実施回数</vt:lpstr>
      <vt:lpstr>表 ２７９  リハビリテーション（呼吸機能訓練）事業参加者数</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2021-12-26T03:19:17Z</cp:lastPrinted>
  <dcterms:created xsi:type="dcterms:W3CDTF">2002-07-25T04:22:31Z</dcterms:created>
  <dcterms:modified xsi:type="dcterms:W3CDTF">2022-03-26T03:06:04Z</dcterms:modified>
</cp:coreProperties>
</file>