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046753F3-25AA-E64E-B181-247B642A646B}" xr6:coauthVersionLast="36" xr6:coauthVersionMax="36" xr10:uidLastSave="{00000000-0000-0000-0000-000000000000}"/>
  <bookViews>
    <workbookView xWindow="17780" yWindow="3100" windowWidth="20200" windowHeight="15260" xr2:uid="{00000000-000D-0000-FFFF-FFFF00000000}"/>
  </bookViews>
  <sheets>
    <sheet name="表 １４０  がん検診等（全体）" sheetId="4" r:id="rId1"/>
    <sheet name="表 １４１  肺がん検診" sheetId="5" r:id="rId2"/>
    <sheet name="表 １４２  肺がん検診（精密検査結果）" sheetId="6" r:id="rId3"/>
    <sheet name="表 １４３  大腸がん検診" sheetId="7" r:id="rId4"/>
    <sheet name="表 １４４  大腸がん検診（精密検査結果）" sheetId="8" r:id="rId5"/>
    <sheet name="表 １４５  胃がん検診" sheetId="9" r:id="rId6"/>
    <sheet name="表 １４６  胃がん検診（精密検査結果）" sheetId="10" r:id="rId7"/>
    <sheet name="表 １４７  子宮がん検診" sheetId="11" r:id="rId8"/>
    <sheet name="表 １４８  子宮頸がん検診（精密検査結果）" sheetId="12" r:id="rId9"/>
    <sheet name="表 １４９  子宮体がん検診 （精密検査結果）" sheetId="13" r:id="rId10"/>
    <sheet name="表 １５０  乳がん検診" sheetId="14" r:id="rId11"/>
    <sheet name="表 １５１  乳がん検診（精密検査結果）" sheetId="15" r:id="rId12"/>
    <sheet name="表 １５２  骨粗しょう症検診" sheetId="16" r:id="rId13"/>
    <sheet name="表 １５３  歯周疾患検診" sheetId="17" r:id="rId14"/>
    <sheet name="表 １５４  肝炎ウイルス検査受検者数（医療機関実施分）" sheetId="18" r:id="rId15"/>
    <sheet name="表 １５５  肝炎ウイルス検査受検者数及び判定結果の年齢別内訳" sheetId="19" r:id="rId16"/>
  </sheets>
  <definedNames>
    <definedName name="_xlnm.Print_Area" localSheetId="0">'表 １４０  がん検診等（全体）'!$A$1:$G$29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7" l="1"/>
  <c r="E15" i="17"/>
  <c r="I14" i="17"/>
  <c r="H14" i="17"/>
  <c r="G14" i="17"/>
  <c r="F14" i="17"/>
  <c r="E14" i="17"/>
  <c r="E13" i="17"/>
  <c r="E12" i="17"/>
  <c r="I11" i="17"/>
  <c r="H11" i="17"/>
  <c r="G11" i="17"/>
  <c r="F11" i="17"/>
  <c r="E11" i="17"/>
  <c r="E10" i="17"/>
  <c r="E9" i="17"/>
  <c r="I8" i="17"/>
  <c r="H8" i="17"/>
  <c r="G8" i="17"/>
  <c r="F8" i="17"/>
  <c r="E8" i="17"/>
  <c r="E6" i="17"/>
  <c r="E5" i="17"/>
  <c r="I4" i="17"/>
  <c r="H4" i="17"/>
  <c r="G4" i="17"/>
  <c r="F4" i="17"/>
  <c r="E4" i="17"/>
  <c r="D7" i="16"/>
  <c r="D6" i="16"/>
  <c r="D5" i="16"/>
  <c r="K4" i="16"/>
  <c r="J4" i="16"/>
  <c r="I4" i="16"/>
  <c r="H4" i="16"/>
  <c r="G4" i="16"/>
  <c r="F4" i="16"/>
  <c r="E4" i="16"/>
  <c r="D4" i="16"/>
  <c r="N35" i="15"/>
  <c r="N36" i="15"/>
  <c r="N37" i="15"/>
  <c r="M35" i="15"/>
  <c r="M36" i="15"/>
  <c r="M37" i="15"/>
  <c r="L35" i="15"/>
  <c r="L36" i="15"/>
  <c r="L37" i="15"/>
  <c r="K35" i="15"/>
  <c r="K36" i="15"/>
  <c r="K37" i="15"/>
  <c r="J35" i="15"/>
  <c r="J36" i="15"/>
  <c r="J37" i="15"/>
  <c r="I35" i="15"/>
  <c r="I36" i="15"/>
  <c r="I37" i="15"/>
  <c r="H35" i="15"/>
  <c r="H36" i="15"/>
  <c r="H37" i="15"/>
  <c r="G35" i="15"/>
  <c r="G36" i="15"/>
  <c r="G37" i="15"/>
  <c r="F35" i="15"/>
  <c r="F36" i="15"/>
  <c r="F37" i="15"/>
  <c r="E37" i="15"/>
  <c r="E36" i="15"/>
  <c r="E35" i="15"/>
  <c r="E33" i="15"/>
  <c r="E32" i="15"/>
  <c r="E31" i="15"/>
  <c r="E25" i="15"/>
  <c r="E23" i="15"/>
  <c r="E21" i="15"/>
  <c r="E19" i="15"/>
  <c r="E14" i="15"/>
  <c r="E12" i="15"/>
  <c r="E10" i="15"/>
  <c r="E8" i="15"/>
  <c r="E6" i="15"/>
  <c r="E4" i="15"/>
  <c r="M16" i="14"/>
  <c r="L16" i="14"/>
  <c r="K16" i="14"/>
  <c r="J16" i="14"/>
  <c r="I16" i="14"/>
  <c r="H16" i="14"/>
  <c r="G16" i="14"/>
  <c r="F16" i="14"/>
  <c r="E16" i="14"/>
  <c r="D14" i="14"/>
  <c r="D10" i="14"/>
  <c r="D16" i="14"/>
  <c r="M12" i="14"/>
  <c r="L12" i="14"/>
  <c r="K12" i="14"/>
  <c r="J12" i="14"/>
  <c r="I12" i="14"/>
  <c r="H12" i="14"/>
  <c r="G12" i="14"/>
  <c r="F12" i="14"/>
  <c r="E12" i="14"/>
  <c r="D8" i="14"/>
  <c r="D12" i="14"/>
  <c r="D4" i="14"/>
  <c r="E9" i="13"/>
  <c r="E8" i="13"/>
  <c r="E7" i="13"/>
  <c r="E6" i="13"/>
  <c r="E5" i="13"/>
  <c r="E4" i="13"/>
  <c r="E3" i="13"/>
  <c r="E13" i="12"/>
  <c r="E12" i="12"/>
  <c r="E11" i="12"/>
  <c r="E10" i="12"/>
  <c r="E9" i="12"/>
  <c r="E8" i="12"/>
  <c r="E7" i="12"/>
  <c r="E6" i="12"/>
  <c r="E5" i="12"/>
  <c r="E4" i="12"/>
  <c r="E3" i="12"/>
  <c r="D17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9" i="11"/>
  <c r="D7" i="11"/>
  <c r="D10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6" i="11"/>
  <c r="D8" i="11"/>
  <c r="D4" i="11"/>
  <c r="N157" i="10"/>
  <c r="M157" i="10"/>
  <c r="L157" i="10"/>
  <c r="K157" i="10"/>
  <c r="J157" i="10"/>
  <c r="I157" i="10"/>
  <c r="H157" i="10"/>
  <c r="G157" i="10"/>
  <c r="F157" i="10"/>
  <c r="E151" i="10"/>
  <c r="E154" i="10"/>
  <c r="E157" i="10"/>
  <c r="N156" i="10"/>
  <c r="M156" i="10"/>
  <c r="L156" i="10"/>
  <c r="K156" i="10"/>
  <c r="J156" i="10"/>
  <c r="I156" i="10"/>
  <c r="H156" i="10"/>
  <c r="G156" i="10"/>
  <c r="F156" i="10"/>
  <c r="E150" i="10"/>
  <c r="E153" i="10"/>
  <c r="E156" i="10"/>
  <c r="N149" i="10"/>
  <c r="N152" i="10"/>
  <c r="N155" i="10"/>
  <c r="M149" i="10"/>
  <c r="M152" i="10"/>
  <c r="M155" i="10"/>
  <c r="L149" i="10"/>
  <c r="L152" i="10"/>
  <c r="L155" i="10"/>
  <c r="K149" i="10"/>
  <c r="K152" i="10"/>
  <c r="K155" i="10"/>
  <c r="J149" i="10"/>
  <c r="J152" i="10"/>
  <c r="J155" i="10"/>
  <c r="I149" i="10"/>
  <c r="I152" i="10"/>
  <c r="I155" i="10"/>
  <c r="H149" i="10"/>
  <c r="H152" i="10"/>
  <c r="H155" i="10"/>
  <c r="G149" i="10"/>
  <c r="G152" i="10"/>
  <c r="G155" i="10"/>
  <c r="F149" i="10"/>
  <c r="F152" i="10"/>
  <c r="F155" i="10"/>
  <c r="E149" i="10"/>
  <c r="E152" i="10"/>
  <c r="E155" i="10"/>
  <c r="N147" i="10"/>
  <c r="M147" i="10"/>
  <c r="L147" i="10"/>
  <c r="K147" i="10"/>
  <c r="J147" i="10"/>
  <c r="I147" i="10"/>
  <c r="H147" i="10"/>
  <c r="G147" i="10"/>
  <c r="F147" i="10"/>
  <c r="E141" i="10"/>
  <c r="E144" i="10"/>
  <c r="E147" i="10"/>
  <c r="N146" i="10"/>
  <c r="M146" i="10"/>
  <c r="L146" i="10"/>
  <c r="K146" i="10"/>
  <c r="J146" i="10"/>
  <c r="I146" i="10"/>
  <c r="H146" i="10"/>
  <c r="G146" i="10"/>
  <c r="F146" i="10"/>
  <c r="E140" i="10"/>
  <c r="E143" i="10"/>
  <c r="E146" i="10"/>
  <c r="N139" i="10"/>
  <c r="N142" i="10"/>
  <c r="N145" i="10"/>
  <c r="M139" i="10"/>
  <c r="M142" i="10"/>
  <c r="M145" i="10"/>
  <c r="L139" i="10"/>
  <c r="L142" i="10"/>
  <c r="L145" i="10"/>
  <c r="K139" i="10"/>
  <c r="K142" i="10"/>
  <c r="K145" i="10"/>
  <c r="J139" i="10"/>
  <c r="J142" i="10"/>
  <c r="J145" i="10"/>
  <c r="I139" i="10"/>
  <c r="I142" i="10"/>
  <c r="I145" i="10"/>
  <c r="H139" i="10"/>
  <c r="H142" i="10"/>
  <c r="H145" i="10"/>
  <c r="G139" i="10"/>
  <c r="G142" i="10"/>
  <c r="G145" i="10"/>
  <c r="F139" i="10"/>
  <c r="F142" i="10"/>
  <c r="F145" i="10"/>
  <c r="E139" i="10"/>
  <c r="E142" i="10"/>
  <c r="E145" i="10"/>
  <c r="N137" i="10"/>
  <c r="M137" i="10"/>
  <c r="L137" i="10"/>
  <c r="K137" i="10"/>
  <c r="J137" i="10"/>
  <c r="I137" i="10"/>
  <c r="H137" i="10"/>
  <c r="G137" i="10"/>
  <c r="F137" i="10"/>
  <c r="E131" i="10"/>
  <c r="E134" i="10"/>
  <c r="E137" i="10"/>
  <c r="N136" i="10"/>
  <c r="M136" i="10"/>
  <c r="L136" i="10"/>
  <c r="K136" i="10"/>
  <c r="J136" i="10"/>
  <c r="I136" i="10"/>
  <c r="H136" i="10"/>
  <c r="G136" i="10"/>
  <c r="F136" i="10"/>
  <c r="E130" i="10"/>
  <c r="E133" i="10"/>
  <c r="E136" i="10"/>
  <c r="N129" i="10"/>
  <c r="N132" i="10"/>
  <c r="N135" i="10"/>
  <c r="M129" i="10"/>
  <c r="M132" i="10"/>
  <c r="M135" i="10"/>
  <c r="L129" i="10"/>
  <c r="L132" i="10"/>
  <c r="L135" i="10"/>
  <c r="K129" i="10"/>
  <c r="K132" i="10"/>
  <c r="K135" i="10"/>
  <c r="J129" i="10"/>
  <c r="J132" i="10"/>
  <c r="J135" i="10"/>
  <c r="I129" i="10"/>
  <c r="I132" i="10"/>
  <c r="I135" i="10"/>
  <c r="H129" i="10"/>
  <c r="H132" i="10"/>
  <c r="H135" i="10"/>
  <c r="G129" i="10"/>
  <c r="G132" i="10"/>
  <c r="G135" i="10"/>
  <c r="F129" i="10"/>
  <c r="F132" i="10"/>
  <c r="F135" i="10"/>
  <c r="E129" i="10"/>
  <c r="E132" i="10"/>
  <c r="E135" i="10"/>
  <c r="N127" i="10"/>
  <c r="M127" i="10"/>
  <c r="L127" i="10"/>
  <c r="K127" i="10"/>
  <c r="J127" i="10"/>
  <c r="I127" i="10"/>
  <c r="H127" i="10"/>
  <c r="G127" i="10"/>
  <c r="F127" i="10"/>
  <c r="E121" i="10"/>
  <c r="E124" i="10"/>
  <c r="E127" i="10"/>
  <c r="N126" i="10"/>
  <c r="M126" i="10"/>
  <c r="L126" i="10"/>
  <c r="K126" i="10"/>
  <c r="J126" i="10"/>
  <c r="I126" i="10"/>
  <c r="H126" i="10"/>
  <c r="G126" i="10"/>
  <c r="F126" i="10"/>
  <c r="E120" i="10"/>
  <c r="E123" i="10"/>
  <c r="E126" i="10"/>
  <c r="N119" i="10"/>
  <c r="N122" i="10"/>
  <c r="N125" i="10"/>
  <c r="M119" i="10"/>
  <c r="M122" i="10"/>
  <c r="M125" i="10"/>
  <c r="L119" i="10"/>
  <c r="L122" i="10"/>
  <c r="L125" i="10"/>
  <c r="K119" i="10"/>
  <c r="K122" i="10"/>
  <c r="K125" i="10"/>
  <c r="J119" i="10"/>
  <c r="J122" i="10"/>
  <c r="J125" i="10"/>
  <c r="I119" i="10"/>
  <c r="I122" i="10"/>
  <c r="I125" i="10"/>
  <c r="H119" i="10"/>
  <c r="H122" i="10"/>
  <c r="H125" i="10"/>
  <c r="G119" i="10"/>
  <c r="G122" i="10"/>
  <c r="G125" i="10"/>
  <c r="F119" i="10"/>
  <c r="F122" i="10"/>
  <c r="F125" i="10"/>
  <c r="E119" i="10"/>
  <c r="E122" i="10"/>
  <c r="E125" i="10"/>
  <c r="N117" i="10"/>
  <c r="M117" i="10"/>
  <c r="L117" i="10"/>
  <c r="K117" i="10"/>
  <c r="J117" i="10"/>
  <c r="I117" i="10"/>
  <c r="H117" i="10"/>
  <c r="G117" i="10"/>
  <c r="F117" i="10"/>
  <c r="E111" i="10"/>
  <c r="E114" i="10"/>
  <c r="E117" i="10"/>
  <c r="N116" i="10"/>
  <c r="M116" i="10"/>
  <c r="L116" i="10"/>
  <c r="K116" i="10"/>
  <c r="J116" i="10"/>
  <c r="I116" i="10"/>
  <c r="H116" i="10"/>
  <c r="G116" i="10"/>
  <c r="F116" i="10"/>
  <c r="E110" i="10"/>
  <c r="E113" i="10"/>
  <c r="E116" i="10"/>
  <c r="N109" i="10"/>
  <c r="N112" i="10"/>
  <c r="N115" i="10"/>
  <c r="M109" i="10"/>
  <c r="M112" i="10"/>
  <c r="M115" i="10"/>
  <c r="L109" i="10"/>
  <c r="L112" i="10"/>
  <c r="L115" i="10"/>
  <c r="K109" i="10"/>
  <c r="K112" i="10"/>
  <c r="K115" i="10"/>
  <c r="J109" i="10"/>
  <c r="J112" i="10"/>
  <c r="J115" i="10"/>
  <c r="I109" i="10"/>
  <c r="I112" i="10"/>
  <c r="I115" i="10"/>
  <c r="H109" i="10"/>
  <c r="H112" i="10"/>
  <c r="H115" i="10"/>
  <c r="G109" i="10"/>
  <c r="G112" i="10"/>
  <c r="G115" i="10"/>
  <c r="F109" i="10"/>
  <c r="F112" i="10"/>
  <c r="F115" i="10"/>
  <c r="E109" i="10"/>
  <c r="E112" i="10"/>
  <c r="E115" i="10"/>
  <c r="N107" i="10"/>
  <c r="M107" i="10"/>
  <c r="L107" i="10"/>
  <c r="K107" i="10"/>
  <c r="J107" i="10"/>
  <c r="I107" i="10"/>
  <c r="H107" i="10"/>
  <c r="G107" i="10"/>
  <c r="F107" i="10"/>
  <c r="E101" i="10"/>
  <c r="E104" i="10"/>
  <c r="E107" i="10"/>
  <c r="N106" i="10"/>
  <c r="M106" i="10"/>
  <c r="L106" i="10"/>
  <c r="K106" i="10"/>
  <c r="J106" i="10"/>
  <c r="I106" i="10"/>
  <c r="H106" i="10"/>
  <c r="G106" i="10"/>
  <c r="F106" i="10"/>
  <c r="E100" i="10"/>
  <c r="E103" i="10"/>
  <c r="E106" i="10"/>
  <c r="N99" i="10"/>
  <c r="N102" i="10"/>
  <c r="N105" i="10"/>
  <c r="M99" i="10"/>
  <c r="M102" i="10"/>
  <c r="M105" i="10"/>
  <c r="L99" i="10"/>
  <c r="L102" i="10"/>
  <c r="L105" i="10"/>
  <c r="K99" i="10"/>
  <c r="K102" i="10"/>
  <c r="K105" i="10"/>
  <c r="J99" i="10"/>
  <c r="J102" i="10"/>
  <c r="J105" i="10"/>
  <c r="I99" i="10"/>
  <c r="I102" i="10"/>
  <c r="I105" i="10"/>
  <c r="H99" i="10"/>
  <c r="H102" i="10"/>
  <c r="H105" i="10"/>
  <c r="G99" i="10"/>
  <c r="G102" i="10"/>
  <c r="G105" i="10"/>
  <c r="F99" i="10"/>
  <c r="F102" i="10"/>
  <c r="F105" i="10"/>
  <c r="E99" i="10"/>
  <c r="E102" i="10"/>
  <c r="E105" i="10"/>
  <c r="N97" i="10"/>
  <c r="M97" i="10"/>
  <c r="L97" i="10"/>
  <c r="K97" i="10"/>
  <c r="J97" i="10"/>
  <c r="I97" i="10"/>
  <c r="H97" i="10"/>
  <c r="G97" i="10"/>
  <c r="F97" i="10"/>
  <c r="E91" i="10"/>
  <c r="E94" i="10"/>
  <c r="E97" i="10"/>
  <c r="N96" i="10"/>
  <c r="M96" i="10"/>
  <c r="L96" i="10"/>
  <c r="K96" i="10"/>
  <c r="J96" i="10"/>
  <c r="I96" i="10"/>
  <c r="H96" i="10"/>
  <c r="G96" i="10"/>
  <c r="F96" i="10"/>
  <c r="E90" i="10"/>
  <c r="E93" i="10"/>
  <c r="E96" i="10"/>
  <c r="N89" i="10"/>
  <c r="N92" i="10"/>
  <c r="N95" i="10"/>
  <c r="M89" i="10"/>
  <c r="M92" i="10"/>
  <c r="M95" i="10"/>
  <c r="L89" i="10"/>
  <c r="L92" i="10"/>
  <c r="L95" i="10"/>
  <c r="K89" i="10"/>
  <c r="K92" i="10"/>
  <c r="K95" i="10"/>
  <c r="J89" i="10"/>
  <c r="J92" i="10"/>
  <c r="J95" i="10"/>
  <c r="I89" i="10"/>
  <c r="I92" i="10"/>
  <c r="I95" i="10"/>
  <c r="H89" i="10"/>
  <c r="H92" i="10"/>
  <c r="H95" i="10"/>
  <c r="G89" i="10"/>
  <c r="G92" i="10"/>
  <c r="G95" i="10"/>
  <c r="F89" i="10"/>
  <c r="F92" i="10"/>
  <c r="F95" i="10"/>
  <c r="E89" i="10"/>
  <c r="E92" i="10"/>
  <c r="E95" i="10"/>
  <c r="E71" i="10"/>
  <c r="E70" i="10"/>
  <c r="N69" i="10"/>
  <c r="M69" i="10"/>
  <c r="L69" i="10"/>
  <c r="K69" i="10"/>
  <c r="J69" i="10"/>
  <c r="I69" i="10"/>
  <c r="H69" i="10"/>
  <c r="G69" i="10"/>
  <c r="F69" i="10"/>
  <c r="E69" i="10"/>
  <c r="N65" i="10"/>
  <c r="M65" i="10"/>
  <c r="L65" i="10"/>
  <c r="K65" i="10"/>
  <c r="J65" i="10"/>
  <c r="I65" i="10"/>
  <c r="H65" i="10"/>
  <c r="G65" i="10"/>
  <c r="F65" i="10"/>
  <c r="E59" i="10"/>
  <c r="E62" i="10"/>
  <c r="E65" i="10"/>
  <c r="N64" i="10"/>
  <c r="M64" i="10"/>
  <c r="L64" i="10"/>
  <c r="K64" i="10"/>
  <c r="J64" i="10"/>
  <c r="I64" i="10"/>
  <c r="H64" i="10"/>
  <c r="G64" i="10"/>
  <c r="F64" i="10"/>
  <c r="E58" i="10"/>
  <c r="E61" i="10"/>
  <c r="E64" i="10"/>
  <c r="N57" i="10"/>
  <c r="N60" i="10"/>
  <c r="N63" i="10"/>
  <c r="M57" i="10"/>
  <c r="M60" i="10"/>
  <c r="M63" i="10"/>
  <c r="L57" i="10"/>
  <c r="L60" i="10"/>
  <c r="L63" i="10"/>
  <c r="K57" i="10"/>
  <c r="K60" i="10"/>
  <c r="K63" i="10"/>
  <c r="J57" i="10"/>
  <c r="J60" i="10"/>
  <c r="J63" i="10"/>
  <c r="I57" i="10"/>
  <c r="I60" i="10"/>
  <c r="I63" i="10"/>
  <c r="H57" i="10"/>
  <c r="H60" i="10"/>
  <c r="H63" i="10"/>
  <c r="G57" i="10"/>
  <c r="G60" i="10"/>
  <c r="G63" i="10"/>
  <c r="F57" i="10"/>
  <c r="F60" i="10"/>
  <c r="F63" i="10"/>
  <c r="E57" i="10"/>
  <c r="E60" i="10"/>
  <c r="E63" i="10"/>
  <c r="N55" i="10"/>
  <c r="M55" i="10"/>
  <c r="L55" i="10"/>
  <c r="K55" i="10"/>
  <c r="J55" i="10"/>
  <c r="I55" i="10"/>
  <c r="H55" i="10"/>
  <c r="G55" i="10"/>
  <c r="F55" i="10"/>
  <c r="E49" i="10"/>
  <c r="E52" i="10"/>
  <c r="E55" i="10"/>
  <c r="N54" i="10"/>
  <c r="M54" i="10"/>
  <c r="L54" i="10"/>
  <c r="K54" i="10"/>
  <c r="J54" i="10"/>
  <c r="I54" i="10"/>
  <c r="H54" i="10"/>
  <c r="G54" i="10"/>
  <c r="F54" i="10"/>
  <c r="E48" i="10"/>
  <c r="E51" i="10"/>
  <c r="E54" i="10"/>
  <c r="N47" i="10"/>
  <c r="N50" i="10"/>
  <c r="N53" i="10"/>
  <c r="M47" i="10"/>
  <c r="M50" i="10"/>
  <c r="M53" i="10"/>
  <c r="L47" i="10"/>
  <c r="L50" i="10"/>
  <c r="L53" i="10"/>
  <c r="K47" i="10"/>
  <c r="K50" i="10"/>
  <c r="K53" i="10"/>
  <c r="J47" i="10"/>
  <c r="J50" i="10"/>
  <c r="J53" i="10"/>
  <c r="I47" i="10"/>
  <c r="I50" i="10"/>
  <c r="I53" i="10"/>
  <c r="H47" i="10"/>
  <c r="H50" i="10"/>
  <c r="H53" i="10"/>
  <c r="G47" i="10"/>
  <c r="G50" i="10"/>
  <c r="G53" i="10"/>
  <c r="F47" i="10"/>
  <c r="F50" i="10"/>
  <c r="F53" i="10"/>
  <c r="E47" i="10"/>
  <c r="E50" i="10"/>
  <c r="E53" i="10"/>
  <c r="N45" i="10"/>
  <c r="M45" i="10"/>
  <c r="L45" i="10"/>
  <c r="K45" i="10"/>
  <c r="J45" i="10"/>
  <c r="I45" i="10"/>
  <c r="H45" i="10"/>
  <c r="G45" i="10"/>
  <c r="F45" i="10"/>
  <c r="E39" i="10"/>
  <c r="E42" i="10"/>
  <c r="E45" i="10"/>
  <c r="N44" i="10"/>
  <c r="M44" i="10"/>
  <c r="L44" i="10"/>
  <c r="K44" i="10"/>
  <c r="J44" i="10"/>
  <c r="I44" i="10"/>
  <c r="H44" i="10"/>
  <c r="G44" i="10"/>
  <c r="F44" i="10"/>
  <c r="E38" i="10"/>
  <c r="E41" i="10"/>
  <c r="E44" i="10"/>
  <c r="N37" i="10"/>
  <c r="N40" i="10"/>
  <c r="N43" i="10"/>
  <c r="M37" i="10"/>
  <c r="M40" i="10"/>
  <c r="M43" i="10"/>
  <c r="L37" i="10"/>
  <c r="L40" i="10"/>
  <c r="L43" i="10"/>
  <c r="K37" i="10"/>
  <c r="K40" i="10"/>
  <c r="K43" i="10"/>
  <c r="J37" i="10"/>
  <c r="J40" i="10"/>
  <c r="J43" i="10"/>
  <c r="I37" i="10"/>
  <c r="I40" i="10"/>
  <c r="I43" i="10"/>
  <c r="H37" i="10"/>
  <c r="H40" i="10"/>
  <c r="H43" i="10"/>
  <c r="G37" i="10"/>
  <c r="G40" i="10"/>
  <c r="G43" i="10"/>
  <c r="F37" i="10"/>
  <c r="F40" i="10"/>
  <c r="F43" i="10"/>
  <c r="E37" i="10"/>
  <c r="E40" i="10"/>
  <c r="E43" i="10"/>
  <c r="N34" i="10"/>
  <c r="M34" i="10"/>
  <c r="L34" i="10"/>
  <c r="K34" i="10"/>
  <c r="J34" i="10"/>
  <c r="I34" i="10"/>
  <c r="H34" i="10"/>
  <c r="G34" i="10"/>
  <c r="F34" i="10"/>
  <c r="E28" i="10"/>
  <c r="E31" i="10"/>
  <c r="E34" i="10"/>
  <c r="N33" i="10"/>
  <c r="M33" i="10"/>
  <c r="L33" i="10"/>
  <c r="K33" i="10"/>
  <c r="J33" i="10"/>
  <c r="I33" i="10"/>
  <c r="H33" i="10"/>
  <c r="G33" i="10"/>
  <c r="F33" i="10"/>
  <c r="E27" i="10"/>
  <c r="E30" i="10"/>
  <c r="E33" i="10"/>
  <c r="N26" i="10"/>
  <c r="N29" i="10"/>
  <c r="N32" i="10"/>
  <c r="M26" i="10"/>
  <c r="M29" i="10"/>
  <c r="M32" i="10"/>
  <c r="L26" i="10"/>
  <c r="L29" i="10"/>
  <c r="L32" i="10"/>
  <c r="K26" i="10"/>
  <c r="K29" i="10"/>
  <c r="K32" i="10"/>
  <c r="J26" i="10"/>
  <c r="J29" i="10"/>
  <c r="J32" i="10"/>
  <c r="I26" i="10"/>
  <c r="I29" i="10"/>
  <c r="I32" i="10"/>
  <c r="H26" i="10"/>
  <c r="H29" i="10"/>
  <c r="H32" i="10"/>
  <c r="G26" i="10"/>
  <c r="G29" i="10"/>
  <c r="G32" i="10"/>
  <c r="F26" i="10"/>
  <c r="F29" i="10"/>
  <c r="F32" i="10"/>
  <c r="E26" i="10"/>
  <c r="E29" i="10"/>
  <c r="E32" i="10"/>
  <c r="N23" i="10"/>
  <c r="M23" i="10"/>
  <c r="L23" i="10"/>
  <c r="K23" i="10"/>
  <c r="J23" i="10"/>
  <c r="I23" i="10"/>
  <c r="H23" i="10"/>
  <c r="G23" i="10"/>
  <c r="F23" i="10"/>
  <c r="E17" i="10"/>
  <c r="E20" i="10"/>
  <c r="E23" i="10"/>
  <c r="N22" i="10"/>
  <c r="M22" i="10"/>
  <c r="L22" i="10"/>
  <c r="K22" i="10"/>
  <c r="J22" i="10"/>
  <c r="I22" i="10"/>
  <c r="H22" i="10"/>
  <c r="G22" i="10"/>
  <c r="F22" i="10"/>
  <c r="E16" i="10"/>
  <c r="E19" i="10"/>
  <c r="E22" i="10"/>
  <c r="N15" i="10"/>
  <c r="N18" i="10"/>
  <c r="N21" i="10"/>
  <c r="M15" i="10"/>
  <c r="M18" i="10"/>
  <c r="M21" i="10"/>
  <c r="L15" i="10"/>
  <c r="L18" i="10"/>
  <c r="L21" i="10"/>
  <c r="K15" i="10"/>
  <c r="K18" i="10"/>
  <c r="K21" i="10"/>
  <c r="J15" i="10"/>
  <c r="J18" i="10"/>
  <c r="J21" i="10"/>
  <c r="I15" i="10"/>
  <c r="I18" i="10"/>
  <c r="I21" i="10"/>
  <c r="H15" i="10"/>
  <c r="H18" i="10"/>
  <c r="H21" i="10"/>
  <c r="G15" i="10"/>
  <c r="G18" i="10"/>
  <c r="G21" i="10"/>
  <c r="F15" i="10"/>
  <c r="F18" i="10"/>
  <c r="F21" i="10"/>
  <c r="E15" i="10"/>
  <c r="E18" i="10"/>
  <c r="E21" i="10"/>
  <c r="N12" i="10"/>
  <c r="M12" i="10"/>
  <c r="L12" i="10"/>
  <c r="K12" i="10"/>
  <c r="J12" i="10"/>
  <c r="I12" i="10"/>
  <c r="H12" i="10"/>
  <c r="G12" i="10"/>
  <c r="F12" i="10"/>
  <c r="E6" i="10"/>
  <c r="E9" i="10"/>
  <c r="E12" i="10"/>
  <c r="N11" i="10"/>
  <c r="M11" i="10"/>
  <c r="L11" i="10"/>
  <c r="K11" i="10"/>
  <c r="J11" i="10"/>
  <c r="I11" i="10"/>
  <c r="H11" i="10"/>
  <c r="G11" i="10"/>
  <c r="F11" i="10"/>
  <c r="E5" i="10"/>
  <c r="E8" i="10"/>
  <c r="E11" i="10"/>
  <c r="N4" i="10"/>
  <c r="N7" i="10"/>
  <c r="N10" i="10"/>
  <c r="M4" i="10"/>
  <c r="M7" i="10"/>
  <c r="M10" i="10"/>
  <c r="L4" i="10"/>
  <c r="L7" i="10"/>
  <c r="L10" i="10"/>
  <c r="K4" i="10"/>
  <c r="K7" i="10"/>
  <c r="K10" i="10"/>
  <c r="J4" i="10"/>
  <c r="J7" i="10"/>
  <c r="J10" i="10"/>
  <c r="I4" i="10"/>
  <c r="I7" i="10"/>
  <c r="I10" i="10"/>
  <c r="H4" i="10"/>
  <c r="H7" i="10"/>
  <c r="H10" i="10"/>
  <c r="G4" i="10"/>
  <c r="G7" i="10"/>
  <c r="G10" i="10"/>
  <c r="F4" i="10"/>
  <c r="F7" i="10"/>
  <c r="F10" i="10"/>
  <c r="E4" i="10"/>
  <c r="E7" i="10"/>
  <c r="E10" i="10"/>
  <c r="N55" i="9"/>
  <c r="N35" i="9"/>
  <c r="N65" i="9"/>
  <c r="M55" i="9"/>
  <c r="M35" i="9"/>
  <c r="M65" i="9"/>
  <c r="L55" i="9"/>
  <c r="L35" i="9"/>
  <c r="L65" i="9"/>
  <c r="K55" i="9"/>
  <c r="K35" i="9"/>
  <c r="K65" i="9"/>
  <c r="J55" i="9"/>
  <c r="J35" i="9"/>
  <c r="J65" i="9"/>
  <c r="I55" i="9"/>
  <c r="I35" i="9"/>
  <c r="I65" i="9"/>
  <c r="H55" i="9"/>
  <c r="H35" i="9"/>
  <c r="H65" i="9"/>
  <c r="G55" i="9"/>
  <c r="G35" i="9"/>
  <c r="G65" i="9"/>
  <c r="F55" i="9"/>
  <c r="F35" i="9"/>
  <c r="F65" i="9"/>
  <c r="E55" i="9"/>
  <c r="E35" i="9"/>
  <c r="E65" i="9"/>
  <c r="N54" i="9"/>
  <c r="N34" i="9"/>
  <c r="N64" i="9"/>
  <c r="M54" i="9"/>
  <c r="M34" i="9"/>
  <c r="M64" i="9"/>
  <c r="L54" i="9"/>
  <c r="L34" i="9"/>
  <c r="L64" i="9"/>
  <c r="K54" i="9"/>
  <c r="K34" i="9"/>
  <c r="K64" i="9"/>
  <c r="J54" i="9"/>
  <c r="J34" i="9"/>
  <c r="J64" i="9"/>
  <c r="I54" i="9"/>
  <c r="I34" i="9"/>
  <c r="I64" i="9"/>
  <c r="H54" i="9"/>
  <c r="H34" i="9"/>
  <c r="H64" i="9"/>
  <c r="G54" i="9"/>
  <c r="G34" i="9"/>
  <c r="G64" i="9"/>
  <c r="F54" i="9"/>
  <c r="F34" i="9"/>
  <c r="F64" i="9"/>
  <c r="E54" i="9"/>
  <c r="E34" i="9"/>
  <c r="E64" i="9"/>
  <c r="N47" i="9"/>
  <c r="N50" i="9"/>
  <c r="N53" i="9"/>
  <c r="N27" i="9"/>
  <c r="N30" i="9"/>
  <c r="N33" i="9"/>
  <c r="N63" i="9"/>
  <c r="M47" i="9"/>
  <c r="M50" i="9"/>
  <c r="M53" i="9"/>
  <c r="M27" i="9"/>
  <c r="M30" i="9"/>
  <c r="M33" i="9"/>
  <c r="M63" i="9"/>
  <c r="L47" i="9"/>
  <c r="L50" i="9"/>
  <c r="L53" i="9"/>
  <c r="L27" i="9"/>
  <c r="L30" i="9"/>
  <c r="L33" i="9"/>
  <c r="L63" i="9"/>
  <c r="K47" i="9"/>
  <c r="K50" i="9"/>
  <c r="K53" i="9"/>
  <c r="K27" i="9"/>
  <c r="K30" i="9"/>
  <c r="K33" i="9"/>
  <c r="K63" i="9"/>
  <c r="J47" i="9"/>
  <c r="J50" i="9"/>
  <c r="J53" i="9"/>
  <c r="J27" i="9"/>
  <c r="J30" i="9"/>
  <c r="J33" i="9"/>
  <c r="J63" i="9"/>
  <c r="I47" i="9"/>
  <c r="I50" i="9"/>
  <c r="I53" i="9"/>
  <c r="I27" i="9"/>
  <c r="I30" i="9"/>
  <c r="I33" i="9"/>
  <c r="I63" i="9"/>
  <c r="H47" i="9"/>
  <c r="H50" i="9"/>
  <c r="H53" i="9"/>
  <c r="H27" i="9"/>
  <c r="H30" i="9"/>
  <c r="H33" i="9"/>
  <c r="H63" i="9"/>
  <c r="G47" i="9"/>
  <c r="G50" i="9"/>
  <c r="G53" i="9"/>
  <c r="G27" i="9"/>
  <c r="G30" i="9"/>
  <c r="G33" i="9"/>
  <c r="G63" i="9"/>
  <c r="F47" i="9"/>
  <c r="F50" i="9"/>
  <c r="F53" i="9"/>
  <c r="F27" i="9"/>
  <c r="F30" i="9"/>
  <c r="F33" i="9"/>
  <c r="F63" i="9"/>
  <c r="E53" i="9"/>
  <c r="E33" i="9"/>
  <c r="E63" i="9"/>
  <c r="N62" i="9"/>
  <c r="M62" i="9"/>
  <c r="L62" i="9"/>
  <c r="K62" i="9"/>
  <c r="J62" i="9"/>
  <c r="I62" i="9"/>
  <c r="H62" i="9"/>
  <c r="G62" i="9"/>
  <c r="F62" i="9"/>
  <c r="E52" i="9"/>
  <c r="E32" i="9"/>
  <c r="E62" i="9"/>
  <c r="N61" i="9"/>
  <c r="M61" i="9"/>
  <c r="L61" i="9"/>
  <c r="K61" i="9"/>
  <c r="J61" i="9"/>
  <c r="I61" i="9"/>
  <c r="H61" i="9"/>
  <c r="G61" i="9"/>
  <c r="F61" i="9"/>
  <c r="E51" i="9"/>
  <c r="E31" i="9"/>
  <c r="E61" i="9"/>
  <c r="N60" i="9"/>
  <c r="M60" i="9"/>
  <c r="L60" i="9"/>
  <c r="K60" i="9"/>
  <c r="J60" i="9"/>
  <c r="I60" i="9"/>
  <c r="H60" i="9"/>
  <c r="G60" i="9"/>
  <c r="F60" i="9"/>
  <c r="E50" i="9"/>
  <c r="E30" i="9"/>
  <c r="E60" i="9"/>
  <c r="N59" i="9"/>
  <c r="M59" i="9"/>
  <c r="L59" i="9"/>
  <c r="K59" i="9"/>
  <c r="J59" i="9"/>
  <c r="I59" i="9"/>
  <c r="H59" i="9"/>
  <c r="G59" i="9"/>
  <c r="F59" i="9"/>
  <c r="E49" i="9"/>
  <c r="E29" i="9"/>
  <c r="E59" i="9"/>
  <c r="N58" i="9"/>
  <c r="M58" i="9"/>
  <c r="L58" i="9"/>
  <c r="K58" i="9"/>
  <c r="J58" i="9"/>
  <c r="I58" i="9"/>
  <c r="H58" i="9"/>
  <c r="G58" i="9"/>
  <c r="F58" i="9"/>
  <c r="E48" i="9"/>
  <c r="E28" i="9"/>
  <c r="E58" i="9"/>
  <c r="N57" i="9"/>
  <c r="M57" i="9"/>
  <c r="L57" i="9"/>
  <c r="K57" i="9"/>
  <c r="J57" i="9"/>
  <c r="I57" i="9"/>
  <c r="H57" i="9"/>
  <c r="G57" i="9"/>
  <c r="F57" i="9"/>
  <c r="E47" i="9"/>
  <c r="E27" i="9"/>
  <c r="E57" i="9"/>
  <c r="N25" i="9"/>
  <c r="N45" i="9"/>
  <c r="M25" i="9"/>
  <c r="M45" i="9"/>
  <c r="L25" i="9"/>
  <c r="L45" i="9"/>
  <c r="K25" i="9"/>
  <c r="K45" i="9"/>
  <c r="J25" i="9"/>
  <c r="J45" i="9"/>
  <c r="I25" i="9"/>
  <c r="I45" i="9"/>
  <c r="H25" i="9"/>
  <c r="H45" i="9"/>
  <c r="G25" i="9"/>
  <c r="G45" i="9"/>
  <c r="F25" i="9"/>
  <c r="F45" i="9"/>
  <c r="E25" i="9"/>
  <c r="E45" i="9"/>
  <c r="N24" i="9"/>
  <c r="N44" i="9"/>
  <c r="M24" i="9"/>
  <c r="M44" i="9"/>
  <c r="L24" i="9"/>
  <c r="L44" i="9"/>
  <c r="K24" i="9"/>
  <c r="K44" i="9"/>
  <c r="J24" i="9"/>
  <c r="J44" i="9"/>
  <c r="I24" i="9"/>
  <c r="I44" i="9"/>
  <c r="H24" i="9"/>
  <c r="H44" i="9"/>
  <c r="G24" i="9"/>
  <c r="G44" i="9"/>
  <c r="F24" i="9"/>
  <c r="F44" i="9"/>
  <c r="E24" i="9"/>
  <c r="E44" i="9"/>
  <c r="N17" i="9"/>
  <c r="N20" i="9"/>
  <c r="N23" i="9"/>
  <c r="N43" i="9"/>
  <c r="M17" i="9"/>
  <c r="M20" i="9"/>
  <c r="M23" i="9"/>
  <c r="M43" i="9"/>
  <c r="L17" i="9"/>
  <c r="L20" i="9"/>
  <c r="L23" i="9"/>
  <c r="L43" i="9"/>
  <c r="K17" i="9"/>
  <c r="K20" i="9"/>
  <c r="K23" i="9"/>
  <c r="K43" i="9"/>
  <c r="J17" i="9"/>
  <c r="J20" i="9"/>
  <c r="J23" i="9"/>
  <c r="J43" i="9"/>
  <c r="I17" i="9"/>
  <c r="I20" i="9"/>
  <c r="I23" i="9"/>
  <c r="I43" i="9"/>
  <c r="H17" i="9"/>
  <c r="H20" i="9"/>
  <c r="H23" i="9"/>
  <c r="H43" i="9"/>
  <c r="G17" i="9"/>
  <c r="G20" i="9"/>
  <c r="G23" i="9"/>
  <c r="G43" i="9"/>
  <c r="F17" i="9"/>
  <c r="F20" i="9"/>
  <c r="F23" i="9"/>
  <c r="F43" i="9"/>
  <c r="E23" i="9"/>
  <c r="E43" i="9"/>
  <c r="N42" i="9"/>
  <c r="M42" i="9"/>
  <c r="L42" i="9"/>
  <c r="K42" i="9"/>
  <c r="J42" i="9"/>
  <c r="I42" i="9"/>
  <c r="H42" i="9"/>
  <c r="G42" i="9"/>
  <c r="F42" i="9"/>
  <c r="E22" i="9"/>
  <c r="E42" i="9"/>
  <c r="N41" i="9"/>
  <c r="M41" i="9"/>
  <c r="L41" i="9"/>
  <c r="K41" i="9"/>
  <c r="J41" i="9"/>
  <c r="I41" i="9"/>
  <c r="H41" i="9"/>
  <c r="G41" i="9"/>
  <c r="F41" i="9"/>
  <c r="E21" i="9"/>
  <c r="E41" i="9"/>
  <c r="N40" i="9"/>
  <c r="M40" i="9"/>
  <c r="L40" i="9"/>
  <c r="K40" i="9"/>
  <c r="J40" i="9"/>
  <c r="I40" i="9"/>
  <c r="H40" i="9"/>
  <c r="G40" i="9"/>
  <c r="F40" i="9"/>
  <c r="E20" i="9"/>
  <c r="E40" i="9"/>
  <c r="N39" i="9"/>
  <c r="M39" i="9"/>
  <c r="L39" i="9"/>
  <c r="K39" i="9"/>
  <c r="J39" i="9"/>
  <c r="I39" i="9"/>
  <c r="H39" i="9"/>
  <c r="G39" i="9"/>
  <c r="F39" i="9"/>
  <c r="E19" i="9"/>
  <c r="E39" i="9"/>
  <c r="N38" i="9"/>
  <c r="M38" i="9"/>
  <c r="L38" i="9"/>
  <c r="K38" i="9"/>
  <c r="J38" i="9"/>
  <c r="I38" i="9"/>
  <c r="H38" i="9"/>
  <c r="G38" i="9"/>
  <c r="F38" i="9"/>
  <c r="E18" i="9"/>
  <c r="E38" i="9"/>
  <c r="N37" i="9"/>
  <c r="M37" i="9"/>
  <c r="L37" i="9"/>
  <c r="K37" i="9"/>
  <c r="J37" i="9"/>
  <c r="I37" i="9"/>
  <c r="H37" i="9"/>
  <c r="G37" i="9"/>
  <c r="F37" i="9"/>
  <c r="E17" i="9"/>
  <c r="E37" i="9"/>
  <c r="N11" i="9"/>
  <c r="M11" i="9"/>
  <c r="L11" i="9"/>
  <c r="K11" i="9"/>
  <c r="J11" i="9"/>
  <c r="I11" i="9"/>
  <c r="H11" i="9"/>
  <c r="G11" i="9"/>
  <c r="F11" i="9"/>
  <c r="E11" i="9"/>
  <c r="N10" i="9"/>
  <c r="M10" i="9"/>
  <c r="L10" i="9"/>
  <c r="K10" i="9"/>
  <c r="J10" i="9"/>
  <c r="I10" i="9"/>
  <c r="H10" i="9"/>
  <c r="G10" i="9"/>
  <c r="F10" i="9"/>
  <c r="E10" i="9"/>
  <c r="N3" i="9"/>
  <c r="N6" i="9"/>
  <c r="N9" i="9"/>
  <c r="M3" i="9"/>
  <c r="M6" i="9"/>
  <c r="M9" i="9"/>
  <c r="L3" i="9"/>
  <c r="L6" i="9"/>
  <c r="L9" i="9"/>
  <c r="K3" i="9"/>
  <c r="K6" i="9"/>
  <c r="K9" i="9"/>
  <c r="J3" i="9"/>
  <c r="J6" i="9"/>
  <c r="J9" i="9"/>
  <c r="I3" i="9"/>
  <c r="I6" i="9"/>
  <c r="I9" i="9"/>
  <c r="H3" i="9"/>
  <c r="H6" i="9"/>
  <c r="H9" i="9"/>
  <c r="G3" i="9"/>
  <c r="G6" i="9"/>
  <c r="G9" i="9"/>
  <c r="F3" i="9"/>
  <c r="F6" i="9"/>
  <c r="F9" i="9"/>
  <c r="E9" i="9"/>
  <c r="E8" i="9"/>
  <c r="E7" i="9"/>
  <c r="E6" i="9"/>
  <c r="E5" i="9"/>
  <c r="E4" i="9"/>
  <c r="E3" i="9"/>
  <c r="E44" i="8"/>
  <c r="E43" i="8"/>
  <c r="N42" i="8"/>
  <c r="M42" i="8"/>
  <c r="L42" i="8"/>
  <c r="K42" i="8"/>
  <c r="J42" i="8"/>
  <c r="I42" i="8"/>
  <c r="H42" i="8"/>
  <c r="G42" i="8"/>
  <c r="F42" i="8"/>
  <c r="E42" i="8"/>
  <c r="E40" i="8"/>
  <c r="E39" i="8"/>
  <c r="N38" i="8"/>
  <c r="M38" i="8"/>
  <c r="L38" i="8"/>
  <c r="K38" i="8"/>
  <c r="J38" i="8"/>
  <c r="I38" i="8"/>
  <c r="H38" i="8"/>
  <c r="G38" i="8"/>
  <c r="F38" i="8"/>
  <c r="E38" i="8"/>
  <c r="E36" i="8"/>
  <c r="E35" i="8"/>
  <c r="N34" i="8"/>
  <c r="M34" i="8"/>
  <c r="L34" i="8"/>
  <c r="K34" i="8"/>
  <c r="J34" i="8"/>
  <c r="I34" i="8"/>
  <c r="H34" i="8"/>
  <c r="G34" i="8"/>
  <c r="F34" i="8"/>
  <c r="E34" i="8"/>
  <c r="E32" i="8"/>
  <c r="E31" i="8"/>
  <c r="N30" i="8"/>
  <c r="M30" i="8"/>
  <c r="L30" i="8"/>
  <c r="K30" i="8"/>
  <c r="J30" i="8"/>
  <c r="I30" i="8"/>
  <c r="H30" i="8"/>
  <c r="G30" i="8"/>
  <c r="F30" i="8"/>
  <c r="E30" i="8"/>
  <c r="E26" i="8"/>
  <c r="E25" i="8"/>
  <c r="N24" i="8"/>
  <c r="M24" i="8"/>
  <c r="L24" i="8"/>
  <c r="K24" i="8"/>
  <c r="J24" i="8"/>
  <c r="I24" i="8"/>
  <c r="H24" i="8"/>
  <c r="G24" i="8"/>
  <c r="F24" i="8"/>
  <c r="E24" i="8"/>
  <c r="E22" i="8"/>
  <c r="E21" i="8"/>
  <c r="N20" i="8"/>
  <c r="M20" i="8"/>
  <c r="L20" i="8"/>
  <c r="K20" i="8"/>
  <c r="J20" i="8"/>
  <c r="I20" i="8"/>
  <c r="H20" i="8"/>
  <c r="G20" i="8"/>
  <c r="F20" i="8"/>
  <c r="E20" i="8"/>
  <c r="E18" i="8"/>
  <c r="E17" i="8"/>
  <c r="N16" i="8"/>
  <c r="M16" i="8"/>
  <c r="L16" i="8"/>
  <c r="K16" i="8"/>
  <c r="J16" i="8"/>
  <c r="I16" i="8"/>
  <c r="H16" i="8"/>
  <c r="G16" i="8"/>
  <c r="F16" i="8"/>
  <c r="E16" i="8"/>
  <c r="E14" i="8"/>
  <c r="E13" i="8"/>
  <c r="N12" i="8"/>
  <c r="M12" i="8"/>
  <c r="L12" i="8"/>
  <c r="K12" i="8"/>
  <c r="J12" i="8"/>
  <c r="I12" i="8"/>
  <c r="H12" i="8"/>
  <c r="G12" i="8"/>
  <c r="F12" i="8"/>
  <c r="E12" i="8"/>
  <c r="E10" i="8"/>
  <c r="E9" i="8"/>
  <c r="N8" i="8"/>
  <c r="M8" i="8"/>
  <c r="L8" i="8"/>
  <c r="K8" i="8"/>
  <c r="J8" i="8"/>
  <c r="I8" i="8"/>
  <c r="H8" i="8"/>
  <c r="G8" i="8"/>
  <c r="F8" i="8"/>
  <c r="E8" i="8"/>
  <c r="E6" i="8"/>
  <c r="E5" i="8"/>
  <c r="N4" i="8"/>
  <c r="M4" i="8"/>
  <c r="L4" i="8"/>
  <c r="K4" i="8"/>
  <c r="J4" i="8"/>
  <c r="I4" i="8"/>
  <c r="H4" i="8"/>
  <c r="G4" i="8"/>
  <c r="F4" i="8"/>
  <c r="E4" i="8"/>
  <c r="N30" i="7"/>
  <c r="M30" i="7"/>
  <c r="L30" i="7"/>
  <c r="K30" i="7"/>
  <c r="J30" i="7"/>
  <c r="I30" i="7"/>
  <c r="H30" i="7"/>
  <c r="G30" i="7"/>
  <c r="F30" i="7"/>
  <c r="E26" i="7"/>
  <c r="E18" i="7"/>
  <c r="E30" i="7"/>
  <c r="N29" i="7"/>
  <c r="M29" i="7"/>
  <c r="L29" i="7"/>
  <c r="K29" i="7"/>
  <c r="J29" i="7"/>
  <c r="I29" i="7"/>
  <c r="H29" i="7"/>
  <c r="G29" i="7"/>
  <c r="F29" i="7"/>
  <c r="E25" i="7"/>
  <c r="E17" i="7"/>
  <c r="E29" i="7"/>
  <c r="N24" i="7"/>
  <c r="N16" i="7"/>
  <c r="N28" i="7"/>
  <c r="M24" i="7"/>
  <c r="M16" i="7"/>
  <c r="M28" i="7"/>
  <c r="L24" i="7"/>
  <c r="L16" i="7"/>
  <c r="L28" i="7"/>
  <c r="K24" i="7"/>
  <c r="K16" i="7"/>
  <c r="K28" i="7"/>
  <c r="J24" i="7"/>
  <c r="J16" i="7"/>
  <c r="J28" i="7"/>
  <c r="I24" i="7"/>
  <c r="I16" i="7"/>
  <c r="I28" i="7"/>
  <c r="H24" i="7"/>
  <c r="H16" i="7"/>
  <c r="H28" i="7"/>
  <c r="G24" i="7"/>
  <c r="G16" i="7"/>
  <c r="G28" i="7"/>
  <c r="F24" i="7"/>
  <c r="F16" i="7"/>
  <c r="F28" i="7"/>
  <c r="E24" i="7"/>
  <c r="E16" i="7"/>
  <c r="E28" i="7"/>
  <c r="N22" i="7"/>
  <c r="M22" i="7"/>
  <c r="L22" i="7"/>
  <c r="K22" i="7"/>
  <c r="J22" i="7"/>
  <c r="I22" i="7"/>
  <c r="H22" i="7"/>
  <c r="G22" i="7"/>
  <c r="F22" i="7"/>
  <c r="E14" i="7"/>
  <c r="E22" i="7"/>
  <c r="N21" i="7"/>
  <c r="M21" i="7"/>
  <c r="L21" i="7"/>
  <c r="K21" i="7"/>
  <c r="J21" i="7"/>
  <c r="I21" i="7"/>
  <c r="H21" i="7"/>
  <c r="G21" i="7"/>
  <c r="F21" i="7"/>
  <c r="E13" i="7"/>
  <c r="E21" i="7"/>
  <c r="N12" i="7"/>
  <c r="N20" i="7"/>
  <c r="M12" i="7"/>
  <c r="M20" i="7"/>
  <c r="L12" i="7"/>
  <c r="L20" i="7"/>
  <c r="K12" i="7"/>
  <c r="K20" i="7"/>
  <c r="J12" i="7"/>
  <c r="J20" i="7"/>
  <c r="I12" i="7"/>
  <c r="I20" i="7"/>
  <c r="H12" i="7"/>
  <c r="H20" i="7"/>
  <c r="G12" i="7"/>
  <c r="G20" i="7"/>
  <c r="F12" i="7"/>
  <c r="F20" i="7"/>
  <c r="E12" i="7"/>
  <c r="E20" i="7"/>
  <c r="E6" i="7"/>
  <c r="E5" i="7"/>
  <c r="N4" i="7"/>
  <c r="M4" i="7"/>
  <c r="L4" i="7"/>
  <c r="K4" i="7"/>
  <c r="J4" i="7"/>
  <c r="I4" i="7"/>
  <c r="H4" i="7"/>
  <c r="G4" i="7"/>
  <c r="F4" i="7"/>
  <c r="E4" i="7"/>
  <c r="E30" i="6"/>
  <c r="E29" i="6"/>
  <c r="N28" i="6"/>
  <c r="M28" i="6"/>
  <c r="L28" i="6"/>
  <c r="K28" i="6"/>
  <c r="J28" i="6"/>
  <c r="I28" i="6"/>
  <c r="H28" i="6"/>
  <c r="G28" i="6"/>
  <c r="F28" i="6"/>
  <c r="E28" i="6"/>
  <c r="E26" i="6"/>
  <c r="E25" i="6"/>
  <c r="N24" i="6"/>
  <c r="M24" i="6"/>
  <c r="L24" i="6"/>
  <c r="K24" i="6"/>
  <c r="J24" i="6"/>
  <c r="I24" i="6"/>
  <c r="H24" i="6"/>
  <c r="G24" i="6"/>
  <c r="F24" i="6"/>
  <c r="E24" i="6"/>
  <c r="E22" i="6"/>
  <c r="E21" i="6"/>
  <c r="N20" i="6"/>
  <c r="M20" i="6"/>
  <c r="L20" i="6"/>
  <c r="K20" i="6"/>
  <c r="J20" i="6"/>
  <c r="I20" i="6"/>
  <c r="H20" i="6"/>
  <c r="G20" i="6"/>
  <c r="F20" i="6"/>
  <c r="E20" i="6"/>
  <c r="E18" i="6"/>
  <c r="E17" i="6"/>
  <c r="N16" i="6"/>
  <c r="M16" i="6"/>
  <c r="L16" i="6"/>
  <c r="K16" i="6"/>
  <c r="J16" i="6"/>
  <c r="I16" i="6"/>
  <c r="H16" i="6"/>
  <c r="G16" i="6"/>
  <c r="F16" i="6"/>
  <c r="E16" i="6"/>
  <c r="E14" i="6"/>
  <c r="E13" i="6"/>
  <c r="N12" i="6"/>
  <c r="M12" i="6"/>
  <c r="L12" i="6"/>
  <c r="K12" i="6"/>
  <c r="J12" i="6"/>
  <c r="I12" i="6"/>
  <c r="H12" i="6"/>
  <c r="G12" i="6"/>
  <c r="F12" i="6"/>
  <c r="E12" i="6"/>
  <c r="E10" i="6"/>
  <c r="E9" i="6"/>
  <c r="N8" i="6"/>
  <c r="M8" i="6"/>
  <c r="L8" i="6"/>
  <c r="K8" i="6"/>
  <c r="J8" i="6"/>
  <c r="I8" i="6"/>
  <c r="H8" i="6"/>
  <c r="G8" i="6"/>
  <c r="F8" i="6"/>
  <c r="E8" i="6"/>
  <c r="E6" i="6"/>
  <c r="E5" i="6"/>
  <c r="N4" i="6"/>
  <c r="M4" i="6"/>
  <c r="L4" i="6"/>
  <c r="K4" i="6"/>
  <c r="J4" i="6"/>
  <c r="I4" i="6"/>
  <c r="H4" i="6"/>
  <c r="G4" i="6"/>
  <c r="F4" i="6"/>
  <c r="E4" i="6"/>
  <c r="N30" i="5"/>
  <c r="M30" i="5"/>
  <c r="L30" i="5"/>
  <c r="K30" i="5"/>
  <c r="J30" i="5"/>
  <c r="I30" i="5"/>
  <c r="H30" i="5"/>
  <c r="G30" i="5"/>
  <c r="F30" i="5"/>
  <c r="E26" i="5"/>
  <c r="E18" i="5"/>
  <c r="E30" i="5"/>
  <c r="N29" i="5"/>
  <c r="M29" i="5"/>
  <c r="L29" i="5"/>
  <c r="K29" i="5"/>
  <c r="J29" i="5"/>
  <c r="I29" i="5"/>
  <c r="H29" i="5"/>
  <c r="G29" i="5"/>
  <c r="F29" i="5"/>
  <c r="E25" i="5"/>
  <c r="E17" i="5"/>
  <c r="E29" i="5"/>
  <c r="N24" i="5"/>
  <c r="N16" i="5"/>
  <c r="N28" i="5"/>
  <c r="M24" i="5"/>
  <c r="M16" i="5"/>
  <c r="M28" i="5"/>
  <c r="L24" i="5"/>
  <c r="L16" i="5"/>
  <c r="L28" i="5"/>
  <c r="K24" i="5"/>
  <c r="K16" i="5"/>
  <c r="K28" i="5"/>
  <c r="J24" i="5"/>
  <c r="J16" i="5"/>
  <c r="J28" i="5"/>
  <c r="I24" i="5"/>
  <c r="I16" i="5"/>
  <c r="I28" i="5"/>
  <c r="H24" i="5"/>
  <c r="H16" i="5"/>
  <c r="H28" i="5"/>
  <c r="G24" i="5"/>
  <c r="G16" i="5"/>
  <c r="G28" i="5"/>
  <c r="F24" i="5"/>
  <c r="F16" i="5"/>
  <c r="F28" i="5"/>
  <c r="E24" i="5"/>
  <c r="E16" i="5"/>
  <c r="E28" i="5"/>
  <c r="N22" i="5"/>
  <c r="M22" i="5"/>
  <c r="L22" i="5"/>
  <c r="K22" i="5"/>
  <c r="J22" i="5"/>
  <c r="I22" i="5"/>
  <c r="H22" i="5"/>
  <c r="G22" i="5"/>
  <c r="F22" i="5"/>
  <c r="E14" i="5"/>
  <c r="E22" i="5"/>
  <c r="N21" i="5"/>
  <c r="M21" i="5"/>
  <c r="L21" i="5"/>
  <c r="K21" i="5"/>
  <c r="J21" i="5"/>
  <c r="I21" i="5"/>
  <c r="H21" i="5"/>
  <c r="G21" i="5"/>
  <c r="F21" i="5"/>
  <c r="E13" i="5"/>
  <c r="E21" i="5"/>
  <c r="N12" i="5"/>
  <c r="N20" i="5"/>
  <c r="M12" i="5"/>
  <c r="M20" i="5"/>
  <c r="L12" i="5"/>
  <c r="L20" i="5"/>
  <c r="K12" i="5"/>
  <c r="K20" i="5"/>
  <c r="J12" i="5"/>
  <c r="J20" i="5"/>
  <c r="I12" i="5"/>
  <c r="I20" i="5"/>
  <c r="H12" i="5"/>
  <c r="H20" i="5"/>
  <c r="G12" i="5"/>
  <c r="G20" i="5"/>
  <c r="F12" i="5"/>
  <c r="F20" i="5"/>
  <c r="E12" i="5"/>
  <c r="E20" i="5"/>
  <c r="E6" i="5"/>
  <c r="E5" i="5"/>
  <c r="N4" i="5"/>
  <c r="M4" i="5"/>
  <c r="L4" i="5"/>
  <c r="K4" i="5"/>
  <c r="J4" i="5"/>
  <c r="I4" i="5"/>
  <c r="H4" i="5"/>
  <c r="G4" i="5"/>
  <c r="F4" i="5"/>
  <c r="E4" i="5"/>
  <c r="D27" i="4"/>
  <c r="D26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<sst xmlns="http://schemas.openxmlformats.org/spreadsheetml/2006/main" count="967" uniqueCount="204">
  <si>
    <t>対象者数</t>
    <phoneticPr fontId="2"/>
  </si>
  <si>
    <t>受診率</t>
    <phoneticPr fontId="2"/>
  </si>
  <si>
    <t>肺がん検診</t>
    <phoneticPr fontId="2"/>
  </si>
  <si>
    <t>大腸がん検診</t>
    <phoneticPr fontId="2"/>
  </si>
  <si>
    <t>胃がん検診</t>
    <phoneticPr fontId="2"/>
  </si>
  <si>
    <t>§4　がん検診等</t>
    <rPh sb="5" eb="7">
      <t>ケンシン</t>
    </rPh>
    <rPh sb="7" eb="8">
      <t>トウ</t>
    </rPh>
    <phoneticPr fontId="2"/>
  </si>
  <si>
    <t>子宮がん検診（頸部）</t>
    <rPh sb="7" eb="9">
      <t>ケイブ</t>
    </rPh>
    <phoneticPr fontId="2"/>
  </si>
  <si>
    <t>がん検診推進事業 無料クーポンを利用した受診者数</t>
    <rPh sb="2" eb="4">
      <t>ケンシン</t>
    </rPh>
    <rPh sb="4" eb="6">
      <t>スイシン</t>
    </rPh>
    <rPh sb="6" eb="8">
      <t>ジギョウ</t>
    </rPh>
    <rPh sb="9" eb="11">
      <t>ムリョウ</t>
    </rPh>
    <rPh sb="16" eb="18">
      <t>リヨウ</t>
    </rPh>
    <rPh sb="20" eb="23">
      <t>ジュシンシャ</t>
    </rPh>
    <rPh sb="23" eb="24">
      <t>スウ</t>
    </rPh>
    <phoneticPr fontId="2"/>
  </si>
  <si>
    <t xml:space="preserve"> 資料：健康増進課</t>
    <rPh sb="1" eb="3">
      <t>シリョウ</t>
    </rPh>
    <rPh sb="4" eb="6">
      <t>ケンコウ</t>
    </rPh>
    <rPh sb="6" eb="8">
      <t>ゾウシン</t>
    </rPh>
    <rPh sb="8" eb="9">
      <t>カ</t>
    </rPh>
    <phoneticPr fontId="2"/>
  </si>
  <si>
    <t>川崎市が実施する検診</t>
    <rPh sb="0" eb="3">
      <t>カワサキシ</t>
    </rPh>
    <rPh sb="4" eb="6">
      <t>ジッシ</t>
    </rPh>
    <rPh sb="8" eb="10">
      <t>ケンシン</t>
    </rPh>
    <phoneticPr fontId="2"/>
  </si>
  <si>
    <t>受診者数</t>
    <phoneticPr fontId="2"/>
  </si>
  <si>
    <t>乳がん検診</t>
    <phoneticPr fontId="2"/>
  </si>
  <si>
    <t>骨粗しょう症検診</t>
    <phoneticPr fontId="2"/>
  </si>
  <si>
    <t>歯周疾患検診</t>
    <phoneticPr fontId="2"/>
  </si>
  <si>
    <t>注３）子宮がん検診及び乳がん検診の受診者数については、前年度受診者数との合計</t>
    <rPh sb="0" eb="1">
      <t>チュウ</t>
    </rPh>
    <rPh sb="3" eb="5">
      <t>シキュウ</t>
    </rPh>
    <rPh sb="7" eb="9">
      <t>ケンシン</t>
    </rPh>
    <rPh sb="9" eb="10">
      <t>オヨ</t>
    </rPh>
    <rPh sb="11" eb="12">
      <t>ニュウ</t>
    </rPh>
    <rPh sb="14" eb="16">
      <t>ケンシン</t>
    </rPh>
    <rPh sb="17" eb="20">
      <t>ジュシンシャ</t>
    </rPh>
    <rPh sb="20" eb="21">
      <t>スウ</t>
    </rPh>
    <rPh sb="27" eb="30">
      <t>ゼンネンド</t>
    </rPh>
    <rPh sb="30" eb="33">
      <t>ジュシンシャ</t>
    </rPh>
    <rPh sb="33" eb="34">
      <t>スウ</t>
    </rPh>
    <rPh sb="36" eb="38">
      <t>ゴウケイ</t>
    </rPh>
    <phoneticPr fontId="2"/>
  </si>
  <si>
    <t>注１）対象者数は、住民基本台帳の情報を基に作成したクーポン券の発送数</t>
    <rPh sb="0" eb="1">
      <t>チュウ</t>
    </rPh>
    <rPh sb="3" eb="6">
      <t>タイショウシャ</t>
    </rPh>
    <rPh sb="6" eb="7">
      <t>スウ</t>
    </rPh>
    <rPh sb="29" eb="30">
      <t>ケン</t>
    </rPh>
    <phoneticPr fontId="2"/>
  </si>
  <si>
    <r>
      <t>国民生活
基礎調査
受診率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（６９歳まで）</t>
    </r>
    <rPh sb="0" eb="2">
      <t>コクミン</t>
    </rPh>
    <rPh sb="2" eb="4">
      <t>セイカツ</t>
    </rPh>
    <rPh sb="5" eb="7">
      <t>キソ</t>
    </rPh>
    <rPh sb="7" eb="9">
      <t>チョウサ</t>
    </rPh>
    <rPh sb="10" eb="12">
      <t>ジュシン</t>
    </rPh>
    <rPh sb="12" eb="13">
      <t>リツ</t>
    </rPh>
    <rPh sb="17" eb="18">
      <t>サイ</t>
    </rPh>
    <phoneticPr fontId="2"/>
  </si>
  <si>
    <t>注１）川崎市が実施する検診の対象者数について、がん検診は、平成27年国勢調査において報告された人数を基に、「40歳以上（子宮がん検診は20歳以上）人口－就業者数＋農林水産業従事者」で算出した人数、骨粗しょう症検診は、住民基本台帳人口の対象年齢者の合計（女性）、歯周疾患検診は、住民基本台帳の情報を基に作成した受診券の発送数</t>
    <rPh sb="0" eb="1">
      <t>チュウ</t>
    </rPh>
    <rPh sb="3" eb="6">
      <t>カワサキシ</t>
    </rPh>
    <rPh sb="7" eb="9">
      <t>ジッシ</t>
    </rPh>
    <rPh sb="11" eb="13">
      <t>ケンシン</t>
    </rPh>
    <rPh sb="14" eb="17">
      <t>タイショウシャ</t>
    </rPh>
    <rPh sb="17" eb="18">
      <t>スウ</t>
    </rPh>
    <rPh sb="25" eb="27">
      <t>ケンシン</t>
    </rPh>
    <rPh sb="29" eb="31">
      <t>ヘイセイ</t>
    </rPh>
    <rPh sb="33" eb="34">
      <t>ネン</t>
    </rPh>
    <rPh sb="34" eb="36">
      <t>コクセイ</t>
    </rPh>
    <rPh sb="36" eb="38">
      <t>チョウサ</t>
    </rPh>
    <rPh sb="42" eb="44">
      <t>ホウコク</t>
    </rPh>
    <rPh sb="47" eb="49">
      <t>ニンズウ</t>
    </rPh>
    <rPh sb="50" eb="51">
      <t>モト</t>
    </rPh>
    <rPh sb="60" eb="62">
      <t>シキュウ</t>
    </rPh>
    <rPh sb="64" eb="66">
      <t>ケンシン</t>
    </rPh>
    <rPh sb="69" eb="70">
      <t>サイ</t>
    </rPh>
    <rPh sb="70" eb="72">
      <t>イジョウ</t>
    </rPh>
    <rPh sb="73" eb="75">
      <t>ジンコウ</t>
    </rPh>
    <rPh sb="76" eb="79">
      <t>シュウギョウシャ</t>
    </rPh>
    <rPh sb="79" eb="80">
      <t>スウ</t>
    </rPh>
    <rPh sb="81" eb="83">
      <t>ノウリン</t>
    </rPh>
    <rPh sb="83" eb="86">
      <t>スイサンギョウ</t>
    </rPh>
    <rPh sb="86" eb="89">
      <t>ジュウジシャ</t>
    </rPh>
    <rPh sb="91" eb="93">
      <t>サンシュツ</t>
    </rPh>
    <rPh sb="95" eb="96">
      <t>ニン</t>
    </rPh>
    <rPh sb="96" eb="97">
      <t>スウ</t>
    </rPh>
    <rPh sb="98" eb="104">
      <t>コツソショウショウ</t>
    </rPh>
    <rPh sb="104" eb="106">
      <t>ケンシン</t>
    </rPh>
    <rPh sb="108" eb="110">
      <t>ジュウミン</t>
    </rPh>
    <rPh sb="110" eb="112">
      <t>キホン</t>
    </rPh>
    <rPh sb="112" eb="114">
      <t>ダイチョウ</t>
    </rPh>
    <rPh sb="117" eb="119">
      <t>タイショウ</t>
    </rPh>
    <rPh sb="119" eb="121">
      <t>ネンレイ</t>
    </rPh>
    <rPh sb="121" eb="122">
      <t>モノ</t>
    </rPh>
    <rPh sb="138" eb="140">
      <t>ジュウミン</t>
    </rPh>
    <rPh sb="140" eb="142">
      <t>キホン</t>
    </rPh>
    <rPh sb="142" eb="144">
      <t>ダイチョウ</t>
    </rPh>
    <rPh sb="145" eb="147">
      <t>ジョウホウ</t>
    </rPh>
    <rPh sb="148" eb="149">
      <t>モト</t>
    </rPh>
    <rPh sb="150" eb="152">
      <t>サクセイ</t>
    </rPh>
    <phoneticPr fontId="2"/>
  </si>
  <si>
    <t>表 １４０  がん検診等（全体）</t>
    <phoneticPr fontId="2"/>
  </si>
  <si>
    <t>注４）国民生活基礎調査受診率は、令和元年国民生活基礎調査結果（厚生労働省）を基に作成</t>
    <rPh sb="0" eb="1">
      <t>チュウ</t>
    </rPh>
    <rPh sb="11" eb="13">
      <t>ジュシン</t>
    </rPh>
    <rPh sb="13" eb="14">
      <t>リツ</t>
    </rPh>
    <rPh sb="16" eb="18">
      <t>レイワ</t>
    </rPh>
    <rPh sb="18" eb="20">
      <t>ガンネン</t>
    </rPh>
    <rPh sb="20" eb="22">
      <t>コクミン</t>
    </rPh>
    <rPh sb="22" eb="24">
      <t>セイカツ</t>
    </rPh>
    <rPh sb="24" eb="26">
      <t>キソ</t>
    </rPh>
    <rPh sb="26" eb="28">
      <t>チョウサ</t>
    </rPh>
    <phoneticPr fontId="2"/>
  </si>
  <si>
    <t>注２）胃がん検診の受診者数については、当年度と前年度胃がん検診（内視鏡検査）分のみとの合計</t>
    <rPh sb="0" eb="1">
      <t>チュウ</t>
    </rPh>
    <rPh sb="3" eb="4">
      <t>イ</t>
    </rPh>
    <rPh sb="6" eb="8">
      <t>ケンシン</t>
    </rPh>
    <rPh sb="9" eb="12">
      <t>ジュシンシャ</t>
    </rPh>
    <rPh sb="12" eb="13">
      <t>スウ</t>
    </rPh>
    <rPh sb="19" eb="22">
      <t>トウネンド</t>
    </rPh>
    <rPh sb="23" eb="26">
      <t>ゼンネンド</t>
    </rPh>
    <rPh sb="26" eb="27">
      <t>イ</t>
    </rPh>
    <rPh sb="29" eb="31">
      <t>ケンシン</t>
    </rPh>
    <rPh sb="32" eb="35">
      <t>ナイシキョウ</t>
    </rPh>
    <rPh sb="35" eb="37">
      <t>ケンサ</t>
    </rPh>
    <rPh sb="38" eb="39">
      <t>ブン</t>
    </rPh>
    <rPh sb="43" eb="45">
      <t>ゴウケイ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</si>
  <si>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</si>
  <si>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　　　令和元年度検査項目別受診者数　　内視鏡検査　23,504人</t>
    <rPh sb="3" eb="5">
      <t>レイワ</t>
    </rPh>
    <rPh sb="5" eb="7">
      <t>ガンネン</t>
    </rPh>
    <rPh sb="7" eb="8">
      <t>ド</t>
    </rPh>
    <rPh sb="8" eb="10">
      <t>ケンサ</t>
    </rPh>
    <rPh sb="10" eb="12">
      <t>コウモク</t>
    </rPh>
    <rPh sb="12" eb="13">
      <t>ベツ</t>
    </rPh>
    <rPh sb="13" eb="16">
      <t>ジュシンシャ</t>
    </rPh>
    <rPh sb="16" eb="17">
      <t>スウ</t>
    </rPh>
    <rPh sb="19" eb="22">
      <t>ナイシキョウ</t>
    </rPh>
    <rPh sb="22" eb="24">
      <t>ケンサ</t>
    </rPh>
    <rPh sb="31" eb="32">
      <t>ニン</t>
    </rPh>
    <phoneticPr fontId="2"/>
  </si>
  <si>
    <t>　　　令和２年度検査項目別受診者数　　 内視鏡検査　22,549人、エックス線検査　8,720人</t>
    <rPh sb="3" eb="5">
      <t>レイワ</t>
    </rPh>
    <rPh sb="6" eb="8">
      <t>ネンド</t>
    </rPh>
    <rPh sb="7" eb="8">
      <t>ド</t>
    </rPh>
    <rPh sb="8" eb="10">
      <t>ケンサ</t>
    </rPh>
    <rPh sb="20" eb="21">
      <t>ネンド</t>
    </rPh>
    <phoneticPr fontId="2"/>
  </si>
  <si>
    <t>　　　令和２年度単年度受診者数　　子宮がん検診 39,110人、乳がん検診　19,607人</t>
    <rPh sb="3" eb="5">
      <t>レイワ</t>
    </rPh>
    <rPh sb="6" eb="8">
      <t>ネンド</t>
    </rPh>
    <rPh sb="7" eb="8">
      <t>ド</t>
    </rPh>
    <rPh sb="8" eb="11">
      <t>タンネンド</t>
    </rPh>
    <rPh sb="11" eb="13">
      <t>ジュシン</t>
    </rPh>
    <rPh sb="13" eb="14">
      <t>シャ</t>
    </rPh>
    <rPh sb="14" eb="15">
      <t>スウ</t>
    </rPh>
    <rPh sb="17" eb="19">
      <t>シキュウ</t>
    </rPh>
    <rPh sb="21" eb="23">
      <t>ケンシン</t>
    </rPh>
    <rPh sb="30" eb="31">
      <t>ニン</t>
    </rPh>
    <rPh sb="32" eb="33">
      <t>ニュウ</t>
    </rPh>
    <rPh sb="35" eb="37">
      <t>ケンシン</t>
    </rPh>
    <rPh sb="44" eb="45">
      <t>ニン</t>
    </rPh>
    <phoneticPr fontId="2"/>
  </si>
  <si>
    <t>表 １４１  肺がん検診</t>
    <phoneticPr fontId="2"/>
  </si>
  <si>
    <t>総数</t>
    <rPh sb="0" eb="2">
      <t>ソウスウ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</si>
  <si>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</si>
  <si>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</si>
  <si>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</si>
  <si>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</si>
  <si>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</si>
  <si>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</si>
  <si>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</si>
  <si>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</si>
  <si>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80歳～</t>
    <rPh sb="2" eb="3">
      <t>サイ</t>
    </rPh>
    <phoneticPr fontId="2"/>
  </si>
  <si>
    <t>受診者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</si>
  <si>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</si>
  <si>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</si>
  <si>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受診率</t>
    <rPh sb="0" eb="2">
      <t>ジュシン</t>
    </rPh>
    <rPh sb="2" eb="3">
      <t>リツ</t>
    </rPh>
    <phoneticPr fontId="2"/>
  </si>
  <si>
    <t>前年度受診者</t>
    <phoneticPr fontId="2"/>
  </si>
  <si>
    <t>要精密検査者</t>
    <phoneticPr fontId="2"/>
  </si>
  <si>
    <t>要精密検査率</t>
    <phoneticPr fontId="2"/>
  </si>
  <si>
    <t>精密検査</t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</si>
  <si>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</si>
  <si>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がん発見率</t>
    <rPh sb="2" eb="4">
      <t>ハッケン</t>
    </rPh>
    <rPh sb="4" eb="5">
      <t>リツ</t>
    </rPh>
    <phoneticPr fontId="2"/>
  </si>
  <si>
    <t>　資料：健康増進課</t>
    <phoneticPr fontId="2"/>
  </si>
  <si>
    <t>　注）　精密検査結果については、前年度中に行った実績を記載している。（「地域保健・健康増進事業報告作成要領」による。）</t>
    <rPh sb="1" eb="3">
      <t>チュウ」</t>
    </rPh>
    <rPh sb="19" eb="20">
      <t>チュウ</t>
    </rPh>
    <rPh sb="21" eb="22">
      <t>オコナ</t>
    </rPh>
    <phoneticPr fontId="2"/>
  </si>
  <si>
    <t>表 １４２  肺がん検診（精密検査結果）</t>
    <phoneticPr fontId="2"/>
  </si>
  <si>
    <t>異常なし</t>
    <phoneticPr fontId="2"/>
  </si>
  <si>
    <t>原発性肺がん</t>
    <phoneticPr fontId="2"/>
  </si>
  <si>
    <t>転移性肺腫瘍</t>
    <phoneticPr fontId="2"/>
  </si>
  <si>
    <t>肺がんの疑い</t>
    <phoneticPr fontId="2"/>
  </si>
  <si>
    <t>又は未確定</t>
    <rPh sb="0" eb="1">
      <t>マタ</t>
    </rPh>
    <rPh sb="2" eb="5">
      <t>ミカクテイ</t>
    </rPh>
    <phoneticPr fontId="2"/>
  </si>
  <si>
    <t>その他の疾患</t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</si>
  <si>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</si>
  <si>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</si>
  <si>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表 １４３  大腸がん検診</t>
    <phoneticPr fontId="2"/>
  </si>
  <si>
    <t>陽性反応</t>
    <rPh sb="0" eb="2">
      <t>ヨウセイ</t>
    </rPh>
    <rPh sb="2" eb="4">
      <t>ハンノウ</t>
    </rPh>
    <phoneticPr fontId="2"/>
  </si>
  <si>
    <t>適中度</t>
    <phoneticPr fontId="2"/>
  </si>
  <si>
    <t>表 １４４  大腸がん検診（精密検査結果）</t>
    <phoneticPr fontId="2"/>
  </si>
  <si>
    <t>大腸がん</t>
    <phoneticPr fontId="2"/>
  </si>
  <si>
    <t>大腸がんの疑い</t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</si>
  <si>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</si>
  <si>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大腸腺腫</t>
    <rPh sb="0" eb="2">
      <t>ダイチョウ</t>
    </rPh>
    <rPh sb="2" eb="4">
      <t>センシュ</t>
    </rPh>
    <phoneticPr fontId="2"/>
  </si>
  <si>
    <t>大腸ポリープ</t>
    <phoneticPr fontId="2"/>
  </si>
  <si>
    <t>大腸憩室</t>
    <phoneticPr fontId="2"/>
  </si>
  <si>
    <t>上記以外の疾患</t>
    <rPh sb="0" eb="2">
      <t>ジョウキ</t>
    </rPh>
    <rPh sb="2" eb="4">
      <t>イガイ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</si>
  <si>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20" eb="21">
      <t>チュウ</t>
    </rPh>
    <rPh sb="22" eb="23">
      <t>オコナ</t>
    </rPh>
    <phoneticPr fontId="2"/>
  </si>
  <si>
    <t xml:space="preserve">　注2）　その他の疾患の内訳については、同一受診者で複数の疾患に該当する場合は、それぞれの疾患に件数を計上している。 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</si>
  <si>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　　　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</si>
  <si>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>表 １４５  胃がん検診</t>
    <phoneticPr fontId="2"/>
  </si>
  <si>
    <t>エックス線</t>
    <rPh sb="4" eb="5">
      <t>セン</t>
    </rPh>
    <phoneticPr fontId="2"/>
  </si>
  <si>
    <t>内視鏡</t>
    <rPh sb="0" eb="3">
      <t>ナイシキョウ</t>
    </rPh>
    <phoneticPr fontId="2"/>
  </si>
  <si>
    <t>合計</t>
    <rPh sb="0" eb="2">
      <t>ゴウケイ</t>
    </rPh>
    <phoneticPr fontId="2"/>
  </si>
  <si>
    <t>精密検査受診者</t>
    <phoneticPr fontId="2"/>
  </si>
  <si>
    <t>精密検査受診率</t>
    <phoneticPr fontId="2"/>
  </si>
  <si>
    <t>（つづき）</t>
    <phoneticPr fontId="2"/>
  </si>
  <si>
    <t>陽性反応適中度</t>
    <phoneticPr fontId="2"/>
  </si>
  <si>
    <t>がん発見率</t>
    <phoneticPr fontId="2"/>
  </si>
  <si>
    <t>　注）　精密検査結果については、前年度中に行った実績を記載している。（「地域保健・健康増進事業報告作成要領」による。）</t>
    <rPh sb="1" eb="2">
      <t>チュウ</t>
    </rPh>
    <rPh sb="19" eb="20">
      <t>チュウ</t>
    </rPh>
    <rPh sb="21" eb="22">
      <t>オコナ</t>
    </rPh>
    <phoneticPr fontId="2"/>
  </si>
  <si>
    <t>表 １４６  胃がん検診（精密検査結果）</t>
    <phoneticPr fontId="2"/>
  </si>
  <si>
    <t>（１）全体</t>
    <rPh sb="3" eb="5">
      <t>ゼンタイ</t>
    </rPh>
    <phoneticPr fontId="2"/>
  </si>
  <si>
    <t>異常なし</t>
    <rPh sb="0" eb="2">
      <t>イジョウ</t>
    </rPh>
    <phoneticPr fontId="2"/>
  </si>
  <si>
    <t>胃がん</t>
    <rPh sb="0" eb="1">
      <t>イ</t>
    </rPh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</si>
  <si>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</si>
  <si>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その他の疾患</t>
    <rPh sb="2" eb="3">
      <t>タ</t>
    </rPh>
    <rPh sb="4" eb="6">
      <t>シッカン</t>
    </rPh>
    <phoneticPr fontId="2"/>
  </si>
  <si>
    <t>未受診</t>
    <rPh sb="0" eb="3">
      <t xml:space="preserve">ミジュシン </t>
    </rPh>
    <phoneticPr fontId="2"/>
  </si>
  <si>
    <t>生検結果
Group1</t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</si>
  <si>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</si>
  <si>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胃潰瘍</t>
    <rPh sb="0" eb="3">
      <t>イカイヨウ</t>
    </rPh>
    <phoneticPr fontId="2"/>
  </si>
  <si>
    <t>十二指腸潰瘍</t>
    <rPh sb="0" eb="4">
      <t>ジュウニシチョウ</t>
    </rPh>
    <rPh sb="4" eb="6">
      <t>カイヨウ</t>
    </rPh>
    <phoneticPr fontId="2"/>
  </si>
  <si>
    <t>胃炎</t>
    <rPh sb="0" eb="2">
      <t>イエン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</si>
  <si>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</si>
  <si>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</si>
  <si>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</si>
  <si>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　資料：健康増進課</t>
  </si>
  <si>
    <t>　注1）　精密検査結果については、前年度中に行った実績を記載している。（「地域保健・健康増進事業報告作成要領」による。）</t>
    <rPh sb="1" eb="2">
      <t>チュウ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</si>
  <si>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8" eb="10">
      <t xml:space="preserve">シッカン </t>
    </rPh>
    <rPh sb="11" eb="13">
      <t xml:space="preserve">ウチワケニ </t>
    </rPh>
    <rPh sb="19" eb="21">
      <t xml:space="preserve">ドウイツ </t>
    </rPh>
    <rPh sb="21" eb="24">
      <t xml:space="preserve">ジュシンシャ </t>
    </rPh>
    <rPh sb="25" eb="27">
      <t xml:space="preserve">フクスウ </t>
    </rPh>
    <rPh sb="28" eb="30">
      <t xml:space="preserve">シッカンニ </t>
    </rPh>
    <rPh sb="31" eb="33">
      <t xml:space="preserve">ガイトウスル </t>
    </rPh>
    <rPh sb="35" eb="37">
      <t xml:space="preserve">バアイハ </t>
    </rPh>
    <rPh sb="44" eb="46">
      <t xml:space="preserve">シッカンニ </t>
    </rPh>
    <rPh sb="47" eb="49">
      <t xml:space="preserve">ケンスウヲ </t>
    </rPh>
    <rPh sb="50" eb="52">
      <t xml:space="preserve">ケイジョウシテイル </t>
    </rPh>
    <phoneticPr fontId="2"/>
  </si>
  <si>
    <t>　　　　　したがって、その合計数は、その他の疾患の件数と合致していない。</t>
    <rPh sb="13" eb="16">
      <t xml:space="preserve">ゴウケイスウハ </t>
    </rPh>
    <rPh sb="22" eb="24">
      <t xml:space="preserve">シッカン </t>
    </rPh>
    <rPh sb="25" eb="27">
      <t xml:space="preserve">ケンスウト </t>
    </rPh>
    <rPh sb="28" eb="30">
      <t xml:space="preserve">ガッチ </t>
    </rPh>
    <phoneticPr fontId="2"/>
  </si>
  <si>
    <t>表 １４７  子宮がん検診</t>
    <phoneticPr fontId="2"/>
  </si>
  <si>
    <t>（１）頸部</t>
    <rPh sb="3" eb="5">
      <t>ケイブ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</si>
  <si>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</si>
  <si>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</si>
  <si>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</si>
  <si>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</si>
  <si>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当該年度受診者</t>
    <rPh sb="0" eb="2">
      <t>トウガイ</t>
    </rPh>
    <rPh sb="2" eb="4">
      <t>ネンド</t>
    </rPh>
    <phoneticPr fontId="2"/>
  </si>
  <si>
    <t>要精検者</t>
    <phoneticPr fontId="2"/>
  </si>
  <si>
    <t>要精検率</t>
    <phoneticPr fontId="2"/>
  </si>
  <si>
    <t>精検受診者</t>
    <phoneticPr fontId="2"/>
  </si>
  <si>
    <t>精検受診率</t>
    <phoneticPr fontId="2"/>
  </si>
  <si>
    <t>注1）　受診率は、（当該年度受診者＋前年度受診者）÷対象者数により算出</t>
    <rPh sb="0" eb="1">
      <t>チュウ</t>
    </rPh>
    <rPh sb="4" eb="6">
      <t>ジュシン</t>
    </rPh>
    <rPh sb="6" eb="7">
      <t>リツ</t>
    </rPh>
    <rPh sb="10" eb="12">
      <t>トウガイ</t>
    </rPh>
    <rPh sb="12" eb="14">
      <t>ネンド</t>
    </rPh>
    <rPh sb="14" eb="17">
      <t>ジュシンシャ</t>
    </rPh>
    <rPh sb="18" eb="21">
      <t>ゼンネンド</t>
    </rPh>
    <rPh sb="21" eb="24">
      <t>ジュシンシャ</t>
    </rPh>
    <rPh sb="26" eb="29">
      <t>タイショウシャ</t>
    </rPh>
    <rPh sb="29" eb="30">
      <t>スウ</t>
    </rPh>
    <rPh sb="33" eb="35">
      <t>サンシュツ</t>
    </rPh>
    <phoneticPr fontId="2"/>
  </si>
  <si>
    <t>注2）　精密検査結果については、前年度中に行った実績を記載している。（「地域保健・健康増進事業報告作成要領」による。）</t>
    <rPh sb="0" eb="1">
      <t>チュウ</t>
    </rPh>
    <rPh sb="19" eb="20">
      <t>チュウ</t>
    </rPh>
    <rPh sb="21" eb="22">
      <t>オコナ</t>
    </rPh>
    <phoneticPr fontId="2"/>
  </si>
  <si>
    <t>（２）体部</t>
    <rPh sb="3" eb="4">
      <t>カラダ</t>
    </rPh>
    <rPh sb="4" eb="5">
      <t>ブ</t>
    </rPh>
    <phoneticPr fontId="2"/>
  </si>
  <si>
    <t>実施率</t>
    <phoneticPr fontId="2"/>
  </si>
  <si>
    <t>資料：健康増進課</t>
    <phoneticPr fontId="2"/>
  </si>
  <si>
    <t>表 １４８  子宮頸がん検診（精密検査結果）</t>
    <phoneticPr fontId="2"/>
  </si>
  <si>
    <t>子宮頸がん（原発性）</t>
    <rPh sb="6" eb="9">
      <t>ゲンパツセイ</t>
    </rPh>
    <phoneticPr fontId="2"/>
  </si>
  <si>
    <t>その他の悪性腫瘍</t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</si>
  <si>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</si>
  <si>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AIS</t>
    <phoneticPr fontId="2"/>
  </si>
  <si>
    <t>CIN3</t>
    <phoneticPr fontId="2"/>
  </si>
  <si>
    <t>CIN2</t>
    <phoneticPr fontId="2"/>
  </si>
  <si>
    <t>CIN1</t>
    <phoneticPr fontId="2"/>
  </si>
  <si>
    <t>表 １４９  子宮体がん検診 （精密検査結果）</t>
    <rPh sb="0" eb="1">
      <t>ヒョウ</t>
    </rPh>
    <rPh sb="7" eb="9">
      <t>シキュウ</t>
    </rPh>
    <rPh sb="9" eb="10">
      <t>タイ</t>
    </rPh>
    <phoneticPr fontId="2"/>
  </si>
  <si>
    <t>子宮体がん</t>
    <phoneticPr fontId="2"/>
  </si>
  <si>
    <t xml:space="preserve">
</t>
    <phoneticPr fontId="2"/>
  </si>
  <si>
    <t>子宮体がんの疑い
又は未確定</t>
    <rPh sb="9" eb="10">
      <t>マタ</t>
    </rPh>
    <rPh sb="11" eb="14">
      <t>ミカクテイ</t>
    </rPh>
    <phoneticPr fontId="2"/>
  </si>
  <si>
    <t>内膜増殖症（体部）</t>
    <phoneticPr fontId="2"/>
  </si>
  <si>
    <t>未受診・未把握</t>
    <rPh sb="4" eb="5">
      <t>ミ</t>
    </rPh>
    <rPh sb="5" eb="7">
      <t>ハアク</t>
    </rPh>
    <phoneticPr fontId="2"/>
  </si>
  <si>
    <t>表 １５０  乳がん検診</t>
    <phoneticPr fontId="2"/>
  </si>
  <si>
    <t>要精検率</t>
  </si>
  <si>
    <t>　注1）　受診率は、（当該年度受診者＋前年度受診者）÷対象者数により算出</t>
    <rPh sb="1" eb="2">
      <t>チュウ</t>
    </rPh>
    <rPh sb="5" eb="7">
      <t>ジュシン</t>
    </rPh>
    <rPh sb="7" eb="8">
      <t>リツ</t>
    </rPh>
    <rPh sb="11" eb="13">
      <t>トウガイ</t>
    </rPh>
    <rPh sb="13" eb="15">
      <t>ネンド</t>
    </rPh>
    <rPh sb="15" eb="18">
      <t>ジュシンシャ</t>
    </rPh>
    <rPh sb="19" eb="22">
      <t>ゼンネンド</t>
    </rPh>
    <rPh sb="22" eb="25">
      <t>ジュシンシャ</t>
    </rPh>
    <rPh sb="27" eb="30">
      <t>タイショウシャ</t>
    </rPh>
    <rPh sb="30" eb="31">
      <t>スウ</t>
    </rPh>
    <rPh sb="34" eb="36">
      <t>サンシュツ</t>
    </rPh>
    <phoneticPr fontId="2"/>
  </si>
  <si>
    <t>　注2）  精密検査結果については、前年度中に行った実績を記載している。（「地域保健・健康増進事業報告作成要領」による。）</t>
    <rPh sb="1" eb="2">
      <t>チュウ</t>
    </rPh>
    <rPh sb="6" eb="8">
      <t>セイミツ</t>
    </rPh>
    <rPh sb="21" eb="22">
      <t>チュウ</t>
    </rPh>
    <rPh sb="23" eb="24">
      <t>オコナ</t>
    </rPh>
    <phoneticPr fontId="2"/>
  </si>
  <si>
    <t>表 １５１  乳がん検診（精密検査結果）</t>
    <phoneticPr fontId="2"/>
  </si>
  <si>
    <t>乳がん</t>
    <phoneticPr fontId="2"/>
  </si>
  <si>
    <t>乳がんの疑い
または未確定</t>
    <rPh sb="10" eb="13">
      <t>ミカクテイ</t>
    </rPh>
    <phoneticPr fontId="2"/>
  </si>
  <si>
    <t>乳腺症</t>
    <phoneticPr fontId="2"/>
  </si>
  <si>
    <t>線維腺腫</t>
    <phoneticPr fontId="2"/>
  </si>
  <si>
    <t>のう胞</t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</si>
  <si>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5" eb="7">
      <t>セイミツ</t>
    </rPh>
    <rPh sb="20" eb="21">
      <t>チュウ</t>
    </rPh>
    <rPh sb="22" eb="23">
      <t>オコナ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</si>
  <si>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</si>
  <si>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　　 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</si>
  <si>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</si>
  <si>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</si>
  <si>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市実施 （集団検診）</t>
    <rPh sb="0" eb="1">
      <t>シ</t>
    </rPh>
    <rPh sb="1" eb="3">
      <t>ジッシ</t>
    </rPh>
    <phoneticPr fontId="2"/>
  </si>
  <si>
    <t>計</t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</si>
  <si>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</si>
  <si>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</si>
  <si>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計</t>
    <rPh sb="0" eb="1">
      <t>ケイ</t>
    </rPh>
    <phoneticPr fontId="2"/>
  </si>
  <si>
    <t>表 １５２  骨粗しょう症検診</t>
    <phoneticPr fontId="2"/>
  </si>
  <si>
    <t>40歳</t>
    <rPh sb="2" eb="3">
      <t>サイ</t>
    </rPh>
    <phoneticPr fontId="2"/>
  </si>
  <si>
    <t>45歳</t>
    <rPh sb="2" eb="3">
      <t>サイ</t>
    </rPh>
    <phoneticPr fontId="2"/>
  </si>
  <si>
    <t>50歳</t>
    <rPh sb="2" eb="3">
      <t>サイ</t>
    </rPh>
    <phoneticPr fontId="2"/>
  </si>
  <si>
    <t>55歳</t>
    <rPh sb="2" eb="3">
      <t>サイ</t>
    </rPh>
    <phoneticPr fontId="2"/>
  </si>
  <si>
    <t>60歳</t>
    <rPh sb="2" eb="3">
      <t>サイ</t>
    </rPh>
    <phoneticPr fontId="2"/>
  </si>
  <si>
    <t>65歳</t>
    <rPh sb="2" eb="3">
      <t>サイ</t>
    </rPh>
    <phoneticPr fontId="2"/>
  </si>
  <si>
    <t>70歳</t>
    <rPh sb="2" eb="3">
      <t>サイ</t>
    </rPh>
    <phoneticPr fontId="2"/>
  </si>
  <si>
    <t>　受 診 者</t>
    <rPh sb="1" eb="2">
      <t>ウケ</t>
    </rPh>
    <rPh sb="3" eb="4">
      <t>ミ</t>
    </rPh>
    <rPh sb="5" eb="6">
      <t>シャ</t>
    </rPh>
    <phoneticPr fontId="2"/>
  </si>
  <si>
    <t>検査結果</t>
    <rPh sb="0" eb="2">
      <t>ケンサ</t>
    </rPh>
    <rPh sb="2" eb="4">
      <t>ケッカ</t>
    </rPh>
    <phoneticPr fontId="2"/>
  </si>
  <si>
    <t>要指導</t>
    <rPh sb="0" eb="1">
      <t>ヨウ</t>
    </rPh>
    <rPh sb="1" eb="3">
      <t>シドウ</t>
    </rPh>
    <phoneticPr fontId="2"/>
  </si>
  <si>
    <t>要医療</t>
    <rPh sb="0" eb="1">
      <t>ヨウ</t>
    </rPh>
    <rPh sb="1" eb="3">
      <t>イリョウ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</si>
  <si>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</si>
  <si>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表 １５３  歯周疾患検診</t>
    <phoneticPr fontId="2"/>
  </si>
  <si>
    <t>　受診者</t>
    <rPh sb="1" eb="4">
      <t>ジュシンシャ</t>
    </rPh>
    <phoneticPr fontId="2"/>
  </si>
  <si>
    <t>要指導</t>
    <phoneticPr fontId="2"/>
  </si>
  <si>
    <t>表 １５４  肝炎ウイルス検査受検者数（医療機関実施分）</t>
    <rPh sb="15" eb="17">
      <t>ジュケン</t>
    </rPh>
    <rPh sb="17" eb="18">
      <t>シャ</t>
    </rPh>
    <rPh sb="18" eb="19">
      <t>スウ</t>
    </rPh>
    <phoneticPr fontId="2"/>
  </si>
  <si>
    <t>令和2年度</t>
    <rPh sb="0" eb="2">
      <t>レイワ</t>
    </rPh>
    <rPh sb="4" eb="5">
      <t>ド</t>
    </rPh>
    <phoneticPr fontId="2"/>
  </si>
  <si>
    <t>同時実施検診（特定検診等）</t>
    <rPh sb="0" eb="2">
      <t>ドウジ</t>
    </rPh>
    <rPh sb="2" eb="4">
      <t>ジッシ</t>
    </rPh>
    <rPh sb="4" eb="5">
      <t>ケン</t>
    </rPh>
    <rPh sb="5" eb="6">
      <t>ミ</t>
    </rPh>
    <rPh sb="7" eb="9">
      <t>トクテイ</t>
    </rPh>
    <rPh sb="9" eb="11">
      <t>ケンシン</t>
    </rPh>
    <rPh sb="11" eb="12">
      <t>トウ</t>
    </rPh>
    <phoneticPr fontId="2"/>
  </si>
  <si>
    <t>単独実施検診</t>
    <rPh sb="0" eb="2">
      <t>タンドク</t>
    </rPh>
    <rPh sb="2" eb="4">
      <t>ジッシ</t>
    </rPh>
    <rPh sb="4" eb="5">
      <t>ケン</t>
    </rPh>
    <rPh sb="5" eb="6">
      <t>ミ</t>
    </rPh>
    <phoneticPr fontId="2"/>
  </si>
  <si>
    <t>受　診　者　数</t>
    <rPh sb="0" eb="1">
      <t>ウケ</t>
    </rPh>
    <rPh sb="2" eb="3">
      <t>ミ</t>
    </rPh>
    <rPh sb="4" eb="5">
      <t>モノ</t>
    </rPh>
    <rPh sb="6" eb="7">
      <t>スウ</t>
    </rPh>
    <phoneticPr fontId="2"/>
  </si>
  <si>
    <t>　　　　（Ｃ型＋Ｂ型）</t>
    <rPh sb="6" eb="7">
      <t>カタ</t>
    </rPh>
    <rPh sb="9" eb="10">
      <t>カタ</t>
    </rPh>
    <phoneticPr fontId="2"/>
  </si>
  <si>
    <t>　　　　（Ｃ型　のみ）</t>
    <rPh sb="6" eb="7">
      <t>カタ</t>
    </rPh>
    <phoneticPr fontId="2"/>
  </si>
  <si>
    <t>　　　　（Ｂ型　のみ）</t>
    <rPh sb="6" eb="7">
      <t>カタ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</si>
  <si>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カ</t>
    </rPh>
    <phoneticPr fontId="2"/>
  </si>
  <si>
    <t>［　Ｃ　型　］</t>
    <rPh sb="4" eb="5">
      <t>カタ</t>
    </rPh>
    <phoneticPr fontId="2"/>
  </si>
  <si>
    <t>感染している可能性が高い</t>
    <rPh sb="0" eb="2">
      <t>カンセン</t>
    </rPh>
    <rPh sb="6" eb="9">
      <t>カノウセイ</t>
    </rPh>
    <rPh sb="10" eb="11">
      <t>タカ</t>
    </rPh>
    <phoneticPr fontId="2"/>
  </si>
  <si>
    <t>感染している可能性が低い</t>
    <rPh sb="0" eb="2">
      <t>カンセン</t>
    </rPh>
    <rPh sb="6" eb="9">
      <t>カノウセイ</t>
    </rPh>
    <rPh sb="10" eb="11">
      <t>ヒク</t>
    </rPh>
    <phoneticPr fontId="2"/>
  </si>
  <si>
    <t>［　Ｂ　型　］</t>
    <rPh sb="4" eb="5">
      <t>カタ</t>
    </rPh>
    <phoneticPr fontId="2"/>
  </si>
  <si>
    <t>陽　性</t>
    <rPh sb="0" eb="1">
      <t>ヨウ</t>
    </rPh>
    <rPh sb="2" eb="3">
      <t>セイ</t>
    </rPh>
    <phoneticPr fontId="2"/>
  </si>
  <si>
    <t>陰　性</t>
    <rPh sb="0" eb="1">
      <t>カゲ</t>
    </rPh>
    <rPh sb="2" eb="3">
      <t>セイ</t>
    </rPh>
    <phoneticPr fontId="2"/>
  </si>
  <si>
    <t>資料：感染症対策課</t>
    <rPh sb="3" eb="6">
      <t>カンセンショウ</t>
    </rPh>
    <rPh sb="6" eb="8">
      <t>タイサク</t>
    </rPh>
    <rPh sb="8" eb="9">
      <t>カ</t>
    </rPh>
    <phoneticPr fontId="2"/>
  </si>
  <si>
    <t>表 １５５  肝炎ウイルス検査受検者数及び判定結果の年齢別内訳（医療機関実施分）</t>
    <rPh sb="13" eb="15">
      <t>ケンサ</t>
    </rPh>
    <rPh sb="15" eb="17">
      <t>ジュケン</t>
    </rPh>
    <rPh sb="17" eb="18">
      <t>シャ</t>
    </rPh>
    <phoneticPr fontId="2"/>
  </si>
  <si>
    <t>２０歳未満</t>
    <rPh sb="2" eb="3">
      <t>サイ</t>
    </rPh>
    <rPh sb="3" eb="5">
      <t>ミマン</t>
    </rPh>
    <phoneticPr fontId="2"/>
  </si>
  <si>
    <t>人数</t>
    <rPh sb="0" eb="2">
      <t>ニンズウ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</si>
  <si>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</si>
  <si>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</si>
  <si>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</si>
  <si>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</si>
  <si>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</si>
  <si>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C型</t>
    <rPh sb="1" eb="2">
      <t>ガタ</t>
    </rPh>
    <phoneticPr fontId="2"/>
  </si>
  <si>
    <t>感染している
可能性が高い</t>
    <rPh sb="0" eb="2">
      <t>カンセン</t>
    </rPh>
    <rPh sb="7" eb="10">
      <t>カノウセイ</t>
    </rPh>
    <rPh sb="11" eb="12">
      <t>タカ</t>
    </rPh>
    <phoneticPr fontId="2"/>
  </si>
  <si>
    <t>感染している
可能性が低い</t>
    <rPh sb="0" eb="2">
      <t>カンセン</t>
    </rPh>
    <rPh sb="7" eb="10">
      <t>カノウセイ</t>
    </rPh>
    <rPh sb="11" eb="12">
      <t>ヒク</t>
    </rPh>
    <phoneticPr fontId="2"/>
  </si>
  <si>
    <t>判定不能</t>
    <rPh sb="0" eb="2">
      <t>ハンテイ</t>
    </rPh>
    <rPh sb="2" eb="4">
      <t>フノウ</t>
    </rPh>
    <phoneticPr fontId="2"/>
  </si>
  <si>
    <t>B型</t>
    <rPh sb="1" eb="2">
      <t>ガタ</t>
    </rPh>
    <phoneticPr fontId="2"/>
  </si>
  <si>
    <t>陽性</t>
    <rPh sb="0" eb="2">
      <t>ヨウセイ</t>
    </rPh>
    <phoneticPr fontId="2"/>
  </si>
  <si>
    <t>陰性</t>
    <rPh sb="0" eb="2">
      <t>インセイ</t>
    </rPh>
    <phoneticPr fontId="2"/>
  </si>
  <si>
    <t>４５～４９歳</t>
    <rPh sb="5" eb="6">
      <t>サイ</t>
    </rPh>
    <phoneticPr fontId="2"/>
  </si>
  <si>
    <t>人数</t>
    <rPh sb="0" eb="2">
      <t>ニンズウ</t>
    </rPh>
    <phoneticPr fontId="2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</si>
  <si>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</si>
  <si>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</si>
  <si>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</si>
  <si>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</si>
  <si>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７０歳以上</t>
    <rPh sb="2" eb="3">
      <t>サイ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</si>
</sst>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.0%"/>
    <numFmt numFmtId="177" formatCode="0_);[Red]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 diagonalUp="1">
      <left style="thin">
        <color theme="1"/>
      </left>
      <right/>
      <top/>
      <bottom/>
      <diagonal style="thin">
        <color theme="1"/>
      </diagonal>
    </border>
    <border diagonalUp="1">
      <left style="thin">
        <color theme="1"/>
      </left>
      <right/>
      <top/>
      <bottom style="medium">
        <color theme="1"/>
      </bottom>
      <diagonal style="thin">
        <color theme="1"/>
      </diagonal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38" fontId="11" fillId="0" borderId="0" xfId="1" applyFont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41" fontId="8" fillId="0" borderId="13" xfId="1" applyNumberFormat="1" applyFont="1" applyBorder="1">
      <alignment vertical="center"/>
    </xf>
    <xf numFmtId="38" fontId="8" fillId="0" borderId="5" xfId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0" xfId="1" applyFont="1" applyFill="1" applyBorder="1">
      <alignment vertical="center"/>
    </xf>
    <xf numFmtId="41" fontId="8" fillId="0" borderId="13" xfId="1" applyNumberFormat="1" applyFont="1" applyFill="1" applyBorder="1">
      <alignment vertical="center"/>
    </xf>
    <xf numFmtId="38" fontId="8" fillId="0" borderId="6" xfId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38" fontId="8" fillId="0" borderId="7" xfId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8" xfId="1" applyNumberFormat="1" applyFont="1" applyFill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right"/>
    </xf>
    <xf numFmtId="38" fontId="8" fillId="0" borderId="4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12" xfId="1" applyNumberFormat="1" applyFont="1" applyFill="1" applyBorder="1">
      <alignment vertical="center"/>
    </xf>
    <xf numFmtId="176" fontId="8" fillId="0" borderId="12" xfId="1" applyNumberFormat="1" applyFont="1" applyBorder="1">
      <alignment vertical="center"/>
    </xf>
    <xf numFmtId="38" fontId="8" fillId="0" borderId="3" xfId="1" applyFont="1" applyBorder="1">
      <alignment vertical="center"/>
    </xf>
    <xf numFmtId="41" fontId="8" fillId="0" borderId="8" xfId="1" applyNumberFormat="1" applyFont="1" applyBorder="1">
      <alignment vertical="center"/>
    </xf>
    <xf numFmtId="38" fontId="8" fillId="0" borderId="14" xfId="1" applyFont="1" applyBorder="1">
      <alignment vertical="center"/>
    </xf>
    <xf numFmtId="41" fontId="8" fillId="0" borderId="14" xfId="1" applyNumberFormat="1" applyFont="1" applyBorder="1">
      <alignment vertical="center"/>
    </xf>
    <xf numFmtId="41" fontId="8" fillId="0" borderId="14" xfId="1" applyNumberFormat="1" applyFont="1" applyFill="1" applyBorder="1">
      <alignment vertical="center"/>
    </xf>
    <xf numFmtId="176" fontId="8" fillId="0" borderId="14" xfId="1" applyNumberFormat="1" applyFont="1" applyBorder="1">
      <alignment vertical="center"/>
    </xf>
    <xf numFmtId="41" fontId="8" fillId="0" borderId="23" xfId="1" applyNumberFormat="1" applyFont="1" applyBorder="1">
      <alignment vertical="center"/>
    </xf>
    <xf numFmtId="176" fontId="8" fillId="0" borderId="20" xfId="1" applyNumberFormat="1" applyFont="1" applyFill="1" applyBorder="1">
      <alignment vertical="center"/>
    </xf>
    <xf numFmtId="176" fontId="8" fillId="0" borderId="21" xfId="1" applyNumberFormat="1" applyFont="1" applyFill="1" applyBorder="1">
      <alignment vertical="center"/>
    </xf>
    <xf numFmtId="41" fontId="8" fillId="0" borderId="22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1" fillId="0" borderId="0" xfId="1" applyFont="1" applyFill="1">
      <alignment vertical="center"/>
    </xf>
    <xf numFmtId="176" fontId="8" fillId="0" borderId="25" xfId="1" applyNumberFormat="1" applyFont="1" applyBorder="1">
      <alignment vertical="center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38" fontId="9" fillId="0" borderId="1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4" xfId="1" applyFont="1" applyBorder="1" applyAlignment="1">
      <alignment vertical="center" wrapText="1"/>
    </xf>
    <xf numFmtId="38" fontId="8" fillId="0" borderId="14" xfId="1" applyFont="1" applyBorder="1" applyAlignment="1">
      <alignment vertical="center" wrapText="1"/>
    </xf>
    <xf numFmtId="38" fontId="8" fillId="0" borderId="26" xfId="1" applyFont="1" applyBorder="1">
      <alignment vertical="center"/>
    </xf>
    <xf numFmtId="41" fontId="8" fillId="0" borderId="0" xfId="1" applyNumberFormat="1" applyFont="1" applyFill="1" applyAlignment="1">
      <alignment horizontal="center" vertical="center"/>
    </xf>
    <xf numFmtId="41" fontId="8" fillId="0" borderId="0" xfId="0" quotePrefix="1" applyNumberFormat="1" applyFont="1" applyFill="1" applyBorder="1" applyAlignment="1" applyProtection="1">
      <alignment horizontal="center" vertical="center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quotePrefix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38" fontId="8" fillId="0" borderId="0" xfId="1" applyFont="1" applyBorder="1" applyAlignment="1">
      <alignment horizontal="center" vertical="center"/>
    </xf>
    <xf numFmtId="41" fontId="8" fillId="0" borderId="0" xfId="0" applyNumberFormat="1" applyFont="1" applyFill="1" applyBorder="1" applyProtection="1">
      <alignment vertical="center"/>
      <protection locked="0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0" applyNumberFormat="1" applyFont="1" applyFill="1" applyBorder="1" applyProtection="1">
      <alignment vertical="center"/>
      <protection locked="0"/>
    </xf>
    <xf numFmtId="176" fontId="8" fillId="0" borderId="0" xfId="1" applyNumberFormat="1" applyFont="1" applyFill="1" applyAlignment="1">
      <alignment horizontal="right" vertical="center"/>
    </xf>
    <xf numFmtId="41" fontId="12" fillId="0" borderId="0" xfId="0" applyNumberFormat="1" applyFont="1" applyFill="1" applyBorder="1">
      <alignment vertical="center"/>
    </xf>
    <xf numFmtId="38" fontId="8" fillId="0" borderId="26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26" xfId="1" applyFont="1" applyFill="1" applyBorder="1">
      <alignment vertical="center"/>
    </xf>
    <xf numFmtId="41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1" applyNumberFormat="1" applyFont="1" applyFill="1" applyBorder="1">
      <alignment vertical="center"/>
    </xf>
    <xf numFmtId="38" fontId="11" fillId="0" borderId="0" xfId="1" applyFont="1" applyFill="1" applyBorder="1">
      <alignment vertical="center"/>
    </xf>
    <xf numFmtId="176" fontId="8" fillId="0" borderId="0" xfId="1" applyNumberFormat="1" applyFont="1" applyFill="1" applyBorder="1">
      <alignment vertical="center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center" vertical="center" wrapText="1"/>
    </xf>
    <xf numFmtId="176" fontId="8" fillId="0" borderId="13" xfId="1" applyNumberFormat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10" fontId="8" fillId="0" borderId="0" xfId="1" applyNumberFormat="1" applyFont="1" applyFill="1" applyBorder="1">
      <alignment vertical="center"/>
    </xf>
    <xf numFmtId="38" fontId="11" fillId="0" borderId="0" xfId="0" applyNumberFormat="1" applyFont="1" applyFill="1" applyBorder="1" applyProtection="1">
      <alignment vertical="center"/>
      <protection locked="0"/>
    </xf>
    <xf numFmtId="0" fontId="13" fillId="0" borderId="0" xfId="0" quotePrefix="1" applyFont="1" applyFill="1" applyBorder="1" applyAlignment="1" applyProtection="1">
      <alignment horizontal="right"/>
    </xf>
    <xf numFmtId="0" fontId="14" fillId="0" borderId="0" xfId="0" applyFont="1" applyBorder="1">
      <alignment vertical="center"/>
    </xf>
    <xf numFmtId="10" fontId="8" fillId="0" borderId="13" xfId="1" applyNumberFormat="1" applyFont="1" applyFill="1" applyBorder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7" xfId="1" applyFont="1" applyFill="1" applyBorder="1">
      <alignment vertical="center"/>
    </xf>
    <xf numFmtId="10" fontId="8" fillId="0" borderId="9" xfId="1" applyNumberFormat="1" applyFont="1" applyFill="1" applyBorder="1">
      <alignment vertical="center"/>
    </xf>
    <xf numFmtId="10" fontId="8" fillId="0" borderId="7" xfId="1" applyNumberFormat="1" applyFont="1" applyFill="1" applyBorder="1">
      <alignment vertical="center"/>
    </xf>
    <xf numFmtId="38" fontId="8" fillId="0" borderId="0" xfId="1" applyFont="1" applyBorder="1" applyAlignment="1">
      <alignment horizontal="left" vertical="center" wrapText="1"/>
    </xf>
    <xf numFmtId="38" fontId="11" fillId="0" borderId="0" xfId="1" applyFont="1" applyBorder="1">
      <alignment vertical="center"/>
    </xf>
    <xf numFmtId="38" fontId="6" fillId="0" borderId="0" xfId="1" applyFont="1" applyAlignment="1">
      <alignment vertical="top"/>
    </xf>
    <xf numFmtId="38" fontId="8" fillId="0" borderId="14" xfId="1" applyFont="1" applyBorder="1" applyAlignment="1">
      <alignment horizontal="center" vertical="center" wrapText="1"/>
    </xf>
    <xf numFmtId="41" fontId="8" fillId="0" borderId="0" xfId="1" applyNumberFormat="1" applyFont="1">
      <alignment vertical="center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Alignment="1">
      <alignment horizontal="right" vertical="center"/>
    </xf>
    <xf numFmtId="38" fontId="8" fillId="0" borderId="3" xfId="1" applyFont="1" applyFill="1" applyBorder="1">
      <alignment vertical="center"/>
    </xf>
    <xf numFmtId="41" fontId="8" fillId="0" borderId="7" xfId="1" applyNumberFormat="1" applyFont="1" applyFill="1" applyBorder="1">
      <alignment vertical="center"/>
    </xf>
    <xf numFmtId="38" fontId="8" fillId="0" borderId="14" xfId="1" applyFont="1" applyBorder="1" applyAlignment="1">
      <alignment horizontal="left" vertical="center" wrapText="1"/>
    </xf>
    <xf numFmtId="176" fontId="8" fillId="0" borderId="0" xfId="1" applyNumberFormat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center" vertical="center"/>
    </xf>
    <xf numFmtId="38" fontId="8" fillId="0" borderId="0" xfId="1" applyFont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>
      <alignment vertical="center"/>
    </xf>
    <xf numFmtId="38" fontId="8" fillId="0" borderId="0" xfId="1" applyFont="1" applyAlignment="1">
      <alignment horizontal="left" vertical="center"/>
    </xf>
    <xf numFmtId="38" fontId="8" fillId="0" borderId="7" xfId="1" applyFont="1" applyBorder="1" applyAlignment="1">
      <alignment horizontal="center" vertical="center" wrapText="1"/>
    </xf>
    <xf numFmtId="38" fontId="15" fillId="0" borderId="0" xfId="1" applyFont="1">
      <alignment vertical="center"/>
    </xf>
    <xf numFmtId="38" fontId="6" fillId="0" borderId="0" xfId="1" applyFont="1" applyFill="1" applyAlignment="1">
      <alignment vertical="top"/>
    </xf>
    <xf numFmtId="38" fontId="9" fillId="0" borderId="0" xfId="1" applyFont="1" applyFill="1">
      <alignment vertical="center"/>
    </xf>
    <xf numFmtId="38" fontId="8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 wrapText="1"/>
    </xf>
    <xf numFmtId="41" fontId="8" fillId="0" borderId="0" xfId="1" applyNumberFormat="1" applyFont="1" applyBorder="1">
      <alignment vertical="center"/>
    </xf>
    <xf numFmtId="38" fontId="4" fillId="0" borderId="0" xfId="1" applyFont="1" applyFill="1">
      <alignment vertical="center"/>
    </xf>
    <xf numFmtId="41" fontId="8" fillId="0" borderId="7" xfId="1" applyNumberFormat="1" applyFont="1" applyBorder="1">
      <alignment vertical="center"/>
    </xf>
    <xf numFmtId="38" fontId="4" fillId="0" borderId="0" xfId="1" applyFont="1" applyFill="1" applyBorder="1">
      <alignment vertical="center"/>
    </xf>
    <xf numFmtId="38" fontId="11" fillId="0" borderId="0" xfId="1" applyFont="1" applyAlignment="1">
      <alignment vertical="top"/>
    </xf>
    <xf numFmtId="38" fontId="9" fillId="0" borderId="0" xfId="1" applyFont="1" applyAlignment="1">
      <alignment vertical="top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38" fontId="17" fillId="0" borderId="0" xfId="1" applyFont="1" applyFill="1">
      <alignment vertical="center"/>
    </xf>
    <xf numFmtId="38" fontId="17" fillId="0" borderId="0" xfId="1" applyFont="1" applyBorder="1">
      <alignment vertical="center"/>
    </xf>
    <xf numFmtId="38" fontId="18" fillId="0" borderId="1" xfId="1" applyFont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38" fontId="18" fillId="0" borderId="0" xfId="1" applyFont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0" xfId="1" applyFont="1" applyAlignment="1">
      <alignment horizontal="center" vertical="center"/>
    </xf>
    <xf numFmtId="38" fontId="18" fillId="0" borderId="14" xfId="1" applyFont="1" applyBorder="1" applyAlignment="1">
      <alignment horizontal="center" vertical="center" wrapText="1"/>
    </xf>
    <xf numFmtId="38" fontId="18" fillId="0" borderId="0" xfId="1" applyFont="1">
      <alignment vertical="center"/>
    </xf>
    <xf numFmtId="38" fontId="18" fillId="0" borderId="0" xfId="1" applyFont="1" applyAlignment="1">
      <alignment horizontal="left" vertical="center"/>
    </xf>
    <xf numFmtId="38" fontId="18" fillId="0" borderId="26" xfId="1" applyFont="1" applyBorder="1">
      <alignment vertical="center"/>
    </xf>
    <xf numFmtId="41" fontId="18" fillId="0" borderId="0" xfId="1" applyNumberFormat="1" applyFont="1" applyFill="1" applyAlignment="1">
      <alignment horizontal="center" vertical="center"/>
    </xf>
    <xf numFmtId="38" fontId="18" fillId="0" borderId="0" xfId="1" applyFont="1" applyBorder="1">
      <alignment vertical="center"/>
    </xf>
    <xf numFmtId="41" fontId="18" fillId="0" borderId="0" xfId="1" applyNumberFormat="1" applyFont="1" applyFill="1" applyBorder="1" applyAlignment="1">
      <alignment horizontal="center" vertical="center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textRotation="255" wrapText="1"/>
    </xf>
    <xf numFmtId="176" fontId="18" fillId="0" borderId="0" xfId="1" applyNumberFormat="1" applyFont="1" applyFill="1" applyAlignment="1">
      <alignment horizontal="right" vertical="center"/>
    </xf>
    <xf numFmtId="38" fontId="18" fillId="0" borderId="26" xfId="1" applyFont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>
      <alignment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Fill="1" applyAlignment="1">
      <alignment horizontal="left" vertical="center"/>
    </xf>
    <xf numFmtId="38" fontId="18" fillId="0" borderId="26" xfId="1" applyFont="1" applyFill="1" applyBorder="1">
      <alignment vertical="center"/>
    </xf>
    <xf numFmtId="176" fontId="18" fillId="0" borderId="0" xfId="1" applyNumberFormat="1" applyFont="1" applyFill="1">
      <alignment vertical="center"/>
    </xf>
    <xf numFmtId="38" fontId="16" fillId="0" borderId="0" xfId="1" applyFont="1" applyFill="1">
      <alignment vertical="center"/>
    </xf>
    <xf numFmtId="38" fontId="18" fillId="0" borderId="0" xfId="1" applyFont="1" applyFill="1" applyAlignment="1">
      <alignment horizontal="center" vertical="center"/>
    </xf>
    <xf numFmtId="176" fontId="18" fillId="0" borderId="13" xfId="1" applyNumberFormat="1" applyFont="1" applyFill="1" applyBorder="1">
      <alignment vertical="center"/>
    </xf>
    <xf numFmtId="176" fontId="18" fillId="0" borderId="0" xfId="1" applyNumberFormat="1" applyFont="1" applyFill="1" applyBorder="1">
      <alignment vertical="center"/>
    </xf>
    <xf numFmtId="38" fontId="18" fillId="0" borderId="7" xfId="1" applyFont="1" applyFill="1" applyBorder="1" applyAlignment="1">
      <alignment horizontal="center" vertical="center" wrapText="1"/>
    </xf>
    <xf numFmtId="38" fontId="18" fillId="0" borderId="7" xfId="1" applyFont="1" applyFill="1" applyBorder="1">
      <alignment vertical="center"/>
    </xf>
    <xf numFmtId="38" fontId="18" fillId="0" borderId="3" xfId="1" applyFont="1" applyFill="1" applyBorder="1">
      <alignment vertical="center"/>
    </xf>
    <xf numFmtId="176" fontId="18" fillId="0" borderId="9" xfId="1" applyNumberFormat="1" applyFont="1" applyFill="1" applyBorder="1">
      <alignment vertical="center"/>
    </xf>
    <xf numFmtId="176" fontId="18" fillId="0" borderId="7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 wrapText="1"/>
    </xf>
    <xf numFmtId="38" fontId="18" fillId="0" borderId="0" xfId="1" applyFont="1" applyFill="1" applyBorder="1" applyAlignment="1">
      <alignment horizontal="left" vertical="center" wrapText="1"/>
    </xf>
    <xf numFmtId="38" fontId="18" fillId="0" borderId="27" xfId="1" applyFont="1" applyFill="1" applyBorder="1" applyAlignment="1">
      <alignment horizontal="center" vertical="center"/>
    </xf>
    <xf numFmtId="38" fontId="18" fillId="0" borderId="28" xfId="1" applyFont="1" applyFill="1" applyBorder="1" applyAlignment="1">
      <alignment horizontal="center" vertical="center"/>
    </xf>
    <xf numFmtId="38" fontId="18" fillId="0" borderId="29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 textRotation="255" wrapText="1"/>
    </xf>
    <xf numFmtId="38" fontId="18" fillId="0" borderId="0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10" fontId="18" fillId="0" borderId="13" xfId="1" applyNumberFormat="1" applyFont="1" applyFill="1" applyBorder="1">
      <alignment vertical="center"/>
    </xf>
    <xf numFmtId="10" fontId="18" fillId="0" borderId="0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center" vertical="center" textRotation="255" wrapText="1"/>
    </xf>
    <xf numFmtId="10" fontId="18" fillId="0" borderId="21" xfId="1" applyNumberFormat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38" fontId="18" fillId="0" borderId="24" xfId="1" applyFont="1" applyFill="1" applyBorder="1" applyAlignment="1">
      <alignment horizontal="center" vertical="center" textRotation="255" wrapText="1"/>
    </xf>
    <xf numFmtId="38" fontId="18" fillId="0" borderId="24" xfId="1" applyFont="1" applyFill="1" applyBorder="1" applyAlignment="1">
      <alignment vertical="center"/>
    </xf>
    <xf numFmtId="10" fontId="18" fillId="0" borderId="9" xfId="1" applyNumberFormat="1" applyFont="1" applyFill="1" applyBorder="1">
      <alignment vertical="center"/>
    </xf>
    <xf numFmtId="10" fontId="18" fillId="0" borderId="7" xfId="1" applyNumberFormat="1" applyFont="1" applyFill="1" applyBorder="1">
      <alignment vertical="center"/>
    </xf>
    <xf numFmtId="38" fontId="4" fillId="0" borderId="0" xfId="1" applyFont="1" applyFill="1" applyAlignment="1">
      <alignment vertical="center"/>
    </xf>
    <xf numFmtId="38" fontId="18" fillId="0" borderId="14" xfId="1" applyFont="1" applyBorder="1" applyAlignment="1">
      <alignment horizontal="center" vertical="center" textRotation="255" wrapText="1"/>
    </xf>
    <xf numFmtId="41" fontId="18" fillId="0" borderId="0" xfId="1" applyNumberFormat="1" applyFont="1" applyFill="1">
      <alignment vertical="center"/>
    </xf>
    <xf numFmtId="38" fontId="18" fillId="0" borderId="0" xfId="1" applyFont="1" applyAlignment="1">
      <alignment horizontal="center" vertical="center" textRotation="255" wrapText="1"/>
    </xf>
    <xf numFmtId="38" fontId="18" fillId="0" borderId="0" xfId="1" applyFont="1" applyAlignment="1">
      <alignment vertical="center" textRotation="255"/>
    </xf>
    <xf numFmtId="38" fontId="18" fillId="0" borderId="0" xfId="1" applyFont="1" applyAlignment="1">
      <alignment horizontal="center" vertical="center" textRotation="255" wrapText="1"/>
    </xf>
    <xf numFmtId="41" fontId="18" fillId="0" borderId="0" xfId="1" applyNumberFormat="1" applyFont="1" applyFill="1" applyBorder="1">
      <alignment vertical="center"/>
    </xf>
    <xf numFmtId="41" fontId="18" fillId="0" borderId="0" xfId="1" applyNumberFormat="1" applyFont="1" applyBorder="1">
      <alignment vertical="center"/>
    </xf>
    <xf numFmtId="38" fontId="18" fillId="0" borderId="0" xfId="1" applyFont="1" applyBorder="1" applyAlignment="1">
      <alignment horizontal="center" vertical="center" textRotation="255" wrapText="1"/>
    </xf>
    <xf numFmtId="38" fontId="18" fillId="0" borderId="0" xfId="1" applyFont="1" applyBorder="1" applyAlignment="1">
      <alignment horizontal="left" vertical="center"/>
    </xf>
    <xf numFmtId="38" fontId="18" fillId="0" borderId="7" xfId="1" applyFont="1" applyBorder="1" applyAlignment="1">
      <alignment horizontal="center" vertical="center" textRotation="255" wrapText="1"/>
    </xf>
    <xf numFmtId="38" fontId="18" fillId="0" borderId="7" xfId="1" applyFont="1" applyBorder="1">
      <alignment vertical="center"/>
    </xf>
    <xf numFmtId="38" fontId="18" fillId="0" borderId="3" xfId="1" applyFont="1" applyBorder="1">
      <alignment vertical="center"/>
    </xf>
    <xf numFmtId="41" fontId="18" fillId="0" borderId="9" xfId="1" applyNumberFormat="1" applyFont="1" applyFill="1" applyBorder="1">
      <alignment vertical="center"/>
    </xf>
    <xf numFmtId="41" fontId="18" fillId="0" borderId="7" xfId="1" applyNumberFormat="1" applyFont="1" applyFill="1" applyBorder="1">
      <alignment vertical="center"/>
    </xf>
    <xf numFmtId="38" fontId="19" fillId="0" borderId="14" xfId="1" applyFont="1" applyBorder="1" applyAlignment="1">
      <alignment horizontal="center" vertical="top" textRotation="255" wrapText="1"/>
    </xf>
    <xf numFmtId="38" fontId="18" fillId="0" borderId="10" xfId="1" applyFont="1" applyBorder="1">
      <alignment vertical="center"/>
    </xf>
    <xf numFmtId="38" fontId="16" fillId="0" borderId="0" xfId="1" applyFont="1" applyBorder="1">
      <alignment vertical="center"/>
    </xf>
    <xf numFmtId="38" fontId="19" fillId="0" borderId="0" xfId="1" applyFont="1" applyBorder="1" applyAlignment="1">
      <alignment horizontal="center" vertical="top" textRotation="255" wrapText="1"/>
    </xf>
    <xf numFmtId="38" fontId="19" fillId="0" borderId="7" xfId="1" applyFont="1" applyBorder="1" applyAlignment="1">
      <alignment horizontal="center" vertical="top" textRotation="255" wrapText="1"/>
    </xf>
    <xf numFmtId="38" fontId="11" fillId="0" borderId="0" xfId="1" applyFont="1" applyAlignment="1"/>
    <xf numFmtId="38" fontId="18" fillId="0" borderId="27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38" fontId="18" fillId="0" borderId="31" xfId="1" applyFont="1" applyBorder="1" applyAlignment="1">
      <alignment horizontal="center" vertical="center" textRotation="255" wrapText="1"/>
    </xf>
    <xf numFmtId="41" fontId="18" fillId="0" borderId="21" xfId="1" applyNumberFormat="1" applyFont="1" applyFill="1" applyBorder="1">
      <alignment vertical="center"/>
    </xf>
    <xf numFmtId="38" fontId="4" fillId="0" borderId="21" xfId="1" applyFont="1" applyBorder="1">
      <alignment vertical="center"/>
    </xf>
    <xf numFmtId="38" fontId="18" fillId="0" borderId="14" xfId="1" applyFont="1" applyBorder="1" applyAlignment="1">
      <alignment horizontal="left" vertical="center"/>
    </xf>
    <xf numFmtId="38" fontId="9" fillId="0" borderId="0" xfId="1" applyFont="1" applyBorder="1">
      <alignment vertical="center"/>
    </xf>
    <xf numFmtId="38" fontId="20" fillId="0" borderId="0" xfId="1" applyFont="1">
      <alignment vertical="center"/>
    </xf>
    <xf numFmtId="38" fontId="20" fillId="0" borderId="0" xfId="1" applyFont="1" applyBorder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 textRotation="255" shrinkToFit="1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/>
    </xf>
    <xf numFmtId="10" fontId="8" fillId="0" borderId="0" xfId="1" applyNumberFormat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vertical="center" wrapText="1"/>
    </xf>
    <xf numFmtId="176" fontId="8" fillId="0" borderId="7" xfId="1" applyNumberFormat="1" applyFont="1" applyFill="1" applyBorder="1">
      <alignment vertical="center"/>
    </xf>
    <xf numFmtId="38" fontId="8" fillId="0" borderId="14" xfId="1" applyFont="1" applyBorder="1" applyAlignment="1">
      <alignment vertical="center"/>
    </xf>
    <xf numFmtId="38" fontId="11" fillId="0" borderId="14" xfId="1" applyFont="1" applyBorder="1">
      <alignment vertical="center"/>
    </xf>
    <xf numFmtId="38" fontId="18" fillId="0" borderId="1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/>
    </xf>
    <xf numFmtId="38" fontId="15" fillId="0" borderId="0" xfId="1" applyFont="1" applyBorder="1">
      <alignment vertical="center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11" fillId="0" borderId="0" xfId="1" applyFont="1" applyAlignment="1">
      <alignment vertical="center"/>
    </xf>
    <xf numFmtId="6" fontId="8" fillId="0" borderId="0" xfId="2" applyFont="1">
      <alignment vertical="center"/>
    </xf>
    <xf numFmtId="6" fontId="8" fillId="0" borderId="0" xfId="2" applyFont="1" applyBorder="1">
      <alignment vertical="center"/>
    </xf>
    <xf numFmtId="6" fontId="11" fillId="0" borderId="0" xfId="2" applyFont="1">
      <alignment vertical="center"/>
    </xf>
    <xf numFmtId="38" fontId="8" fillId="0" borderId="0" xfId="1" applyFont="1" applyAlignment="1">
      <alignment horizontal="center" vertical="center" wrapText="1"/>
    </xf>
    <xf numFmtId="41" fontId="8" fillId="0" borderId="9" xfId="1" applyNumberFormat="1" applyFont="1" applyBorder="1">
      <alignment vertical="center"/>
    </xf>
    <xf numFmtId="41" fontId="8" fillId="0" borderId="0" xfId="1" applyNumberFormat="1" applyFont="1" applyBorder="1" applyAlignment="1">
      <alignment horizontal="left" vertical="center"/>
    </xf>
    <xf numFmtId="38" fontId="18" fillId="0" borderId="0" xfId="1" applyFont="1" applyAlignment="1">
      <alignment horizontal="center" vertical="center" wrapText="1"/>
    </xf>
    <xf numFmtId="38" fontId="15" fillId="0" borderId="0" xfId="1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41" fontId="15" fillId="0" borderId="0" xfId="1" applyNumberFormat="1" applyFont="1">
      <alignment vertical="center"/>
    </xf>
    <xf numFmtId="41" fontId="15" fillId="0" borderId="0" xfId="1" applyNumberFormat="1" applyFont="1" applyBorder="1">
      <alignment vertical="center"/>
    </xf>
    <xf numFmtId="38" fontId="15" fillId="0" borderId="7" xfId="1" applyFont="1" applyBorder="1">
      <alignment vertical="center"/>
    </xf>
    <xf numFmtId="41" fontId="15" fillId="0" borderId="7" xfId="1" applyNumberFormat="1" applyFont="1" applyBorder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23" fillId="0" borderId="0" xfId="1" applyFont="1">
      <alignment vertical="center"/>
    </xf>
    <xf numFmtId="38" fontId="24" fillId="0" borderId="0" xfId="1" applyFont="1">
      <alignment vertical="center"/>
    </xf>
    <xf numFmtId="38" fontId="24" fillId="0" borderId="0" xfId="1" applyFont="1" applyBorder="1">
      <alignment vertical="center"/>
    </xf>
    <xf numFmtId="38" fontId="25" fillId="0" borderId="0" xfId="1" applyFont="1" applyAlignment="1">
      <alignment horizontal="right" vertical="center"/>
    </xf>
    <xf numFmtId="38" fontId="25" fillId="0" borderId="1" xfId="1" applyFont="1" applyBorder="1" applyAlignment="1">
      <alignment horizontal="center" vertical="center"/>
    </xf>
    <xf numFmtId="38" fontId="25" fillId="0" borderId="4" xfId="1" applyFont="1" applyBorder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25" fillId="0" borderId="0" xfId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41" fontId="25" fillId="0" borderId="12" xfId="1" applyNumberFormat="1" applyFont="1" applyBorder="1">
      <alignment vertical="center"/>
    </xf>
    <xf numFmtId="41" fontId="25" fillId="0" borderId="0" xfId="1" applyNumberFormat="1" applyFont="1">
      <alignment vertical="center"/>
    </xf>
    <xf numFmtId="38" fontId="25" fillId="0" borderId="0" xfId="1" applyFont="1">
      <alignment vertical="center"/>
    </xf>
    <xf numFmtId="38" fontId="25" fillId="0" borderId="0" xfId="1" applyFont="1" applyBorder="1" applyAlignment="1">
      <alignment horizontal="right" vertical="center" wrapText="1"/>
    </xf>
    <xf numFmtId="38" fontId="25" fillId="0" borderId="0" xfId="1" applyFont="1" applyBorder="1">
      <alignment vertical="center"/>
    </xf>
    <xf numFmtId="38" fontId="25" fillId="0" borderId="26" xfId="1" applyFont="1" applyBorder="1">
      <alignment vertical="center"/>
    </xf>
    <xf numFmtId="41" fontId="25" fillId="0" borderId="0" xfId="1" applyNumberFormat="1" applyFont="1" applyBorder="1">
      <alignment vertical="center"/>
    </xf>
    <xf numFmtId="41" fontId="25" fillId="0" borderId="13" xfId="1" applyNumberFormat="1" applyFont="1" applyBorder="1">
      <alignment vertical="center"/>
    </xf>
    <xf numFmtId="38" fontId="25" fillId="0" borderId="7" xfId="1" applyFont="1" applyBorder="1" applyAlignment="1">
      <alignment horizontal="right" vertical="center" wrapText="1"/>
    </xf>
    <xf numFmtId="38" fontId="25" fillId="0" borderId="7" xfId="1" applyFont="1" applyBorder="1">
      <alignment vertical="center"/>
    </xf>
    <xf numFmtId="38" fontId="25" fillId="0" borderId="3" xfId="1" applyFont="1" applyBorder="1">
      <alignment vertical="center"/>
    </xf>
    <xf numFmtId="41" fontId="25" fillId="0" borderId="9" xfId="1" applyNumberFormat="1" applyFont="1" applyBorder="1">
      <alignment vertical="center"/>
    </xf>
    <xf numFmtId="41" fontId="25" fillId="0" borderId="7" xfId="1" applyNumberFormat="1" applyFont="1" applyBorder="1">
      <alignment vertical="center"/>
    </xf>
    <xf numFmtId="38" fontId="26" fillId="0" borderId="0" xfId="1" applyFont="1">
      <alignment vertical="center"/>
    </xf>
    <xf numFmtId="38" fontId="26" fillId="0" borderId="0" xfId="1" applyFont="1" applyBorder="1">
      <alignment vertical="center"/>
    </xf>
    <xf numFmtId="38" fontId="23" fillId="0" borderId="0" xfId="1" applyFont="1" applyAlignment="1">
      <alignment vertical="top"/>
    </xf>
    <xf numFmtId="38" fontId="25" fillId="0" borderId="0" xfId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38" fontId="25" fillId="0" borderId="0" xfId="1" applyFont="1" applyBorder="1" applyAlignment="1">
      <alignment horizontal="center" vertical="center" wrapText="1"/>
    </xf>
    <xf numFmtId="38" fontId="25" fillId="0" borderId="26" xfId="1" applyFont="1" applyFill="1" applyBorder="1">
      <alignment vertical="center"/>
    </xf>
    <xf numFmtId="41" fontId="25" fillId="0" borderId="0" xfId="1" applyNumberFormat="1" applyFont="1" applyFill="1" applyBorder="1">
      <alignment vertical="center"/>
    </xf>
    <xf numFmtId="38" fontId="25" fillId="0" borderId="0" xfId="1" applyFont="1" applyFill="1">
      <alignment vertical="center"/>
    </xf>
    <xf numFmtId="41" fontId="25" fillId="0" borderId="13" xfId="1" applyNumberFormat="1" applyFont="1" applyFill="1" applyBorder="1">
      <alignment vertical="center"/>
    </xf>
    <xf numFmtId="38" fontId="25" fillId="0" borderId="7" xfId="1" applyFont="1" applyBorder="1" applyAlignment="1">
      <alignment horizontal="center" vertical="center" wrapText="1"/>
    </xf>
    <xf numFmtId="38" fontId="25" fillId="0" borderId="3" xfId="1" applyFont="1" applyFill="1" applyBorder="1">
      <alignment vertical="center"/>
    </xf>
    <xf numFmtId="41" fontId="25" fillId="0" borderId="7" xfId="1" applyNumberFormat="1" applyFont="1" applyFill="1" applyBorder="1">
      <alignment vertical="center"/>
    </xf>
    <xf numFmtId="0" fontId="23" fillId="0" borderId="0" xfId="0" applyFont="1" applyBorder="1" applyAlignment="1" applyProtection="1">
      <alignment vertical="top"/>
      <protection locked="0"/>
    </xf>
    <xf numFmtId="0" fontId="27" fillId="0" borderId="0" xfId="0" applyFont="1" applyBorder="1" applyAlignment="1"/>
    <xf numFmtId="0" fontId="27" fillId="0" borderId="0" xfId="0" applyFont="1" applyBorder="1" applyAlignment="1" applyProtection="1">
      <protection locked="0"/>
    </xf>
    <xf numFmtId="0" fontId="28" fillId="0" borderId="0" xfId="0" applyFont="1" applyBorder="1" applyAlignment="1">
      <alignment horizontal="right"/>
    </xf>
    <xf numFmtId="0" fontId="29" fillId="0" borderId="1" xfId="0" applyFont="1" applyBorder="1" applyAlignment="1"/>
    <xf numFmtId="0" fontId="29" fillId="0" borderId="4" xfId="0" applyFont="1" applyBorder="1" applyAlignment="1"/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9" fillId="0" borderId="0" xfId="0" applyFont="1" applyBorder="1" applyAlignment="1"/>
    <xf numFmtId="0" fontId="25" fillId="0" borderId="26" xfId="0" applyFont="1" applyFill="1" applyBorder="1" applyAlignment="1">
      <alignment horizontal="left" vertical="center"/>
    </xf>
    <xf numFmtId="0" fontId="25" fillId="0" borderId="0" xfId="0" applyFont="1" applyBorder="1" applyAlignment="1"/>
    <xf numFmtId="41" fontId="8" fillId="0" borderId="13" xfId="0" applyNumberFormat="1" applyFont="1" applyFill="1" applyBorder="1" applyAlignment="1">
      <alignment vertical="center"/>
    </xf>
    <xf numFmtId="41" fontId="10" fillId="0" borderId="13" xfId="0" applyNumberFormat="1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26" xfId="0" applyFont="1" applyBorder="1" applyAlignment="1"/>
    <xf numFmtId="41" fontId="8" fillId="0" borderId="6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29" fillId="0" borderId="0" xfId="0" applyNumberFormat="1" applyFont="1" applyBorder="1" applyAlignment="1"/>
    <xf numFmtId="0" fontId="25" fillId="0" borderId="33" xfId="0" applyFont="1" applyBorder="1" applyAlignment="1">
      <alignment horizontal="left" vertical="center"/>
    </xf>
    <xf numFmtId="0" fontId="25" fillId="0" borderId="34" xfId="0" applyFont="1" applyBorder="1" applyAlignment="1"/>
    <xf numFmtId="41" fontId="8" fillId="0" borderId="35" xfId="0" applyNumberFormat="1" applyFont="1" applyBorder="1" applyAlignment="1">
      <alignment vertical="center"/>
    </xf>
    <xf numFmtId="41" fontId="8" fillId="0" borderId="33" xfId="0" applyNumberFormat="1" applyFont="1" applyBorder="1" applyAlignment="1">
      <alignment vertical="center"/>
    </xf>
    <xf numFmtId="41" fontId="10" fillId="0" borderId="36" xfId="0" applyNumberFormat="1" applyFont="1" applyBorder="1" applyAlignment="1"/>
    <xf numFmtId="0" fontId="25" fillId="0" borderId="37" xfId="0" applyFont="1" applyBorder="1" applyAlignment="1">
      <alignment horizontal="left" vertical="center"/>
    </xf>
    <xf numFmtId="41" fontId="8" fillId="0" borderId="38" xfId="0" applyNumberFormat="1" applyFont="1" applyBorder="1" applyAlignment="1">
      <alignment vertical="center"/>
    </xf>
    <xf numFmtId="41" fontId="8" fillId="0" borderId="39" xfId="0" applyNumberFormat="1" applyFont="1" applyBorder="1" applyAlignment="1">
      <alignment vertical="center"/>
    </xf>
    <xf numFmtId="41" fontId="8" fillId="0" borderId="39" xfId="0" applyNumberFormat="1" applyFont="1" applyBorder="1" applyAlignment="1"/>
    <xf numFmtId="0" fontId="25" fillId="0" borderId="0" xfId="0" applyFont="1" applyFill="1" applyBorder="1" applyAlignment="1">
      <alignment vertical="center"/>
    </xf>
    <xf numFmtId="41" fontId="8" fillId="0" borderId="0" xfId="1" applyNumberFormat="1" applyFont="1" applyBorder="1" applyAlignment="1"/>
    <xf numFmtId="0" fontId="25" fillId="0" borderId="26" xfId="0" applyFont="1" applyBorder="1" applyAlignment="1">
      <alignment horizontal="center" vertical="center"/>
    </xf>
    <xf numFmtId="41" fontId="8" fillId="0" borderId="13" xfId="0" applyNumberFormat="1" applyFont="1" applyBorder="1" applyAlignment="1">
      <alignment vertical="center"/>
    </xf>
    <xf numFmtId="41" fontId="8" fillId="0" borderId="0" xfId="1" applyNumberFormat="1" applyFont="1" applyFill="1" applyBorder="1" applyAlignment="1"/>
    <xf numFmtId="0" fontId="25" fillId="0" borderId="33" xfId="0" applyFont="1" applyBorder="1" applyAlignment="1"/>
    <xf numFmtId="0" fontId="25" fillId="0" borderId="34" xfId="0" applyFont="1" applyBorder="1" applyAlignment="1">
      <alignment horizontal="center" vertical="center"/>
    </xf>
    <xf numFmtId="41" fontId="8" fillId="0" borderId="36" xfId="0" applyNumberFormat="1" applyFont="1" applyBorder="1" applyAlignment="1">
      <alignment vertical="center"/>
    </xf>
    <xf numFmtId="41" fontId="8" fillId="0" borderId="33" xfId="1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3" fillId="0" borderId="0" xfId="0" applyFont="1" applyAlignment="1" applyProtection="1">
      <protection locked="0"/>
    </xf>
    <xf numFmtId="0" fontId="1" fillId="0" borderId="0" xfId="0" applyFont="1" applyAlignment="1"/>
    <xf numFmtId="0" fontId="27" fillId="0" borderId="0" xfId="0" applyFont="1" applyAlignment="1" applyProtection="1">
      <protection locked="0"/>
    </xf>
    <xf numFmtId="0" fontId="25" fillId="0" borderId="0" xfId="0" applyFont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/>
    <xf numFmtId="0" fontId="32" fillId="0" borderId="10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 wrapText="1"/>
    </xf>
    <xf numFmtId="41" fontId="32" fillId="0" borderId="41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41" fontId="32" fillId="0" borderId="10" xfId="0" applyNumberFormat="1" applyFont="1" applyFill="1" applyBorder="1" applyAlignment="1">
      <alignment horizontal="right" vertical="center"/>
    </xf>
    <xf numFmtId="41" fontId="32" fillId="0" borderId="10" xfId="0" applyNumberFormat="1" applyFont="1" applyFill="1" applyBorder="1" applyAlignment="1">
      <alignment horizontal="center" vertical="center"/>
    </xf>
    <xf numFmtId="41" fontId="32" fillId="0" borderId="16" xfId="0" applyNumberFormat="1" applyFont="1" applyFill="1" applyBorder="1" applyAlignment="1">
      <alignment horizontal="center" vertical="center"/>
    </xf>
    <xf numFmtId="0" fontId="34" fillId="0" borderId="0" xfId="0" applyFont="1" applyAlignment="1"/>
    <xf numFmtId="0" fontId="32" fillId="0" borderId="26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41" fontId="32" fillId="0" borderId="42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wrapText="1"/>
    </xf>
    <xf numFmtId="41" fontId="32" fillId="0" borderId="26" xfId="0" applyNumberFormat="1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 wrapText="1"/>
    </xf>
    <xf numFmtId="41" fontId="32" fillId="0" borderId="43" xfId="0" applyNumberFormat="1" applyFont="1" applyFill="1" applyBorder="1" applyAlignment="1">
      <alignment horizontal="center" vertical="center"/>
    </xf>
    <xf numFmtId="41" fontId="32" fillId="0" borderId="44" xfId="0" applyNumberFormat="1" applyFont="1" applyFill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41" fontId="32" fillId="0" borderId="34" xfId="0" applyNumberFormat="1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41" fontId="32" fillId="0" borderId="33" xfId="0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0" xfId="0" applyFont="1" applyAlignment="1"/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/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1" fontId="32" fillId="0" borderId="40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1" fontId="32" fillId="0" borderId="3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41" fontId="32" fillId="0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41" fontId="32" fillId="0" borderId="16" xfId="0" applyNumberFormat="1" applyFont="1" applyFill="1" applyBorder="1" applyAlignment="1">
      <alignment horizontal="center" vertical="center" shrinkToFit="1"/>
    </xf>
    <xf numFmtId="0" fontId="32" fillId="0" borderId="26" xfId="0" applyFont="1" applyFill="1" applyBorder="1" applyAlignment="1">
      <alignment horizontal="center" vertical="center"/>
    </xf>
    <xf numFmtId="41" fontId="32" fillId="0" borderId="44" xfId="0" applyNumberFormat="1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/>
    </xf>
    <xf numFmtId="41" fontId="32" fillId="0" borderId="33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41" fontId="32" fillId="0" borderId="7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299CF49-1B33-7144-9A9F-AC40099340E6}"/>
            </a:ext>
          </a:extLst>
        </xdr:cNvPr>
        <xdr:cNvSpPr>
          <a:spLocks/>
        </xdr:cNvSpPr>
      </xdr:nvSpPr>
      <xdr:spPr bwMode="auto">
        <a:xfrm>
          <a:off x="250825" y="1153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BA33B3-E694-1549-80C8-0DBE828EC6DC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63634BE6-7141-CD4B-A413-857E62113A4A}"/>
            </a:ext>
          </a:extLst>
        </xdr:cNvPr>
        <xdr:cNvSpPr>
          <a:spLocks/>
        </xdr:cNvSpPr>
      </xdr:nvSpPr>
      <xdr:spPr bwMode="auto">
        <a:xfrm>
          <a:off x="250825" y="437894"/>
          <a:ext cx="132578" cy="11953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0880E95-54D4-F048-A428-A9D15DB8BF87}"/>
            </a:ext>
          </a:extLst>
        </xdr:cNvPr>
        <xdr:cNvSpPr>
          <a:spLocks/>
        </xdr:cNvSpPr>
      </xdr:nvSpPr>
      <xdr:spPr bwMode="auto">
        <a:xfrm>
          <a:off x="250825" y="2438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2F80615C-E753-FE48-8D23-2CF41C1C8143}"/>
            </a:ext>
          </a:extLst>
        </xdr:cNvPr>
        <xdr:cNvSpPr>
          <a:spLocks/>
        </xdr:cNvSpPr>
      </xdr:nvSpPr>
      <xdr:spPr bwMode="auto">
        <a:xfrm>
          <a:off x="250825" y="3835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568630DF-92C0-EB43-BCC3-7398768AAA4F}"/>
            </a:ext>
          </a:extLst>
        </xdr:cNvPr>
        <xdr:cNvSpPr>
          <a:spLocks/>
        </xdr:cNvSpPr>
      </xdr:nvSpPr>
      <xdr:spPr bwMode="auto">
        <a:xfrm>
          <a:off x="250825" y="5232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D0E2E94-0649-0542-BE49-41DBA520D749}"/>
            </a:ext>
          </a:extLst>
        </xdr:cNvPr>
        <xdr:cNvSpPr>
          <a:spLocks/>
        </xdr:cNvSpPr>
      </xdr:nvSpPr>
      <xdr:spPr bwMode="auto">
        <a:xfrm>
          <a:off x="250825" y="6629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389EF6DD-BEB7-574D-B7ED-B98FC1E59673}"/>
            </a:ext>
          </a:extLst>
        </xdr:cNvPr>
        <xdr:cNvSpPr>
          <a:spLocks/>
        </xdr:cNvSpPr>
      </xdr:nvSpPr>
      <xdr:spPr bwMode="auto">
        <a:xfrm>
          <a:off x="250825" y="8026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0508A4CA-69CC-CE45-B4FF-558AE5FFD9CE}"/>
            </a:ext>
          </a:extLst>
        </xdr:cNvPr>
        <xdr:cNvSpPr>
          <a:spLocks/>
        </xdr:cNvSpPr>
      </xdr:nvSpPr>
      <xdr:spPr bwMode="auto">
        <a:xfrm>
          <a:off x="254515" y="1843217"/>
          <a:ext cx="135324" cy="4189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B1F4899-7BB1-7F41-9111-8AC22BC3B62D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C2D5067-5125-0F44-8D44-3851AAADF5A0}"/>
            </a:ext>
          </a:extLst>
        </xdr:cNvPr>
        <xdr:cNvSpPr>
          <a:spLocks/>
        </xdr:cNvSpPr>
      </xdr:nvSpPr>
      <xdr:spPr bwMode="auto">
        <a:xfrm>
          <a:off x="250825" y="1153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C9F704-7870-B348-A413-6172019DC344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778CC3C9-197D-8A43-911A-296285748A73}"/>
            </a:ext>
          </a:extLst>
        </xdr:cNvPr>
        <xdr:cNvSpPr>
          <a:spLocks/>
        </xdr:cNvSpPr>
      </xdr:nvSpPr>
      <xdr:spPr bwMode="auto">
        <a:xfrm>
          <a:off x="250825" y="437894"/>
          <a:ext cx="132578" cy="11953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3E48E0C6-EEEB-4747-BFA6-050476274D80}"/>
            </a:ext>
          </a:extLst>
        </xdr:cNvPr>
        <xdr:cNvSpPr>
          <a:spLocks/>
        </xdr:cNvSpPr>
      </xdr:nvSpPr>
      <xdr:spPr bwMode="auto">
        <a:xfrm>
          <a:off x="250825" y="2438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823C9C26-35CE-0745-917C-54F4A3E07958}"/>
            </a:ext>
          </a:extLst>
        </xdr:cNvPr>
        <xdr:cNvSpPr>
          <a:spLocks/>
        </xdr:cNvSpPr>
      </xdr:nvSpPr>
      <xdr:spPr bwMode="auto">
        <a:xfrm>
          <a:off x="250825" y="3835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2A1A6603-ECEC-334C-9C36-D6FC1853B439}"/>
            </a:ext>
          </a:extLst>
        </xdr:cNvPr>
        <xdr:cNvSpPr>
          <a:spLocks/>
        </xdr:cNvSpPr>
      </xdr:nvSpPr>
      <xdr:spPr bwMode="auto">
        <a:xfrm>
          <a:off x="250825" y="5232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0236776F-E485-DE43-8B51-EF7206DAA0AA}"/>
            </a:ext>
          </a:extLst>
        </xdr:cNvPr>
        <xdr:cNvSpPr>
          <a:spLocks/>
        </xdr:cNvSpPr>
      </xdr:nvSpPr>
      <xdr:spPr bwMode="auto">
        <a:xfrm>
          <a:off x="250825" y="6629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A97B0768-6302-544D-B301-088130475A42}"/>
            </a:ext>
          </a:extLst>
        </xdr:cNvPr>
        <xdr:cNvSpPr>
          <a:spLocks/>
        </xdr:cNvSpPr>
      </xdr:nvSpPr>
      <xdr:spPr bwMode="auto">
        <a:xfrm>
          <a:off x="250825" y="8026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80D23FE1-7177-034B-A467-2F5E10B9CEEA}"/>
            </a:ext>
          </a:extLst>
        </xdr:cNvPr>
        <xdr:cNvSpPr>
          <a:spLocks/>
        </xdr:cNvSpPr>
      </xdr:nvSpPr>
      <xdr:spPr bwMode="auto">
        <a:xfrm>
          <a:off x="254515" y="1843217"/>
          <a:ext cx="135324" cy="4189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663875D-E4E1-C74D-887B-0A41246DFCB9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E2D5112-9827-044E-914C-7B287BDF76DD}"/>
            </a:ext>
          </a:extLst>
        </xdr:cNvPr>
        <xdr:cNvSpPr>
          <a:spLocks/>
        </xdr:cNvSpPr>
      </xdr:nvSpPr>
      <xdr:spPr bwMode="auto">
        <a:xfrm>
          <a:off x="479425" y="558800"/>
          <a:ext cx="104775" cy="958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1285339-6CFF-BA41-A407-F7B0A47BFDD6}"/>
            </a:ext>
          </a:extLst>
        </xdr:cNvPr>
        <xdr:cNvSpPr>
          <a:spLocks/>
        </xdr:cNvSpPr>
      </xdr:nvSpPr>
      <xdr:spPr bwMode="auto">
        <a:xfrm>
          <a:off x="479425" y="16660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9C11A8A-A639-A045-BC9F-17F639824F7F}"/>
            </a:ext>
          </a:extLst>
        </xdr:cNvPr>
        <xdr:cNvSpPr>
          <a:spLocks/>
        </xdr:cNvSpPr>
      </xdr:nvSpPr>
      <xdr:spPr bwMode="auto">
        <a:xfrm>
          <a:off x="479425" y="51458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743299D8-F378-4543-B282-479A02018709}"/>
            </a:ext>
          </a:extLst>
        </xdr:cNvPr>
        <xdr:cNvSpPr>
          <a:spLocks/>
        </xdr:cNvSpPr>
      </xdr:nvSpPr>
      <xdr:spPr bwMode="auto">
        <a:xfrm>
          <a:off x="479425" y="62380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1C9FD189-20BA-EC4D-8486-756C94D38ED2}"/>
            </a:ext>
          </a:extLst>
        </xdr:cNvPr>
        <xdr:cNvSpPr>
          <a:spLocks/>
        </xdr:cNvSpPr>
      </xdr:nvSpPr>
      <xdr:spPr bwMode="auto">
        <a:xfrm>
          <a:off x="479425" y="4053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590B440F-43E4-BC47-A4AD-00CDE3C44B03}"/>
            </a:ext>
          </a:extLst>
        </xdr:cNvPr>
        <xdr:cNvSpPr>
          <a:spLocks/>
        </xdr:cNvSpPr>
      </xdr:nvSpPr>
      <xdr:spPr bwMode="auto">
        <a:xfrm>
          <a:off x="479425" y="104417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DD91B31-30B6-5C40-BBAE-B9D0FE1BD45E}"/>
            </a:ext>
          </a:extLst>
        </xdr:cNvPr>
        <xdr:cNvSpPr>
          <a:spLocks/>
        </xdr:cNvSpPr>
      </xdr:nvSpPr>
      <xdr:spPr bwMode="auto">
        <a:xfrm>
          <a:off x="479425" y="115593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7956095C-BCEE-564F-99BC-EE833347A4D3}"/>
            </a:ext>
          </a:extLst>
        </xdr:cNvPr>
        <xdr:cNvSpPr>
          <a:spLocks/>
        </xdr:cNvSpPr>
      </xdr:nvSpPr>
      <xdr:spPr bwMode="auto">
        <a:xfrm>
          <a:off x="479425" y="126769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8CACEC73-348F-9D49-835D-41D37AE67F98}"/>
            </a:ext>
          </a:extLst>
        </xdr:cNvPr>
        <xdr:cNvSpPr>
          <a:spLocks/>
        </xdr:cNvSpPr>
      </xdr:nvSpPr>
      <xdr:spPr bwMode="auto">
        <a:xfrm>
          <a:off x="479425" y="13896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57C7681-852E-894D-B490-4DA2685AA8BA}"/>
            </a:ext>
          </a:extLst>
        </xdr:cNvPr>
        <xdr:cNvSpPr txBox="1"/>
      </xdr:nvSpPr>
      <xdr:spPr>
        <a:xfrm>
          <a:off x="24864" y="106553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882371CD-514D-D543-B1C4-2AA5E6C33F74}"/>
            </a:ext>
          </a:extLst>
        </xdr:cNvPr>
        <xdr:cNvSpPr>
          <a:spLocks/>
        </xdr:cNvSpPr>
      </xdr:nvSpPr>
      <xdr:spPr bwMode="auto">
        <a:xfrm>
          <a:off x="479425" y="15102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24DE27AE-C4A5-9A4D-A602-BBEA2FC0EB8D}"/>
            </a:ext>
          </a:extLst>
        </xdr:cNvPr>
        <xdr:cNvSpPr>
          <a:spLocks/>
        </xdr:cNvSpPr>
      </xdr:nvSpPr>
      <xdr:spPr bwMode="auto">
        <a:xfrm>
          <a:off x="479425" y="16309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FEE792CC-886A-7B47-A314-7516EE7ABD4A}"/>
            </a:ext>
          </a:extLst>
        </xdr:cNvPr>
        <xdr:cNvSpPr>
          <a:spLocks/>
        </xdr:cNvSpPr>
      </xdr:nvSpPr>
      <xdr:spPr bwMode="auto">
        <a:xfrm>
          <a:off x="479425" y="17515610"/>
          <a:ext cx="104775" cy="10731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5DF32A7-D6FD-5947-803B-A7AC15E012A4}"/>
            </a:ext>
          </a:extLst>
        </xdr:cNvPr>
        <xdr:cNvSpPr>
          <a:spLocks/>
        </xdr:cNvSpPr>
      </xdr:nvSpPr>
      <xdr:spPr bwMode="auto">
        <a:xfrm>
          <a:off x="479425" y="28471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D56606E6-C78A-3449-9FBA-6499F060A4BE}"/>
            </a:ext>
          </a:extLst>
        </xdr:cNvPr>
        <xdr:cNvSpPr>
          <a:spLocks/>
        </xdr:cNvSpPr>
      </xdr:nvSpPr>
      <xdr:spPr bwMode="auto">
        <a:xfrm>
          <a:off x="525348" y="7645400"/>
          <a:ext cx="45719" cy="4912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82550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51D5E520-A773-7747-8D56-32EE5F70EFAF}"/>
            </a:ext>
          </a:extLst>
        </xdr:cNvPr>
        <xdr:cNvSpPr>
          <a:spLocks/>
        </xdr:cNvSpPr>
      </xdr:nvSpPr>
      <xdr:spPr bwMode="auto">
        <a:xfrm>
          <a:off x="479425" y="558800"/>
          <a:ext cx="104775" cy="958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9A73D2A-8371-E744-B074-B8EF8EC71B9F}"/>
            </a:ext>
          </a:extLst>
        </xdr:cNvPr>
        <xdr:cNvSpPr>
          <a:spLocks/>
        </xdr:cNvSpPr>
      </xdr:nvSpPr>
      <xdr:spPr bwMode="auto">
        <a:xfrm>
          <a:off x="479425" y="16660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76535B89-872A-F847-976B-60C8F0B043B0}"/>
            </a:ext>
          </a:extLst>
        </xdr:cNvPr>
        <xdr:cNvSpPr>
          <a:spLocks/>
        </xdr:cNvSpPr>
      </xdr:nvSpPr>
      <xdr:spPr bwMode="auto">
        <a:xfrm>
          <a:off x="479425" y="51458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2938FF2A-D66A-6E43-AF66-C09261145BE8}"/>
            </a:ext>
          </a:extLst>
        </xdr:cNvPr>
        <xdr:cNvSpPr>
          <a:spLocks/>
        </xdr:cNvSpPr>
      </xdr:nvSpPr>
      <xdr:spPr bwMode="auto">
        <a:xfrm>
          <a:off x="479425" y="62380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6464DA1E-352E-1D42-BFD5-5960732D4EE2}"/>
            </a:ext>
          </a:extLst>
        </xdr:cNvPr>
        <xdr:cNvSpPr>
          <a:spLocks/>
        </xdr:cNvSpPr>
      </xdr:nvSpPr>
      <xdr:spPr bwMode="auto">
        <a:xfrm>
          <a:off x="479425" y="4053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22" name="AutoShape 3">
          <a:extLst>
            <a:ext uri="{FF2B5EF4-FFF2-40B4-BE49-F238E27FC236}">
              <a16:creationId xmlns:a16="http://schemas.microsoft.com/office/drawing/2014/main" id="{697732A5-30F8-BF4E-B3A3-D272B0C39BC2}"/>
            </a:ext>
          </a:extLst>
        </xdr:cNvPr>
        <xdr:cNvSpPr>
          <a:spLocks/>
        </xdr:cNvSpPr>
      </xdr:nvSpPr>
      <xdr:spPr bwMode="auto">
        <a:xfrm>
          <a:off x="479425" y="104417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77A7EE26-A389-DB41-9C95-662622A6AF29}"/>
            </a:ext>
          </a:extLst>
        </xdr:cNvPr>
        <xdr:cNvSpPr>
          <a:spLocks/>
        </xdr:cNvSpPr>
      </xdr:nvSpPr>
      <xdr:spPr bwMode="auto">
        <a:xfrm>
          <a:off x="479425" y="115593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2863473C-7A66-4F4D-B9D6-2A0B0299527E}"/>
            </a:ext>
          </a:extLst>
        </xdr:cNvPr>
        <xdr:cNvSpPr>
          <a:spLocks/>
        </xdr:cNvSpPr>
      </xdr:nvSpPr>
      <xdr:spPr bwMode="auto">
        <a:xfrm>
          <a:off x="479425" y="126769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A0F75A57-E573-5B4D-818A-38362F2C97D7}"/>
            </a:ext>
          </a:extLst>
        </xdr:cNvPr>
        <xdr:cNvSpPr>
          <a:spLocks/>
        </xdr:cNvSpPr>
      </xdr:nvSpPr>
      <xdr:spPr bwMode="auto">
        <a:xfrm>
          <a:off x="479425" y="13896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C6A8271-2476-874D-9470-F0F3299624FF}"/>
            </a:ext>
          </a:extLst>
        </xdr:cNvPr>
        <xdr:cNvSpPr txBox="1"/>
      </xdr:nvSpPr>
      <xdr:spPr>
        <a:xfrm>
          <a:off x="24864" y="106553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36824E90-7D2E-BF42-ADCE-48EADB342DB1}"/>
            </a:ext>
          </a:extLst>
        </xdr:cNvPr>
        <xdr:cNvSpPr>
          <a:spLocks/>
        </xdr:cNvSpPr>
      </xdr:nvSpPr>
      <xdr:spPr bwMode="auto">
        <a:xfrm>
          <a:off x="479425" y="15102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978A3127-F05B-2849-B1E0-A2B533447D9D}"/>
            </a:ext>
          </a:extLst>
        </xdr:cNvPr>
        <xdr:cNvSpPr>
          <a:spLocks/>
        </xdr:cNvSpPr>
      </xdr:nvSpPr>
      <xdr:spPr bwMode="auto">
        <a:xfrm>
          <a:off x="479425" y="16309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9A1EE7BB-BD01-8342-B604-94745EFC1ABF}"/>
            </a:ext>
          </a:extLst>
        </xdr:cNvPr>
        <xdr:cNvSpPr>
          <a:spLocks/>
        </xdr:cNvSpPr>
      </xdr:nvSpPr>
      <xdr:spPr bwMode="auto">
        <a:xfrm>
          <a:off x="479425" y="17515610"/>
          <a:ext cx="104775" cy="10731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5E922DD-7571-7D4E-A10E-9365A558D36A}"/>
            </a:ext>
          </a:extLst>
        </xdr:cNvPr>
        <xdr:cNvSpPr>
          <a:spLocks/>
        </xdr:cNvSpPr>
      </xdr:nvSpPr>
      <xdr:spPr bwMode="auto">
        <a:xfrm>
          <a:off x="479425" y="28471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40B85B97-C1C0-214E-BF34-593C78D0F605}"/>
            </a:ext>
          </a:extLst>
        </xdr:cNvPr>
        <xdr:cNvSpPr>
          <a:spLocks/>
        </xdr:cNvSpPr>
      </xdr:nvSpPr>
      <xdr:spPr bwMode="auto">
        <a:xfrm>
          <a:off x="525348" y="7645400"/>
          <a:ext cx="45719" cy="4912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38100</xdr:rowOff>
    </xdr:from>
    <xdr:to>
      <xdr:col>2</xdr:col>
      <xdr:colOff>38100</xdr:colOff>
      <xdr:row>33</xdr:row>
      <xdr:rowOff>0</xdr:rowOff>
    </xdr:to>
    <xdr:sp macro="" textlink="">
      <xdr:nvSpPr>
        <xdr:cNvPr id="2" name="AutoShape 36">
          <a:extLst>
            <a:ext uri="{FF2B5EF4-FFF2-40B4-BE49-F238E27FC236}">
              <a16:creationId xmlns:a16="http://schemas.microsoft.com/office/drawing/2014/main" id="{3F6F5B90-1A05-9244-BF10-86E7D99E9AC4}"/>
            </a:ext>
          </a:extLst>
        </xdr:cNvPr>
        <xdr:cNvSpPr>
          <a:spLocks/>
        </xdr:cNvSpPr>
      </xdr:nvSpPr>
      <xdr:spPr bwMode="auto">
        <a:xfrm>
          <a:off x="244475" y="3797300"/>
          <a:ext cx="984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28575</xdr:rowOff>
    </xdr:from>
    <xdr:to>
      <xdr:col>1</xdr:col>
      <xdr:colOff>104775</xdr:colOff>
      <xdr:row>36</xdr:row>
      <xdr:rowOff>200025</xdr:rowOff>
    </xdr:to>
    <xdr:sp macro="" textlink="">
      <xdr:nvSpPr>
        <xdr:cNvPr id="3" name="AutoShape 38">
          <a:extLst>
            <a:ext uri="{FF2B5EF4-FFF2-40B4-BE49-F238E27FC236}">
              <a16:creationId xmlns:a16="http://schemas.microsoft.com/office/drawing/2014/main" id="{A210631E-1F80-B041-9A7D-081361C276E7}"/>
            </a:ext>
          </a:extLst>
        </xdr:cNvPr>
        <xdr:cNvSpPr>
          <a:spLocks/>
        </xdr:cNvSpPr>
      </xdr:nvSpPr>
      <xdr:spPr bwMode="auto">
        <a:xfrm>
          <a:off x="225425" y="37973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67613F51-766B-A944-9E31-CB9370F9A53F}"/>
            </a:ext>
          </a:extLst>
        </xdr:cNvPr>
        <xdr:cNvSpPr>
          <a:spLocks/>
        </xdr:cNvSpPr>
      </xdr:nvSpPr>
      <xdr:spPr bwMode="auto">
        <a:xfrm>
          <a:off x="250825" y="901700"/>
          <a:ext cx="104775" cy="6604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655439E1-837E-B342-9010-DA81E169B817}"/>
            </a:ext>
          </a:extLst>
        </xdr:cNvPr>
        <xdr:cNvSpPr>
          <a:spLocks/>
        </xdr:cNvSpPr>
      </xdr:nvSpPr>
      <xdr:spPr bwMode="auto">
        <a:xfrm>
          <a:off x="231775" y="1520825"/>
          <a:ext cx="142875" cy="18605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SheetLayoutView="115" workbookViewId="0"/>
  </sheetViews>
  <sheetFormatPr baseColWidth="10" defaultColWidth="8.83203125" defaultRowHeight="14"/>
  <cols>
    <col min="1" max="1" width="18.33203125" style="2" customWidth="1"/>
    <col min="2" max="4" width="11.6640625" style="2" customWidth="1"/>
    <col min="5" max="6" width="11" style="2" customWidth="1"/>
    <col min="7" max="7" width="12.33203125" style="2" customWidth="1"/>
    <col min="8" max="8" width="11" style="2" customWidth="1"/>
    <col min="9" max="14" width="7.6640625" style="2" customWidth="1"/>
    <col min="15" max="16384" width="8.83203125" style="2"/>
  </cols>
  <sheetData>
    <row r="1" spans="1:7" ht="17">
      <c r="A1" s="1" t="s">
        <v>5</v>
      </c>
    </row>
    <row r="2" spans="1:7" ht="13.5" customHeight="1">
      <c r="A2" s="3"/>
    </row>
    <row r="3" spans="1:7" s="5" customFormat="1" ht="17">
      <c r="A3" s="4" t="s">
        <v>18</v>
      </c>
      <c r="C3" s="6"/>
      <c r="E3" s="49" t="s">
        <v>21</v>
      </c>
    </row>
    <row r="4" spans="1:7" s="7" customFormat="1" ht="5" customHeight="1" thickBot="1">
      <c r="E4" s="50"/>
    </row>
    <row r="5" spans="1:7" s="8" customFormat="1" ht="24" customHeight="1">
      <c r="A5" s="51"/>
      <c r="B5" s="53" t="s">
        <v>9</v>
      </c>
      <c r="C5" s="54"/>
      <c r="D5" s="54"/>
      <c r="E5" s="55" t="s">
        <v>16</v>
      </c>
      <c r="F5" s="7"/>
      <c r="G5" s="7"/>
    </row>
    <row r="6" spans="1:7" s="8" customFormat="1" ht="42" customHeight="1" thickBot="1">
      <c r="A6" s="52"/>
      <c r="B6" s="9" t="s">
        <v>0</v>
      </c>
      <c r="C6" s="10" t="s">
        <v>10</v>
      </c>
      <c r="D6" s="11" t="s">
        <v>1</v>
      </c>
      <c r="E6" s="56"/>
    </row>
    <row r="7" spans="1:7" s="8" customFormat="1" ht="16.5" customHeight="1">
      <c r="A7" s="12" t="s">
        <v>2</v>
      </c>
      <c r="B7" s="13">
        <v>369875</v>
      </c>
      <c r="C7" s="14">
        <v>79283</v>
      </c>
      <c r="D7" s="15">
        <f>C7/B7</f>
        <v>0.21435079418722541</v>
      </c>
      <c r="E7" s="41">
        <v>0.505</v>
      </c>
    </row>
    <row r="8" spans="1:7" s="8" customFormat="1" ht="16.5" customHeight="1">
      <c r="A8" s="12" t="s">
        <v>3</v>
      </c>
      <c r="B8" s="13">
        <v>369875</v>
      </c>
      <c r="C8" s="16">
        <v>68323</v>
      </c>
      <c r="D8" s="15">
        <f>C8/B8</f>
        <v>0.18471916187901319</v>
      </c>
      <c r="E8" s="42">
        <v>0.47299999999999998</v>
      </c>
    </row>
    <row r="9" spans="1:7" s="8" customFormat="1" ht="16.5" customHeight="1">
      <c r="A9" s="12" t="s">
        <v>4</v>
      </c>
      <c r="B9" s="13">
        <v>369875</v>
      </c>
      <c r="C9" s="16">
        <v>54773</v>
      </c>
      <c r="D9" s="15">
        <f t="shared" ref="D9:D12" si="0">C9/B9</f>
        <v>0.14808516390672524</v>
      </c>
      <c r="E9" s="42">
        <v>0.53500000000000003</v>
      </c>
    </row>
    <row r="10" spans="1:7" s="8" customFormat="1" ht="16.5" customHeight="1">
      <c r="A10" s="17" t="s">
        <v>6</v>
      </c>
      <c r="B10" s="18">
        <v>309829</v>
      </c>
      <c r="C10" s="19">
        <v>78784</v>
      </c>
      <c r="D10" s="15">
        <f t="shared" si="0"/>
        <v>0.25428220082690772</v>
      </c>
      <c r="E10" s="42">
        <v>0.48499999999999999</v>
      </c>
    </row>
    <row r="11" spans="1:7" s="8" customFormat="1" ht="16.5" customHeight="1">
      <c r="A11" s="12" t="s">
        <v>11</v>
      </c>
      <c r="B11" s="13">
        <v>227179</v>
      </c>
      <c r="C11" s="16">
        <v>43702</v>
      </c>
      <c r="D11" s="15">
        <f t="shared" si="0"/>
        <v>0.19236813261789162</v>
      </c>
      <c r="E11" s="42">
        <v>0.48499999999999999</v>
      </c>
    </row>
    <row r="12" spans="1:7" s="8" customFormat="1" ht="16.5" customHeight="1">
      <c r="A12" s="12" t="s">
        <v>12</v>
      </c>
      <c r="B12" s="18">
        <v>67044</v>
      </c>
      <c r="C12" s="20">
        <v>3181</v>
      </c>
      <c r="D12" s="15">
        <f t="shared" si="0"/>
        <v>4.744645307559215E-2</v>
      </c>
      <c r="E12" s="43"/>
    </row>
    <row r="13" spans="1:7" s="8" customFormat="1" ht="16" customHeight="1" thickBot="1">
      <c r="A13" s="21" t="s">
        <v>13</v>
      </c>
      <c r="B13" s="22">
        <v>80904</v>
      </c>
      <c r="C13" s="23">
        <v>2243</v>
      </c>
      <c r="D13" s="46">
        <f>C13/B13</f>
        <v>2.7724216355186394E-2</v>
      </c>
      <c r="E13" s="40"/>
    </row>
    <row r="14" spans="1:7" s="8" customFormat="1" ht="16" customHeight="1">
      <c r="A14" s="57" t="s">
        <v>17</v>
      </c>
      <c r="B14" s="57"/>
      <c r="C14" s="57"/>
      <c r="D14" s="57"/>
      <c r="E14" s="57"/>
      <c r="F14" s="57"/>
      <c r="G14" s="57"/>
    </row>
    <row r="15" spans="1:7" s="8" customFormat="1" ht="18" customHeight="1">
      <c r="A15" s="57"/>
      <c r="B15" s="57"/>
      <c r="C15" s="57"/>
      <c r="D15" s="57"/>
      <c r="E15" s="57"/>
      <c r="F15" s="57"/>
      <c r="G15" s="57"/>
    </row>
    <row r="16" spans="1:7" s="8" customFormat="1" ht="18" customHeight="1">
      <c r="A16" s="57"/>
      <c r="B16" s="57"/>
      <c r="C16" s="57"/>
      <c r="D16" s="57"/>
      <c r="E16" s="57"/>
      <c r="F16" s="57"/>
      <c r="G16" s="57"/>
    </row>
    <row r="17" spans="1:7" s="8" customFormat="1" ht="18" customHeight="1">
      <c r="A17" s="25" t="s">
        <v>20</v>
      </c>
    </row>
    <row r="18" spans="1:7" s="8" customFormat="1" ht="18" customHeight="1">
      <c r="A18" s="25" t="s">
        <v>23</v>
      </c>
    </row>
    <row r="19" spans="1:7" s="8" customFormat="1" ht="18" customHeight="1">
      <c r="A19" s="25" t="s">
        <v>22</v>
      </c>
    </row>
    <row r="20" spans="1:7" s="8" customFormat="1" ht="17.25" customHeight="1">
      <c r="A20" s="25" t="s">
        <v>14</v>
      </c>
    </row>
    <row r="21" spans="1:7" s="8" customFormat="1" ht="17.25" customHeight="1">
      <c r="A21" s="25" t="s">
        <v>24</v>
      </c>
    </row>
    <row r="22" spans="1:7" s="45" customFormat="1" ht="17.25" customHeight="1">
      <c r="A22" s="44" t="s">
        <v>19</v>
      </c>
      <c r="B22" s="44"/>
    </row>
    <row r="23" spans="1:7" s="8" customFormat="1" ht="17.25" customHeight="1">
      <c r="A23" s="25"/>
      <c r="B23" s="25"/>
    </row>
    <row r="24" spans="1:7" s="8" customFormat="1" ht="17.25" customHeight="1" thickBot="1">
      <c r="A24" s="7" t="s">
        <v>7</v>
      </c>
      <c r="B24" s="25"/>
      <c r="D24" s="26" t="s">
        <v>21</v>
      </c>
    </row>
    <row r="25" spans="1:7" s="8" customFormat="1" ht="17.25" customHeight="1" thickBot="1">
      <c r="A25" s="27"/>
      <c r="B25" s="28" t="s">
        <v>0</v>
      </c>
      <c r="C25" s="29" t="s">
        <v>10</v>
      </c>
      <c r="D25" s="28" t="s">
        <v>1</v>
      </c>
    </row>
    <row r="26" spans="1:7" s="8" customFormat="1" ht="17.25" customHeight="1">
      <c r="A26" s="30" t="s">
        <v>6</v>
      </c>
      <c r="B26" s="31">
        <v>7483</v>
      </c>
      <c r="C26" s="32">
        <v>673</v>
      </c>
      <c r="D26" s="33">
        <f>C26/B26</f>
        <v>8.9937190966190031E-2</v>
      </c>
    </row>
    <row r="27" spans="1:7" ht="15" thickBot="1">
      <c r="A27" s="34" t="s">
        <v>11</v>
      </c>
      <c r="B27" s="35">
        <v>11101</v>
      </c>
      <c r="C27" s="22">
        <v>1711</v>
      </c>
      <c r="D27" s="24">
        <f>C27/B27</f>
        <v>0.1541302585352671</v>
      </c>
      <c r="E27" s="8"/>
      <c r="F27" s="8"/>
      <c r="G27" s="8"/>
    </row>
    <row r="28" spans="1:7">
      <c r="A28" s="36" t="s">
        <v>15</v>
      </c>
      <c r="B28" s="37"/>
      <c r="C28" s="38"/>
      <c r="D28" s="39"/>
      <c r="E28" s="8"/>
      <c r="F28" s="8"/>
      <c r="G28" s="8"/>
    </row>
    <row r="29" spans="1:7">
      <c r="A29" s="48" t="s">
        <v>8</v>
      </c>
      <c r="B29" s="48"/>
      <c r="C29" s="48"/>
      <c r="D29" s="48"/>
      <c r="E29" s="8"/>
      <c r="F29" s="8"/>
      <c r="G29" s="8"/>
    </row>
  </sheetData>
  <mergeCells count="6">
    <mergeCell ref="A29:D29"/>
    <mergeCell ref="E3:E4"/>
    <mergeCell ref="A5:A6"/>
    <mergeCell ref="B5:D5"/>
    <mergeCell ref="E5:E6"/>
    <mergeCell ref="A14:G1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33A7-3C50-E948-A78F-21F4AAB0C6AE}">
  <dimension ref="A1:R164"/>
  <sheetViews>
    <sheetView showGridLines="0" workbookViewId="0"/>
  </sheetViews>
  <sheetFormatPr baseColWidth="10" defaultColWidth="8.83203125" defaultRowHeight="14"/>
  <cols>
    <col min="1" max="1" width="1.33203125" style="2" customWidth="1"/>
    <col min="2" max="2" width="1.6640625" style="2" customWidth="1"/>
    <col min="3" max="3" width="9.83203125" style="2" customWidth="1"/>
    <col min="4" max="4" width="2.5" style="2" customWidth="1"/>
    <col min="5" max="18" width="5.1640625" style="2" customWidth="1"/>
    <col min="19" max="20" width="9.6640625" style="2" customWidth="1"/>
    <col min="21" max="16384" width="8.83203125" style="2"/>
  </cols>
  <sheetData>
    <row r="1" spans="1:18" s="234" customFormat="1" ht="18" thickBot="1">
      <c r="A1" s="99" t="s">
        <v>124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s="25" customFormat="1" ht="15" customHeight="1" thickBot="1">
      <c r="A2" s="28"/>
      <c r="B2" s="28"/>
      <c r="C2" s="28"/>
      <c r="D2" s="58"/>
      <c r="E2" s="28" t="s">
        <v>26</v>
      </c>
      <c r="F2" s="227" t="s">
        <v>102</v>
      </c>
      <c r="G2" s="227" t="s">
        <v>103</v>
      </c>
      <c r="H2" s="227" t="s">
        <v>104</v>
      </c>
      <c r="I2" s="227" t="s">
        <v>105</v>
      </c>
      <c r="J2" s="227" t="s">
        <v>27</v>
      </c>
      <c r="K2" s="227" t="s">
        <v>28</v>
      </c>
      <c r="L2" s="227" t="s">
        <v>29</v>
      </c>
      <c r="M2" s="227" t="s">
        <v>30</v>
      </c>
      <c r="N2" s="227" t="s">
        <v>31</v>
      </c>
      <c r="O2" s="227" t="s">
        <v>32</v>
      </c>
      <c r="P2" s="227" t="s">
        <v>33</v>
      </c>
      <c r="Q2" s="227" t="s">
        <v>34</v>
      </c>
      <c r="R2" s="227" t="s">
        <v>35</v>
      </c>
    </row>
    <row r="3" spans="1:18" s="44" customFormat="1" ht="15" customHeight="1">
      <c r="A3" s="124"/>
      <c r="B3" s="44" t="s">
        <v>49</v>
      </c>
      <c r="D3" s="79"/>
      <c r="E3" s="103">
        <f>SUM(F3:R3)</f>
        <v>17</v>
      </c>
      <c r="F3" s="103">
        <v>0</v>
      </c>
      <c r="G3" s="103">
        <v>0</v>
      </c>
      <c r="H3" s="103">
        <v>1</v>
      </c>
      <c r="I3" s="103">
        <v>1</v>
      </c>
      <c r="J3" s="103">
        <v>3</v>
      </c>
      <c r="K3" s="103">
        <v>3</v>
      </c>
      <c r="L3" s="103">
        <v>3</v>
      </c>
      <c r="M3" s="103">
        <v>4</v>
      </c>
      <c r="N3" s="103">
        <v>0</v>
      </c>
      <c r="O3" s="103">
        <v>1</v>
      </c>
      <c r="P3" s="103">
        <v>1</v>
      </c>
      <c r="Q3" s="103">
        <v>0</v>
      </c>
      <c r="R3" s="103">
        <v>0</v>
      </c>
    </row>
    <row r="4" spans="1:18" s="44" customFormat="1" ht="15" customHeight="1">
      <c r="A4" s="124"/>
      <c r="B4" s="44" t="s">
        <v>125</v>
      </c>
      <c r="D4" s="79"/>
      <c r="E4" s="103">
        <f t="shared" ref="E4:E8" si="0">SUM(F4:R4)</f>
        <v>8</v>
      </c>
      <c r="F4" s="103">
        <v>0</v>
      </c>
      <c r="G4" s="103">
        <v>0</v>
      </c>
      <c r="H4" s="103">
        <v>0</v>
      </c>
      <c r="I4" s="103">
        <v>0</v>
      </c>
      <c r="J4" s="103">
        <v>1</v>
      </c>
      <c r="K4" s="103">
        <v>1</v>
      </c>
      <c r="L4" s="103">
        <v>1</v>
      </c>
      <c r="M4" s="103">
        <v>1</v>
      </c>
      <c r="N4" s="103">
        <v>1</v>
      </c>
      <c r="O4" s="103">
        <v>1</v>
      </c>
      <c r="P4" s="103">
        <v>1</v>
      </c>
      <c r="Q4" s="103">
        <v>1</v>
      </c>
      <c r="R4" s="103">
        <v>0</v>
      </c>
    </row>
    <row r="5" spans="1:18" s="44" customFormat="1" ht="15" customHeight="1">
      <c r="A5" s="87"/>
      <c r="B5" s="17" t="s">
        <v>118</v>
      </c>
      <c r="C5" s="17"/>
      <c r="D5" s="79"/>
      <c r="E5" s="103">
        <f t="shared" si="0"/>
        <v>0</v>
      </c>
      <c r="F5" s="81">
        <v>0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</row>
    <row r="6" spans="1:18" s="44" customFormat="1" ht="27" customHeight="1">
      <c r="A6" s="87" t="s">
        <v>126</v>
      </c>
      <c r="B6" s="235" t="s">
        <v>127</v>
      </c>
      <c r="C6" s="235"/>
      <c r="D6" s="236"/>
      <c r="E6" s="103">
        <f t="shared" si="0"/>
        <v>10</v>
      </c>
      <c r="F6" s="103">
        <v>0</v>
      </c>
      <c r="G6" s="103">
        <v>0</v>
      </c>
      <c r="H6" s="103">
        <v>0</v>
      </c>
      <c r="I6" s="103">
        <v>0</v>
      </c>
      <c r="J6" s="103">
        <v>1</v>
      </c>
      <c r="K6" s="103">
        <v>1</v>
      </c>
      <c r="L6" s="103">
        <v>2</v>
      </c>
      <c r="M6" s="103">
        <v>3</v>
      </c>
      <c r="N6" s="103">
        <v>1</v>
      </c>
      <c r="O6" s="103">
        <v>0</v>
      </c>
      <c r="P6" s="103">
        <v>2</v>
      </c>
      <c r="Q6" s="103">
        <v>0</v>
      </c>
      <c r="R6" s="103">
        <v>0</v>
      </c>
    </row>
    <row r="7" spans="1:18" s="44" customFormat="1" ht="15" customHeight="1">
      <c r="A7" s="87"/>
      <c r="B7" s="17" t="s">
        <v>128</v>
      </c>
      <c r="C7" s="17"/>
      <c r="D7" s="79"/>
      <c r="E7" s="103">
        <f t="shared" si="0"/>
        <v>2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2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</v>
      </c>
    </row>
    <row r="8" spans="1:18" s="44" customFormat="1" ht="15" customHeight="1">
      <c r="A8" s="87"/>
      <c r="B8" s="17" t="s">
        <v>54</v>
      </c>
      <c r="C8" s="17"/>
      <c r="D8" s="79"/>
      <c r="E8" s="103">
        <f t="shared" si="0"/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</row>
    <row r="9" spans="1:18" s="44" customFormat="1" ht="15" customHeight="1" thickBot="1">
      <c r="A9" s="237"/>
      <c r="B9" s="94" t="s">
        <v>129</v>
      </c>
      <c r="C9" s="94"/>
      <c r="D9" s="105"/>
      <c r="E9" s="22">
        <f>SUM(F9:R9)</f>
        <v>44</v>
      </c>
      <c r="F9" s="106">
        <v>1</v>
      </c>
      <c r="G9" s="106">
        <v>1</v>
      </c>
      <c r="H9" s="106">
        <v>1</v>
      </c>
      <c r="I9" s="106">
        <v>2</v>
      </c>
      <c r="J9" s="106">
        <v>4</v>
      </c>
      <c r="K9" s="106">
        <v>12</v>
      </c>
      <c r="L9" s="106">
        <v>13</v>
      </c>
      <c r="M9" s="106">
        <v>3</v>
      </c>
      <c r="N9" s="106">
        <v>3</v>
      </c>
      <c r="O9" s="106">
        <v>2</v>
      </c>
      <c r="P9" s="106">
        <v>0</v>
      </c>
      <c r="Q9" s="106">
        <v>1</v>
      </c>
      <c r="R9" s="106">
        <v>1</v>
      </c>
    </row>
    <row r="10" spans="1:18" s="109" customFormat="1" ht="15" customHeight="1">
      <c r="A10" s="97" t="s">
        <v>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08"/>
      <c r="O10" s="238"/>
      <c r="P10" s="238"/>
      <c r="Q10" s="238"/>
      <c r="R10" s="238"/>
    </row>
    <row r="11" spans="1:18" s="109" customFormat="1" ht="15" customHeight="1">
      <c r="A11" s="109" t="s">
        <v>80</v>
      </c>
      <c r="D11" s="110"/>
      <c r="E11" s="110"/>
      <c r="O11" s="238"/>
      <c r="P11" s="238"/>
      <c r="Q11" s="238"/>
      <c r="R11" s="238"/>
    </row>
    <row r="12" spans="1:18" ht="15" customHeight="1"/>
    <row r="13" spans="1:18" ht="15" customHeight="1"/>
    <row r="14" spans="1:18" ht="15" customHeight="1"/>
    <row r="15" spans="1:18" ht="15" customHeight="1"/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2">
    <mergeCell ref="B6:D6"/>
    <mergeCell ref="A10:M10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6BDC-70A8-6C41-99C2-D06578AE7802}">
  <dimension ref="A1:AB168"/>
  <sheetViews>
    <sheetView showGridLines="0" workbookViewId="0"/>
  </sheetViews>
  <sheetFormatPr baseColWidth="10" defaultColWidth="8.83203125" defaultRowHeight="14"/>
  <cols>
    <col min="1" max="1" width="2.6640625" style="2" customWidth="1"/>
    <col min="2" max="2" width="2.5" style="2" customWidth="1"/>
    <col min="3" max="3" width="17.5" style="111" customWidth="1"/>
    <col min="4" max="13" width="6.5" style="2" customWidth="1"/>
    <col min="14" max="14" width="7.6640625" style="2" customWidth="1"/>
    <col min="15" max="15" width="2" style="2" customWidth="1"/>
    <col min="16" max="16" width="3.1640625" style="2" customWidth="1"/>
    <col min="17" max="17" width="7.6640625" style="2" customWidth="1"/>
    <col min="18" max="16384" width="8.83203125" style="2"/>
  </cols>
  <sheetData>
    <row r="1" spans="1:28" s="7" customFormat="1" ht="15">
      <c r="A1" s="4" t="s">
        <v>130</v>
      </c>
      <c r="C1" s="214"/>
    </row>
    <row r="2" spans="1:28" s="7" customFormat="1" ht="5" customHeight="1" thickBot="1">
      <c r="C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</row>
    <row r="3" spans="1:28" s="60" customFormat="1" ht="17.25" customHeight="1" thickBot="1">
      <c r="A3" s="28"/>
      <c r="B3" s="28"/>
      <c r="C3" s="58"/>
      <c r="D3" s="28" t="s">
        <v>26</v>
      </c>
      <c r="E3" s="28" t="s">
        <v>27</v>
      </c>
      <c r="F3" s="28" t="s">
        <v>28</v>
      </c>
      <c r="G3" s="28" t="s">
        <v>29</v>
      </c>
      <c r="H3" s="28" t="s">
        <v>30</v>
      </c>
      <c r="I3" s="28" t="s">
        <v>31</v>
      </c>
      <c r="J3" s="28" t="s">
        <v>32</v>
      </c>
      <c r="K3" s="28" t="s">
        <v>33</v>
      </c>
      <c r="L3" s="28" t="s">
        <v>34</v>
      </c>
      <c r="M3" s="28" t="s">
        <v>35</v>
      </c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60" customFormat="1" ht="13" customHeight="1">
      <c r="A4" s="61"/>
      <c r="B4" s="25" t="s">
        <v>106</v>
      </c>
      <c r="C4" s="63"/>
      <c r="D4" s="64">
        <f>SUM(E4:M4)</f>
        <v>19607</v>
      </c>
      <c r="E4" s="64">
        <v>3957</v>
      </c>
      <c r="F4" s="64">
        <v>3246</v>
      </c>
      <c r="G4" s="64">
        <v>2879</v>
      </c>
      <c r="H4" s="64">
        <v>2306</v>
      </c>
      <c r="I4" s="64">
        <v>1883</v>
      </c>
      <c r="J4" s="64">
        <v>1966</v>
      </c>
      <c r="K4" s="64">
        <v>1897</v>
      </c>
      <c r="L4" s="64">
        <v>949</v>
      </c>
      <c r="M4" s="64">
        <v>524</v>
      </c>
      <c r="O4" s="47"/>
      <c r="P4" s="12"/>
      <c r="Q4" s="12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69"/>
    </row>
    <row r="5" spans="1:28" s="60" customFormat="1" ht="4" customHeight="1">
      <c r="A5" s="25"/>
      <c r="B5" s="25"/>
      <c r="C5" s="63"/>
      <c r="D5" s="44"/>
      <c r="E5" s="44"/>
      <c r="F5" s="44"/>
      <c r="G5" s="44"/>
      <c r="H5" s="44"/>
      <c r="I5" s="44"/>
      <c r="J5" s="44"/>
      <c r="K5" s="44"/>
      <c r="L5" s="44"/>
      <c r="M5" s="44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60" customFormat="1" ht="13" customHeight="1">
      <c r="A6" s="25"/>
      <c r="B6" s="25" t="s">
        <v>39</v>
      </c>
      <c r="C6" s="63"/>
      <c r="D6" s="117">
        <v>0.192</v>
      </c>
      <c r="E6" s="117">
        <v>0.32100000000000001</v>
      </c>
      <c r="F6" s="117">
        <v>0.35299999999999998</v>
      </c>
      <c r="G6" s="117">
        <v>0.38500000000000001</v>
      </c>
      <c r="H6" s="117">
        <v>0.34499999999999997</v>
      </c>
      <c r="I6" s="117">
        <v>0.22</v>
      </c>
      <c r="J6" s="117">
        <v>0.16</v>
      </c>
      <c r="K6" s="117">
        <v>0.14899999999999999</v>
      </c>
      <c r="L6" s="117">
        <v>8.8999999999999996E-2</v>
      </c>
      <c r="M6" s="117">
        <v>2.8000000000000001E-2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60" customFormat="1" ht="4" customHeight="1">
      <c r="A7" s="25"/>
      <c r="B7" s="25"/>
      <c r="C7" s="63"/>
      <c r="D7" s="44"/>
      <c r="E7" s="44"/>
      <c r="F7" s="44"/>
      <c r="G7" s="44"/>
      <c r="H7" s="44"/>
      <c r="I7" s="44"/>
      <c r="J7" s="44"/>
      <c r="K7" s="44"/>
      <c r="L7" s="44"/>
      <c r="M7" s="44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44" customFormat="1" ht="13" customHeight="1">
      <c r="A8" s="124"/>
      <c r="B8" s="44" t="s">
        <v>40</v>
      </c>
      <c r="C8" s="79"/>
      <c r="D8" s="64">
        <f>SUM(E8:M8)</f>
        <v>24095</v>
      </c>
      <c r="E8" s="64">
        <v>4333</v>
      </c>
      <c r="F8" s="64">
        <v>4084</v>
      </c>
      <c r="G8" s="64">
        <v>3377</v>
      </c>
      <c r="H8" s="64">
        <v>2744</v>
      </c>
      <c r="I8" s="64">
        <v>2378</v>
      </c>
      <c r="J8" s="64">
        <v>2624</v>
      </c>
      <c r="K8" s="64">
        <v>2398</v>
      </c>
      <c r="L8" s="64">
        <v>1395</v>
      </c>
      <c r="M8" s="64">
        <v>762</v>
      </c>
    </row>
    <row r="9" spans="1:28" s="44" customFormat="1" ht="4" customHeight="1">
      <c r="C9" s="79"/>
    </row>
    <row r="10" spans="1:28" s="44" customFormat="1" ht="13" customHeight="1">
      <c r="A10" s="124"/>
      <c r="B10" s="44" t="s">
        <v>107</v>
      </c>
      <c r="C10" s="79"/>
      <c r="D10" s="103">
        <f>SUM(E10:M10)</f>
        <v>1854</v>
      </c>
      <c r="E10" s="103">
        <v>325</v>
      </c>
      <c r="F10" s="103">
        <v>343</v>
      </c>
      <c r="G10" s="103">
        <v>298</v>
      </c>
      <c r="H10" s="103">
        <v>234</v>
      </c>
      <c r="I10" s="103">
        <v>177</v>
      </c>
      <c r="J10" s="103">
        <v>170</v>
      </c>
      <c r="K10" s="103">
        <v>160</v>
      </c>
      <c r="L10" s="103">
        <v>93</v>
      </c>
      <c r="M10" s="103">
        <v>54</v>
      </c>
    </row>
    <row r="11" spans="1:28" s="44" customFormat="1" ht="4" customHeight="1">
      <c r="C11" s="79"/>
    </row>
    <row r="12" spans="1:28" s="44" customFormat="1" ht="13" customHeight="1">
      <c r="A12" s="124"/>
      <c r="B12" s="44" t="s">
        <v>131</v>
      </c>
      <c r="C12" s="79"/>
      <c r="D12" s="117">
        <f>D10/D8</f>
        <v>7.6945424361900813E-2</v>
      </c>
      <c r="E12" s="117">
        <f t="shared" ref="E12:M12" si="0">E10/E8</f>
        <v>7.5005769674590356E-2</v>
      </c>
      <c r="F12" s="117">
        <f t="shared" si="0"/>
        <v>8.3986287952987265E-2</v>
      </c>
      <c r="G12" s="117">
        <f t="shared" si="0"/>
        <v>8.8244003553449801E-2</v>
      </c>
      <c r="H12" s="117">
        <f t="shared" si="0"/>
        <v>8.527696793002916E-2</v>
      </c>
      <c r="I12" s="117">
        <f t="shared" si="0"/>
        <v>7.4432296047098404E-2</v>
      </c>
      <c r="J12" s="117">
        <f t="shared" si="0"/>
        <v>6.4786585365853661E-2</v>
      </c>
      <c r="K12" s="117">
        <f t="shared" si="0"/>
        <v>6.672226855713094E-2</v>
      </c>
      <c r="L12" s="117">
        <f t="shared" si="0"/>
        <v>6.6666666666666666E-2</v>
      </c>
      <c r="M12" s="117">
        <f t="shared" si="0"/>
        <v>7.0866141732283464E-2</v>
      </c>
    </row>
    <row r="13" spans="1:28" s="44" customFormat="1" ht="4" customHeight="1">
      <c r="C13" s="79"/>
    </row>
    <row r="14" spans="1:28" s="44" customFormat="1" ht="13" customHeight="1">
      <c r="A14" s="87"/>
      <c r="B14" s="17" t="s">
        <v>109</v>
      </c>
      <c r="C14" s="79"/>
      <c r="D14" s="81">
        <f>SUM(E14:M14)</f>
        <v>1568</v>
      </c>
      <c r="E14" s="81">
        <v>277</v>
      </c>
      <c r="F14" s="81">
        <v>292</v>
      </c>
      <c r="G14" s="81">
        <v>250</v>
      </c>
      <c r="H14" s="81">
        <v>199</v>
      </c>
      <c r="I14" s="81">
        <v>143</v>
      </c>
      <c r="J14" s="81">
        <v>150</v>
      </c>
      <c r="K14" s="81">
        <v>130</v>
      </c>
      <c r="L14" s="81">
        <v>84</v>
      </c>
      <c r="M14" s="81">
        <v>43</v>
      </c>
      <c r="N14" s="17"/>
    </row>
    <row r="15" spans="1:28" s="44" customFormat="1" ht="4" customHeight="1">
      <c r="A15" s="17"/>
      <c r="B15" s="17"/>
      <c r="C15" s="7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28" s="44" customFormat="1" ht="13" customHeight="1">
      <c r="A16" s="87"/>
      <c r="B16" s="17" t="s">
        <v>110</v>
      </c>
      <c r="C16" s="79"/>
      <c r="D16" s="83">
        <f>D14/D10</f>
        <v>0.84573894282632145</v>
      </c>
      <c r="E16" s="83">
        <f t="shared" ref="E16:M16" si="1">E14/E10</f>
        <v>0.85230769230769232</v>
      </c>
      <c r="F16" s="83">
        <f t="shared" si="1"/>
        <v>0.85131195335276966</v>
      </c>
      <c r="G16" s="83">
        <f t="shared" si="1"/>
        <v>0.83892617449664431</v>
      </c>
      <c r="H16" s="83">
        <f t="shared" si="1"/>
        <v>0.8504273504273504</v>
      </c>
      <c r="I16" s="83">
        <f t="shared" si="1"/>
        <v>0.80790960451977401</v>
      </c>
      <c r="J16" s="83">
        <f t="shared" si="1"/>
        <v>0.88235294117647056</v>
      </c>
      <c r="K16" s="83">
        <f t="shared" si="1"/>
        <v>0.8125</v>
      </c>
      <c r="L16" s="83">
        <f t="shared" si="1"/>
        <v>0.90322580645161288</v>
      </c>
      <c r="M16" s="83">
        <f t="shared" si="1"/>
        <v>0.79629629629629628</v>
      </c>
      <c r="N16" s="17"/>
    </row>
    <row r="17" spans="1:18" s="25" customFormat="1" ht="3.75" customHeight="1">
      <c r="A17" s="113"/>
      <c r="B17" s="12"/>
      <c r="C17" s="63"/>
      <c r="D17" s="83"/>
      <c r="E17" s="83"/>
      <c r="F17" s="83"/>
      <c r="G17" s="83"/>
      <c r="H17" s="83"/>
      <c r="I17" s="83"/>
      <c r="J17" s="83"/>
      <c r="K17" s="83"/>
      <c r="L17" s="83"/>
      <c r="M17" s="83"/>
    </row>
    <row r="18" spans="1:18" s="25" customFormat="1" ht="13" customHeight="1">
      <c r="A18" s="113"/>
      <c r="B18" s="12" t="s">
        <v>78</v>
      </c>
      <c r="C18" s="63"/>
      <c r="D18" s="88">
        <v>5.3900000000000003E-2</v>
      </c>
      <c r="E18" s="88">
        <v>1.54E-2</v>
      </c>
      <c r="F18" s="88">
        <v>4.3700000000000003E-2</v>
      </c>
      <c r="G18" s="88">
        <v>4.36E-2</v>
      </c>
      <c r="H18" s="88">
        <v>3.85E-2</v>
      </c>
      <c r="I18" s="88">
        <v>9.0399999999999994E-2</v>
      </c>
      <c r="J18" s="88">
        <v>8.8200000000000001E-2</v>
      </c>
      <c r="K18" s="88">
        <v>7.4999999999999997E-2</v>
      </c>
      <c r="L18" s="88">
        <v>8.5999999999999993E-2</v>
      </c>
      <c r="M18" s="88">
        <v>0.12959999999999999</v>
      </c>
    </row>
    <row r="19" spans="1:18" s="25" customFormat="1" ht="4" customHeight="1">
      <c r="A19" s="113"/>
      <c r="B19" s="12"/>
      <c r="C19" s="63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8" s="25" customFormat="1" ht="13" customHeight="1" thickBot="1">
      <c r="A20" s="219"/>
      <c r="B20" s="21" t="s">
        <v>79</v>
      </c>
      <c r="C20" s="34"/>
      <c r="D20" s="96">
        <v>4.1999999999999997E-3</v>
      </c>
      <c r="E20" s="96">
        <v>1.1999999999999999E-3</v>
      </c>
      <c r="F20" s="96">
        <v>3.7000000000000002E-3</v>
      </c>
      <c r="G20" s="96">
        <v>3.8E-3</v>
      </c>
      <c r="H20" s="96">
        <v>3.3E-3</v>
      </c>
      <c r="I20" s="96">
        <v>6.7000000000000002E-3</v>
      </c>
      <c r="J20" s="96">
        <v>5.7000000000000002E-3</v>
      </c>
      <c r="K20" s="96">
        <v>5.0000000000000001E-3</v>
      </c>
      <c r="L20" s="96">
        <v>5.7000000000000002E-3</v>
      </c>
      <c r="M20" s="96">
        <v>9.1999999999999998E-3</v>
      </c>
    </row>
    <row r="21" spans="1:18" s="25" customFormat="1" ht="13" customHeight="1">
      <c r="A21" s="97" t="s">
        <v>46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5"/>
      <c r="O21" s="8"/>
      <c r="P21" s="8"/>
      <c r="Q21" s="8"/>
      <c r="R21" s="8"/>
    </row>
    <row r="22" spans="1:18" s="25" customFormat="1" ht="13" customHeight="1">
      <c r="A22" s="220" t="s">
        <v>132</v>
      </c>
      <c r="B22" s="12"/>
      <c r="C22" s="12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</row>
    <row r="23" spans="1:18" s="239" customFormat="1" ht="13" customHeight="1">
      <c r="A23" s="239" t="s">
        <v>133</v>
      </c>
      <c r="D23" s="240"/>
      <c r="E23" s="240"/>
      <c r="O23" s="241"/>
      <c r="P23" s="241"/>
      <c r="Q23" s="241"/>
      <c r="R23" s="241"/>
    </row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s="2" customFormat="1" ht="17.25" customHeight="1"/>
    <row r="34" s="2" customFormat="1" ht="17.25" customHeight="1"/>
    <row r="35" s="2" customFormat="1" ht="17.25" customHeight="1"/>
    <row r="36" s="2" customFormat="1" ht="17.25" customHeight="1"/>
    <row r="37" s="2" customFormat="1" ht="17.25" customHeight="1"/>
    <row r="38" s="2" customFormat="1" ht="17.25" customHeight="1"/>
    <row r="39" s="2" customFormat="1" ht="17.25" customHeight="1"/>
    <row r="40" s="2" customFormat="1" ht="17.25" customHeight="1"/>
    <row r="41" s="2" customFormat="1" ht="17.25" customHeight="1"/>
    <row r="42" s="2" customFormat="1" ht="17.25" customHeight="1"/>
    <row r="43" s="2" customFormat="1" ht="17.25" customHeight="1"/>
    <row r="44" s="2" customFormat="1" ht="17.25" customHeight="1"/>
    <row r="45" s="2" customFormat="1" ht="17.25" customHeight="1"/>
    <row r="46" s="2" customFormat="1" ht="17.25" customHeight="1"/>
    <row r="47" s="2" customFormat="1" ht="17.25" customHeight="1"/>
    <row r="4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  <row r="60" s="2" customFormat="1" ht="17.25" customHeight="1"/>
    <row r="61" s="2" customFormat="1" ht="17.25" customHeight="1"/>
    <row r="62" s="2" customFormat="1" ht="17.25" customHeight="1"/>
    <row r="63" s="2" customFormat="1" ht="17.25" customHeight="1"/>
    <row r="64" s="2" customFormat="1" ht="17.25" customHeight="1"/>
    <row r="65" s="2" customFormat="1" ht="17.25" customHeight="1"/>
    <row r="66" s="2" customFormat="1" ht="17.25" customHeight="1"/>
    <row r="67" s="2" customFormat="1" ht="17.25" customHeight="1"/>
    <row r="68" s="2" customFormat="1" ht="17.25" customHeight="1"/>
    <row r="69" s="2" customFormat="1" ht="17.25" customHeight="1"/>
    <row r="70" s="2" customFormat="1" ht="17.25" customHeight="1"/>
    <row r="71" s="2" customFormat="1" ht="17.25" customHeight="1"/>
    <row r="72" s="2" customFormat="1" ht="17.25" customHeight="1"/>
    <row r="73" s="2" customFormat="1" ht="17.25" customHeight="1"/>
    <row r="74" s="2" customFormat="1" ht="17.25" customHeight="1"/>
    <row r="75" s="2" customFormat="1" ht="17.25" customHeight="1"/>
    <row r="76" s="2" customFormat="1" ht="17.25" customHeight="1"/>
    <row r="77" s="2" customFormat="1" ht="17.25" customHeight="1"/>
    <row r="78" s="2" customFormat="1" ht="17.25" customHeight="1"/>
    <row r="79" s="2" customFormat="1" ht="17.25" customHeight="1"/>
    <row r="80" s="2" customFormat="1" ht="17.25" customHeight="1"/>
    <row r="81" s="2" customFormat="1" ht="17.25" customHeight="1"/>
    <row r="82" s="2" customFormat="1" ht="17.25" customHeight="1"/>
    <row r="83" s="2" customFormat="1" ht="17.25" customHeight="1"/>
    <row r="84" s="2" customFormat="1" ht="17.25" customHeight="1"/>
    <row r="85" s="2" customFormat="1" ht="17.25" customHeight="1"/>
    <row r="86" s="2" customFormat="1" ht="17.25" customHeight="1"/>
    <row r="87" s="2" customFormat="1" ht="17.25" customHeight="1"/>
    <row r="88" s="2" customFormat="1" ht="17.2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/>
    <row r="164" s="2" customFormat="1"/>
    <row r="165" s="2" customFormat="1"/>
    <row r="166" s="2" customFormat="1"/>
    <row r="167" s="2" customFormat="1"/>
    <row r="168" s="2" customFormat="1"/>
  </sheetData>
  <mergeCells count="1">
    <mergeCell ref="A21:M2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EF23-4F58-4C49-AE12-12D55465D395}">
  <dimension ref="A1:R162"/>
  <sheetViews>
    <sheetView showGridLines="0" workbookViewId="0"/>
  </sheetViews>
  <sheetFormatPr baseColWidth="10" defaultColWidth="8.83203125" defaultRowHeight="14"/>
  <cols>
    <col min="1" max="1" width="2.33203125" style="2" customWidth="1"/>
    <col min="2" max="2" width="1.6640625" style="2" customWidth="1"/>
    <col min="3" max="3" width="9.1640625" style="2" customWidth="1"/>
    <col min="4" max="4" width="2.83203125" style="2" customWidth="1"/>
    <col min="5" max="14" width="7.1640625" style="2" customWidth="1"/>
    <col min="15" max="16" width="7.6640625" style="2" customWidth="1"/>
    <col min="17" max="16384" width="8.83203125" style="2"/>
  </cols>
  <sheetData>
    <row r="1" spans="1:14" s="7" customFormat="1" ht="15">
      <c r="A1" s="4" t="s">
        <v>134</v>
      </c>
    </row>
    <row r="2" spans="1:14" s="7" customFormat="1" ht="5" customHeight="1" thickBot="1"/>
    <row r="3" spans="1:14" s="60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25" customFormat="1" ht="12" customHeight="1">
      <c r="A4" s="242"/>
      <c r="B4" s="25" t="s">
        <v>49</v>
      </c>
      <c r="D4" s="63"/>
      <c r="E4" s="101">
        <f>SUM(F4:N4)</f>
        <v>571</v>
      </c>
      <c r="F4" s="101">
        <v>84</v>
      </c>
      <c r="G4" s="101">
        <v>77</v>
      </c>
      <c r="H4" s="101">
        <v>77</v>
      </c>
      <c r="I4" s="101">
        <v>87</v>
      </c>
      <c r="J4" s="101">
        <v>59</v>
      </c>
      <c r="K4" s="101">
        <v>68</v>
      </c>
      <c r="L4" s="101">
        <v>61</v>
      </c>
      <c r="M4" s="101">
        <v>38</v>
      </c>
      <c r="N4" s="101">
        <v>20</v>
      </c>
    </row>
    <row r="5" spans="1:14" s="25" customFormat="1" ht="4" customHeight="1">
      <c r="D5" s="63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s="25" customFormat="1" ht="12" customHeight="1">
      <c r="A6" s="242"/>
      <c r="B6" s="25" t="s">
        <v>135</v>
      </c>
      <c r="D6" s="63"/>
      <c r="E6" s="101">
        <f>SUM(F6:N6)</f>
        <v>100</v>
      </c>
      <c r="F6" s="101">
        <v>5</v>
      </c>
      <c r="G6" s="101">
        <v>15</v>
      </c>
      <c r="H6" s="101">
        <v>13</v>
      </c>
      <c r="I6" s="101">
        <v>9</v>
      </c>
      <c r="J6" s="101">
        <v>16</v>
      </c>
      <c r="K6" s="101">
        <v>15</v>
      </c>
      <c r="L6" s="101">
        <v>12</v>
      </c>
      <c r="M6" s="101">
        <v>8</v>
      </c>
      <c r="N6" s="101">
        <v>7</v>
      </c>
    </row>
    <row r="7" spans="1:14" s="25" customFormat="1" ht="4" customHeight="1">
      <c r="A7" s="242"/>
      <c r="D7" s="63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s="25" customFormat="1" ht="25.5" customHeight="1">
      <c r="A8" s="242"/>
      <c r="B8" s="57" t="s">
        <v>136</v>
      </c>
      <c r="C8" s="57"/>
      <c r="D8" s="63"/>
      <c r="E8" s="101">
        <f>SUM(F8:N8)</f>
        <v>31</v>
      </c>
      <c r="F8" s="101">
        <v>12</v>
      </c>
      <c r="G8" s="101">
        <v>7</v>
      </c>
      <c r="H8" s="101">
        <v>4</v>
      </c>
      <c r="I8" s="101">
        <v>0</v>
      </c>
      <c r="J8" s="101">
        <v>0</v>
      </c>
      <c r="K8" s="101">
        <v>2</v>
      </c>
      <c r="L8" s="101">
        <v>3</v>
      </c>
      <c r="M8" s="101">
        <v>1</v>
      </c>
      <c r="N8" s="101">
        <v>2</v>
      </c>
    </row>
    <row r="9" spans="1:14" s="25" customFormat="1" ht="4" customHeight="1">
      <c r="A9" s="12"/>
      <c r="B9" s="12"/>
      <c r="C9" s="12"/>
      <c r="D9" s="12"/>
      <c r="E9" s="13"/>
      <c r="F9" s="125"/>
      <c r="G9" s="125"/>
      <c r="H9" s="125"/>
      <c r="I9" s="125"/>
      <c r="J9" s="125"/>
      <c r="K9" s="125"/>
      <c r="L9" s="125"/>
      <c r="M9" s="125"/>
      <c r="N9" s="125"/>
    </row>
    <row r="10" spans="1:14" s="25" customFormat="1" ht="12" customHeight="1">
      <c r="A10" s="12"/>
      <c r="B10" s="12" t="s">
        <v>86</v>
      </c>
      <c r="C10" s="12"/>
      <c r="D10" s="12"/>
      <c r="E10" s="13">
        <f>SUM(F10:N10)</f>
        <v>866</v>
      </c>
      <c r="F10" s="125">
        <v>176</v>
      </c>
      <c r="G10" s="125">
        <v>193</v>
      </c>
      <c r="H10" s="125">
        <v>156</v>
      </c>
      <c r="I10" s="125">
        <v>103</v>
      </c>
      <c r="J10" s="125">
        <v>68</v>
      </c>
      <c r="K10" s="125">
        <v>65</v>
      </c>
      <c r="L10" s="125">
        <v>54</v>
      </c>
      <c r="M10" s="125">
        <v>37</v>
      </c>
      <c r="N10" s="125">
        <v>14</v>
      </c>
    </row>
    <row r="11" spans="1:14" s="25" customFormat="1" ht="4" customHeight="1">
      <c r="A11" s="12"/>
      <c r="B11" s="12"/>
      <c r="C11" s="12"/>
      <c r="D11" s="12"/>
      <c r="E11" s="13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s="25" customFormat="1" ht="12" customHeight="1">
      <c r="A12" s="113"/>
      <c r="B12" s="12" t="s">
        <v>55</v>
      </c>
      <c r="C12" s="12"/>
      <c r="D12" s="12"/>
      <c r="E12" s="13">
        <f>SUM(F12:N12)</f>
        <v>127</v>
      </c>
      <c r="F12" s="125">
        <v>20</v>
      </c>
      <c r="G12" s="125">
        <v>24</v>
      </c>
      <c r="H12" s="125">
        <v>27</v>
      </c>
      <c r="I12" s="125">
        <v>18</v>
      </c>
      <c r="J12" s="125">
        <v>18</v>
      </c>
      <c r="K12" s="125">
        <v>8</v>
      </c>
      <c r="L12" s="125">
        <v>6</v>
      </c>
      <c r="M12" s="125">
        <v>2</v>
      </c>
      <c r="N12" s="125">
        <v>4</v>
      </c>
    </row>
    <row r="13" spans="1:14" s="25" customFormat="1" ht="4" customHeight="1">
      <c r="A13" s="12"/>
      <c r="B13" s="12"/>
      <c r="C13" s="12"/>
      <c r="D13" s="12"/>
      <c r="E13" s="13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s="25" customFormat="1" ht="12" customHeight="1">
      <c r="A14" s="113"/>
      <c r="B14" s="12" t="s">
        <v>56</v>
      </c>
      <c r="C14" s="12"/>
      <c r="D14" s="12"/>
      <c r="E14" s="13">
        <f>SUM(F14:N14)</f>
        <v>159</v>
      </c>
      <c r="F14" s="125">
        <v>28</v>
      </c>
      <c r="G14" s="125">
        <v>27</v>
      </c>
      <c r="H14" s="125">
        <v>21</v>
      </c>
      <c r="I14" s="125">
        <v>17</v>
      </c>
      <c r="J14" s="125">
        <v>16</v>
      </c>
      <c r="K14" s="125">
        <v>12</v>
      </c>
      <c r="L14" s="125">
        <v>24</v>
      </c>
      <c r="M14" s="125">
        <v>7</v>
      </c>
      <c r="N14" s="125">
        <v>7</v>
      </c>
    </row>
    <row r="15" spans="1:14" s="25" customFormat="1" ht="3.75" customHeight="1" thickBot="1">
      <c r="A15" s="219"/>
      <c r="B15" s="21"/>
      <c r="C15" s="21"/>
      <c r="D15" s="21"/>
      <c r="E15" s="243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s="25" customFormat="1" ht="12" customHeight="1">
      <c r="A16" s="113"/>
      <c r="B16" s="12"/>
      <c r="C16" s="12"/>
      <c r="D16" s="12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8" s="25" customFormat="1" ht="12" customHeight="1" thickBot="1">
      <c r="A17" s="220" t="s">
        <v>63</v>
      </c>
      <c r="B17" s="220"/>
      <c r="C17" s="220"/>
      <c r="D17" s="220"/>
      <c r="E17" s="244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8" s="60" customFormat="1" ht="15" customHeight="1" thickBot="1">
      <c r="A18" s="28"/>
      <c r="B18" s="28"/>
      <c r="C18" s="28"/>
      <c r="D18" s="58"/>
      <c r="E18" s="28" t="s">
        <v>26</v>
      </c>
      <c r="F18" s="28" t="s">
        <v>27</v>
      </c>
      <c r="G18" s="28" t="s">
        <v>28</v>
      </c>
      <c r="H18" s="28" t="s">
        <v>29</v>
      </c>
      <c r="I18" s="28" t="s">
        <v>30</v>
      </c>
      <c r="J18" s="28" t="s">
        <v>31</v>
      </c>
      <c r="K18" s="28" t="s">
        <v>32</v>
      </c>
      <c r="L18" s="28" t="s">
        <v>33</v>
      </c>
      <c r="M18" s="28" t="s">
        <v>34</v>
      </c>
      <c r="N18" s="28" t="s">
        <v>35</v>
      </c>
    </row>
    <row r="19" spans="1:18" s="25" customFormat="1" ht="12" customHeight="1">
      <c r="A19" s="242"/>
      <c r="B19" s="25" t="s">
        <v>137</v>
      </c>
      <c r="D19" s="63"/>
      <c r="E19" s="103">
        <f>SUM(F19:N19)</f>
        <v>218</v>
      </c>
      <c r="F19" s="103">
        <v>33</v>
      </c>
      <c r="G19" s="103">
        <v>48</v>
      </c>
      <c r="H19" s="103">
        <v>32</v>
      </c>
      <c r="I19" s="103">
        <v>31</v>
      </c>
      <c r="J19" s="103">
        <v>27</v>
      </c>
      <c r="K19" s="103">
        <v>13</v>
      </c>
      <c r="L19" s="103">
        <v>21</v>
      </c>
      <c r="M19" s="103">
        <v>9</v>
      </c>
      <c r="N19" s="103">
        <v>4</v>
      </c>
    </row>
    <row r="20" spans="1:18" s="25" customFormat="1" ht="4" customHeight="1">
      <c r="D20" s="6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8" s="25" customFormat="1" ht="12" customHeight="1">
      <c r="A21" s="113"/>
      <c r="B21" s="12" t="s">
        <v>138</v>
      </c>
      <c r="C21" s="12"/>
      <c r="D21" s="63"/>
      <c r="E21" s="103">
        <f>SUM(F21:N21)</f>
        <v>243</v>
      </c>
      <c r="F21" s="103">
        <v>61</v>
      </c>
      <c r="G21" s="103">
        <v>52</v>
      </c>
      <c r="H21" s="103">
        <v>38</v>
      </c>
      <c r="I21" s="103">
        <v>26</v>
      </c>
      <c r="J21" s="103">
        <v>20</v>
      </c>
      <c r="K21" s="103">
        <v>20</v>
      </c>
      <c r="L21" s="103">
        <v>10</v>
      </c>
      <c r="M21" s="103">
        <v>8</v>
      </c>
      <c r="N21" s="103">
        <v>8</v>
      </c>
    </row>
    <row r="22" spans="1:18" s="25" customFormat="1" ht="4" customHeight="1">
      <c r="C22" s="12"/>
      <c r="D22" s="6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8" s="25" customFormat="1" ht="12" customHeight="1">
      <c r="A23" s="113"/>
      <c r="B23" s="12" t="s">
        <v>139</v>
      </c>
      <c r="C23" s="12"/>
      <c r="D23" s="63"/>
      <c r="E23" s="103">
        <f>SUM(F23:N23)</f>
        <v>428</v>
      </c>
      <c r="F23" s="81">
        <v>95</v>
      </c>
      <c r="G23" s="81">
        <v>104</v>
      </c>
      <c r="H23" s="81">
        <v>88</v>
      </c>
      <c r="I23" s="81">
        <v>49</v>
      </c>
      <c r="J23" s="81">
        <v>27</v>
      </c>
      <c r="K23" s="81">
        <v>25</v>
      </c>
      <c r="L23" s="81">
        <v>20</v>
      </c>
      <c r="M23" s="81">
        <v>16</v>
      </c>
      <c r="N23" s="81">
        <v>4</v>
      </c>
    </row>
    <row r="24" spans="1:18" s="25" customFormat="1" ht="4" customHeight="1">
      <c r="A24" s="12"/>
      <c r="B24" s="12"/>
      <c r="C24" s="12"/>
      <c r="D24" s="63"/>
      <c r="E24" s="103"/>
      <c r="F24" s="81"/>
      <c r="G24" s="81"/>
      <c r="H24" s="81"/>
      <c r="I24" s="81"/>
      <c r="J24" s="81"/>
      <c r="K24" s="81"/>
      <c r="L24" s="81"/>
      <c r="M24" s="81"/>
      <c r="N24" s="81"/>
    </row>
    <row r="25" spans="1:18" s="25" customFormat="1" ht="12" customHeight="1">
      <c r="A25" s="113"/>
      <c r="B25" s="12" t="s">
        <v>67</v>
      </c>
      <c r="C25" s="12"/>
      <c r="D25" s="63"/>
      <c r="E25" s="103">
        <f>SUM(F25:N25)</f>
        <v>106</v>
      </c>
      <c r="F25" s="81">
        <v>20</v>
      </c>
      <c r="G25" s="81">
        <v>22</v>
      </c>
      <c r="H25" s="81">
        <v>15</v>
      </c>
      <c r="I25" s="81">
        <v>11</v>
      </c>
      <c r="J25" s="81">
        <v>5</v>
      </c>
      <c r="K25" s="81">
        <v>16</v>
      </c>
      <c r="L25" s="81">
        <v>7</v>
      </c>
      <c r="M25" s="81">
        <v>9</v>
      </c>
      <c r="N25" s="81">
        <v>1</v>
      </c>
    </row>
    <row r="26" spans="1:18" s="25" customFormat="1" ht="3.75" customHeight="1" thickBot="1">
      <c r="A26" s="219"/>
      <c r="B26" s="21"/>
      <c r="C26" s="21"/>
      <c r="D26" s="21"/>
      <c r="E26" s="22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8" s="25" customFormat="1" ht="12" customHeight="1">
      <c r="A27" s="97" t="s">
        <v>46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5"/>
      <c r="O27" s="8"/>
      <c r="P27" s="8"/>
      <c r="Q27" s="8"/>
      <c r="R27" s="8"/>
    </row>
    <row r="28" spans="1:18" s="25" customFormat="1" ht="12" customHeight="1">
      <c r="A28" s="115" t="s">
        <v>140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8"/>
      <c r="P28" s="8"/>
      <c r="Q28" s="8"/>
      <c r="R28" s="8"/>
    </row>
    <row r="29" spans="1:18" s="44" customFormat="1" ht="15" customHeight="1">
      <c r="A29" s="44" t="s">
        <v>141</v>
      </c>
    </row>
    <row r="30" spans="1:18" s="44" customFormat="1" ht="15" customHeight="1">
      <c r="A30" s="44" t="s">
        <v>142</v>
      </c>
    </row>
    <row r="31" spans="1:18" ht="15" hidden="1" customHeight="1">
      <c r="A31" s="245" t="s">
        <v>143</v>
      </c>
      <c r="B31" s="245"/>
      <c r="C31" s="246" t="s">
        <v>144</v>
      </c>
      <c r="D31" s="247"/>
      <c r="E31" s="248">
        <f>SUM(F31:N31)</f>
        <v>0</v>
      </c>
      <c r="F31" s="248"/>
      <c r="G31" s="248"/>
      <c r="H31" s="248"/>
      <c r="I31" s="248"/>
      <c r="J31" s="248"/>
      <c r="K31" s="248"/>
      <c r="L31" s="248"/>
      <c r="M31" s="248"/>
      <c r="N31" s="248"/>
    </row>
    <row r="32" spans="1:18" ht="15" hidden="1" customHeight="1">
      <c r="A32" s="245"/>
      <c r="B32" s="245"/>
      <c r="C32" s="246" t="s">
        <v>145</v>
      </c>
      <c r="D32" s="247"/>
      <c r="E32" s="248">
        <f>SUM(F32:N32)</f>
        <v>0</v>
      </c>
      <c r="F32" s="248"/>
      <c r="G32" s="248"/>
      <c r="H32" s="248"/>
      <c r="I32" s="248"/>
      <c r="J32" s="248"/>
      <c r="K32" s="248"/>
      <c r="L32" s="248"/>
      <c r="M32" s="248"/>
      <c r="N32" s="248"/>
    </row>
    <row r="33" spans="1:14" ht="15" hidden="1" customHeight="1">
      <c r="A33" s="245"/>
      <c r="B33" s="245"/>
      <c r="C33" s="246" t="s">
        <v>146</v>
      </c>
      <c r="D33" s="247"/>
      <c r="E33" s="248">
        <f>SUM(F33:N33)</f>
        <v>0</v>
      </c>
      <c r="F33" s="248"/>
      <c r="G33" s="248"/>
      <c r="H33" s="248"/>
      <c r="I33" s="248"/>
      <c r="J33" s="248"/>
      <c r="K33" s="248"/>
      <c r="L33" s="248"/>
      <c r="M33" s="248"/>
      <c r="N33" s="248"/>
    </row>
    <row r="34" spans="1:14" ht="15" hidden="1" customHeight="1">
      <c r="E34" s="111"/>
    </row>
    <row r="35" spans="1:14" ht="15" hidden="1" customHeight="1">
      <c r="A35" s="112" t="s">
        <v>86</v>
      </c>
      <c r="B35" s="232"/>
      <c r="C35" s="12" t="s">
        <v>147</v>
      </c>
      <c r="D35" s="63"/>
      <c r="E35" s="249">
        <f>SUM(F35:N35)</f>
        <v>-1591</v>
      </c>
      <c r="F35" s="249">
        <f t="shared" ref="F35:N35" si="0">F31-F4-F6-F8-F19-F21-F23</f>
        <v>-290</v>
      </c>
      <c r="G35" s="249">
        <f t="shared" si="0"/>
        <v>-303</v>
      </c>
      <c r="H35" s="249">
        <f t="shared" si="0"/>
        <v>-252</v>
      </c>
      <c r="I35" s="249">
        <f t="shared" si="0"/>
        <v>-202</v>
      </c>
      <c r="J35" s="249">
        <f t="shared" si="0"/>
        <v>-149</v>
      </c>
      <c r="K35" s="249">
        <f t="shared" si="0"/>
        <v>-143</v>
      </c>
      <c r="L35" s="249">
        <f t="shared" si="0"/>
        <v>-127</v>
      </c>
      <c r="M35" s="249">
        <f t="shared" si="0"/>
        <v>-80</v>
      </c>
      <c r="N35" s="249">
        <f t="shared" si="0"/>
        <v>-45</v>
      </c>
    </row>
    <row r="36" spans="1:14" ht="15" hidden="1" customHeight="1">
      <c r="A36" s="112"/>
      <c r="B36" s="232"/>
      <c r="C36" s="12" t="s">
        <v>148</v>
      </c>
      <c r="D36" s="63"/>
      <c r="E36" s="249" t="e">
        <f>SUM(F36:N36)</f>
        <v>#REF!</v>
      </c>
      <c r="F36" s="249" t="e">
        <f>F32-#REF!-#REF!-#REF!-#REF!-#REF!-#REF!</f>
        <v>#REF!</v>
      </c>
      <c r="G36" s="249" t="e">
        <f>G32-#REF!-#REF!-#REF!-#REF!-#REF!-#REF!</f>
        <v>#REF!</v>
      </c>
      <c r="H36" s="249" t="e">
        <f>H32-#REF!-#REF!-#REF!-#REF!-#REF!-#REF!</f>
        <v>#REF!</v>
      </c>
      <c r="I36" s="249" t="e">
        <f>I32-#REF!-#REF!-#REF!-#REF!-#REF!-#REF!</f>
        <v>#REF!</v>
      </c>
      <c r="J36" s="249" t="e">
        <f>J32-#REF!-#REF!-#REF!-#REF!-#REF!-#REF!</f>
        <v>#REF!</v>
      </c>
      <c r="K36" s="249" t="e">
        <f>K32-#REF!-#REF!-#REF!-#REF!-#REF!-#REF!</f>
        <v>#REF!</v>
      </c>
      <c r="L36" s="249" t="e">
        <f>L32-#REF!-#REF!-#REF!-#REF!-#REF!-#REF!</f>
        <v>#REF!</v>
      </c>
      <c r="M36" s="249" t="e">
        <f>M32-#REF!-#REF!-#REF!-#REF!-#REF!-#REF!</f>
        <v>#REF!</v>
      </c>
      <c r="N36" s="249" t="e">
        <f>N32-#REF!-#REF!-#REF!-#REF!-#REF!-#REF!</f>
        <v>#REF!</v>
      </c>
    </row>
    <row r="37" spans="1:14" ht="15" hidden="1" customHeight="1">
      <c r="A37" s="119"/>
      <c r="B37" s="250"/>
      <c r="C37" s="21" t="s">
        <v>149</v>
      </c>
      <c r="D37" s="34"/>
      <c r="E37" s="251" t="e">
        <f>SUM(F37:N37)</f>
        <v>#REF!</v>
      </c>
      <c r="F37" s="251" t="e">
        <f t="shared" ref="F37:N37" si="1">F35+F36</f>
        <v>#REF!</v>
      </c>
      <c r="G37" s="251" t="e">
        <f t="shared" si="1"/>
        <v>#REF!</v>
      </c>
      <c r="H37" s="251" t="e">
        <f t="shared" si="1"/>
        <v>#REF!</v>
      </c>
      <c r="I37" s="251" t="e">
        <f t="shared" si="1"/>
        <v>#REF!</v>
      </c>
      <c r="J37" s="251" t="e">
        <f t="shared" si="1"/>
        <v>#REF!</v>
      </c>
      <c r="K37" s="251" t="e">
        <f t="shared" si="1"/>
        <v>#REF!</v>
      </c>
      <c r="L37" s="251" t="e">
        <f t="shared" si="1"/>
        <v>#REF!</v>
      </c>
      <c r="M37" s="251" t="e">
        <f t="shared" si="1"/>
        <v>#REF!</v>
      </c>
      <c r="N37" s="251" t="e">
        <f t="shared" si="1"/>
        <v>#REF!</v>
      </c>
    </row>
    <row r="38" spans="1:14" ht="15" customHeight="1">
      <c r="E38" s="111"/>
    </row>
    <row r="39" spans="1:14" ht="15" customHeight="1">
      <c r="E39" s="252"/>
      <c r="F39" s="253"/>
    </row>
    <row r="40" spans="1:14" ht="15" customHeight="1">
      <c r="E40" s="252"/>
    </row>
    <row r="41" spans="1:14" ht="15" customHeight="1">
      <c r="E41" s="111"/>
    </row>
    <row r="42" spans="1:14" ht="15" customHeight="1">
      <c r="E42" s="111"/>
    </row>
    <row r="43" spans="1:14" ht="15" customHeight="1">
      <c r="E43" s="111"/>
    </row>
    <row r="44" spans="1:14" ht="15" customHeight="1">
      <c r="E44" s="111"/>
    </row>
    <row r="45" spans="1:14" ht="15" customHeight="1">
      <c r="E45" s="111"/>
    </row>
    <row r="46" spans="1:14" ht="15" customHeight="1">
      <c r="E46" s="111"/>
    </row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</sheetData>
  <mergeCells count="8">
    <mergeCell ref="A35:A37"/>
    <mergeCell ref="B8:C8"/>
    <mergeCell ref="A27:M27"/>
    <mergeCell ref="A28:N28"/>
    <mergeCell ref="A31:B33"/>
    <mergeCell ref="C31:D31"/>
    <mergeCell ref="C32:D32"/>
    <mergeCell ref="C33:D33"/>
  </mergeCells>
  <phoneticPr fontId="2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FDA9-99B1-D44B-89D7-EC11C170E3F9}">
  <dimension ref="A1:K153"/>
  <sheetViews>
    <sheetView showGridLines="0" workbookViewId="0"/>
  </sheetViews>
  <sheetFormatPr baseColWidth="10" defaultColWidth="8.83203125" defaultRowHeight="14"/>
  <cols>
    <col min="1" max="1" width="2.6640625" style="277" customWidth="1"/>
    <col min="2" max="2" width="2.5" style="277" customWidth="1"/>
    <col min="3" max="3" width="7.6640625" style="278" customWidth="1"/>
    <col min="4" max="11" width="7.33203125" style="277" customWidth="1"/>
    <col min="12" max="13" width="7.6640625" style="277" customWidth="1"/>
    <col min="14" max="16384" width="8.83203125" style="277"/>
  </cols>
  <sheetData>
    <row r="1" spans="1:11" s="255" customFormat="1" ht="15">
      <c r="A1" s="254" t="s">
        <v>150</v>
      </c>
      <c r="C1" s="256"/>
    </row>
    <row r="2" spans="1:11" s="255" customFormat="1" ht="15" thickBot="1">
      <c r="C2" s="256"/>
      <c r="K2" s="257" t="s">
        <v>21</v>
      </c>
    </row>
    <row r="3" spans="1:11" s="260" customFormat="1" ht="18" customHeight="1" thickBot="1">
      <c r="A3" s="258"/>
      <c r="B3" s="258"/>
      <c r="C3" s="259"/>
      <c r="D3" s="258" t="s">
        <v>26</v>
      </c>
      <c r="E3" s="258" t="s">
        <v>151</v>
      </c>
      <c r="F3" s="258" t="s">
        <v>152</v>
      </c>
      <c r="G3" s="258" t="s">
        <v>153</v>
      </c>
      <c r="H3" s="258" t="s">
        <v>154</v>
      </c>
      <c r="I3" s="258" t="s">
        <v>155</v>
      </c>
      <c r="J3" s="258" t="s">
        <v>156</v>
      </c>
      <c r="K3" s="258" t="s">
        <v>157</v>
      </c>
    </row>
    <row r="4" spans="1:11" s="266" customFormat="1" ht="20" customHeight="1">
      <c r="A4" s="261" t="s">
        <v>158</v>
      </c>
      <c r="B4" s="262"/>
      <c r="C4" s="263"/>
      <c r="D4" s="264">
        <f>SUM(E4:K4)</f>
        <v>3181</v>
      </c>
      <c r="E4" s="265">
        <f>SUM(E5:E7)</f>
        <v>211</v>
      </c>
      <c r="F4" s="265">
        <f t="shared" ref="F4:K4" si="0">SUM(F5:F7)</f>
        <v>299</v>
      </c>
      <c r="G4" s="265">
        <f t="shared" si="0"/>
        <v>428</v>
      </c>
      <c r="H4" s="265">
        <f t="shared" si="0"/>
        <v>459</v>
      </c>
      <c r="I4" s="265">
        <f t="shared" si="0"/>
        <v>440</v>
      </c>
      <c r="J4" s="265">
        <f t="shared" si="0"/>
        <v>505</v>
      </c>
      <c r="K4" s="265">
        <f t="shared" si="0"/>
        <v>839</v>
      </c>
    </row>
    <row r="5" spans="1:11" s="266" customFormat="1" ht="20" customHeight="1">
      <c r="A5" s="267" t="s">
        <v>159</v>
      </c>
      <c r="B5" s="268"/>
      <c r="C5" s="269" t="s">
        <v>83</v>
      </c>
      <c r="D5" s="270">
        <f>SUM(E5:K5)</f>
        <v>2080</v>
      </c>
      <c r="E5" s="270">
        <v>185</v>
      </c>
      <c r="F5" s="270">
        <v>273</v>
      </c>
      <c r="G5" s="270">
        <v>357</v>
      </c>
      <c r="H5" s="270">
        <v>337</v>
      </c>
      <c r="I5" s="270">
        <v>290</v>
      </c>
      <c r="J5" s="270">
        <v>264</v>
      </c>
      <c r="K5" s="270">
        <v>374</v>
      </c>
    </row>
    <row r="6" spans="1:11" s="266" customFormat="1" ht="20" customHeight="1">
      <c r="A6" s="267"/>
      <c r="B6" s="268"/>
      <c r="C6" s="269" t="s">
        <v>160</v>
      </c>
      <c r="D6" s="271">
        <f t="shared" ref="D6" si="1">SUM(E6:K6)</f>
        <v>693</v>
      </c>
      <c r="E6" s="270">
        <v>17</v>
      </c>
      <c r="F6" s="270">
        <v>22</v>
      </c>
      <c r="G6" s="270">
        <v>51</v>
      </c>
      <c r="H6" s="270">
        <v>81</v>
      </c>
      <c r="I6" s="270">
        <v>90</v>
      </c>
      <c r="J6" s="270">
        <v>141</v>
      </c>
      <c r="K6" s="270">
        <v>291</v>
      </c>
    </row>
    <row r="7" spans="1:11" s="266" customFormat="1" ht="20" customHeight="1" thickBot="1">
      <c r="A7" s="272"/>
      <c r="B7" s="273"/>
      <c r="C7" s="274" t="s">
        <v>161</v>
      </c>
      <c r="D7" s="275">
        <f>SUM(E7:K7)</f>
        <v>408</v>
      </c>
      <c r="E7" s="276">
        <v>9</v>
      </c>
      <c r="F7" s="276">
        <v>4</v>
      </c>
      <c r="G7" s="276">
        <v>20</v>
      </c>
      <c r="H7" s="276">
        <v>41</v>
      </c>
      <c r="I7" s="276">
        <v>60</v>
      </c>
      <c r="J7" s="276">
        <v>100</v>
      </c>
      <c r="K7" s="276">
        <v>174</v>
      </c>
    </row>
    <row r="8" spans="1:11" s="266" customFormat="1" ht="17.25" customHeight="1">
      <c r="A8" s="266" t="s">
        <v>162</v>
      </c>
      <c r="C8" s="268"/>
    </row>
    <row r="9" spans="1:11" ht="17.25" customHeight="1"/>
    <row r="10" spans="1:11" ht="17.25" customHeight="1"/>
    <row r="11" spans="1:11" ht="17.25" customHeight="1"/>
    <row r="12" spans="1:11" ht="17.25" customHeight="1"/>
    <row r="13" spans="1:11" ht="17.25" customHeight="1"/>
    <row r="14" spans="1:11" ht="17.25" customHeight="1"/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2">
    <mergeCell ref="A4:C4"/>
    <mergeCell ref="A5:A7"/>
  </mergeCells>
  <phoneticPr fontId="2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EC26-8EA7-EA49-BB5C-16B991CEEB56}">
  <dimension ref="A1:J155"/>
  <sheetViews>
    <sheetView showGridLines="0" workbookViewId="0"/>
  </sheetViews>
  <sheetFormatPr baseColWidth="10" defaultColWidth="8.83203125" defaultRowHeight="14"/>
  <cols>
    <col min="1" max="1" width="2.6640625" style="277" customWidth="1"/>
    <col min="2" max="2" width="2.5" style="277" customWidth="1"/>
    <col min="3" max="3" width="7.83203125" style="277" customWidth="1"/>
    <col min="4" max="4" width="5.1640625" style="277" customWidth="1"/>
    <col min="5" max="9" width="9.6640625" style="277" customWidth="1"/>
    <col min="10" max="11" width="7.6640625" style="277" customWidth="1"/>
    <col min="12" max="16384" width="8.83203125" style="277"/>
  </cols>
  <sheetData>
    <row r="1" spans="1:10" s="255" customFormat="1" ht="18" customHeight="1">
      <c r="A1" s="279" t="s">
        <v>163</v>
      </c>
    </row>
    <row r="2" spans="1:10" s="255" customFormat="1" ht="15" thickBot="1">
      <c r="I2" s="257" t="s">
        <v>21</v>
      </c>
    </row>
    <row r="3" spans="1:10" s="260" customFormat="1" ht="17.25" customHeight="1" thickBot="1">
      <c r="A3" s="258"/>
      <c r="B3" s="258"/>
      <c r="C3" s="258"/>
      <c r="D3" s="259"/>
      <c r="E3" s="258" t="s">
        <v>26</v>
      </c>
      <c r="F3" s="258" t="s">
        <v>151</v>
      </c>
      <c r="G3" s="258" t="s">
        <v>153</v>
      </c>
      <c r="H3" s="258" t="s">
        <v>155</v>
      </c>
      <c r="I3" s="258" t="s">
        <v>157</v>
      </c>
    </row>
    <row r="4" spans="1:10" s="266" customFormat="1" ht="17.25" customHeight="1">
      <c r="A4" s="280" t="s">
        <v>164</v>
      </c>
      <c r="B4" s="281"/>
      <c r="C4" s="281"/>
      <c r="D4" s="269" t="s">
        <v>26</v>
      </c>
      <c r="E4" s="265">
        <f>SUM(E5:E6)</f>
        <v>2243</v>
      </c>
      <c r="F4" s="270">
        <f>SUM(F5:F6)</f>
        <v>645</v>
      </c>
      <c r="G4" s="270">
        <f t="shared" ref="G4:I4" si="0">SUM(G5:G6)</f>
        <v>549</v>
      </c>
      <c r="H4" s="270">
        <f t="shared" si="0"/>
        <v>443</v>
      </c>
      <c r="I4" s="270">
        <f t="shared" si="0"/>
        <v>606</v>
      </c>
    </row>
    <row r="5" spans="1:10" s="266" customFormat="1" ht="17.25" customHeight="1">
      <c r="C5" s="268"/>
      <c r="D5" s="269" t="s">
        <v>37</v>
      </c>
      <c r="E5" s="265">
        <f>SUM(F5:I5)</f>
        <v>841</v>
      </c>
      <c r="F5" s="265">
        <v>262</v>
      </c>
      <c r="G5" s="265">
        <v>168</v>
      </c>
      <c r="H5" s="265">
        <v>159</v>
      </c>
      <c r="I5" s="265">
        <v>252</v>
      </c>
    </row>
    <row r="6" spans="1:10" s="266" customFormat="1" ht="17.25" customHeight="1">
      <c r="C6" s="268"/>
      <c r="D6" s="269" t="s">
        <v>38</v>
      </c>
      <c r="E6" s="265">
        <f>SUM(F6:I6)</f>
        <v>1402</v>
      </c>
      <c r="F6" s="265">
        <v>383</v>
      </c>
      <c r="G6" s="265">
        <v>381</v>
      </c>
      <c r="H6" s="265">
        <v>284</v>
      </c>
      <c r="I6" s="265">
        <v>354</v>
      </c>
    </row>
    <row r="7" spans="1:10" s="266" customFormat="1" ht="17.25" customHeight="1">
      <c r="C7" s="268"/>
      <c r="D7" s="269"/>
      <c r="E7" s="265"/>
      <c r="F7" s="265"/>
      <c r="G7" s="265"/>
      <c r="H7" s="265"/>
      <c r="I7" s="265"/>
    </row>
    <row r="8" spans="1:10" s="266" customFormat="1" ht="17.25" customHeight="1">
      <c r="A8" s="282" t="s">
        <v>159</v>
      </c>
      <c r="B8" s="268"/>
      <c r="C8" s="268" t="s">
        <v>83</v>
      </c>
      <c r="D8" s="283" t="s">
        <v>26</v>
      </c>
      <c r="E8" s="284">
        <f>SUM(E9:E10)</f>
        <v>308</v>
      </c>
      <c r="F8" s="284">
        <f t="shared" ref="F8:I8" si="1">SUM(F9:F10)</f>
        <v>95</v>
      </c>
      <c r="G8" s="284">
        <f t="shared" si="1"/>
        <v>81</v>
      </c>
      <c r="H8" s="284">
        <f t="shared" si="1"/>
        <v>70</v>
      </c>
      <c r="I8" s="284">
        <f t="shared" si="1"/>
        <v>62</v>
      </c>
      <c r="J8" s="285"/>
    </row>
    <row r="9" spans="1:10" s="266" customFormat="1" ht="17.25" customHeight="1">
      <c r="A9" s="282"/>
      <c r="B9" s="268"/>
      <c r="C9" s="268"/>
      <c r="D9" s="283" t="s">
        <v>37</v>
      </c>
      <c r="E9" s="284">
        <f>SUM(F9:I9)</f>
        <v>100</v>
      </c>
      <c r="F9" s="284">
        <v>28</v>
      </c>
      <c r="G9" s="284">
        <v>23</v>
      </c>
      <c r="H9" s="284">
        <v>21</v>
      </c>
      <c r="I9" s="284">
        <v>28</v>
      </c>
      <c r="J9" s="285"/>
    </row>
    <row r="10" spans="1:10" s="266" customFormat="1" ht="17.25" customHeight="1">
      <c r="A10" s="282"/>
      <c r="B10" s="268"/>
      <c r="C10" s="268"/>
      <c r="D10" s="283" t="s">
        <v>38</v>
      </c>
      <c r="E10" s="284">
        <f>SUM(F10:I10)</f>
        <v>208</v>
      </c>
      <c r="F10" s="284">
        <v>67</v>
      </c>
      <c r="G10" s="284">
        <v>58</v>
      </c>
      <c r="H10" s="284">
        <v>49</v>
      </c>
      <c r="I10" s="284">
        <v>34</v>
      </c>
      <c r="J10" s="285"/>
    </row>
    <row r="11" spans="1:10" s="266" customFormat="1" ht="17.25" customHeight="1">
      <c r="A11" s="282"/>
      <c r="B11" s="268"/>
      <c r="C11" s="268" t="s">
        <v>165</v>
      </c>
      <c r="D11" s="283" t="s">
        <v>26</v>
      </c>
      <c r="E11" s="284">
        <f>SUM(E12:E13)</f>
        <v>242</v>
      </c>
      <c r="F11" s="284">
        <f t="shared" ref="F11:I11" si="2">SUM(F12:F13)</f>
        <v>90</v>
      </c>
      <c r="G11" s="284">
        <f t="shared" si="2"/>
        <v>57</v>
      </c>
      <c r="H11" s="284">
        <f t="shared" si="2"/>
        <v>35</v>
      </c>
      <c r="I11" s="284">
        <f t="shared" si="2"/>
        <v>60</v>
      </c>
      <c r="J11" s="285"/>
    </row>
    <row r="12" spans="1:10" s="266" customFormat="1" ht="17.25" customHeight="1">
      <c r="A12" s="282"/>
      <c r="B12" s="268"/>
      <c r="C12" s="268"/>
      <c r="D12" s="283" t="s">
        <v>37</v>
      </c>
      <c r="E12" s="284">
        <f>SUM(F12:I12)</f>
        <v>79</v>
      </c>
      <c r="F12" s="284">
        <v>32</v>
      </c>
      <c r="G12" s="284">
        <v>15</v>
      </c>
      <c r="H12" s="284">
        <v>10</v>
      </c>
      <c r="I12" s="284">
        <v>22</v>
      </c>
      <c r="J12" s="285"/>
    </row>
    <row r="13" spans="1:10" s="266" customFormat="1" ht="17.25" customHeight="1">
      <c r="A13" s="282"/>
      <c r="B13" s="268"/>
      <c r="C13" s="268"/>
      <c r="D13" s="283" t="s">
        <v>38</v>
      </c>
      <c r="E13" s="284">
        <f>SUM(F13:I13)</f>
        <v>163</v>
      </c>
      <c r="F13" s="284">
        <v>58</v>
      </c>
      <c r="G13" s="284">
        <v>42</v>
      </c>
      <c r="H13" s="284">
        <v>25</v>
      </c>
      <c r="I13" s="284">
        <v>38</v>
      </c>
      <c r="J13" s="285"/>
    </row>
    <row r="14" spans="1:10" s="266" customFormat="1" ht="17.25" customHeight="1">
      <c r="A14" s="282"/>
      <c r="B14" s="268"/>
      <c r="C14" s="268" t="s">
        <v>161</v>
      </c>
      <c r="D14" s="283" t="s">
        <v>26</v>
      </c>
      <c r="E14" s="284">
        <f>SUM(E15:E16)</f>
        <v>1693</v>
      </c>
      <c r="F14" s="284">
        <f t="shared" ref="F14:I14" si="3">SUM(F15:F16)</f>
        <v>460</v>
      </c>
      <c r="G14" s="284">
        <f t="shared" si="3"/>
        <v>411</v>
      </c>
      <c r="H14" s="284">
        <f t="shared" si="3"/>
        <v>338</v>
      </c>
      <c r="I14" s="284">
        <f t="shared" si="3"/>
        <v>484</v>
      </c>
      <c r="J14" s="285"/>
    </row>
    <row r="15" spans="1:10" s="266" customFormat="1" ht="17.25" customHeight="1">
      <c r="A15" s="282"/>
      <c r="B15" s="268"/>
      <c r="C15" s="268"/>
      <c r="D15" s="283" t="s">
        <v>37</v>
      </c>
      <c r="E15" s="286">
        <f>SUM(F15:I15)</f>
        <v>662</v>
      </c>
      <c r="F15" s="284">
        <v>202</v>
      </c>
      <c r="G15" s="284">
        <v>130</v>
      </c>
      <c r="H15" s="284">
        <v>128</v>
      </c>
      <c r="I15" s="284">
        <v>202</v>
      </c>
      <c r="J15" s="285"/>
    </row>
    <row r="16" spans="1:10" s="266" customFormat="1" ht="17.25" customHeight="1" thickBot="1">
      <c r="A16" s="287"/>
      <c r="B16" s="273"/>
      <c r="C16" s="273"/>
      <c r="D16" s="288" t="s">
        <v>38</v>
      </c>
      <c r="E16" s="289">
        <f>SUM(F16:I16)</f>
        <v>1031</v>
      </c>
      <c r="F16" s="289">
        <v>258</v>
      </c>
      <c r="G16" s="289">
        <v>281</v>
      </c>
      <c r="H16" s="289">
        <v>210</v>
      </c>
      <c r="I16" s="289">
        <v>282</v>
      </c>
      <c r="J16" s="285"/>
    </row>
    <row r="17" spans="1:1" s="266" customFormat="1" ht="17.25" customHeight="1">
      <c r="A17" s="266" t="s">
        <v>162</v>
      </c>
    </row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17.25" customHeight="1"/>
    <row r="30" spans="1:1" ht="17.25" customHeight="1"/>
    <row r="31" spans="1:1" ht="17.25" customHeight="1"/>
    <row r="32" spans="1: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2">
    <mergeCell ref="A4:C4"/>
    <mergeCell ref="A8:A16"/>
  </mergeCells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F2A4-FBDA-3049-A5BC-9D72490A3D58}">
  <dimension ref="A1:F17"/>
  <sheetViews>
    <sheetView showGridLines="0" workbookViewId="0"/>
  </sheetViews>
  <sheetFormatPr baseColWidth="10" defaultColWidth="8.83203125" defaultRowHeight="14"/>
  <cols>
    <col min="1" max="1" width="8.83203125" style="328"/>
    <col min="2" max="2" width="24.1640625" style="328" bestFit="1" customWidth="1"/>
    <col min="3" max="4" width="12.5" style="328" customWidth="1"/>
    <col min="5" max="16384" width="8.83203125" style="328"/>
  </cols>
  <sheetData>
    <row r="1" spans="1:6" s="291" customFormat="1" ht="17">
      <c r="A1" s="290" t="s">
        <v>166</v>
      </c>
      <c r="C1" s="292"/>
      <c r="D1" s="292"/>
    </row>
    <row r="2" spans="1:6" s="291" customFormat="1" ht="18" thickBot="1">
      <c r="A2" s="292"/>
      <c r="C2" s="292"/>
      <c r="D2" s="292"/>
      <c r="E2" s="293" t="s">
        <v>167</v>
      </c>
    </row>
    <row r="3" spans="1:6" s="299" customFormat="1" ht="29" thickBot="1">
      <c r="A3" s="294"/>
      <c r="B3" s="295"/>
      <c r="C3" s="296" t="s">
        <v>168</v>
      </c>
      <c r="D3" s="297" t="s">
        <v>169</v>
      </c>
      <c r="E3" s="298" t="s">
        <v>149</v>
      </c>
    </row>
    <row r="4" spans="1:6" s="299" customFormat="1" ht="13">
      <c r="A4" s="300" t="s">
        <v>170</v>
      </c>
      <c r="B4" s="301"/>
      <c r="C4" s="302">
        <v>2901</v>
      </c>
      <c r="D4" s="302">
        <v>7226</v>
      </c>
      <c r="E4" s="303">
        <v>10127</v>
      </c>
    </row>
    <row r="5" spans="1:6" s="299" customFormat="1" ht="13">
      <c r="A5" s="304" t="s">
        <v>171</v>
      </c>
      <c r="B5" s="305"/>
      <c r="C5" s="306">
        <v>2898</v>
      </c>
      <c r="D5" s="307">
        <v>7202</v>
      </c>
      <c r="E5" s="303">
        <v>10100</v>
      </c>
    </row>
    <row r="6" spans="1:6" s="299" customFormat="1" ht="13">
      <c r="A6" s="304" t="s">
        <v>172</v>
      </c>
      <c r="B6" s="305"/>
      <c r="C6" s="306">
        <v>0</v>
      </c>
      <c r="D6" s="307">
        <v>18</v>
      </c>
      <c r="E6" s="303">
        <v>18</v>
      </c>
      <c r="F6" s="308"/>
    </row>
    <row r="7" spans="1:6" s="299" customFormat="1" ht="13">
      <c r="A7" s="309" t="s">
        <v>173</v>
      </c>
      <c r="B7" s="310"/>
      <c r="C7" s="311">
        <v>3</v>
      </c>
      <c r="D7" s="312">
        <v>6</v>
      </c>
      <c r="E7" s="313">
        <v>9</v>
      </c>
    </row>
    <row r="8" spans="1:6" s="299" customFormat="1" ht="13">
      <c r="A8" s="314" t="s">
        <v>174</v>
      </c>
      <c r="B8" s="301"/>
      <c r="C8" s="315"/>
      <c r="D8" s="316"/>
      <c r="E8" s="317"/>
    </row>
    <row r="9" spans="1:6" s="299" customFormat="1" ht="13">
      <c r="A9" s="318" t="s">
        <v>175</v>
      </c>
      <c r="B9" s="305"/>
      <c r="C9" s="302"/>
      <c r="D9" s="307"/>
      <c r="E9" s="319">
        <v>10118</v>
      </c>
      <c r="F9" s="308"/>
    </row>
    <row r="10" spans="1:6" s="299" customFormat="1" ht="13">
      <c r="B10" s="320" t="s">
        <v>176</v>
      </c>
      <c r="C10" s="321"/>
      <c r="D10" s="307"/>
      <c r="E10" s="319">
        <v>28</v>
      </c>
    </row>
    <row r="11" spans="1:6" s="299" customFormat="1" ht="13">
      <c r="B11" s="320" t="s">
        <v>177</v>
      </c>
      <c r="C11" s="321"/>
      <c r="D11" s="307"/>
      <c r="E11" s="322">
        <v>10090</v>
      </c>
    </row>
    <row r="12" spans="1:6" s="299" customFormat="1" ht="13">
      <c r="A12" s="318" t="s">
        <v>178</v>
      </c>
      <c r="B12" s="305"/>
      <c r="C12" s="302"/>
      <c r="D12" s="307"/>
      <c r="E12" s="319">
        <v>10109</v>
      </c>
    </row>
    <row r="13" spans="1:6" s="299" customFormat="1" ht="13">
      <c r="A13" s="301"/>
      <c r="B13" s="320" t="s">
        <v>179</v>
      </c>
      <c r="C13" s="321"/>
      <c r="D13" s="307"/>
      <c r="E13" s="322">
        <v>65</v>
      </c>
    </row>
    <row r="14" spans="1:6" s="299" customFormat="1" ht="13">
      <c r="A14" s="323"/>
      <c r="B14" s="324" t="s">
        <v>180</v>
      </c>
      <c r="C14" s="325"/>
      <c r="D14" s="312"/>
      <c r="E14" s="326">
        <v>10044</v>
      </c>
    </row>
    <row r="15" spans="1:6" s="299" customFormat="1" ht="13">
      <c r="A15" s="301" t="s">
        <v>181</v>
      </c>
    </row>
    <row r="17" spans="1:1">
      <c r="A17" s="327"/>
    </row>
  </sheetData>
  <mergeCells count="1">
    <mergeCell ref="A3:B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0B7B-5EAF-CA4C-BD66-69534694EFEC}">
  <dimension ref="A1:R32"/>
  <sheetViews>
    <sheetView showGridLines="0" workbookViewId="0"/>
  </sheetViews>
  <sheetFormatPr baseColWidth="10" defaultColWidth="8.83203125" defaultRowHeight="14"/>
  <cols>
    <col min="1" max="1" width="2.5" style="330" customWidth="1"/>
    <col min="2" max="2" width="7.5" style="330" customWidth="1"/>
    <col min="3" max="3" width="4.33203125" style="330" customWidth="1"/>
    <col min="4" max="4" width="2.5" style="330" customWidth="1"/>
    <col min="5" max="5" width="7.5" style="330" customWidth="1"/>
    <col min="6" max="6" width="4.33203125" style="330" customWidth="1"/>
    <col min="7" max="7" width="2.5" style="330" customWidth="1"/>
    <col min="8" max="8" width="7.5" style="330" customWidth="1"/>
    <col min="9" max="9" width="4.33203125" style="330" customWidth="1"/>
    <col min="10" max="10" width="2.5" style="330" customWidth="1"/>
    <col min="11" max="11" width="7.5" style="330" customWidth="1"/>
    <col min="12" max="12" width="4.33203125" style="330" customWidth="1"/>
    <col min="13" max="13" width="2.5" style="330" customWidth="1"/>
    <col min="14" max="14" width="7.5" style="330" customWidth="1"/>
    <col min="15" max="15" width="4.33203125" style="330" customWidth="1"/>
    <col min="16" max="16" width="2.5" style="330" customWidth="1"/>
    <col min="17" max="17" width="7.5" style="330" customWidth="1"/>
    <col min="18" max="18" width="4.33203125" style="330" customWidth="1"/>
    <col min="19" max="16384" width="8.83203125" style="330"/>
  </cols>
  <sheetData>
    <row r="1" spans="1:18" ht="15">
      <c r="A1" s="329" t="s">
        <v>182</v>
      </c>
    </row>
    <row r="2" spans="1:18" ht="18" thickBot="1">
      <c r="A2" s="331"/>
      <c r="R2" s="332" t="s">
        <v>167</v>
      </c>
    </row>
    <row r="3" spans="1:18" s="338" customFormat="1" ht="13" thickBot="1">
      <c r="A3" s="333" t="s">
        <v>183</v>
      </c>
      <c r="B3" s="334"/>
      <c r="C3" s="335" t="s">
        <v>184</v>
      </c>
      <c r="D3" s="336" t="s">
        <v>185</v>
      </c>
      <c r="E3" s="334"/>
      <c r="F3" s="335" t="s">
        <v>184</v>
      </c>
      <c r="G3" s="336" t="s">
        <v>186</v>
      </c>
      <c r="H3" s="334"/>
      <c r="I3" s="335" t="s">
        <v>184</v>
      </c>
      <c r="J3" s="336" t="s">
        <v>187</v>
      </c>
      <c r="K3" s="334"/>
      <c r="L3" s="335" t="s">
        <v>184</v>
      </c>
      <c r="M3" s="336" t="s">
        <v>188</v>
      </c>
      <c r="N3" s="334"/>
      <c r="O3" s="335" t="s">
        <v>184</v>
      </c>
      <c r="P3" s="336" t="s">
        <v>189</v>
      </c>
      <c r="Q3" s="334"/>
      <c r="R3" s="337" t="s">
        <v>184</v>
      </c>
    </row>
    <row r="4" spans="1:18" s="348" customFormat="1" ht="22">
      <c r="A4" s="339" t="s">
        <v>190</v>
      </c>
      <c r="B4" s="340" t="s">
        <v>191</v>
      </c>
      <c r="C4" s="341">
        <v>1</v>
      </c>
      <c r="D4" s="342" t="s">
        <v>190</v>
      </c>
      <c r="E4" s="343" t="s">
        <v>191</v>
      </c>
      <c r="F4" s="341">
        <v>0</v>
      </c>
      <c r="G4" s="342" t="s">
        <v>190</v>
      </c>
      <c r="H4" s="344" t="s">
        <v>191</v>
      </c>
      <c r="I4" s="345">
        <v>1</v>
      </c>
      <c r="J4" s="342" t="s">
        <v>190</v>
      </c>
      <c r="K4" s="344" t="s">
        <v>191</v>
      </c>
      <c r="L4" s="346">
        <v>1</v>
      </c>
      <c r="M4" s="342" t="s">
        <v>190</v>
      </c>
      <c r="N4" s="344" t="s">
        <v>191</v>
      </c>
      <c r="O4" s="346">
        <v>0</v>
      </c>
      <c r="P4" s="342" t="s">
        <v>190</v>
      </c>
      <c r="Q4" s="343" t="s">
        <v>191</v>
      </c>
      <c r="R4" s="347">
        <v>0</v>
      </c>
    </row>
    <row r="5" spans="1:18" s="348" customFormat="1" ht="22">
      <c r="A5" s="349"/>
      <c r="B5" s="350" t="s">
        <v>192</v>
      </c>
      <c r="C5" s="351">
        <v>135</v>
      </c>
      <c r="D5" s="352"/>
      <c r="E5" s="353" t="s">
        <v>192</v>
      </c>
      <c r="F5" s="354">
        <v>658</v>
      </c>
      <c r="G5" s="352"/>
      <c r="H5" s="355" t="s">
        <v>192</v>
      </c>
      <c r="I5" s="351">
        <v>927</v>
      </c>
      <c r="J5" s="352"/>
      <c r="K5" s="355" t="s">
        <v>192</v>
      </c>
      <c r="L5" s="356">
        <v>801</v>
      </c>
      <c r="M5" s="352"/>
      <c r="N5" s="355" t="s">
        <v>192</v>
      </c>
      <c r="O5" s="356">
        <v>822</v>
      </c>
      <c r="P5" s="352"/>
      <c r="Q5" s="355" t="s">
        <v>192</v>
      </c>
      <c r="R5" s="357">
        <v>921</v>
      </c>
    </row>
    <row r="6" spans="1:18" s="348" customFormat="1" ht="11">
      <c r="A6" s="349"/>
      <c r="B6" s="358" t="s">
        <v>193</v>
      </c>
      <c r="C6" s="351">
        <v>0</v>
      </c>
      <c r="D6" s="352"/>
      <c r="E6" s="359" t="s">
        <v>193</v>
      </c>
      <c r="F6" s="351">
        <v>0</v>
      </c>
      <c r="G6" s="352"/>
      <c r="H6" s="360" t="s">
        <v>193</v>
      </c>
      <c r="I6" s="356">
        <v>0</v>
      </c>
      <c r="J6" s="352"/>
      <c r="K6" s="361" t="s">
        <v>193</v>
      </c>
      <c r="L6" s="354">
        <v>0</v>
      </c>
      <c r="M6" s="352"/>
      <c r="N6" s="360" t="s">
        <v>193</v>
      </c>
      <c r="O6" s="356">
        <v>0</v>
      </c>
      <c r="P6" s="352"/>
      <c r="Q6" s="360" t="s">
        <v>193</v>
      </c>
      <c r="R6" s="357">
        <v>0</v>
      </c>
    </row>
    <row r="7" spans="1:18" s="348" customFormat="1" ht="11">
      <c r="A7" s="362"/>
      <c r="B7" s="363" t="s">
        <v>149</v>
      </c>
      <c r="C7" s="364">
        <v>136</v>
      </c>
      <c r="D7" s="365"/>
      <c r="E7" s="366" t="s">
        <v>149</v>
      </c>
      <c r="F7" s="364">
        <v>658</v>
      </c>
      <c r="G7" s="365"/>
      <c r="H7" s="366" t="s">
        <v>149</v>
      </c>
      <c r="I7" s="364">
        <v>928</v>
      </c>
      <c r="J7" s="365"/>
      <c r="K7" s="360" t="s">
        <v>149</v>
      </c>
      <c r="L7" s="356">
        <v>802</v>
      </c>
      <c r="M7" s="365"/>
      <c r="N7" s="366" t="s">
        <v>149</v>
      </c>
      <c r="O7" s="364">
        <v>822</v>
      </c>
      <c r="P7" s="365"/>
      <c r="Q7" s="366" t="s">
        <v>149</v>
      </c>
      <c r="R7" s="367">
        <v>921</v>
      </c>
    </row>
    <row r="8" spans="1:18" s="348" customFormat="1" ht="11">
      <c r="A8" s="368" t="s">
        <v>194</v>
      </c>
      <c r="B8" s="369" t="s">
        <v>195</v>
      </c>
      <c r="C8" s="351">
        <v>0</v>
      </c>
      <c r="D8" s="370" t="s">
        <v>194</v>
      </c>
      <c r="E8" s="359" t="s">
        <v>195</v>
      </c>
      <c r="F8" s="356">
        <v>4</v>
      </c>
      <c r="G8" s="370" t="s">
        <v>194</v>
      </c>
      <c r="H8" s="359" t="s">
        <v>195</v>
      </c>
      <c r="I8" s="356">
        <v>3</v>
      </c>
      <c r="J8" s="370" t="s">
        <v>194</v>
      </c>
      <c r="K8" s="359" t="s">
        <v>195</v>
      </c>
      <c r="L8" s="356">
        <v>4</v>
      </c>
      <c r="M8" s="370" t="s">
        <v>194</v>
      </c>
      <c r="N8" s="360" t="s">
        <v>195</v>
      </c>
      <c r="O8" s="351">
        <v>3</v>
      </c>
      <c r="P8" s="370" t="s">
        <v>194</v>
      </c>
      <c r="Q8" s="360" t="s">
        <v>195</v>
      </c>
      <c r="R8" s="357">
        <v>6</v>
      </c>
    </row>
    <row r="9" spans="1:18" s="348" customFormat="1" ht="11">
      <c r="A9" s="349"/>
      <c r="B9" s="371" t="s">
        <v>196</v>
      </c>
      <c r="C9" s="351">
        <v>136</v>
      </c>
      <c r="D9" s="352"/>
      <c r="E9" s="361" t="s">
        <v>196</v>
      </c>
      <c r="F9" s="351">
        <v>655</v>
      </c>
      <c r="G9" s="352"/>
      <c r="H9" s="361" t="s">
        <v>196</v>
      </c>
      <c r="I9" s="354">
        <v>923</v>
      </c>
      <c r="J9" s="352"/>
      <c r="K9" s="361" t="s">
        <v>196</v>
      </c>
      <c r="L9" s="354">
        <v>797</v>
      </c>
      <c r="M9" s="352"/>
      <c r="N9" s="361" t="s">
        <v>196</v>
      </c>
      <c r="O9" s="354">
        <v>817</v>
      </c>
      <c r="P9" s="352"/>
      <c r="Q9" s="360" t="s">
        <v>196</v>
      </c>
      <c r="R9" s="357">
        <v>912</v>
      </c>
    </row>
    <row r="10" spans="1:18" s="348" customFormat="1" ht="11">
      <c r="A10" s="349"/>
      <c r="B10" s="371" t="s">
        <v>193</v>
      </c>
      <c r="C10" s="351">
        <v>0</v>
      </c>
      <c r="D10" s="352"/>
      <c r="E10" s="360" t="s">
        <v>193</v>
      </c>
      <c r="F10" s="351">
        <v>0</v>
      </c>
      <c r="G10" s="352"/>
      <c r="H10" s="360" t="s">
        <v>193</v>
      </c>
      <c r="I10" s="356">
        <v>0</v>
      </c>
      <c r="J10" s="352"/>
      <c r="K10" s="360" t="s">
        <v>193</v>
      </c>
      <c r="L10" s="356">
        <v>0</v>
      </c>
      <c r="M10" s="352"/>
      <c r="N10" s="360" t="s">
        <v>193</v>
      </c>
      <c r="O10" s="356">
        <v>0</v>
      </c>
      <c r="P10" s="352"/>
      <c r="Q10" s="360" t="s">
        <v>193</v>
      </c>
      <c r="R10" s="357">
        <v>0</v>
      </c>
    </row>
    <row r="11" spans="1:18" s="348" customFormat="1" ht="11">
      <c r="A11" s="362"/>
      <c r="B11" s="358" t="s">
        <v>149</v>
      </c>
      <c r="C11" s="364">
        <v>136</v>
      </c>
      <c r="D11" s="365"/>
      <c r="E11" s="366" t="s">
        <v>149</v>
      </c>
      <c r="F11" s="364">
        <v>659</v>
      </c>
      <c r="G11" s="365"/>
      <c r="H11" s="366" t="s">
        <v>149</v>
      </c>
      <c r="I11" s="364">
        <v>928</v>
      </c>
      <c r="J11" s="365"/>
      <c r="K11" s="366" t="s">
        <v>149</v>
      </c>
      <c r="L11" s="364">
        <v>801</v>
      </c>
      <c r="M11" s="365"/>
      <c r="N11" s="366" t="s">
        <v>149</v>
      </c>
      <c r="O11" s="364">
        <v>820</v>
      </c>
      <c r="P11" s="365"/>
      <c r="Q11" s="366" t="s">
        <v>149</v>
      </c>
      <c r="R11" s="367">
        <v>918</v>
      </c>
    </row>
    <row r="12" spans="1:18" s="348" customFormat="1" ht="12" thickBot="1">
      <c r="A12" s="372"/>
      <c r="B12" s="372"/>
      <c r="C12" s="373"/>
      <c r="D12" s="374"/>
      <c r="E12" s="374"/>
      <c r="F12" s="373"/>
      <c r="G12" s="374"/>
      <c r="H12" s="374"/>
      <c r="I12" s="373"/>
      <c r="J12" s="374"/>
      <c r="K12" s="374"/>
      <c r="L12" s="373"/>
      <c r="M12" s="374"/>
      <c r="N12" s="374"/>
      <c r="O12" s="373"/>
      <c r="P12" s="374"/>
      <c r="Q12" s="374"/>
      <c r="R12" s="373"/>
    </row>
    <row r="13" spans="1:18" s="348" customFormat="1" ht="12" thickBot="1">
      <c r="A13" s="375" t="s">
        <v>197</v>
      </c>
      <c r="B13" s="376"/>
      <c r="C13" s="377" t="s">
        <v>198</v>
      </c>
      <c r="D13" s="378" t="s">
        <v>199</v>
      </c>
      <c r="E13" s="379"/>
      <c r="F13" s="377" t="s">
        <v>198</v>
      </c>
      <c r="G13" s="378" t="s">
        <v>200</v>
      </c>
      <c r="H13" s="379"/>
      <c r="I13" s="377" t="s">
        <v>198</v>
      </c>
      <c r="J13" s="378" t="s">
        <v>201</v>
      </c>
      <c r="K13" s="379"/>
      <c r="L13" s="377" t="s">
        <v>198</v>
      </c>
      <c r="M13" s="378" t="s">
        <v>202</v>
      </c>
      <c r="N13" s="379"/>
      <c r="O13" s="377" t="s">
        <v>198</v>
      </c>
      <c r="P13" s="378" t="s">
        <v>203</v>
      </c>
      <c r="Q13" s="379"/>
      <c r="R13" s="380" t="s">
        <v>198</v>
      </c>
    </row>
    <row r="14" spans="1:18" s="348" customFormat="1" ht="22">
      <c r="A14" s="339" t="s">
        <v>190</v>
      </c>
      <c r="B14" s="340" t="s">
        <v>191</v>
      </c>
      <c r="C14" s="341">
        <v>2</v>
      </c>
      <c r="D14" s="342" t="s">
        <v>190</v>
      </c>
      <c r="E14" s="344" t="s">
        <v>191</v>
      </c>
      <c r="F14" s="346">
        <v>6</v>
      </c>
      <c r="G14" s="342" t="s">
        <v>190</v>
      </c>
      <c r="H14" s="343" t="s">
        <v>191</v>
      </c>
      <c r="I14" s="341">
        <v>2</v>
      </c>
      <c r="J14" s="342" t="s">
        <v>190</v>
      </c>
      <c r="K14" s="344" t="s">
        <v>191</v>
      </c>
      <c r="L14" s="346">
        <v>1</v>
      </c>
      <c r="M14" s="342" t="s">
        <v>190</v>
      </c>
      <c r="N14" s="343" t="s">
        <v>191</v>
      </c>
      <c r="O14" s="381">
        <v>4</v>
      </c>
      <c r="P14" s="342" t="s">
        <v>190</v>
      </c>
      <c r="Q14" s="343" t="s">
        <v>191</v>
      </c>
      <c r="R14" s="347">
        <v>10</v>
      </c>
    </row>
    <row r="15" spans="1:18" s="348" customFormat="1" ht="22">
      <c r="A15" s="349"/>
      <c r="B15" s="382" t="s">
        <v>192</v>
      </c>
      <c r="C15" s="354">
        <v>934</v>
      </c>
      <c r="D15" s="352"/>
      <c r="E15" s="355" t="s">
        <v>192</v>
      </c>
      <c r="F15" s="356">
        <v>987</v>
      </c>
      <c r="G15" s="352"/>
      <c r="H15" s="353" t="s">
        <v>192</v>
      </c>
      <c r="I15" s="354">
        <v>748</v>
      </c>
      <c r="J15" s="352"/>
      <c r="K15" s="355" t="s">
        <v>192</v>
      </c>
      <c r="L15" s="356">
        <v>626</v>
      </c>
      <c r="M15" s="352"/>
      <c r="N15" s="355" t="s">
        <v>192</v>
      </c>
      <c r="O15" s="356">
        <v>695</v>
      </c>
      <c r="P15" s="352"/>
      <c r="Q15" s="355" t="s">
        <v>192</v>
      </c>
      <c r="R15" s="357">
        <v>1836</v>
      </c>
    </row>
    <row r="16" spans="1:18" s="348" customFormat="1" ht="11">
      <c r="A16" s="349"/>
      <c r="B16" s="371" t="s">
        <v>193</v>
      </c>
      <c r="C16" s="356">
        <v>0</v>
      </c>
      <c r="D16" s="352"/>
      <c r="E16" s="360" t="s">
        <v>193</v>
      </c>
      <c r="F16" s="356">
        <v>0</v>
      </c>
      <c r="G16" s="352"/>
      <c r="H16" s="360" t="s">
        <v>193</v>
      </c>
      <c r="I16" s="356">
        <v>0</v>
      </c>
      <c r="J16" s="352"/>
      <c r="K16" s="360" t="s">
        <v>193</v>
      </c>
      <c r="L16" s="356">
        <v>0</v>
      </c>
      <c r="M16" s="352"/>
      <c r="N16" s="360" t="s">
        <v>193</v>
      </c>
      <c r="O16" s="356">
        <v>0</v>
      </c>
      <c r="P16" s="352"/>
      <c r="Q16" s="360" t="s">
        <v>193</v>
      </c>
      <c r="R16" s="357">
        <v>0</v>
      </c>
    </row>
    <row r="17" spans="1:18" s="348" customFormat="1" ht="11">
      <c r="A17" s="362"/>
      <c r="B17" s="358" t="s">
        <v>149</v>
      </c>
      <c r="C17" s="364">
        <v>936</v>
      </c>
      <c r="D17" s="365"/>
      <c r="E17" s="366" t="s">
        <v>149</v>
      </c>
      <c r="F17" s="364">
        <v>993</v>
      </c>
      <c r="G17" s="365"/>
      <c r="H17" s="366" t="s">
        <v>149</v>
      </c>
      <c r="I17" s="364">
        <v>750</v>
      </c>
      <c r="J17" s="365"/>
      <c r="K17" s="366" t="s">
        <v>149</v>
      </c>
      <c r="L17" s="364">
        <v>627</v>
      </c>
      <c r="M17" s="365"/>
      <c r="N17" s="366" t="s">
        <v>149</v>
      </c>
      <c r="O17" s="364">
        <v>699</v>
      </c>
      <c r="P17" s="365"/>
      <c r="Q17" s="366" t="s">
        <v>149</v>
      </c>
      <c r="R17" s="367">
        <v>1846</v>
      </c>
    </row>
    <row r="18" spans="1:18" s="348" customFormat="1" ht="11">
      <c r="A18" s="368" t="s">
        <v>194</v>
      </c>
      <c r="B18" s="383" t="s">
        <v>195</v>
      </c>
      <c r="C18" s="354">
        <v>6</v>
      </c>
      <c r="D18" s="370" t="s">
        <v>194</v>
      </c>
      <c r="E18" s="360" t="s">
        <v>195</v>
      </c>
      <c r="F18" s="356">
        <v>5</v>
      </c>
      <c r="G18" s="370" t="s">
        <v>194</v>
      </c>
      <c r="H18" s="361" t="s">
        <v>195</v>
      </c>
      <c r="I18" s="354">
        <v>5</v>
      </c>
      <c r="J18" s="370" t="s">
        <v>194</v>
      </c>
      <c r="K18" s="361" t="s">
        <v>195</v>
      </c>
      <c r="L18" s="354">
        <v>1</v>
      </c>
      <c r="M18" s="370" t="s">
        <v>194</v>
      </c>
      <c r="N18" s="361" t="s">
        <v>195</v>
      </c>
      <c r="O18" s="354">
        <v>8</v>
      </c>
      <c r="P18" s="370" t="s">
        <v>194</v>
      </c>
      <c r="Q18" s="360" t="s">
        <v>195</v>
      </c>
      <c r="R18" s="357">
        <v>20</v>
      </c>
    </row>
    <row r="19" spans="1:18" s="348" customFormat="1" ht="11">
      <c r="A19" s="349"/>
      <c r="B19" s="371" t="s">
        <v>196</v>
      </c>
      <c r="C19" s="356">
        <v>929</v>
      </c>
      <c r="D19" s="352"/>
      <c r="E19" s="361" t="s">
        <v>196</v>
      </c>
      <c r="F19" s="354">
        <v>986</v>
      </c>
      <c r="G19" s="352"/>
      <c r="H19" s="360" t="s">
        <v>196</v>
      </c>
      <c r="I19" s="356">
        <v>744</v>
      </c>
      <c r="J19" s="352"/>
      <c r="K19" s="360" t="s">
        <v>196</v>
      </c>
      <c r="L19" s="356">
        <v>626</v>
      </c>
      <c r="M19" s="352"/>
      <c r="N19" s="360" t="s">
        <v>196</v>
      </c>
      <c r="O19" s="356">
        <v>691</v>
      </c>
      <c r="P19" s="352"/>
      <c r="Q19" s="360" t="s">
        <v>196</v>
      </c>
      <c r="R19" s="357">
        <v>1828</v>
      </c>
    </row>
    <row r="20" spans="1:18" s="348" customFormat="1" ht="11">
      <c r="A20" s="349"/>
      <c r="B20" s="371" t="s">
        <v>193</v>
      </c>
      <c r="C20" s="356">
        <v>0</v>
      </c>
      <c r="D20" s="352"/>
      <c r="E20" s="360" t="s">
        <v>193</v>
      </c>
      <c r="F20" s="356">
        <v>0</v>
      </c>
      <c r="G20" s="352"/>
      <c r="H20" s="360" t="s">
        <v>193</v>
      </c>
      <c r="I20" s="356">
        <v>0</v>
      </c>
      <c r="J20" s="352"/>
      <c r="K20" s="360" t="s">
        <v>193</v>
      </c>
      <c r="L20" s="356">
        <v>0</v>
      </c>
      <c r="M20" s="352"/>
      <c r="N20" s="360" t="s">
        <v>193</v>
      </c>
      <c r="O20" s="356">
        <v>0</v>
      </c>
      <c r="P20" s="352"/>
      <c r="Q20" s="360" t="s">
        <v>193</v>
      </c>
      <c r="R20" s="357">
        <v>0</v>
      </c>
    </row>
    <row r="21" spans="1:18" s="348" customFormat="1" ht="12" thickBot="1">
      <c r="A21" s="384"/>
      <c r="B21" s="385" t="s">
        <v>149</v>
      </c>
      <c r="C21" s="386">
        <v>935</v>
      </c>
      <c r="D21" s="387"/>
      <c r="E21" s="388" t="s">
        <v>149</v>
      </c>
      <c r="F21" s="386">
        <v>991</v>
      </c>
      <c r="G21" s="387"/>
      <c r="H21" s="388" t="s">
        <v>149</v>
      </c>
      <c r="I21" s="386">
        <v>749</v>
      </c>
      <c r="J21" s="387"/>
      <c r="K21" s="388" t="s">
        <v>149</v>
      </c>
      <c r="L21" s="386">
        <v>627</v>
      </c>
      <c r="M21" s="387"/>
      <c r="N21" s="388" t="s">
        <v>149</v>
      </c>
      <c r="O21" s="386">
        <v>699</v>
      </c>
      <c r="P21" s="387"/>
      <c r="Q21" s="388" t="s">
        <v>149</v>
      </c>
      <c r="R21" s="389">
        <v>1848</v>
      </c>
    </row>
    <row r="22" spans="1:18" s="348" customFormat="1" ht="12" thickBot="1">
      <c r="A22" s="372"/>
      <c r="B22" s="372"/>
      <c r="C22" s="390"/>
      <c r="D22" s="372"/>
      <c r="E22" s="372"/>
      <c r="F22" s="390"/>
      <c r="G22" s="372"/>
      <c r="H22" s="372"/>
      <c r="I22" s="390"/>
      <c r="J22" s="372"/>
      <c r="K22" s="372"/>
      <c r="L22" s="390"/>
      <c r="M22" s="372"/>
      <c r="N22" s="372"/>
      <c r="O22" s="390"/>
      <c r="P22" s="372"/>
      <c r="Q22" s="372"/>
      <c r="R22" s="390"/>
    </row>
    <row r="23" spans="1:18" s="348" customFormat="1" ht="12" thickBot="1">
      <c r="A23" s="391" t="s">
        <v>74</v>
      </c>
      <c r="B23" s="379"/>
      <c r="C23" s="380" t="s">
        <v>198</v>
      </c>
      <c r="D23" s="372"/>
      <c r="E23" s="372"/>
      <c r="F23" s="390"/>
      <c r="G23" s="372"/>
      <c r="H23" s="372"/>
      <c r="I23" s="390"/>
      <c r="J23" s="372"/>
      <c r="K23" s="372"/>
      <c r="L23" s="390"/>
      <c r="M23" s="372"/>
      <c r="N23" s="372"/>
      <c r="O23" s="390"/>
      <c r="P23" s="372"/>
      <c r="Q23" s="372"/>
      <c r="R23" s="390"/>
    </row>
    <row r="24" spans="1:18" s="348" customFormat="1" ht="22">
      <c r="A24" s="392" t="s">
        <v>190</v>
      </c>
      <c r="B24" s="340" t="s">
        <v>191</v>
      </c>
      <c r="C24" s="393">
        <v>28</v>
      </c>
      <c r="D24" s="372"/>
      <c r="E24" s="372"/>
      <c r="F24" s="390"/>
      <c r="G24" s="372"/>
      <c r="H24" s="372"/>
      <c r="I24" s="390"/>
      <c r="J24" s="372"/>
      <c r="K24" s="372"/>
      <c r="L24" s="390"/>
      <c r="M24" s="372"/>
      <c r="N24" s="372"/>
      <c r="O24" s="390"/>
      <c r="P24" s="372"/>
      <c r="Q24" s="372"/>
      <c r="R24" s="390"/>
    </row>
    <row r="25" spans="1:18" s="348" customFormat="1" ht="22">
      <c r="A25" s="394"/>
      <c r="B25" s="350" t="s">
        <v>192</v>
      </c>
      <c r="C25" s="395">
        <v>10090</v>
      </c>
      <c r="D25" s="372"/>
      <c r="E25" s="372"/>
      <c r="F25" s="390"/>
      <c r="G25" s="372"/>
      <c r="H25" s="372"/>
      <c r="I25" s="390"/>
      <c r="J25" s="372"/>
      <c r="K25" s="372"/>
      <c r="L25" s="390"/>
      <c r="M25" s="372"/>
      <c r="N25" s="372"/>
      <c r="O25" s="390"/>
      <c r="P25" s="372"/>
      <c r="Q25" s="372"/>
      <c r="R25" s="390"/>
    </row>
    <row r="26" spans="1:18" s="348" customFormat="1" ht="11">
      <c r="A26" s="394"/>
      <c r="B26" s="371" t="s">
        <v>193</v>
      </c>
      <c r="C26" s="395">
        <v>0</v>
      </c>
      <c r="D26" s="372"/>
      <c r="E26" s="372"/>
      <c r="F26" s="390"/>
      <c r="G26" s="372"/>
      <c r="H26" s="372"/>
      <c r="I26" s="390"/>
      <c r="J26" s="372"/>
      <c r="K26" s="372"/>
      <c r="L26" s="390"/>
      <c r="M26" s="372"/>
      <c r="N26" s="372"/>
      <c r="O26" s="390"/>
      <c r="P26" s="372"/>
      <c r="Q26" s="372"/>
      <c r="R26" s="390"/>
    </row>
    <row r="27" spans="1:18" s="348" customFormat="1" ht="11">
      <c r="A27" s="396"/>
      <c r="B27" s="366" t="s">
        <v>149</v>
      </c>
      <c r="C27" s="397">
        <v>8468</v>
      </c>
      <c r="D27" s="372"/>
      <c r="E27" s="374"/>
      <c r="F27" s="390"/>
      <c r="G27" s="372"/>
      <c r="H27" s="372"/>
      <c r="I27" s="390"/>
      <c r="J27" s="372"/>
      <c r="K27" s="372"/>
      <c r="L27" s="390"/>
      <c r="M27" s="372"/>
      <c r="N27" s="372"/>
      <c r="O27" s="390"/>
      <c r="P27" s="372"/>
      <c r="Q27" s="372"/>
      <c r="R27" s="390"/>
    </row>
    <row r="28" spans="1:18" s="348" customFormat="1" ht="11">
      <c r="A28" s="368" t="s">
        <v>194</v>
      </c>
      <c r="B28" s="371" t="s">
        <v>195</v>
      </c>
      <c r="C28" s="395">
        <v>65</v>
      </c>
      <c r="F28" s="398"/>
      <c r="I28" s="398"/>
      <c r="L28" s="398"/>
      <c r="O28" s="398"/>
      <c r="R28" s="398"/>
    </row>
    <row r="29" spans="1:18" s="348" customFormat="1" ht="11">
      <c r="A29" s="349"/>
      <c r="B29" s="371" t="s">
        <v>196</v>
      </c>
      <c r="C29" s="395">
        <v>10044</v>
      </c>
      <c r="F29" s="398"/>
      <c r="I29" s="398"/>
      <c r="L29" s="398"/>
      <c r="O29" s="398"/>
      <c r="R29" s="398"/>
    </row>
    <row r="30" spans="1:18" s="348" customFormat="1" ht="11">
      <c r="A30" s="349"/>
      <c r="B30" s="371" t="s">
        <v>193</v>
      </c>
      <c r="C30" s="395">
        <v>0</v>
      </c>
      <c r="F30" s="398"/>
      <c r="I30" s="398"/>
      <c r="L30" s="398"/>
      <c r="O30" s="398"/>
      <c r="R30" s="398"/>
    </row>
    <row r="31" spans="1:18" s="348" customFormat="1" ht="12" thickBot="1">
      <c r="A31" s="384"/>
      <c r="B31" s="388" t="s">
        <v>149</v>
      </c>
      <c r="C31" s="399">
        <v>10109</v>
      </c>
      <c r="F31" s="398"/>
      <c r="I31" s="398"/>
      <c r="L31" s="398"/>
      <c r="O31" s="398"/>
      <c r="R31" s="398"/>
    </row>
    <row r="32" spans="1:18" s="338" customFormat="1" ht="13">
      <c r="A32" s="301" t="s">
        <v>181</v>
      </c>
    </row>
  </sheetData>
  <mergeCells count="39">
    <mergeCell ref="A23:B23"/>
    <mergeCell ref="A24:A27"/>
    <mergeCell ref="A28:A31"/>
    <mergeCell ref="A18:A21"/>
    <mergeCell ref="D18:D21"/>
    <mergeCell ref="G18:G21"/>
    <mergeCell ref="J18:J21"/>
    <mergeCell ref="M18:M21"/>
    <mergeCell ref="P18:P21"/>
    <mergeCell ref="A14:A17"/>
    <mergeCell ref="D14:D17"/>
    <mergeCell ref="G14:G17"/>
    <mergeCell ref="J14:J17"/>
    <mergeCell ref="M14:M17"/>
    <mergeCell ref="P14:P17"/>
    <mergeCell ref="A13:B13"/>
    <mergeCell ref="D13:E13"/>
    <mergeCell ref="G13:H13"/>
    <mergeCell ref="J13:K13"/>
    <mergeCell ref="M13:N13"/>
    <mergeCell ref="P13:Q13"/>
    <mergeCell ref="A8:A11"/>
    <mergeCell ref="D8:D11"/>
    <mergeCell ref="G8:G11"/>
    <mergeCell ref="J8:J11"/>
    <mergeCell ref="M8:M11"/>
    <mergeCell ref="P8:P11"/>
    <mergeCell ref="A4:A7"/>
    <mergeCell ref="D4:D7"/>
    <mergeCell ref="G4:G7"/>
    <mergeCell ref="J4:J7"/>
    <mergeCell ref="M4:M7"/>
    <mergeCell ref="P4:P7"/>
    <mergeCell ref="A3:B3"/>
    <mergeCell ref="D3:E3"/>
    <mergeCell ref="G3:H3"/>
    <mergeCell ref="J3:K3"/>
    <mergeCell ref="M3:N3"/>
    <mergeCell ref="P3:Q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8F4E-54C6-734E-A115-CEB1216A0B4E}">
  <dimension ref="A1:AC104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5" style="2" customWidth="1"/>
    <col min="4" max="4" width="5.164062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6" s="7" customFormat="1" ht="20.25" customHeight="1">
      <c r="A1" s="4" t="s">
        <v>25</v>
      </c>
    </row>
    <row r="2" spans="1:26" s="7" customFormat="1" ht="5" customHeight="1" thickBot="1"/>
    <row r="3" spans="1:26" s="60" customFormat="1" ht="16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  <c r="O3" s="59"/>
      <c r="P3" s="59"/>
    </row>
    <row r="4" spans="1:26" s="60" customFormat="1" ht="16" customHeight="1">
      <c r="A4" s="61"/>
      <c r="B4" s="62" t="s">
        <v>36</v>
      </c>
      <c r="C4" s="62"/>
      <c r="D4" s="63" t="s">
        <v>26</v>
      </c>
      <c r="E4" s="64">
        <f>SUM(F4:N4)</f>
        <v>79283</v>
      </c>
      <c r="F4" s="64">
        <f>SUM(F5:F6)</f>
        <v>3126</v>
      </c>
      <c r="G4" s="64">
        <f t="shared" ref="G4:N4" si="0">SUM(G5:G6)</f>
        <v>3378</v>
      </c>
      <c r="H4" s="64">
        <f t="shared" si="0"/>
        <v>3954</v>
      </c>
      <c r="I4" s="64">
        <f t="shared" si="0"/>
        <v>4061</v>
      </c>
      <c r="J4" s="64">
        <f t="shared" si="0"/>
        <v>5249</v>
      </c>
      <c r="K4" s="64">
        <f t="shared" si="0"/>
        <v>9359</v>
      </c>
      <c r="L4" s="64">
        <f t="shared" si="0"/>
        <v>16313</v>
      </c>
      <c r="M4" s="64">
        <f t="shared" si="0"/>
        <v>14195</v>
      </c>
      <c r="N4" s="64">
        <f t="shared" si="0"/>
        <v>19648</v>
      </c>
      <c r="O4" s="59"/>
      <c r="P4" s="59"/>
    </row>
    <row r="5" spans="1:26" s="60" customFormat="1" ht="16" customHeight="1">
      <c r="A5" s="47"/>
      <c r="B5" s="25"/>
      <c r="C5" s="25"/>
      <c r="D5" s="63" t="s">
        <v>37</v>
      </c>
      <c r="E5" s="64">
        <f>SUM(F5:N5)</f>
        <v>32237</v>
      </c>
      <c r="F5" s="65">
        <v>1264</v>
      </c>
      <c r="G5" s="66">
        <v>1240</v>
      </c>
      <c r="H5" s="66">
        <v>1533</v>
      </c>
      <c r="I5" s="66">
        <v>1551</v>
      </c>
      <c r="J5" s="66">
        <v>1974</v>
      </c>
      <c r="K5" s="66">
        <v>3894</v>
      </c>
      <c r="L5" s="66">
        <v>6935</v>
      </c>
      <c r="M5" s="66">
        <v>6083</v>
      </c>
      <c r="N5" s="66">
        <v>7763</v>
      </c>
      <c r="O5" s="67"/>
      <c r="P5" s="68"/>
    </row>
    <row r="6" spans="1:26" s="60" customFormat="1" ht="16" customHeight="1">
      <c r="A6" s="47"/>
      <c r="B6" s="25"/>
      <c r="C6" s="25"/>
      <c r="D6" s="63" t="s">
        <v>38</v>
      </c>
      <c r="E6" s="64">
        <f>SUM(F6:N6)</f>
        <v>47046</v>
      </c>
      <c r="F6" s="66">
        <v>1862</v>
      </c>
      <c r="G6" s="66">
        <v>2138</v>
      </c>
      <c r="H6" s="66">
        <v>2421</v>
      </c>
      <c r="I6" s="66">
        <v>2510</v>
      </c>
      <c r="J6" s="66">
        <v>3275</v>
      </c>
      <c r="K6" s="66">
        <v>5465</v>
      </c>
      <c r="L6" s="66">
        <v>9378</v>
      </c>
      <c r="M6" s="66">
        <v>8112</v>
      </c>
      <c r="N6" s="66">
        <v>11885</v>
      </c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s="60" customFormat="1" ht="16" customHeight="1">
      <c r="A7" s="47"/>
      <c r="B7" s="25"/>
      <c r="C7" s="25"/>
      <c r="D7" s="63"/>
      <c r="E7" s="64"/>
      <c r="F7" s="70"/>
      <c r="G7" s="70"/>
      <c r="H7" s="70"/>
      <c r="I7" s="70"/>
      <c r="J7" s="70"/>
      <c r="K7" s="70"/>
      <c r="L7" s="70"/>
      <c r="M7" s="70"/>
      <c r="N7" s="70"/>
      <c r="O7" s="68"/>
      <c r="P7" s="68"/>
      <c r="Q7" s="68"/>
      <c r="R7" s="69"/>
      <c r="S7" s="69"/>
      <c r="T7" s="69"/>
      <c r="U7" s="69"/>
      <c r="V7" s="69"/>
      <c r="W7" s="69"/>
      <c r="X7" s="69"/>
      <c r="Y7" s="69"/>
      <c r="Z7" s="69"/>
    </row>
    <row r="8" spans="1:26" s="60" customFormat="1" ht="16" customHeight="1">
      <c r="A8" s="47"/>
      <c r="B8" s="25" t="s">
        <v>39</v>
      </c>
      <c r="C8" s="25"/>
      <c r="D8" s="63" t="s">
        <v>26</v>
      </c>
      <c r="E8" s="71">
        <v>0.214</v>
      </c>
      <c r="F8" s="72">
        <v>7.6999999999999999E-2</v>
      </c>
      <c r="G8" s="72">
        <v>0.10100000000000001</v>
      </c>
      <c r="H8" s="72">
        <v>0.153</v>
      </c>
      <c r="I8" s="72">
        <v>0.183</v>
      </c>
      <c r="J8" s="72">
        <v>0.17</v>
      </c>
      <c r="K8" s="72">
        <v>0.189</v>
      </c>
      <c r="L8" s="72">
        <v>0.32300000000000001</v>
      </c>
      <c r="M8" s="72">
        <v>0.311</v>
      </c>
      <c r="N8" s="72">
        <v>0.27500000000000002</v>
      </c>
      <c r="O8" s="68"/>
      <c r="P8" s="68"/>
      <c r="Q8" s="68"/>
      <c r="R8" s="69"/>
      <c r="S8" s="69"/>
      <c r="T8" s="69"/>
      <c r="U8" s="69"/>
      <c r="V8" s="69"/>
      <c r="W8" s="69"/>
      <c r="X8" s="69"/>
      <c r="Y8" s="69"/>
      <c r="Z8" s="69"/>
    </row>
    <row r="9" spans="1:26" s="60" customFormat="1" ht="16" customHeight="1">
      <c r="A9" s="47"/>
      <c r="B9" s="25"/>
      <c r="C9" s="25"/>
      <c r="D9" s="63" t="s">
        <v>37</v>
      </c>
      <c r="E9" s="71">
        <v>0.22600000000000001</v>
      </c>
      <c r="F9" s="73">
        <v>8.5999999999999993E-2</v>
      </c>
      <c r="G9" s="73">
        <v>9.8000000000000004E-2</v>
      </c>
      <c r="H9" s="73">
        <v>0.16</v>
      </c>
      <c r="I9" s="73">
        <v>0.20399999999999999</v>
      </c>
      <c r="J9" s="73">
        <v>0.17199999999999999</v>
      </c>
      <c r="K9" s="73">
        <v>0.188</v>
      </c>
      <c r="L9" s="73">
        <v>0.32</v>
      </c>
      <c r="M9" s="73">
        <v>0.315</v>
      </c>
      <c r="N9" s="73">
        <v>0.311</v>
      </c>
      <c r="O9" s="68"/>
      <c r="P9" s="12"/>
      <c r="Q9" s="12"/>
      <c r="R9" s="69"/>
      <c r="S9" s="69"/>
      <c r="T9" s="74"/>
      <c r="U9" s="69"/>
      <c r="V9" s="69"/>
      <c r="W9" s="69"/>
      <c r="X9" s="69"/>
      <c r="Y9" s="69"/>
      <c r="Z9" s="69"/>
    </row>
    <row r="10" spans="1:26" s="60" customFormat="1" ht="16" customHeight="1">
      <c r="A10" s="47"/>
      <c r="B10" s="25"/>
      <c r="C10" s="25"/>
      <c r="D10" s="63" t="s">
        <v>38</v>
      </c>
      <c r="E10" s="71">
        <v>0.20699999999999999</v>
      </c>
      <c r="F10" s="73">
        <v>7.1999999999999995E-2</v>
      </c>
      <c r="G10" s="73">
        <v>0.10299999999999999</v>
      </c>
      <c r="H10" s="73">
        <v>0.14899999999999999</v>
      </c>
      <c r="I10" s="73">
        <v>0.17100000000000001</v>
      </c>
      <c r="J10" s="73">
        <v>0.16900000000000001</v>
      </c>
      <c r="K10" s="73">
        <v>0.19</v>
      </c>
      <c r="L10" s="73">
        <v>0.32600000000000001</v>
      </c>
      <c r="M10" s="73">
        <v>0.308</v>
      </c>
      <c r="N10" s="73">
        <v>0.25600000000000001</v>
      </c>
      <c r="O10" s="68"/>
      <c r="P10" s="12"/>
      <c r="Q10" s="12"/>
      <c r="R10" s="69"/>
      <c r="S10" s="69"/>
      <c r="T10" s="69"/>
      <c r="U10" s="69"/>
      <c r="V10" s="69"/>
      <c r="W10" s="69"/>
      <c r="X10" s="69"/>
      <c r="Y10" s="69"/>
      <c r="Z10" s="69"/>
    </row>
    <row r="11" spans="1:26" s="60" customFormat="1" ht="16" customHeight="1">
      <c r="A11" s="69"/>
      <c r="B11" s="69"/>
      <c r="C11" s="69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68"/>
      <c r="P11" s="68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s="44" customFormat="1" ht="16" customHeight="1">
      <c r="A12" s="77"/>
      <c r="B12" s="78" t="s">
        <v>40</v>
      </c>
      <c r="C12" s="78"/>
      <c r="D12" s="79" t="s">
        <v>26</v>
      </c>
      <c r="E12" s="64">
        <f>SUM(F12:N12)</f>
        <v>82739</v>
      </c>
      <c r="F12" s="64">
        <f>SUM(F13:F14)</f>
        <v>3259</v>
      </c>
      <c r="G12" s="64">
        <f t="shared" ref="G12:N12" si="1">SUM(G13:G14)</f>
        <v>3894</v>
      </c>
      <c r="H12" s="64">
        <f t="shared" si="1"/>
        <v>3977</v>
      </c>
      <c r="I12" s="64">
        <f t="shared" si="1"/>
        <v>4199</v>
      </c>
      <c r="J12" s="64">
        <f t="shared" si="1"/>
        <v>5387</v>
      </c>
      <c r="K12" s="64">
        <f t="shared" si="1"/>
        <v>10149</v>
      </c>
      <c r="L12" s="64">
        <f t="shared" si="1"/>
        <v>15900</v>
      </c>
      <c r="M12" s="64">
        <f t="shared" si="1"/>
        <v>15751</v>
      </c>
      <c r="N12" s="64">
        <f t="shared" si="1"/>
        <v>20223</v>
      </c>
      <c r="O12" s="68"/>
      <c r="P12" s="68"/>
    </row>
    <row r="13" spans="1:26" s="44" customFormat="1" ht="16" customHeight="1">
      <c r="A13" s="77"/>
      <c r="D13" s="79" t="s">
        <v>37</v>
      </c>
      <c r="E13" s="64">
        <f t="shared" ref="E13:E14" si="2">SUM(F13:N13)</f>
        <v>33521</v>
      </c>
      <c r="F13" s="80">
        <v>1263</v>
      </c>
      <c r="G13" s="70">
        <v>1444</v>
      </c>
      <c r="H13" s="70">
        <v>1541</v>
      </c>
      <c r="I13" s="70">
        <v>1552</v>
      </c>
      <c r="J13" s="70">
        <v>2021</v>
      </c>
      <c r="K13" s="70">
        <v>4185</v>
      </c>
      <c r="L13" s="70">
        <v>6738</v>
      </c>
      <c r="M13" s="70">
        <v>6805</v>
      </c>
      <c r="N13" s="70">
        <v>7972</v>
      </c>
      <c r="O13" s="68"/>
      <c r="P13" s="68"/>
    </row>
    <row r="14" spans="1:26" s="44" customFormat="1" ht="16" customHeight="1">
      <c r="A14" s="77"/>
      <c r="D14" s="79" t="s">
        <v>38</v>
      </c>
      <c r="E14" s="64">
        <f t="shared" si="2"/>
        <v>49218</v>
      </c>
      <c r="F14" s="70">
        <v>1996</v>
      </c>
      <c r="G14" s="70">
        <v>2450</v>
      </c>
      <c r="H14" s="70">
        <v>2436</v>
      </c>
      <c r="I14" s="70">
        <v>2647</v>
      </c>
      <c r="J14" s="70">
        <v>3366</v>
      </c>
      <c r="K14" s="70">
        <v>5964</v>
      </c>
      <c r="L14" s="70">
        <v>9162</v>
      </c>
      <c r="M14" s="70">
        <v>8946</v>
      </c>
      <c r="N14" s="70">
        <v>12251</v>
      </c>
      <c r="O14" s="68"/>
      <c r="P14" s="68"/>
    </row>
    <row r="15" spans="1:26" s="44" customFormat="1" ht="16" customHeight="1">
      <c r="D15" s="79"/>
      <c r="O15" s="17"/>
      <c r="P15" s="17"/>
      <c r="Q15" s="17"/>
      <c r="R15" s="17"/>
    </row>
    <row r="16" spans="1:26" s="44" customFormat="1" ht="16" customHeight="1">
      <c r="A16" s="77"/>
      <c r="B16" s="78" t="s">
        <v>41</v>
      </c>
      <c r="C16" s="78"/>
      <c r="D16" s="79" t="s">
        <v>26</v>
      </c>
      <c r="E16" s="81">
        <f>SUM(E17:E18)</f>
        <v>2081</v>
      </c>
      <c r="F16" s="81">
        <f>SUM(F17:F18)</f>
        <v>37</v>
      </c>
      <c r="G16" s="81">
        <f t="shared" ref="G16:N16" si="3">SUM(G17:G18)</f>
        <v>65</v>
      </c>
      <c r="H16" s="81">
        <f t="shared" si="3"/>
        <v>83</v>
      </c>
      <c r="I16" s="81">
        <f t="shared" si="3"/>
        <v>91</v>
      </c>
      <c r="J16" s="81">
        <f t="shared" si="3"/>
        <v>114</v>
      </c>
      <c r="K16" s="81">
        <f t="shared" si="3"/>
        <v>249</v>
      </c>
      <c r="L16" s="81">
        <f t="shared" si="3"/>
        <v>388</v>
      </c>
      <c r="M16" s="81">
        <f t="shared" si="3"/>
        <v>413</v>
      </c>
      <c r="N16" s="81">
        <f t="shared" si="3"/>
        <v>641</v>
      </c>
      <c r="O16" s="81"/>
      <c r="P16" s="67"/>
      <c r="Q16" s="67"/>
      <c r="R16" s="67"/>
    </row>
    <row r="17" spans="1:29" s="44" customFormat="1" ht="16" customHeight="1">
      <c r="A17" s="77"/>
      <c r="D17" s="79" t="s">
        <v>37</v>
      </c>
      <c r="E17" s="81">
        <f>SUM(F17:N17)</f>
        <v>974</v>
      </c>
      <c r="F17" s="80">
        <v>18</v>
      </c>
      <c r="G17" s="80">
        <v>27</v>
      </c>
      <c r="H17" s="80">
        <v>36</v>
      </c>
      <c r="I17" s="80">
        <v>37</v>
      </c>
      <c r="J17" s="80">
        <v>53</v>
      </c>
      <c r="K17" s="80">
        <v>103</v>
      </c>
      <c r="L17" s="80">
        <v>191</v>
      </c>
      <c r="M17" s="80">
        <v>216</v>
      </c>
      <c r="N17" s="80">
        <v>293</v>
      </c>
      <c r="O17" s="67"/>
      <c r="P17" s="67"/>
      <c r="Q17" s="67"/>
      <c r="R17" s="67"/>
    </row>
    <row r="18" spans="1:29" s="44" customFormat="1" ht="16" customHeight="1">
      <c r="A18" s="77"/>
      <c r="D18" s="79" t="s">
        <v>38</v>
      </c>
      <c r="E18" s="81">
        <f>SUM(F18:N18)</f>
        <v>1107</v>
      </c>
      <c r="F18" s="80">
        <v>19</v>
      </c>
      <c r="G18" s="80">
        <v>38</v>
      </c>
      <c r="H18" s="80">
        <v>47</v>
      </c>
      <c r="I18" s="80">
        <v>54</v>
      </c>
      <c r="J18" s="80">
        <v>61</v>
      </c>
      <c r="K18" s="80">
        <v>146</v>
      </c>
      <c r="L18" s="80">
        <v>197</v>
      </c>
      <c r="M18" s="80">
        <v>197</v>
      </c>
      <c r="N18" s="80">
        <v>348</v>
      </c>
      <c r="O18" s="67"/>
      <c r="P18" s="67"/>
      <c r="Q18" s="67"/>
      <c r="R18" s="67"/>
    </row>
    <row r="19" spans="1:29" s="44" customFormat="1" ht="16" customHeight="1">
      <c r="D19" s="7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82"/>
      <c r="P19" s="82"/>
      <c r="Q19" s="17"/>
      <c r="R19" s="17"/>
    </row>
    <row r="20" spans="1:29" s="44" customFormat="1" ht="16" customHeight="1">
      <c r="A20" s="77"/>
      <c r="B20" s="78" t="s">
        <v>42</v>
      </c>
      <c r="C20" s="78"/>
      <c r="D20" s="79" t="s">
        <v>26</v>
      </c>
      <c r="E20" s="83">
        <f>E16/E12</f>
        <v>2.5151379639589553E-2</v>
      </c>
      <c r="F20" s="83">
        <f t="shared" ref="E20:O22" si="4">F16/F12</f>
        <v>1.1353175820803928E-2</v>
      </c>
      <c r="G20" s="83">
        <f t="shared" si="4"/>
        <v>1.6692347200821776E-2</v>
      </c>
      <c r="H20" s="83">
        <f t="shared" si="4"/>
        <v>2.0870002514458134E-2</v>
      </c>
      <c r="I20" s="83">
        <f t="shared" si="4"/>
        <v>2.1671826625386997E-2</v>
      </c>
      <c r="J20" s="83">
        <f t="shared" si="4"/>
        <v>2.1162056803415631E-2</v>
      </c>
      <c r="K20" s="83">
        <f t="shared" si="4"/>
        <v>2.4534436890334022E-2</v>
      </c>
      <c r="L20" s="83">
        <f t="shared" si="4"/>
        <v>2.440251572327044E-2</v>
      </c>
      <c r="M20" s="83">
        <f t="shared" si="4"/>
        <v>2.6220557424925402E-2</v>
      </c>
      <c r="N20" s="83">
        <f t="shared" si="4"/>
        <v>3.1696583098452261E-2</v>
      </c>
      <c r="O20" s="82"/>
      <c r="P20" s="82"/>
      <c r="Q20" s="17"/>
      <c r="R20" s="17"/>
    </row>
    <row r="21" spans="1:29" s="44" customFormat="1" ht="16" customHeight="1">
      <c r="A21" s="77"/>
      <c r="D21" s="79" t="s">
        <v>37</v>
      </c>
      <c r="E21" s="83">
        <f t="shared" si="4"/>
        <v>2.9056412398198145E-2</v>
      </c>
      <c r="F21" s="83">
        <f t="shared" si="4"/>
        <v>1.4251781472684086E-2</v>
      </c>
      <c r="G21" s="83">
        <f t="shared" si="4"/>
        <v>1.8698060941828253E-2</v>
      </c>
      <c r="H21" s="83">
        <f t="shared" si="4"/>
        <v>2.336145360155743E-2</v>
      </c>
      <c r="I21" s="83">
        <f t="shared" si="4"/>
        <v>2.3840206185567009E-2</v>
      </c>
      <c r="J21" s="83">
        <f t="shared" si="4"/>
        <v>2.6224641266699655E-2</v>
      </c>
      <c r="K21" s="83">
        <f t="shared" si="4"/>
        <v>2.4611708482676225E-2</v>
      </c>
      <c r="L21" s="83">
        <f t="shared" si="4"/>
        <v>2.8346690412585338E-2</v>
      </c>
      <c r="M21" s="83">
        <f t="shared" si="4"/>
        <v>3.1741366642174869E-2</v>
      </c>
      <c r="N21" s="83">
        <f t="shared" si="4"/>
        <v>3.6753637732062215E-2</v>
      </c>
      <c r="O21" s="82"/>
      <c r="P21" s="82"/>
      <c r="Q21" s="17"/>
      <c r="R21" s="17"/>
    </row>
    <row r="22" spans="1:29" s="44" customFormat="1" ht="16" customHeight="1">
      <c r="A22" s="77"/>
      <c r="D22" s="79" t="s">
        <v>38</v>
      </c>
      <c r="E22" s="83">
        <f t="shared" si="4"/>
        <v>2.2491771303181762E-2</v>
      </c>
      <c r="F22" s="83">
        <f t="shared" si="4"/>
        <v>9.5190380761523054E-3</v>
      </c>
      <c r="G22" s="83">
        <f t="shared" si="4"/>
        <v>1.5510204081632653E-2</v>
      </c>
      <c r="H22" s="83">
        <f t="shared" si="4"/>
        <v>1.929392446633826E-2</v>
      </c>
      <c r="I22" s="83">
        <f t="shared" si="4"/>
        <v>2.0400453343407631E-2</v>
      </c>
      <c r="J22" s="83">
        <f t="shared" si="4"/>
        <v>1.8122400475341652E-2</v>
      </c>
      <c r="K22" s="83">
        <f t="shared" si="4"/>
        <v>2.448021462105969E-2</v>
      </c>
      <c r="L22" s="83">
        <f t="shared" si="4"/>
        <v>2.1501855490067671E-2</v>
      </c>
      <c r="M22" s="83">
        <f t="shared" si="4"/>
        <v>2.2021014978761459E-2</v>
      </c>
      <c r="N22" s="83">
        <f t="shared" si="4"/>
        <v>2.8405844420863604E-2</v>
      </c>
      <c r="O22" s="82"/>
      <c r="P22" s="82"/>
      <c r="Q22" s="17"/>
      <c r="R22" s="17"/>
    </row>
    <row r="23" spans="1:29" s="44" customFormat="1" ht="16" customHeight="1">
      <c r="D23" s="7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5"/>
      <c r="P23" s="45"/>
    </row>
    <row r="24" spans="1:29" s="44" customFormat="1" ht="16" customHeight="1">
      <c r="A24" s="77"/>
      <c r="B24" s="78" t="s">
        <v>43</v>
      </c>
      <c r="C24" s="78"/>
      <c r="D24" s="79" t="s">
        <v>26</v>
      </c>
      <c r="E24" s="81">
        <f>SUM(E25:E26)</f>
        <v>1408</v>
      </c>
      <c r="F24" s="81">
        <f>SUM(F25:F26)</f>
        <v>28</v>
      </c>
      <c r="G24" s="81">
        <f t="shared" ref="G24:N24" si="5">SUM(G25:G26)</f>
        <v>45</v>
      </c>
      <c r="H24" s="81">
        <f t="shared" si="5"/>
        <v>62</v>
      </c>
      <c r="I24" s="81">
        <f t="shared" si="5"/>
        <v>58</v>
      </c>
      <c r="J24" s="81">
        <f t="shared" si="5"/>
        <v>83</v>
      </c>
      <c r="K24" s="81">
        <f t="shared" si="5"/>
        <v>166</v>
      </c>
      <c r="L24" s="81">
        <f t="shared" si="5"/>
        <v>280</v>
      </c>
      <c r="M24" s="81">
        <f t="shared" si="5"/>
        <v>281</v>
      </c>
      <c r="N24" s="81">
        <f t="shared" si="5"/>
        <v>405</v>
      </c>
      <c r="O24" s="45"/>
      <c r="P24" s="45"/>
    </row>
    <row r="25" spans="1:29" s="44" customFormat="1" ht="16" customHeight="1">
      <c r="A25" s="77"/>
      <c r="B25" s="84" t="s">
        <v>36</v>
      </c>
      <c r="C25" s="84"/>
      <c r="D25" s="79" t="s">
        <v>37</v>
      </c>
      <c r="E25" s="81">
        <f>SUM(F25:N25)</f>
        <v>656</v>
      </c>
      <c r="F25" s="81">
        <v>15</v>
      </c>
      <c r="G25" s="81">
        <v>19</v>
      </c>
      <c r="H25" s="81">
        <v>24</v>
      </c>
      <c r="I25" s="81">
        <v>24</v>
      </c>
      <c r="J25" s="81">
        <v>37</v>
      </c>
      <c r="K25" s="81">
        <v>67</v>
      </c>
      <c r="L25" s="81">
        <v>137</v>
      </c>
      <c r="M25" s="81">
        <v>148</v>
      </c>
      <c r="N25" s="81">
        <v>185</v>
      </c>
      <c r="O25" s="45"/>
      <c r="P25" s="45"/>
    </row>
    <row r="26" spans="1:29" s="44" customFormat="1" ht="16" customHeight="1">
      <c r="A26" s="77"/>
      <c r="D26" s="79" t="s">
        <v>38</v>
      </c>
      <c r="E26" s="81">
        <f>SUM(F26:N26)</f>
        <v>752</v>
      </c>
      <c r="F26" s="81">
        <v>13</v>
      </c>
      <c r="G26" s="81">
        <v>26</v>
      </c>
      <c r="H26" s="81">
        <v>38</v>
      </c>
      <c r="I26" s="81">
        <v>34</v>
      </c>
      <c r="J26" s="81">
        <v>46</v>
      </c>
      <c r="K26" s="81">
        <v>99</v>
      </c>
      <c r="L26" s="81">
        <v>143</v>
      </c>
      <c r="M26" s="81">
        <v>133</v>
      </c>
      <c r="N26" s="81">
        <v>220</v>
      </c>
      <c r="O26" s="45"/>
      <c r="P26" s="45"/>
      <c r="Q26" s="45"/>
      <c r="R26" s="45"/>
    </row>
    <row r="27" spans="1:29" s="44" customFormat="1" ht="16" customHeight="1">
      <c r="D27" s="79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5"/>
      <c r="P27" s="45"/>
      <c r="Q27" s="45"/>
      <c r="R27" s="45"/>
    </row>
    <row r="28" spans="1:29" s="44" customFormat="1" ht="16" customHeight="1">
      <c r="A28" s="85"/>
      <c r="B28" s="17" t="s">
        <v>43</v>
      </c>
      <c r="C28" s="17"/>
      <c r="D28" s="79" t="s">
        <v>26</v>
      </c>
      <c r="E28" s="83">
        <f t="shared" ref="E28:F30" si="6">E24/E16</f>
        <v>0.67659778952426719</v>
      </c>
      <c r="F28" s="83">
        <f>F24/F16</f>
        <v>0.7567567567567568</v>
      </c>
      <c r="G28" s="83">
        <f t="shared" ref="G28:N30" si="7">G24/G16</f>
        <v>0.69230769230769229</v>
      </c>
      <c r="H28" s="83">
        <f t="shared" si="7"/>
        <v>0.74698795180722888</v>
      </c>
      <c r="I28" s="83">
        <f t="shared" si="7"/>
        <v>0.63736263736263732</v>
      </c>
      <c r="J28" s="83">
        <f t="shared" si="7"/>
        <v>0.72807017543859653</v>
      </c>
      <c r="K28" s="83">
        <f t="shared" si="7"/>
        <v>0.66666666666666663</v>
      </c>
      <c r="L28" s="83">
        <f t="shared" si="7"/>
        <v>0.72164948453608246</v>
      </c>
      <c r="M28" s="83">
        <f t="shared" si="7"/>
        <v>0.68038740920096852</v>
      </c>
      <c r="N28" s="83">
        <f t="shared" si="7"/>
        <v>0.6318252730109204</v>
      </c>
      <c r="O28" s="45"/>
      <c r="P28" s="45"/>
      <c r="Q28" s="45"/>
      <c r="R28" s="45"/>
    </row>
    <row r="29" spans="1:29" s="44" customFormat="1" ht="16" customHeight="1">
      <c r="A29" s="85"/>
      <c r="B29" s="17" t="s">
        <v>1</v>
      </c>
      <c r="C29" s="17"/>
      <c r="D29" s="79" t="s">
        <v>37</v>
      </c>
      <c r="E29" s="86">
        <f t="shared" si="6"/>
        <v>0.67351129363449691</v>
      </c>
      <c r="F29" s="83">
        <f t="shared" si="6"/>
        <v>0.83333333333333337</v>
      </c>
      <c r="G29" s="83">
        <f t="shared" si="7"/>
        <v>0.70370370370370372</v>
      </c>
      <c r="H29" s="83">
        <f t="shared" si="7"/>
        <v>0.66666666666666663</v>
      </c>
      <c r="I29" s="83">
        <f t="shared" si="7"/>
        <v>0.64864864864864868</v>
      </c>
      <c r="J29" s="83">
        <f t="shared" si="7"/>
        <v>0.69811320754716977</v>
      </c>
      <c r="K29" s="83">
        <f t="shared" si="7"/>
        <v>0.65048543689320393</v>
      </c>
      <c r="L29" s="83">
        <f t="shared" si="7"/>
        <v>0.7172774869109948</v>
      </c>
      <c r="M29" s="83">
        <f t="shared" si="7"/>
        <v>0.68518518518518523</v>
      </c>
      <c r="N29" s="83">
        <f t="shared" si="7"/>
        <v>0.6313993174061433</v>
      </c>
      <c r="O29" s="45"/>
      <c r="P29" s="45"/>
      <c r="Q29" s="45"/>
      <c r="R29" s="45"/>
    </row>
    <row r="30" spans="1:29" s="44" customFormat="1" ht="16" customHeight="1">
      <c r="A30" s="85"/>
      <c r="B30" s="17"/>
      <c r="C30" s="17"/>
      <c r="D30" s="79" t="s">
        <v>38</v>
      </c>
      <c r="E30" s="86">
        <f t="shared" si="6"/>
        <v>0.67931345980126467</v>
      </c>
      <c r="F30" s="83">
        <f t="shared" si="6"/>
        <v>0.68421052631578949</v>
      </c>
      <c r="G30" s="83">
        <f t="shared" si="7"/>
        <v>0.68421052631578949</v>
      </c>
      <c r="H30" s="83">
        <f t="shared" si="7"/>
        <v>0.80851063829787229</v>
      </c>
      <c r="I30" s="83">
        <f t="shared" si="7"/>
        <v>0.62962962962962965</v>
      </c>
      <c r="J30" s="83">
        <f t="shared" si="7"/>
        <v>0.75409836065573765</v>
      </c>
      <c r="K30" s="83">
        <f t="shared" si="7"/>
        <v>0.67808219178082196</v>
      </c>
      <c r="L30" s="83">
        <f t="shared" si="7"/>
        <v>0.7258883248730964</v>
      </c>
      <c r="M30" s="83">
        <f t="shared" si="7"/>
        <v>0.67512690355329952</v>
      </c>
      <c r="N30" s="83">
        <f t="shared" si="7"/>
        <v>0.63218390804597702</v>
      </c>
      <c r="O30" s="45"/>
      <c r="P30" s="45"/>
      <c r="Q30" s="45"/>
      <c r="R30" s="45"/>
    </row>
    <row r="31" spans="1:29" s="44" customFormat="1" ht="16" customHeight="1">
      <c r="A31" s="87"/>
      <c r="B31" s="17"/>
      <c r="C31" s="17"/>
      <c r="D31" s="79"/>
      <c r="E31" s="81"/>
      <c r="F31" s="81"/>
      <c r="G31" s="81"/>
      <c r="H31" s="81"/>
      <c r="I31" s="81"/>
      <c r="J31" s="81"/>
      <c r="K31" s="81"/>
      <c r="L31" s="81"/>
      <c r="M31" s="81"/>
      <c r="N31" s="81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44" customFormat="1" ht="16" customHeight="1">
      <c r="A32" s="85"/>
      <c r="B32" s="17" t="s">
        <v>44</v>
      </c>
      <c r="C32" s="17"/>
      <c r="D32" s="79" t="s">
        <v>26</v>
      </c>
      <c r="E32" s="88">
        <v>2.5899999999999999E-2</v>
      </c>
      <c r="F32" s="88">
        <v>0</v>
      </c>
      <c r="G32" s="88">
        <v>0</v>
      </c>
      <c r="H32" s="88">
        <v>1.2E-2</v>
      </c>
      <c r="I32" s="88">
        <v>3.3000000000000002E-2</v>
      </c>
      <c r="J32" s="88">
        <v>4.3900000000000002E-2</v>
      </c>
      <c r="K32" s="88">
        <v>3.2099999999999997E-2</v>
      </c>
      <c r="L32" s="88">
        <v>2.58E-2</v>
      </c>
      <c r="M32" s="88">
        <v>3.8699999999999998E-2</v>
      </c>
      <c r="N32" s="88">
        <v>1.72E-2</v>
      </c>
      <c r="P32" s="68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17"/>
      <c r="AB32" s="17"/>
      <c r="AC32" s="17"/>
    </row>
    <row r="33" spans="1:29" s="44" customFormat="1" ht="16" customHeight="1">
      <c r="A33" s="85"/>
      <c r="B33" s="17"/>
      <c r="C33" s="17"/>
      <c r="D33" s="79" t="s">
        <v>37</v>
      </c>
      <c r="E33" s="88">
        <v>3.0800000000000001E-2</v>
      </c>
      <c r="F33" s="88">
        <v>0</v>
      </c>
      <c r="G33" s="88">
        <v>0</v>
      </c>
      <c r="H33" s="88">
        <v>0</v>
      </c>
      <c r="I33" s="88">
        <v>8.1100000000000005E-2</v>
      </c>
      <c r="J33" s="88">
        <v>3.7699999999999997E-2</v>
      </c>
      <c r="K33" s="88">
        <v>2.9100000000000001E-2</v>
      </c>
      <c r="L33" s="88">
        <v>3.1399999999999997E-2</v>
      </c>
      <c r="M33" s="88">
        <v>5.0900000000000001E-2</v>
      </c>
      <c r="N33" s="88">
        <v>1.7100000000000001E-2</v>
      </c>
      <c r="P33" s="68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17"/>
      <c r="AB33" s="17"/>
      <c r="AC33" s="17"/>
    </row>
    <row r="34" spans="1:29" s="44" customFormat="1" ht="16" customHeight="1">
      <c r="A34" s="85"/>
      <c r="B34" s="17"/>
      <c r="C34" s="17"/>
      <c r="D34" s="79" t="s">
        <v>38</v>
      </c>
      <c r="E34" s="88">
        <v>2.1700000000000001E-2</v>
      </c>
      <c r="F34" s="88">
        <v>0</v>
      </c>
      <c r="G34" s="88">
        <v>0</v>
      </c>
      <c r="H34" s="88">
        <v>2.1299999999999999E-2</v>
      </c>
      <c r="I34" s="88">
        <v>0</v>
      </c>
      <c r="J34" s="88">
        <v>4.9200000000000001E-2</v>
      </c>
      <c r="K34" s="88">
        <v>3.4200000000000001E-2</v>
      </c>
      <c r="L34" s="88">
        <v>2.0299999999999999E-2</v>
      </c>
      <c r="M34" s="88">
        <v>2.5399999999999999E-2</v>
      </c>
      <c r="N34" s="88">
        <v>1.72E-2</v>
      </c>
      <c r="P34" s="12"/>
      <c r="Q34" s="12"/>
      <c r="R34" s="90"/>
      <c r="S34" s="91"/>
      <c r="T34" s="91"/>
      <c r="U34" s="91"/>
      <c r="V34" s="91"/>
      <c r="W34" s="91"/>
      <c r="X34" s="69"/>
      <c r="Y34" s="69"/>
      <c r="Z34" s="69"/>
      <c r="AA34" s="17"/>
      <c r="AB34" s="17"/>
      <c r="AC34" s="17"/>
    </row>
    <row r="35" spans="1:29" s="44" customFormat="1" ht="16" customHeight="1">
      <c r="A35" s="87"/>
      <c r="B35" s="17"/>
      <c r="C35" s="17"/>
      <c r="D35" s="79"/>
      <c r="E35" s="88"/>
      <c r="F35" s="88"/>
      <c r="G35" s="88"/>
      <c r="H35" s="88"/>
      <c r="I35" s="88"/>
      <c r="J35" s="88"/>
      <c r="K35" s="88"/>
      <c r="L35" s="88"/>
      <c r="M35" s="88"/>
      <c r="N35" s="88"/>
      <c r="P35" s="12"/>
      <c r="Q35" s="12"/>
      <c r="R35" s="90"/>
      <c r="S35" s="91"/>
      <c r="T35" s="91"/>
      <c r="U35" s="91"/>
      <c r="V35" s="91"/>
      <c r="W35" s="91"/>
      <c r="X35" s="69"/>
      <c r="Y35" s="69"/>
      <c r="Z35" s="69"/>
      <c r="AA35" s="17"/>
      <c r="AB35" s="17"/>
      <c r="AC35" s="17"/>
    </row>
    <row r="36" spans="1:29" s="44" customFormat="1" ht="16" customHeight="1">
      <c r="A36" s="85"/>
      <c r="B36" s="17" t="s">
        <v>45</v>
      </c>
      <c r="C36" s="17"/>
      <c r="D36" s="17" t="s">
        <v>26</v>
      </c>
      <c r="E36" s="92">
        <v>6.9999999999999999E-4</v>
      </c>
      <c r="F36" s="88">
        <v>0</v>
      </c>
      <c r="G36" s="88">
        <v>0</v>
      </c>
      <c r="H36" s="88">
        <v>2.9999999999999997E-4</v>
      </c>
      <c r="I36" s="88">
        <v>6.9999999999999999E-4</v>
      </c>
      <c r="J36" s="88">
        <v>8.9999999999999998E-4</v>
      </c>
      <c r="K36" s="88">
        <v>8.0000000000000004E-4</v>
      </c>
      <c r="L36" s="88">
        <v>5.9999999999999995E-4</v>
      </c>
      <c r="M36" s="88">
        <v>1E-3</v>
      </c>
      <c r="N36" s="88">
        <v>5.0000000000000001E-4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44" customFormat="1" ht="16" customHeight="1">
      <c r="A37" s="85"/>
      <c r="B37" s="17"/>
      <c r="C37" s="17"/>
      <c r="D37" s="17" t="s">
        <v>37</v>
      </c>
      <c r="E37" s="92">
        <v>8.9999999999999998E-4</v>
      </c>
      <c r="F37" s="88">
        <v>0</v>
      </c>
      <c r="G37" s="88">
        <v>0</v>
      </c>
      <c r="H37" s="88">
        <v>0</v>
      </c>
      <c r="I37" s="88">
        <v>1.9E-3</v>
      </c>
      <c r="J37" s="88">
        <v>1E-3</v>
      </c>
      <c r="K37" s="88">
        <v>6.9999999999999999E-4</v>
      </c>
      <c r="L37" s="88">
        <v>8.9999999999999998E-4</v>
      </c>
      <c r="M37" s="88">
        <v>1.6000000000000001E-3</v>
      </c>
      <c r="N37" s="88">
        <v>5.9999999999999995E-4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4" customFormat="1" ht="16" customHeight="1" thickBot="1">
      <c r="A38" s="93"/>
      <c r="B38" s="94"/>
      <c r="C38" s="94"/>
      <c r="D38" s="94" t="s">
        <v>38</v>
      </c>
      <c r="E38" s="95">
        <v>5.0000000000000001E-4</v>
      </c>
      <c r="F38" s="96">
        <v>0</v>
      </c>
      <c r="G38" s="96">
        <v>0</v>
      </c>
      <c r="H38" s="96">
        <v>4.0000000000000002E-4</v>
      </c>
      <c r="I38" s="96">
        <v>0</v>
      </c>
      <c r="J38" s="96">
        <v>8.9999999999999998E-4</v>
      </c>
      <c r="K38" s="96">
        <v>8.0000000000000004E-4</v>
      </c>
      <c r="L38" s="96">
        <v>4.0000000000000002E-4</v>
      </c>
      <c r="M38" s="96">
        <v>5.9999999999999995E-4</v>
      </c>
      <c r="N38" s="96">
        <v>5.0000000000000001E-4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5" customFormat="1" ht="13" customHeight="1">
      <c r="A39" s="97" t="s">
        <v>46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5"/>
      <c r="O39" s="8"/>
      <c r="P39" s="98"/>
      <c r="Q39" s="98"/>
      <c r="R39" s="98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25" customFormat="1" ht="13" customHeight="1">
      <c r="A40" s="25" t="s">
        <v>47</v>
      </c>
      <c r="D40" s="12"/>
      <c r="E40" s="12"/>
      <c r="O40" s="8"/>
      <c r="P40" s="98"/>
      <c r="Q40" s="98"/>
      <c r="R40" s="98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5" customHeight="1">
      <c r="A41" s="8"/>
    </row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13">
    <mergeCell ref="A24:A26"/>
    <mergeCell ref="B24:C24"/>
    <mergeCell ref="A28:A30"/>
    <mergeCell ref="A32:A34"/>
    <mergeCell ref="A36:A38"/>
    <mergeCell ref="A39:M39"/>
    <mergeCell ref="B4:C4"/>
    <mergeCell ref="A12:A14"/>
    <mergeCell ref="B12:C12"/>
    <mergeCell ref="A16:A18"/>
    <mergeCell ref="B16:C16"/>
    <mergeCell ref="A20:A22"/>
    <mergeCell ref="B20:C2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F79D-464E-5C44-AEE8-A94236D2B739}">
  <dimension ref="A1:N170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33203125" style="2" customWidth="1"/>
    <col min="4" max="4" width="5.33203125" style="2" customWidth="1"/>
    <col min="5" max="14" width="6.6640625" style="2" customWidth="1"/>
    <col min="15" max="16384" width="8.83203125" style="2"/>
  </cols>
  <sheetData>
    <row r="1" spans="1:14" s="7" customFormat="1" ht="18" customHeight="1">
      <c r="A1" s="99" t="s">
        <v>48</v>
      </c>
    </row>
    <row r="2" spans="1:14" s="7" customFormat="1" ht="5" customHeight="1" thickBot="1"/>
    <row r="3" spans="1:14" s="60" customFormat="1" ht="16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25" customFormat="1" ht="16" customHeight="1">
      <c r="A4" s="100"/>
      <c r="B4" s="25" t="s">
        <v>49</v>
      </c>
      <c r="D4" s="63" t="s">
        <v>26</v>
      </c>
      <c r="E4" s="101">
        <f>SUM(E5:E6)</f>
        <v>543</v>
      </c>
      <c r="F4" s="101">
        <f>SUM(F5:F6)</f>
        <v>18</v>
      </c>
      <c r="G4" s="101">
        <f t="shared" ref="G4:N4" si="0">SUM(G5:G6)</f>
        <v>32</v>
      </c>
      <c r="H4" s="101">
        <f t="shared" si="0"/>
        <v>32</v>
      </c>
      <c r="I4" s="101">
        <f t="shared" si="0"/>
        <v>26</v>
      </c>
      <c r="J4" s="101">
        <f t="shared" si="0"/>
        <v>38</v>
      </c>
      <c r="K4" s="101">
        <f t="shared" si="0"/>
        <v>73</v>
      </c>
      <c r="L4" s="101">
        <f t="shared" si="0"/>
        <v>100</v>
      </c>
      <c r="M4" s="101">
        <f t="shared" si="0"/>
        <v>90</v>
      </c>
      <c r="N4" s="101">
        <f t="shared" si="0"/>
        <v>134</v>
      </c>
    </row>
    <row r="5" spans="1:14" s="44" customFormat="1" ht="16" customHeight="1">
      <c r="A5" s="102"/>
      <c r="D5" s="79" t="s">
        <v>37</v>
      </c>
      <c r="E5" s="103">
        <f>SUM(F5:N5)</f>
        <v>223</v>
      </c>
      <c r="F5" s="103">
        <v>9</v>
      </c>
      <c r="G5" s="103">
        <v>14</v>
      </c>
      <c r="H5" s="103">
        <v>11</v>
      </c>
      <c r="I5" s="103">
        <v>9</v>
      </c>
      <c r="J5" s="103">
        <v>13</v>
      </c>
      <c r="K5" s="103">
        <v>24</v>
      </c>
      <c r="L5" s="103">
        <v>46</v>
      </c>
      <c r="M5" s="103">
        <v>43</v>
      </c>
      <c r="N5" s="103">
        <v>54</v>
      </c>
    </row>
    <row r="6" spans="1:14" s="44" customFormat="1" ht="16" customHeight="1">
      <c r="A6" s="102"/>
      <c r="D6" s="79" t="s">
        <v>38</v>
      </c>
      <c r="E6" s="103">
        <f>SUM(F6:N6)</f>
        <v>320</v>
      </c>
      <c r="F6" s="103">
        <v>9</v>
      </c>
      <c r="G6" s="103">
        <v>18</v>
      </c>
      <c r="H6" s="103">
        <v>21</v>
      </c>
      <c r="I6" s="103">
        <v>17</v>
      </c>
      <c r="J6" s="103">
        <v>25</v>
      </c>
      <c r="K6" s="103">
        <v>49</v>
      </c>
      <c r="L6" s="103">
        <v>54</v>
      </c>
      <c r="M6" s="103">
        <v>47</v>
      </c>
      <c r="N6" s="103">
        <v>80</v>
      </c>
    </row>
    <row r="7" spans="1:14" s="44" customFormat="1" ht="16" customHeight="1">
      <c r="D7" s="79"/>
    </row>
    <row r="8" spans="1:14" s="44" customFormat="1" ht="16" customHeight="1">
      <c r="A8" s="77"/>
      <c r="B8" s="44" t="s">
        <v>50</v>
      </c>
      <c r="D8" s="79" t="s">
        <v>26</v>
      </c>
      <c r="E8" s="103">
        <f>SUM(E9:E10)</f>
        <v>54</v>
      </c>
      <c r="F8" s="103">
        <f t="shared" ref="F8:N8" si="1">SUM(F9:F10)</f>
        <v>0</v>
      </c>
      <c r="G8" s="103">
        <f t="shared" si="1"/>
        <v>0</v>
      </c>
      <c r="H8" s="103">
        <f t="shared" si="1"/>
        <v>1</v>
      </c>
      <c r="I8" s="103">
        <f t="shared" si="1"/>
        <v>3</v>
      </c>
      <c r="J8" s="103">
        <f t="shared" si="1"/>
        <v>5</v>
      </c>
      <c r="K8" s="103">
        <f t="shared" si="1"/>
        <v>8</v>
      </c>
      <c r="L8" s="103">
        <f t="shared" si="1"/>
        <v>10</v>
      </c>
      <c r="M8" s="103">
        <f t="shared" si="1"/>
        <v>16</v>
      </c>
      <c r="N8" s="103">
        <f t="shared" si="1"/>
        <v>11</v>
      </c>
    </row>
    <row r="9" spans="1:14" s="44" customFormat="1" ht="16" customHeight="1">
      <c r="A9" s="77"/>
      <c r="D9" s="79" t="s">
        <v>37</v>
      </c>
      <c r="E9" s="103">
        <f>SUM(F9:N9)</f>
        <v>30</v>
      </c>
      <c r="F9" s="103">
        <v>0</v>
      </c>
      <c r="G9" s="103">
        <v>0</v>
      </c>
      <c r="H9" s="103">
        <v>0</v>
      </c>
      <c r="I9" s="103">
        <v>3</v>
      </c>
      <c r="J9" s="103">
        <v>2</v>
      </c>
      <c r="K9" s="103">
        <v>3</v>
      </c>
      <c r="L9" s="103">
        <v>6</v>
      </c>
      <c r="M9" s="103">
        <v>11</v>
      </c>
      <c r="N9" s="103">
        <v>5</v>
      </c>
    </row>
    <row r="10" spans="1:14" s="44" customFormat="1" ht="16" customHeight="1">
      <c r="A10" s="77"/>
      <c r="D10" s="79" t="s">
        <v>38</v>
      </c>
      <c r="E10" s="103">
        <f>SUM(F10:N10)</f>
        <v>24</v>
      </c>
      <c r="F10" s="103">
        <v>0</v>
      </c>
      <c r="G10" s="103">
        <v>0</v>
      </c>
      <c r="H10" s="103">
        <v>1</v>
      </c>
      <c r="I10" s="103">
        <v>0</v>
      </c>
      <c r="J10" s="103">
        <v>3</v>
      </c>
      <c r="K10" s="103">
        <v>5</v>
      </c>
      <c r="L10" s="103">
        <v>4</v>
      </c>
      <c r="M10" s="103">
        <v>5</v>
      </c>
      <c r="N10" s="103">
        <v>6</v>
      </c>
    </row>
    <row r="11" spans="1:14" s="44" customFormat="1" ht="16" customHeight="1">
      <c r="D11" s="79"/>
    </row>
    <row r="12" spans="1:14" s="44" customFormat="1" ht="16" customHeight="1">
      <c r="A12" s="77"/>
      <c r="B12" s="44" t="s">
        <v>51</v>
      </c>
      <c r="D12" s="79" t="s">
        <v>26</v>
      </c>
      <c r="E12" s="103">
        <f>SUM(E13:E14)</f>
        <v>7</v>
      </c>
      <c r="F12" s="103">
        <f t="shared" ref="F12:N12" si="2">SUM(F13:F14)</f>
        <v>0</v>
      </c>
      <c r="G12" s="103">
        <f t="shared" si="2"/>
        <v>0</v>
      </c>
      <c r="H12" s="103">
        <f t="shared" si="2"/>
        <v>0</v>
      </c>
      <c r="I12" s="103">
        <f t="shared" si="2"/>
        <v>0</v>
      </c>
      <c r="J12" s="103">
        <f t="shared" si="2"/>
        <v>0</v>
      </c>
      <c r="K12" s="103">
        <f t="shared" si="2"/>
        <v>1</v>
      </c>
      <c r="L12" s="103">
        <f t="shared" si="2"/>
        <v>2</v>
      </c>
      <c r="M12" s="103">
        <f t="shared" si="2"/>
        <v>0</v>
      </c>
      <c r="N12" s="103">
        <f t="shared" si="2"/>
        <v>4</v>
      </c>
    </row>
    <row r="13" spans="1:14" s="44" customFormat="1" ht="16" customHeight="1">
      <c r="A13" s="77"/>
      <c r="D13" s="79" t="s">
        <v>37</v>
      </c>
      <c r="E13" s="103">
        <f>SUM(F13:N13)</f>
        <v>4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1</v>
      </c>
      <c r="L13" s="104">
        <v>1</v>
      </c>
      <c r="M13" s="103">
        <v>0</v>
      </c>
      <c r="N13" s="103">
        <v>2</v>
      </c>
    </row>
    <row r="14" spans="1:14" s="44" customFormat="1" ht="16" customHeight="1">
      <c r="A14" s="77"/>
      <c r="D14" s="79" t="s">
        <v>38</v>
      </c>
      <c r="E14" s="103">
        <f>SUM(F14:N14)</f>
        <v>3</v>
      </c>
      <c r="F14" s="103">
        <v>0</v>
      </c>
      <c r="G14" s="104">
        <v>0</v>
      </c>
      <c r="H14" s="104">
        <v>0</v>
      </c>
      <c r="I14" s="103">
        <v>0</v>
      </c>
      <c r="J14" s="104">
        <v>0</v>
      </c>
      <c r="K14" s="103">
        <v>0</v>
      </c>
      <c r="L14" s="103">
        <v>1</v>
      </c>
      <c r="M14" s="103">
        <v>0</v>
      </c>
      <c r="N14" s="103">
        <v>2</v>
      </c>
    </row>
    <row r="15" spans="1:14" s="44" customFormat="1" ht="16" customHeight="1">
      <c r="D15" s="79"/>
    </row>
    <row r="16" spans="1:14" s="44" customFormat="1" ht="16" customHeight="1">
      <c r="A16" s="77"/>
      <c r="B16" s="44" t="s">
        <v>52</v>
      </c>
      <c r="D16" s="79" t="s">
        <v>26</v>
      </c>
      <c r="E16" s="103">
        <f>SUM(E17:E18)</f>
        <v>96</v>
      </c>
      <c r="F16" s="103">
        <f t="shared" ref="F16:N16" si="3">SUM(F17:F18)</f>
        <v>0</v>
      </c>
      <c r="G16" s="103">
        <f t="shared" si="3"/>
        <v>0</v>
      </c>
      <c r="H16" s="103">
        <f t="shared" si="3"/>
        <v>4</v>
      </c>
      <c r="I16" s="103">
        <f t="shared" si="3"/>
        <v>2</v>
      </c>
      <c r="J16" s="103">
        <f t="shared" si="3"/>
        <v>4</v>
      </c>
      <c r="K16" s="103">
        <f t="shared" si="3"/>
        <v>9</v>
      </c>
      <c r="L16" s="103">
        <f t="shared" si="3"/>
        <v>15</v>
      </c>
      <c r="M16" s="103">
        <f t="shared" si="3"/>
        <v>28</v>
      </c>
      <c r="N16" s="103">
        <f t="shared" si="3"/>
        <v>34</v>
      </c>
    </row>
    <row r="17" spans="1:14" s="44" customFormat="1" ht="16" customHeight="1">
      <c r="A17" s="77"/>
      <c r="B17" s="44" t="s">
        <v>53</v>
      </c>
      <c r="D17" s="79" t="s">
        <v>37</v>
      </c>
      <c r="E17" s="103">
        <f>SUM(F17:N17)</f>
        <v>46</v>
      </c>
      <c r="F17" s="103">
        <v>0</v>
      </c>
      <c r="G17" s="103">
        <v>0</v>
      </c>
      <c r="H17" s="103">
        <v>1</v>
      </c>
      <c r="I17" s="103">
        <v>0</v>
      </c>
      <c r="J17" s="103">
        <v>1</v>
      </c>
      <c r="K17" s="103">
        <v>4</v>
      </c>
      <c r="L17" s="103">
        <v>9</v>
      </c>
      <c r="M17" s="103">
        <v>16</v>
      </c>
      <c r="N17" s="103">
        <v>15</v>
      </c>
    </row>
    <row r="18" spans="1:14" s="44" customFormat="1" ht="16" customHeight="1">
      <c r="A18" s="77"/>
      <c r="D18" s="79" t="s">
        <v>38</v>
      </c>
      <c r="E18" s="103">
        <f>SUM(F18:N18)</f>
        <v>50</v>
      </c>
      <c r="F18" s="103">
        <v>0</v>
      </c>
      <c r="G18" s="103">
        <v>0</v>
      </c>
      <c r="H18" s="103">
        <v>3</v>
      </c>
      <c r="I18" s="103">
        <v>2</v>
      </c>
      <c r="J18" s="103">
        <v>3</v>
      </c>
      <c r="K18" s="103">
        <v>5</v>
      </c>
      <c r="L18" s="103">
        <v>6</v>
      </c>
      <c r="M18" s="103">
        <v>12</v>
      </c>
      <c r="N18" s="103">
        <v>19</v>
      </c>
    </row>
    <row r="19" spans="1:14" s="44" customFormat="1" ht="16" customHeight="1">
      <c r="D19" s="79"/>
    </row>
    <row r="20" spans="1:14" s="44" customFormat="1" ht="16" customHeight="1">
      <c r="A20" s="85"/>
      <c r="B20" s="17" t="s">
        <v>54</v>
      </c>
      <c r="C20" s="17"/>
      <c r="D20" s="17" t="s">
        <v>26</v>
      </c>
      <c r="E20" s="18">
        <f>SUM(E21:E22)</f>
        <v>708</v>
      </c>
      <c r="F20" s="81">
        <f t="shared" ref="F20:N20" si="4">SUM(F21:F22)</f>
        <v>10</v>
      </c>
      <c r="G20" s="81">
        <f t="shared" si="4"/>
        <v>13</v>
      </c>
      <c r="H20" s="81">
        <f t="shared" si="4"/>
        <v>25</v>
      </c>
      <c r="I20" s="81">
        <f t="shared" si="4"/>
        <v>27</v>
      </c>
      <c r="J20" s="81">
        <f t="shared" si="4"/>
        <v>36</v>
      </c>
      <c r="K20" s="81">
        <f t="shared" si="4"/>
        <v>75</v>
      </c>
      <c r="L20" s="81">
        <f t="shared" si="4"/>
        <v>153</v>
      </c>
      <c r="M20" s="81">
        <f t="shared" si="4"/>
        <v>147</v>
      </c>
      <c r="N20" s="81">
        <f t="shared" si="4"/>
        <v>222</v>
      </c>
    </row>
    <row r="21" spans="1:14" s="44" customFormat="1" ht="16" customHeight="1">
      <c r="A21" s="85"/>
      <c r="B21" s="17"/>
      <c r="C21" s="17"/>
      <c r="D21" s="79" t="s">
        <v>37</v>
      </c>
      <c r="E21" s="18">
        <f>SUM(F21:N21)</f>
        <v>353</v>
      </c>
      <c r="F21" s="81">
        <v>6</v>
      </c>
      <c r="G21" s="81">
        <v>5</v>
      </c>
      <c r="H21" s="81">
        <v>12</v>
      </c>
      <c r="I21" s="81">
        <v>12</v>
      </c>
      <c r="J21" s="81">
        <v>21</v>
      </c>
      <c r="K21" s="81">
        <v>35</v>
      </c>
      <c r="L21" s="81">
        <v>75</v>
      </c>
      <c r="M21" s="81">
        <v>78</v>
      </c>
      <c r="N21" s="81">
        <v>109</v>
      </c>
    </row>
    <row r="22" spans="1:14" s="44" customFormat="1" ht="16" customHeight="1">
      <c r="A22" s="85"/>
      <c r="B22" s="17"/>
      <c r="C22" s="17"/>
      <c r="D22" s="79" t="s">
        <v>38</v>
      </c>
      <c r="E22" s="18">
        <f>SUM(F22:N22)</f>
        <v>355</v>
      </c>
      <c r="F22" s="81">
        <v>4</v>
      </c>
      <c r="G22" s="81">
        <v>8</v>
      </c>
      <c r="H22" s="81">
        <v>13</v>
      </c>
      <c r="I22" s="81">
        <v>15</v>
      </c>
      <c r="J22" s="81">
        <v>15</v>
      </c>
      <c r="K22" s="81">
        <v>40</v>
      </c>
      <c r="L22" s="81">
        <v>78</v>
      </c>
      <c r="M22" s="81">
        <v>69</v>
      </c>
      <c r="N22" s="81">
        <v>113</v>
      </c>
    </row>
    <row r="23" spans="1:14" s="44" customFormat="1" ht="16" customHeight="1">
      <c r="A23" s="87"/>
      <c r="B23" s="17"/>
      <c r="C23" s="17"/>
      <c r="D23" s="79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s="44" customFormat="1" ht="16" customHeight="1">
      <c r="A24" s="85"/>
      <c r="B24" s="17" t="s">
        <v>55</v>
      </c>
      <c r="C24" s="17"/>
      <c r="D24" s="17" t="s">
        <v>26</v>
      </c>
      <c r="E24" s="18">
        <f>SUM(E25:E26)</f>
        <v>234</v>
      </c>
      <c r="F24" s="81">
        <f t="shared" ref="F24:N24" si="5">SUM(F25:F26)</f>
        <v>8</v>
      </c>
      <c r="G24" s="81">
        <f t="shared" si="5"/>
        <v>7</v>
      </c>
      <c r="H24" s="81">
        <f t="shared" si="5"/>
        <v>8</v>
      </c>
      <c r="I24" s="81">
        <f t="shared" si="5"/>
        <v>12</v>
      </c>
      <c r="J24" s="81">
        <f t="shared" si="5"/>
        <v>12</v>
      </c>
      <c r="K24" s="81">
        <f t="shared" si="5"/>
        <v>26</v>
      </c>
      <c r="L24" s="81">
        <f t="shared" si="5"/>
        <v>38</v>
      </c>
      <c r="M24" s="81">
        <f t="shared" si="5"/>
        <v>45</v>
      </c>
      <c r="N24" s="81">
        <f t="shared" si="5"/>
        <v>78</v>
      </c>
    </row>
    <row r="25" spans="1:14" s="44" customFormat="1" ht="16" customHeight="1">
      <c r="A25" s="85"/>
      <c r="B25" s="17"/>
      <c r="C25" s="17"/>
      <c r="D25" s="79" t="s">
        <v>37</v>
      </c>
      <c r="E25" s="18">
        <f>SUM(F25:N25)</f>
        <v>127</v>
      </c>
      <c r="F25" s="81">
        <v>3</v>
      </c>
      <c r="G25" s="81">
        <v>4</v>
      </c>
      <c r="H25" s="81">
        <v>5</v>
      </c>
      <c r="I25" s="81">
        <v>7</v>
      </c>
      <c r="J25" s="81">
        <v>6</v>
      </c>
      <c r="K25" s="81">
        <v>12</v>
      </c>
      <c r="L25" s="81">
        <v>23</v>
      </c>
      <c r="M25" s="81">
        <v>28</v>
      </c>
      <c r="N25" s="81">
        <v>39</v>
      </c>
    </row>
    <row r="26" spans="1:14" s="44" customFormat="1" ht="16" customHeight="1">
      <c r="A26" s="85"/>
      <c r="B26" s="17"/>
      <c r="C26" s="17"/>
      <c r="D26" s="79" t="s">
        <v>38</v>
      </c>
      <c r="E26" s="18">
        <f>SUM(F26:N26)</f>
        <v>107</v>
      </c>
      <c r="F26" s="81">
        <v>5</v>
      </c>
      <c r="G26" s="81">
        <v>3</v>
      </c>
      <c r="H26" s="81">
        <v>3</v>
      </c>
      <c r="I26" s="81">
        <v>5</v>
      </c>
      <c r="J26" s="81">
        <v>6</v>
      </c>
      <c r="K26" s="81">
        <v>14</v>
      </c>
      <c r="L26" s="81">
        <v>15</v>
      </c>
      <c r="M26" s="81">
        <v>17</v>
      </c>
      <c r="N26" s="81">
        <v>39</v>
      </c>
    </row>
    <row r="27" spans="1:14" s="44" customFormat="1" ht="16" customHeight="1">
      <c r="A27" s="87"/>
      <c r="B27" s="17"/>
      <c r="C27" s="17"/>
      <c r="D27" s="79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s="44" customFormat="1" ht="16" customHeight="1">
      <c r="A28" s="85"/>
      <c r="B28" s="17" t="s">
        <v>56</v>
      </c>
      <c r="C28" s="17"/>
      <c r="D28" s="79" t="s">
        <v>26</v>
      </c>
      <c r="E28" s="81">
        <f>SUM(E29:E30)</f>
        <v>439</v>
      </c>
      <c r="F28" s="81">
        <f t="shared" ref="F28:N28" si="6">SUM(F29:F30)</f>
        <v>1</v>
      </c>
      <c r="G28" s="81">
        <f t="shared" si="6"/>
        <v>13</v>
      </c>
      <c r="H28" s="81">
        <f t="shared" si="6"/>
        <v>13</v>
      </c>
      <c r="I28" s="81">
        <f t="shared" si="6"/>
        <v>21</v>
      </c>
      <c r="J28" s="81">
        <f t="shared" si="6"/>
        <v>19</v>
      </c>
      <c r="K28" s="81">
        <f t="shared" si="6"/>
        <v>57</v>
      </c>
      <c r="L28" s="81">
        <f t="shared" si="6"/>
        <v>70</v>
      </c>
      <c r="M28" s="81">
        <f t="shared" si="6"/>
        <v>87</v>
      </c>
      <c r="N28" s="81">
        <f t="shared" si="6"/>
        <v>158</v>
      </c>
    </row>
    <row r="29" spans="1:14" s="44" customFormat="1" ht="16" customHeight="1">
      <c r="A29" s="85"/>
      <c r="B29" s="17"/>
      <c r="C29" s="17"/>
      <c r="D29" s="79" t="s">
        <v>37</v>
      </c>
      <c r="E29" s="81">
        <f>SUM(F29:N29)</f>
        <v>191</v>
      </c>
      <c r="F29" s="81">
        <v>0</v>
      </c>
      <c r="G29" s="81">
        <v>4</v>
      </c>
      <c r="H29" s="81">
        <v>7</v>
      </c>
      <c r="I29" s="81">
        <v>6</v>
      </c>
      <c r="J29" s="81">
        <v>10</v>
      </c>
      <c r="K29" s="81">
        <v>24</v>
      </c>
      <c r="L29" s="81">
        <v>31</v>
      </c>
      <c r="M29" s="81">
        <v>40</v>
      </c>
      <c r="N29" s="81">
        <v>69</v>
      </c>
    </row>
    <row r="30" spans="1:14" s="44" customFormat="1" ht="16" customHeight="1" thickBot="1">
      <c r="A30" s="93"/>
      <c r="B30" s="94"/>
      <c r="C30" s="94"/>
      <c r="D30" s="105" t="s">
        <v>38</v>
      </c>
      <c r="E30" s="22">
        <f>SUM(F30:N30)</f>
        <v>248</v>
      </c>
      <c r="F30" s="106">
        <v>1</v>
      </c>
      <c r="G30" s="106">
        <v>9</v>
      </c>
      <c r="H30" s="106">
        <v>6</v>
      </c>
      <c r="I30" s="106">
        <v>15</v>
      </c>
      <c r="J30" s="106">
        <v>9</v>
      </c>
      <c r="K30" s="106">
        <v>33</v>
      </c>
      <c r="L30" s="106">
        <v>39</v>
      </c>
      <c r="M30" s="106">
        <v>47</v>
      </c>
      <c r="N30" s="106">
        <v>89</v>
      </c>
    </row>
    <row r="31" spans="1:14" s="109" customFormat="1" ht="15" customHeight="1">
      <c r="A31" s="107" t="s">
        <v>46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14" s="109" customFormat="1" ht="15" customHeight="1">
      <c r="A32" s="109" t="s">
        <v>47</v>
      </c>
      <c r="C32" s="110"/>
      <c r="D32" s="110"/>
    </row>
    <row r="33" spans="4:5" ht="15" customHeight="1">
      <c r="D33" s="111"/>
      <c r="E33" s="98"/>
    </row>
    <row r="34" spans="4:5" ht="15" customHeight="1">
      <c r="D34" s="111"/>
      <c r="E34" s="111"/>
    </row>
    <row r="35" spans="4:5" ht="15" customHeight="1"/>
    <row r="36" spans="4:5" ht="15" customHeight="1"/>
    <row r="37" spans="4:5" ht="15" customHeight="1">
      <c r="D37" s="111"/>
      <c r="E37" s="111"/>
    </row>
    <row r="38" spans="4:5" ht="15" customHeight="1">
      <c r="D38" s="111"/>
      <c r="E38" s="111"/>
    </row>
    <row r="39" spans="4:5" ht="15" customHeight="1">
      <c r="D39" s="111"/>
      <c r="E39" s="111"/>
    </row>
    <row r="40" spans="4:5" ht="15" customHeight="1">
      <c r="D40" s="111"/>
      <c r="E40" s="111"/>
    </row>
    <row r="41" spans="4:5" ht="15" customHeight="1">
      <c r="D41" s="111"/>
      <c r="E41" s="111"/>
    </row>
    <row r="42" spans="4:5" ht="15" customHeight="1">
      <c r="D42" s="111"/>
      <c r="E42" s="111"/>
    </row>
    <row r="43" spans="4:5" ht="15" customHeight="1">
      <c r="D43" s="111"/>
      <c r="E43" s="111"/>
    </row>
    <row r="44" spans="4:5" ht="15" customHeight="1">
      <c r="D44" s="111"/>
      <c r="E44" s="111"/>
    </row>
    <row r="45" spans="4:5" ht="15" customHeight="1">
      <c r="D45" s="111"/>
      <c r="E45" s="111"/>
    </row>
    <row r="46" spans="4:5" ht="15" customHeight="1">
      <c r="D46" s="111"/>
      <c r="E46" s="111"/>
    </row>
    <row r="47" spans="4:5" ht="15" customHeight="1">
      <c r="D47" s="111"/>
      <c r="E47" s="111"/>
    </row>
    <row r="48" spans="4:5" ht="15" customHeight="1">
      <c r="D48" s="111"/>
      <c r="E48" s="111"/>
    </row>
    <row r="49" spans="4:5" ht="15" customHeight="1">
      <c r="D49" s="111"/>
      <c r="E49" s="111"/>
    </row>
    <row r="50" spans="4:5" ht="15" customHeight="1">
      <c r="D50" s="111"/>
      <c r="E50" s="111"/>
    </row>
    <row r="51" spans="4:5" ht="15" customHeight="1">
      <c r="D51" s="111"/>
      <c r="E51" s="111"/>
    </row>
    <row r="52" spans="4:5" ht="15" customHeight="1">
      <c r="D52" s="111"/>
      <c r="E52" s="111"/>
    </row>
    <row r="53" spans="4:5" ht="15" customHeight="1">
      <c r="D53" s="111"/>
      <c r="E53" s="111"/>
    </row>
    <row r="54" spans="4:5" ht="15" customHeight="1">
      <c r="D54" s="111"/>
      <c r="E54" s="111"/>
    </row>
    <row r="55" spans="4:5" ht="15" customHeight="1">
      <c r="D55" s="111"/>
      <c r="E55" s="111"/>
    </row>
    <row r="56" spans="4:5" ht="15" customHeight="1">
      <c r="D56" s="111"/>
      <c r="E56" s="111"/>
    </row>
    <row r="57" spans="4:5" ht="15" customHeight="1">
      <c r="E57" s="111"/>
    </row>
    <row r="58" spans="4:5" ht="15" customHeight="1">
      <c r="E58" s="111"/>
    </row>
    <row r="59" spans="4:5" ht="15" customHeight="1"/>
    <row r="60" spans="4:5" ht="15" customHeight="1"/>
    <row r="61" spans="4:5" ht="15" customHeight="1"/>
    <row r="62" spans="4:5" ht="15" customHeight="1"/>
    <row r="63" spans="4:5" ht="15" customHeight="1"/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mergeCells count="8">
    <mergeCell ref="A28:A30"/>
    <mergeCell ref="A31:M31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E811-73EB-F243-B8F2-216EFA619560}">
  <dimension ref="A1:AA120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7.83203125" style="2" customWidth="1"/>
    <col min="4" max="4" width="4.5" style="2" customWidth="1"/>
    <col min="5" max="14" width="7" style="2" customWidth="1"/>
    <col min="15" max="16" width="7.6640625" style="2" customWidth="1"/>
    <col min="17" max="16384" width="8.83203125" style="2"/>
  </cols>
  <sheetData>
    <row r="1" spans="1:27" s="7" customFormat="1" ht="15">
      <c r="A1" s="99" t="s">
        <v>57</v>
      </c>
    </row>
    <row r="2" spans="1:27" s="7" customFormat="1" ht="5" customHeight="1" thickBot="1"/>
    <row r="3" spans="1:27" s="60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27" s="60" customFormat="1" ht="13" customHeight="1">
      <c r="A4" s="100"/>
      <c r="B4" s="62" t="s">
        <v>36</v>
      </c>
      <c r="C4" s="62"/>
      <c r="D4" s="63" t="s">
        <v>26</v>
      </c>
      <c r="E4" s="64">
        <f>SUM(F4:N4)</f>
        <v>68323</v>
      </c>
      <c r="F4" s="64">
        <f>SUM(F5:F6)</f>
        <v>3174</v>
      </c>
      <c r="G4" s="64">
        <f t="shared" ref="G4:N4" si="0">SUM(G5:G6)</f>
        <v>3402</v>
      </c>
      <c r="H4" s="64">
        <f t="shared" si="0"/>
        <v>3859</v>
      </c>
      <c r="I4" s="64">
        <f t="shared" si="0"/>
        <v>3917</v>
      </c>
      <c r="J4" s="64">
        <f t="shared" si="0"/>
        <v>4843</v>
      </c>
      <c r="K4" s="64">
        <f t="shared" si="0"/>
        <v>8367</v>
      </c>
      <c r="L4" s="64">
        <f t="shared" si="0"/>
        <v>13950</v>
      </c>
      <c r="M4" s="64">
        <f t="shared" si="0"/>
        <v>12171</v>
      </c>
      <c r="N4" s="64">
        <f t="shared" si="0"/>
        <v>14640</v>
      </c>
    </row>
    <row r="5" spans="1:27" s="60" customFormat="1" ht="13" customHeight="1">
      <c r="A5" s="112"/>
      <c r="B5" s="25"/>
      <c r="C5" s="25"/>
      <c r="D5" s="63" t="s">
        <v>37</v>
      </c>
      <c r="E5" s="64">
        <f t="shared" ref="E5" si="1">SUM(F5:N5)</f>
        <v>27215</v>
      </c>
      <c r="F5" s="64">
        <v>1239</v>
      </c>
      <c r="G5" s="64">
        <v>1160</v>
      </c>
      <c r="H5" s="64">
        <v>1407</v>
      </c>
      <c r="I5" s="64">
        <v>1376</v>
      </c>
      <c r="J5" s="64">
        <v>1756</v>
      </c>
      <c r="K5" s="64">
        <v>3337</v>
      </c>
      <c r="L5" s="64">
        <v>5704</v>
      </c>
      <c r="M5" s="64">
        <v>5184</v>
      </c>
      <c r="N5" s="64">
        <v>6052</v>
      </c>
      <c r="P5" s="59"/>
      <c r="Q5" s="59"/>
    </row>
    <row r="6" spans="1:27" s="60" customFormat="1" ht="13" customHeight="1">
      <c r="A6" s="112"/>
      <c r="B6" s="25"/>
      <c r="C6" s="25"/>
      <c r="D6" s="63" t="s">
        <v>38</v>
      </c>
      <c r="E6" s="64">
        <f>SUM(F6:N6)</f>
        <v>41108</v>
      </c>
      <c r="F6" s="64">
        <v>1935</v>
      </c>
      <c r="G6" s="64">
        <v>2242</v>
      </c>
      <c r="H6" s="64">
        <v>2452</v>
      </c>
      <c r="I6" s="64">
        <v>2541</v>
      </c>
      <c r="J6" s="64">
        <v>3087</v>
      </c>
      <c r="K6" s="64">
        <v>5030</v>
      </c>
      <c r="L6" s="64">
        <v>8246</v>
      </c>
      <c r="M6" s="64">
        <v>6987</v>
      </c>
      <c r="N6" s="64">
        <v>8588</v>
      </c>
      <c r="P6" s="59"/>
      <c r="Q6" s="59"/>
    </row>
    <row r="7" spans="1:27" s="60" customFormat="1" ht="13" customHeight="1">
      <c r="A7" s="113"/>
      <c r="B7" s="25"/>
      <c r="C7" s="25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P7" s="59"/>
      <c r="Q7" s="5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s="60" customFormat="1" ht="13" customHeight="1">
      <c r="A8" s="113"/>
      <c r="B8" s="25" t="s">
        <v>39</v>
      </c>
      <c r="C8" s="25"/>
      <c r="D8" s="63" t="s">
        <v>26</v>
      </c>
      <c r="E8" s="73">
        <v>0.185</v>
      </c>
      <c r="F8" s="73">
        <v>7.8E-2</v>
      </c>
      <c r="G8" s="73">
        <v>0.10199999999999999</v>
      </c>
      <c r="H8" s="73">
        <v>0.14899999999999999</v>
      </c>
      <c r="I8" s="73">
        <v>0.17599999999999999</v>
      </c>
      <c r="J8" s="73">
        <v>0.157</v>
      </c>
      <c r="K8" s="73">
        <v>0.16900000000000001</v>
      </c>
      <c r="L8" s="73">
        <v>0.27600000000000002</v>
      </c>
      <c r="M8" s="73">
        <v>0.26700000000000002</v>
      </c>
      <c r="N8" s="73">
        <v>0.20499999999999999</v>
      </c>
      <c r="P8" s="5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s="60" customFormat="1" ht="13" customHeight="1">
      <c r="A9" s="113"/>
      <c r="B9" s="25"/>
      <c r="C9" s="25"/>
      <c r="D9" s="63" t="s">
        <v>37</v>
      </c>
      <c r="E9" s="73">
        <v>0.191</v>
      </c>
      <c r="F9" s="73">
        <v>8.4000000000000005E-2</v>
      </c>
      <c r="G9" s="73">
        <v>9.1999999999999998E-2</v>
      </c>
      <c r="H9" s="73">
        <v>0.14699999999999999</v>
      </c>
      <c r="I9" s="73">
        <v>0.18099999999999999</v>
      </c>
      <c r="J9" s="73">
        <v>0.153</v>
      </c>
      <c r="K9" s="73">
        <v>0.161</v>
      </c>
      <c r="L9" s="73">
        <v>0.26300000000000001</v>
      </c>
      <c r="M9" s="73">
        <v>0.26800000000000002</v>
      </c>
      <c r="N9" s="73">
        <v>0.24199999999999999</v>
      </c>
      <c r="P9" s="59"/>
      <c r="Q9" s="12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s="60" customFormat="1" ht="13" customHeight="1">
      <c r="A10" s="113"/>
      <c r="B10" s="25"/>
      <c r="C10" s="25"/>
      <c r="D10" s="63" t="s">
        <v>38</v>
      </c>
      <c r="E10" s="73">
        <v>0.18099999999999999</v>
      </c>
      <c r="F10" s="73">
        <v>7.4999999999999997E-2</v>
      </c>
      <c r="G10" s="73">
        <v>0.108</v>
      </c>
      <c r="H10" s="73">
        <v>0.151</v>
      </c>
      <c r="I10" s="73">
        <v>0.17399999999999999</v>
      </c>
      <c r="J10" s="73">
        <v>0.159</v>
      </c>
      <c r="K10" s="73">
        <v>0.17499999999999999</v>
      </c>
      <c r="L10" s="73">
        <v>0.28599999999999998</v>
      </c>
      <c r="M10" s="73">
        <v>0.26500000000000001</v>
      </c>
      <c r="N10" s="73">
        <v>0.185</v>
      </c>
      <c r="P10" s="59"/>
      <c r="Q10" s="12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s="60" customFormat="1" ht="13" customHeight="1">
      <c r="A11" s="25"/>
      <c r="B11" s="69"/>
      <c r="C11" s="69"/>
      <c r="D11" s="75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59"/>
      <c r="Q11" s="12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s="60" customFormat="1" ht="13" customHeight="1">
      <c r="A12" s="102"/>
      <c r="B12" s="115" t="s">
        <v>40</v>
      </c>
      <c r="C12" s="115"/>
      <c r="D12" s="63" t="s">
        <v>26</v>
      </c>
      <c r="E12" s="64">
        <f>SUM(F12:N12)</f>
        <v>72558</v>
      </c>
      <c r="F12" s="64">
        <f>SUM(F13:F14)</f>
        <v>3421</v>
      </c>
      <c r="G12" s="64">
        <f t="shared" ref="G12:N12" si="2">SUM(G13:G14)</f>
        <v>3937</v>
      </c>
      <c r="H12" s="64">
        <f t="shared" si="2"/>
        <v>3948</v>
      </c>
      <c r="I12" s="64">
        <f t="shared" si="2"/>
        <v>4165</v>
      </c>
      <c r="J12" s="64">
        <f t="shared" si="2"/>
        <v>5011</v>
      </c>
      <c r="K12" s="64">
        <f t="shared" si="2"/>
        <v>9298</v>
      </c>
      <c r="L12" s="64">
        <f t="shared" si="2"/>
        <v>13777</v>
      </c>
      <c r="M12" s="64">
        <f t="shared" si="2"/>
        <v>13693</v>
      </c>
      <c r="N12" s="64">
        <f t="shared" si="2"/>
        <v>15308</v>
      </c>
      <c r="O12" s="25"/>
      <c r="P12" s="68"/>
      <c r="Q12" s="5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s="60" customFormat="1" ht="13" customHeight="1">
      <c r="A13" s="102"/>
      <c r="B13" s="25"/>
      <c r="C13" s="25"/>
      <c r="D13" s="63" t="s">
        <v>37</v>
      </c>
      <c r="E13" s="64">
        <f t="shared" ref="E13:E14" si="3">SUM(F13:N13)</f>
        <v>28629</v>
      </c>
      <c r="F13" s="64">
        <v>1252</v>
      </c>
      <c r="G13" s="64">
        <v>1398</v>
      </c>
      <c r="H13" s="64">
        <v>1412</v>
      </c>
      <c r="I13" s="64">
        <v>1427</v>
      </c>
      <c r="J13" s="64">
        <v>1793</v>
      </c>
      <c r="K13" s="64">
        <v>3691</v>
      </c>
      <c r="L13" s="64">
        <v>5555</v>
      </c>
      <c r="M13" s="64">
        <v>5763</v>
      </c>
      <c r="N13" s="64">
        <v>6338</v>
      </c>
      <c r="O13" s="25"/>
      <c r="P13" s="68"/>
      <c r="Q13" s="59"/>
    </row>
    <row r="14" spans="1:27" s="60" customFormat="1" ht="13" customHeight="1">
      <c r="A14" s="102"/>
      <c r="B14" s="25"/>
      <c r="C14" s="25"/>
      <c r="D14" s="63" t="s">
        <v>38</v>
      </c>
      <c r="E14" s="64">
        <f t="shared" si="3"/>
        <v>43929</v>
      </c>
      <c r="F14" s="64">
        <v>2169</v>
      </c>
      <c r="G14" s="64">
        <v>2539</v>
      </c>
      <c r="H14" s="64">
        <v>2536</v>
      </c>
      <c r="I14" s="64">
        <v>2738</v>
      </c>
      <c r="J14" s="64">
        <v>3218</v>
      </c>
      <c r="K14" s="64">
        <v>5607</v>
      </c>
      <c r="L14" s="64">
        <v>8222</v>
      </c>
      <c r="M14" s="64">
        <v>7930</v>
      </c>
      <c r="N14" s="64">
        <v>8970</v>
      </c>
      <c r="O14" s="25"/>
      <c r="P14" s="68"/>
      <c r="Q14" s="59"/>
    </row>
    <row r="15" spans="1:27" s="25" customFormat="1" ht="13" customHeight="1">
      <c r="D15" s="6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7"/>
      <c r="P15" s="116"/>
      <c r="Q15" s="17"/>
    </row>
    <row r="16" spans="1:27" s="25" customFormat="1" ht="13" customHeight="1">
      <c r="A16" s="102"/>
      <c r="B16" s="115" t="s">
        <v>41</v>
      </c>
      <c r="C16" s="115"/>
      <c r="D16" s="63" t="s">
        <v>26</v>
      </c>
      <c r="E16" s="103">
        <f>SUM(F16:N16)</f>
        <v>7287</v>
      </c>
      <c r="F16" s="103">
        <f>SUM(F17:F18)</f>
        <v>236</v>
      </c>
      <c r="G16" s="103">
        <f t="shared" ref="G16:M16" si="4">SUM(G17:G18)</f>
        <v>249</v>
      </c>
      <c r="H16" s="103">
        <f t="shared" si="4"/>
        <v>278</v>
      </c>
      <c r="I16" s="103">
        <f t="shared" si="4"/>
        <v>288</v>
      </c>
      <c r="J16" s="103">
        <f t="shared" si="4"/>
        <v>396</v>
      </c>
      <c r="K16" s="103">
        <f t="shared" si="4"/>
        <v>845</v>
      </c>
      <c r="L16" s="103">
        <f t="shared" si="4"/>
        <v>1240</v>
      </c>
      <c r="M16" s="103">
        <f t="shared" si="4"/>
        <v>1540</v>
      </c>
      <c r="N16" s="103">
        <f>SUM(N17:N18)</f>
        <v>2215</v>
      </c>
      <c r="O16" s="17"/>
      <c r="P16" s="67"/>
      <c r="Q16" s="67"/>
    </row>
    <row r="17" spans="1:27" s="25" customFormat="1" ht="13" customHeight="1">
      <c r="A17" s="102"/>
      <c r="D17" s="63" t="s">
        <v>37</v>
      </c>
      <c r="E17" s="103">
        <f>SUM(F17:N17)</f>
        <v>3470</v>
      </c>
      <c r="F17" s="80">
        <v>85</v>
      </c>
      <c r="G17" s="80">
        <v>95</v>
      </c>
      <c r="H17" s="80">
        <v>117</v>
      </c>
      <c r="I17" s="80">
        <v>121</v>
      </c>
      <c r="J17" s="80">
        <v>200</v>
      </c>
      <c r="K17" s="80">
        <v>438</v>
      </c>
      <c r="L17" s="80">
        <v>631</v>
      </c>
      <c r="M17" s="80">
        <v>761</v>
      </c>
      <c r="N17" s="80">
        <v>1022</v>
      </c>
      <c r="O17" s="17"/>
      <c r="P17" s="67"/>
      <c r="Q17" s="67"/>
    </row>
    <row r="18" spans="1:27" s="25" customFormat="1" ht="13" customHeight="1">
      <c r="A18" s="102"/>
      <c r="D18" s="63" t="s">
        <v>38</v>
      </c>
      <c r="E18" s="103">
        <f>SUM(F18:N18)</f>
        <v>3817</v>
      </c>
      <c r="F18" s="80">
        <v>151</v>
      </c>
      <c r="G18" s="80">
        <v>154</v>
      </c>
      <c r="H18" s="80">
        <v>161</v>
      </c>
      <c r="I18" s="80">
        <v>167</v>
      </c>
      <c r="J18" s="80">
        <v>196</v>
      </c>
      <c r="K18" s="80">
        <v>407</v>
      </c>
      <c r="L18" s="80">
        <v>609</v>
      </c>
      <c r="M18" s="80">
        <v>779</v>
      </c>
      <c r="N18" s="80">
        <v>1193</v>
      </c>
      <c r="O18" s="17"/>
      <c r="P18" s="67"/>
      <c r="Q18" s="67"/>
    </row>
    <row r="19" spans="1:27" s="25" customFormat="1" ht="13" customHeight="1">
      <c r="D19" s="63"/>
      <c r="E19" s="44"/>
      <c r="F19" s="44"/>
      <c r="G19" s="44"/>
      <c r="H19" s="44"/>
      <c r="I19" s="44"/>
      <c r="J19" s="44"/>
      <c r="K19" s="44"/>
      <c r="L19" s="44"/>
      <c r="M19" s="44"/>
      <c r="N19" s="44"/>
      <c r="P19" s="82"/>
      <c r="Q19" s="17"/>
    </row>
    <row r="20" spans="1:27" s="25" customFormat="1" ht="13" customHeight="1">
      <c r="A20" s="102"/>
      <c r="B20" s="115" t="s">
        <v>42</v>
      </c>
      <c r="C20" s="115"/>
      <c r="D20" s="63" t="s">
        <v>26</v>
      </c>
      <c r="E20" s="117">
        <f>E16/E12</f>
        <v>0.10043000082692467</v>
      </c>
      <c r="F20" s="117">
        <f>F16/F12</f>
        <v>6.8985676702718504E-2</v>
      </c>
      <c r="G20" s="117">
        <f>G16/G12</f>
        <v>6.3246126492252988E-2</v>
      </c>
      <c r="H20" s="117">
        <f>H16/H12</f>
        <v>7.0415400202634246E-2</v>
      </c>
      <c r="I20" s="117">
        <f>I16/I12</f>
        <v>6.9147659063625452E-2</v>
      </c>
      <c r="J20" s="117">
        <f t="shared" ref="J20:N20" si="5">J16/J12</f>
        <v>7.902614248652963E-2</v>
      </c>
      <c r="K20" s="117">
        <f t="shared" si="5"/>
        <v>9.0879759087975909E-2</v>
      </c>
      <c r="L20" s="117">
        <f t="shared" si="5"/>
        <v>9.0005080931988099E-2</v>
      </c>
      <c r="M20" s="117">
        <f t="shared" si="5"/>
        <v>0.11246622361790697</v>
      </c>
      <c r="N20" s="117">
        <f t="shared" si="5"/>
        <v>0.14469558400836163</v>
      </c>
      <c r="P20" s="82"/>
      <c r="Q20" s="17"/>
    </row>
    <row r="21" spans="1:27" s="25" customFormat="1" ht="13" customHeight="1">
      <c r="A21" s="102"/>
      <c r="D21" s="63" t="s">
        <v>37</v>
      </c>
      <c r="E21" s="117">
        <f t="shared" ref="E21:N22" si="6">E17/E13</f>
        <v>0.12120577037269901</v>
      </c>
      <c r="F21" s="117">
        <f t="shared" si="6"/>
        <v>6.7891373801916927E-2</v>
      </c>
      <c r="G21" s="117">
        <f t="shared" si="6"/>
        <v>6.7954220314735331E-2</v>
      </c>
      <c r="H21" s="117">
        <f t="shared" si="6"/>
        <v>8.2861189801699722E-2</v>
      </c>
      <c r="I21" s="117">
        <f t="shared" si="6"/>
        <v>8.4793272599859845E-2</v>
      </c>
      <c r="J21" s="117">
        <f t="shared" si="6"/>
        <v>0.11154489682097044</v>
      </c>
      <c r="K21" s="117">
        <f t="shared" si="6"/>
        <v>0.11866702790571661</v>
      </c>
      <c r="L21" s="117">
        <f t="shared" si="6"/>
        <v>0.11359135913591359</v>
      </c>
      <c r="M21" s="117">
        <f t="shared" si="6"/>
        <v>0.13204927988894674</v>
      </c>
      <c r="N21" s="117">
        <f t="shared" si="6"/>
        <v>0.16124960555380247</v>
      </c>
      <c r="P21" s="8"/>
    </row>
    <row r="22" spans="1:27" s="25" customFormat="1" ht="13" customHeight="1">
      <c r="A22" s="102"/>
      <c r="D22" s="63" t="s">
        <v>38</v>
      </c>
      <c r="E22" s="117">
        <f t="shared" si="6"/>
        <v>8.6890209201211044E-2</v>
      </c>
      <c r="F22" s="117">
        <f t="shared" si="6"/>
        <v>6.9617335177501155E-2</v>
      </c>
      <c r="G22" s="117">
        <f t="shared" si="6"/>
        <v>6.0653800708940525E-2</v>
      </c>
      <c r="H22" s="117">
        <f t="shared" si="6"/>
        <v>6.3485804416403779E-2</v>
      </c>
      <c r="I22" s="117">
        <f t="shared" si="6"/>
        <v>6.099342585829072E-2</v>
      </c>
      <c r="J22" s="117">
        <f t="shared" si="6"/>
        <v>6.0907395898073334E-2</v>
      </c>
      <c r="K22" s="117">
        <f t="shared" si="6"/>
        <v>7.2587836632780456E-2</v>
      </c>
      <c r="L22" s="117">
        <f t="shared" si="6"/>
        <v>7.4069569447822919E-2</v>
      </c>
      <c r="M22" s="117">
        <f t="shared" si="6"/>
        <v>9.8234552332912992E-2</v>
      </c>
      <c r="N22" s="117">
        <f t="shared" si="6"/>
        <v>0.1329988851727982</v>
      </c>
      <c r="P22" s="8"/>
    </row>
    <row r="23" spans="1:27" s="25" customFormat="1" ht="13" customHeight="1">
      <c r="D23" s="63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8"/>
    </row>
    <row r="24" spans="1:27" s="25" customFormat="1" ht="13" customHeight="1">
      <c r="A24" s="102"/>
      <c r="B24" s="115" t="s">
        <v>43</v>
      </c>
      <c r="C24" s="115"/>
      <c r="D24" s="63" t="s">
        <v>26</v>
      </c>
      <c r="E24" s="103">
        <f>SUM(F24:N24)</f>
        <v>4344</v>
      </c>
      <c r="F24" s="103">
        <f>SUM(F25:F26)</f>
        <v>152</v>
      </c>
      <c r="G24" s="103">
        <f t="shared" ref="G24:M24" si="7">SUM(G25:G26)</f>
        <v>158</v>
      </c>
      <c r="H24" s="103">
        <f t="shared" si="7"/>
        <v>187</v>
      </c>
      <c r="I24" s="103">
        <f t="shared" si="7"/>
        <v>208</v>
      </c>
      <c r="J24" s="103">
        <f t="shared" si="7"/>
        <v>261</v>
      </c>
      <c r="K24" s="103">
        <f t="shared" si="7"/>
        <v>572</v>
      </c>
      <c r="L24" s="103">
        <f t="shared" si="7"/>
        <v>830</v>
      </c>
      <c r="M24" s="103">
        <f t="shared" si="7"/>
        <v>965</v>
      </c>
      <c r="N24" s="103">
        <f>SUM(N25:N26)</f>
        <v>1011</v>
      </c>
      <c r="P24" s="8"/>
    </row>
    <row r="25" spans="1:27" s="25" customFormat="1" ht="13" customHeight="1">
      <c r="A25" s="102"/>
      <c r="B25" s="118" t="s">
        <v>36</v>
      </c>
      <c r="C25" s="118"/>
      <c r="D25" s="63" t="s">
        <v>37</v>
      </c>
      <c r="E25" s="103">
        <f>SUM(F25:N25)</f>
        <v>2072</v>
      </c>
      <c r="F25" s="103">
        <v>54</v>
      </c>
      <c r="G25" s="103">
        <v>62</v>
      </c>
      <c r="H25" s="103">
        <v>67</v>
      </c>
      <c r="I25" s="103">
        <v>82</v>
      </c>
      <c r="J25" s="103">
        <v>135</v>
      </c>
      <c r="K25" s="103">
        <v>286</v>
      </c>
      <c r="L25" s="103">
        <v>411</v>
      </c>
      <c r="M25" s="103">
        <v>471</v>
      </c>
      <c r="N25" s="103">
        <v>504</v>
      </c>
      <c r="P25" s="8"/>
    </row>
    <row r="26" spans="1:27" s="25" customFormat="1" ht="13" customHeight="1">
      <c r="A26" s="102"/>
      <c r="D26" s="63" t="s">
        <v>38</v>
      </c>
      <c r="E26" s="103">
        <f>SUM(F26:N26)</f>
        <v>2272</v>
      </c>
      <c r="F26" s="103">
        <v>98</v>
      </c>
      <c r="G26" s="103">
        <v>96</v>
      </c>
      <c r="H26" s="103">
        <v>120</v>
      </c>
      <c r="I26" s="103">
        <v>126</v>
      </c>
      <c r="J26" s="103">
        <v>126</v>
      </c>
      <c r="K26" s="103">
        <v>286</v>
      </c>
      <c r="L26" s="103">
        <v>419</v>
      </c>
      <c r="M26" s="103">
        <v>494</v>
      </c>
      <c r="N26" s="103">
        <v>507</v>
      </c>
      <c r="P26" s="8"/>
    </row>
    <row r="27" spans="1:27" s="25" customFormat="1" ht="13" customHeight="1">
      <c r="D27" s="63"/>
      <c r="E27" s="44"/>
      <c r="F27" s="44"/>
      <c r="G27" s="44"/>
      <c r="H27" s="44"/>
      <c r="I27" s="44"/>
      <c r="J27" s="44"/>
      <c r="K27" s="44"/>
      <c r="L27" s="44"/>
      <c r="M27" s="44"/>
      <c r="N27" s="44"/>
      <c r="P27" s="8"/>
      <c r="Q27" s="8"/>
    </row>
    <row r="28" spans="1:27" s="25" customFormat="1" ht="12.75" customHeight="1">
      <c r="A28" s="112"/>
      <c r="B28" s="12" t="s">
        <v>43</v>
      </c>
      <c r="C28" s="12"/>
      <c r="D28" s="63" t="s">
        <v>26</v>
      </c>
      <c r="E28" s="83">
        <f>E24/E16</f>
        <v>0.59613009468917255</v>
      </c>
      <c r="F28" s="83">
        <f t="shared" ref="F28:N30" si="8">F24/F16</f>
        <v>0.64406779661016944</v>
      </c>
      <c r="G28" s="83">
        <f t="shared" si="8"/>
        <v>0.63453815261044177</v>
      </c>
      <c r="H28" s="83">
        <f t="shared" si="8"/>
        <v>0.67266187050359716</v>
      </c>
      <c r="I28" s="83">
        <f t="shared" si="8"/>
        <v>0.72222222222222221</v>
      </c>
      <c r="J28" s="83">
        <f t="shared" si="8"/>
        <v>0.65909090909090906</v>
      </c>
      <c r="K28" s="83">
        <f t="shared" si="8"/>
        <v>0.67692307692307696</v>
      </c>
      <c r="L28" s="83">
        <f t="shared" si="8"/>
        <v>0.66935483870967738</v>
      </c>
      <c r="M28" s="83">
        <f t="shared" si="8"/>
        <v>0.62662337662337664</v>
      </c>
      <c r="N28" s="83">
        <f t="shared" si="8"/>
        <v>0.45643340857787812</v>
      </c>
      <c r="P28" s="8"/>
      <c r="Q28" s="8"/>
    </row>
    <row r="29" spans="1:27" s="25" customFormat="1" ht="12.75" customHeight="1">
      <c r="A29" s="112"/>
      <c r="B29" s="12" t="s">
        <v>1</v>
      </c>
      <c r="C29" s="12"/>
      <c r="D29" s="63" t="s">
        <v>37</v>
      </c>
      <c r="E29" s="83">
        <f>E25/E17</f>
        <v>0.59711815561959658</v>
      </c>
      <c r="F29" s="83">
        <f t="shared" si="8"/>
        <v>0.63529411764705879</v>
      </c>
      <c r="G29" s="83">
        <f t="shared" si="8"/>
        <v>0.65263157894736845</v>
      </c>
      <c r="H29" s="83">
        <f t="shared" si="8"/>
        <v>0.57264957264957261</v>
      </c>
      <c r="I29" s="83">
        <f t="shared" si="8"/>
        <v>0.6776859504132231</v>
      </c>
      <c r="J29" s="83">
        <f t="shared" si="8"/>
        <v>0.67500000000000004</v>
      </c>
      <c r="K29" s="83">
        <f t="shared" si="8"/>
        <v>0.65296803652968038</v>
      </c>
      <c r="L29" s="83">
        <f t="shared" si="8"/>
        <v>0.65134706814580035</v>
      </c>
      <c r="M29" s="83">
        <f t="shared" si="8"/>
        <v>0.6189224704336399</v>
      </c>
      <c r="N29" s="83">
        <f t="shared" si="8"/>
        <v>0.49315068493150682</v>
      </c>
      <c r="P29" s="8"/>
      <c r="Q29" s="8"/>
    </row>
    <row r="30" spans="1:27" s="25" customFormat="1" ht="12.75" customHeight="1">
      <c r="A30" s="112"/>
      <c r="B30" s="12"/>
      <c r="C30" s="12"/>
      <c r="D30" s="63" t="s">
        <v>38</v>
      </c>
      <c r="E30" s="83">
        <f>E26/E18</f>
        <v>0.59523185747969609</v>
      </c>
      <c r="F30" s="83">
        <f t="shared" si="8"/>
        <v>0.64900662251655628</v>
      </c>
      <c r="G30" s="83">
        <f t="shared" si="8"/>
        <v>0.62337662337662336</v>
      </c>
      <c r="H30" s="83">
        <f t="shared" si="8"/>
        <v>0.74534161490683226</v>
      </c>
      <c r="I30" s="83">
        <f t="shared" si="8"/>
        <v>0.75449101796407181</v>
      </c>
      <c r="J30" s="83">
        <f t="shared" si="8"/>
        <v>0.6428571428571429</v>
      </c>
      <c r="K30" s="83">
        <f t="shared" si="8"/>
        <v>0.70270270270270274</v>
      </c>
      <c r="L30" s="83">
        <f t="shared" si="8"/>
        <v>0.68801313628899841</v>
      </c>
      <c r="M30" s="83">
        <f t="shared" si="8"/>
        <v>0.63414634146341464</v>
      </c>
      <c r="N30" s="83">
        <f t="shared" si="8"/>
        <v>0.42497904442581724</v>
      </c>
      <c r="P30" s="8"/>
      <c r="Q30" s="98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5" customFormat="1" ht="12.75" customHeight="1">
      <c r="A31" s="113"/>
      <c r="B31" s="12"/>
      <c r="C31" s="12"/>
      <c r="D31" s="63"/>
      <c r="E31" s="83"/>
      <c r="F31" s="83"/>
      <c r="G31" s="83"/>
      <c r="H31" s="83"/>
      <c r="I31" s="83"/>
      <c r="J31" s="83"/>
      <c r="K31" s="83"/>
      <c r="L31" s="83"/>
      <c r="M31" s="83"/>
      <c r="N31" s="83"/>
      <c r="P31" s="8"/>
      <c r="Q31" s="98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5" customFormat="1" ht="12.75" customHeight="1">
      <c r="A32" s="112"/>
      <c r="B32" s="12" t="s">
        <v>58</v>
      </c>
      <c r="C32" s="12"/>
      <c r="D32" s="63" t="s">
        <v>26</v>
      </c>
      <c r="E32" s="88">
        <v>3.5400000000000001E-2</v>
      </c>
      <c r="F32" s="88">
        <v>0</v>
      </c>
      <c r="G32" s="88">
        <v>1.61E-2</v>
      </c>
      <c r="H32" s="88">
        <v>3.2399999999999998E-2</v>
      </c>
      <c r="I32" s="88">
        <v>2.4299999999999999E-2</v>
      </c>
      <c r="J32" s="88">
        <v>5.2999999999999999E-2</v>
      </c>
      <c r="K32" s="88">
        <v>3.7900000000000003E-2</v>
      </c>
      <c r="L32" s="88">
        <v>3.95E-2</v>
      </c>
      <c r="M32" s="88">
        <v>4.4200000000000003E-2</v>
      </c>
      <c r="N32" s="88">
        <v>3.0700000000000002E-2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:27" s="25" customFormat="1" ht="12.75" customHeight="1">
      <c r="A33" s="112"/>
      <c r="B33" s="12" t="s">
        <v>59</v>
      </c>
      <c r="C33" s="12"/>
      <c r="D33" s="63" t="s">
        <v>37</v>
      </c>
      <c r="E33" s="88">
        <v>4.0300000000000002E-2</v>
      </c>
      <c r="F33" s="88">
        <v>0</v>
      </c>
      <c r="G33" s="88">
        <v>3.1600000000000003E-2</v>
      </c>
      <c r="H33" s="88">
        <v>3.4200000000000001E-2</v>
      </c>
      <c r="I33" s="88">
        <v>3.3099999999999997E-2</v>
      </c>
      <c r="J33" s="88">
        <v>8.5000000000000006E-2</v>
      </c>
      <c r="K33" s="88">
        <v>3.8800000000000001E-2</v>
      </c>
      <c r="L33" s="88">
        <v>3.49E-2</v>
      </c>
      <c r="M33" s="88">
        <v>4.7300000000000002E-2</v>
      </c>
      <c r="N33" s="88">
        <v>3.6200000000000003E-2</v>
      </c>
      <c r="Q33" s="12"/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spans="1:27" s="25" customFormat="1" ht="12.75" customHeight="1">
      <c r="A34" s="112"/>
      <c r="B34" s="12"/>
      <c r="C34" s="12"/>
      <c r="D34" s="63" t="s">
        <v>38</v>
      </c>
      <c r="E34" s="88">
        <v>3.09E-2</v>
      </c>
      <c r="F34" s="88">
        <v>0</v>
      </c>
      <c r="G34" s="88">
        <v>6.4999999999999997E-3</v>
      </c>
      <c r="H34" s="88">
        <v>3.1099999999999999E-2</v>
      </c>
      <c r="I34" s="88">
        <v>1.7999999999999999E-2</v>
      </c>
      <c r="J34" s="88">
        <v>2.0400000000000001E-2</v>
      </c>
      <c r="K34" s="88">
        <v>3.6900000000000002E-2</v>
      </c>
      <c r="L34" s="88">
        <v>4.4299999999999999E-2</v>
      </c>
      <c r="M34" s="88">
        <v>4.1099999999999998E-2</v>
      </c>
      <c r="N34" s="88">
        <v>2.5999999999999999E-2</v>
      </c>
      <c r="O34" s="12"/>
      <c r="Q34" s="12"/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spans="1:27" s="25" customFormat="1" ht="12.75" customHeight="1">
      <c r="A35" s="113"/>
      <c r="B35" s="12"/>
      <c r="C35" s="12"/>
      <c r="D35" s="63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12"/>
      <c r="Q35" s="12"/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spans="1:27" s="25" customFormat="1" ht="12.75" customHeight="1">
      <c r="A36" s="112"/>
      <c r="B36" s="12" t="s">
        <v>45</v>
      </c>
      <c r="C36" s="12"/>
      <c r="D36" s="12" t="s">
        <v>26</v>
      </c>
      <c r="E36" s="92">
        <v>3.5999999999999999E-3</v>
      </c>
      <c r="F36" s="88">
        <v>0</v>
      </c>
      <c r="G36" s="88">
        <v>1E-3</v>
      </c>
      <c r="H36" s="88">
        <v>2.3E-3</v>
      </c>
      <c r="I36" s="88">
        <v>1.6999999999999999E-3</v>
      </c>
      <c r="J36" s="88">
        <v>4.1999999999999997E-3</v>
      </c>
      <c r="K36" s="88">
        <v>3.3999999999999998E-3</v>
      </c>
      <c r="L36" s="88">
        <v>3.5999999999999999E-3</v>
      </c>
      <c r="M36" s="88">
        <v>5.0000000000000001E-3</v>
      </c>
      <c r="N36" s="88">
        <v>4.4000000000000003E-3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25" customFormat="1" ht="12.75" customHeight="1">
      <c r="A37" s="112"/>
      <c r="B37" s="12"/>
      <c r="C37" s="12"/>
      <c r="D37" s="12" t="s">
        <v>37</v>
      </c>
      <c r="E37" s="92">
        <v>4.8999999999999998E-3</v>
      </c>
      <c r="F37" s="88">
        <v>0</v>
      </c>
      <c r="G37" s="88">
        <v>2.0999999999999999E-3</v>
      </c>
      <c r="H37" s="88">
        <v>2.8E-3</v>
      </c>
      <c r="I37" s="88">
        <v>2.8E-3</v>
      </c>
      <c r="J37" s="88">
        <v>9.4999999999999998E-3</v>
      </c>
      <c r="K37" s="88">
        <v>4.5999999999999999E-3</v>
      </c>
      <c r="L37" s="88">
        <v>4.0000000000000001E-3</v>
      </c>
      <c r="M37" s="88">
        <v>6.1999999999999998E-3</v>
      </c>
      <c r="N37" s="88">
        <v>5.7999999999999996E-3</v>
      </c>
    </row>
    <row r="38" spans="1:27" s="25" customFormat="1" ht="12.75" customHeight="1" thickBot="1">
      <c r="A38" s="119"/>
      <c r="B38" s="21"/>
      <c r="C38" s="21"/>
      <c r="D38" s="21" t="s">
        <v>38</v>
      </c>
      <c r="E38" s="95">
        <v>2.7000000000000001E-3</v>
      </c>
      <c r="F38" s="96">
        <v>0</v>
      </c>
      <c r="G38" s="96">
        <v>4.0000000000000002E-4</v>
      </c>
      <c r="H38" s="96">
        <v>2E-3</v>
      </c>
      <c r="I38" s="96">
        <v>1.1000000000000001E-3</v>
      </c>
      <c r="J38" s="96">
        <v>1.1999999999999999E-3</v>
      </c>
      <c r="K38" s="96">
        <v>2.7000000000000001E-3</v>
      </c>
      <c r="L38" s="96">
        <v>3.3E-3</v>
      </c>
      <c r="M38" s="96">
        <v>4.0000000000000001E-3</v>
      </c>
      <c r="N38" s="96">
        <v>3.5000000000000001E-3</v>
      </c>
      <c r="O38" s="12"/>
    </row>
    <row r="39" spans="1:27" s="25" customFormat="1" ht="15" customHeight="1">
      <c r="A39" s="97" t="s">
        <v>46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5"/>
      <c r="O39" s="8"/>
      <c r="P39" s="8"/>
      <c r="Q39" s="8"/>
      <c r="R39" s="8"/>
    </row>
    <row r="40" spans="1:27" s="25" customFormat="1" ht="15" customHeight="1">
      <c r="A40" s="25" t="s">
        <v>47</v>
      </c>
      <c r="D40" s="12"/>
      <c r="E40" s="12"/>
      <c r="O40" s="8"/>
      <c r="P40" s="8"/>
      <c r="Q40" s="8"/>
      <c r="R40" s="8"/>
    </row>
    <row r="41" spans="1:27" s="120" customFormat="1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7" s="120" customFormat="1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7" s="120" customFormat="1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7" s="120" customFormat="1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7" s="120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7" ht="15" customHeight="1"/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4">
    <mergeCell ref="A36:A38"/>
    <mergeCell ref="A39:M39"/>
    <mergeCell ref="A20:A22"/>
    <mergeCell ref="B20:C20"/>
    <mergeCell ref="A24:A26"/>
    <mergeCell ref="B24:C24"/>
    <mergeCell ref="A28:A30"/>
    <mergeCell ref="A32:A34"/>
    <mergeCell ref="A4:A6"/>
    <mergeCell ref="B4:C4"/>
    <mergeCell ref="A12:A14"/>
    <mergeCell ref="B12:C12"/>
    <mergeCell ref="A16:A18"/>
    <mergeCell ref="B16:C1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A16A-865B-1144-A655-A0A137894242}">
  <dimension ref="A1:R147"/>
  <sheetViews>
    <sheetView showGridLines="0" workbookViewId="0"/>
  </sheetViews>
  <sheetFormatPr baseColWidth="10" defaultColWidth="8.83203125" defaultRowHeight="14"/>
  <cols>
    <col min="1" max="2" width="2.6640625" style="126" customWidth="1"/>
    <col min="3" max="3" width="10.33203125" style="126" customWidth="1"/>
    <col min="4" max="4" width="5.33203125" style="126" customWidth="1"/>
    <col min="5" max="14" width="6.6640625" style="126" customWidth="1"/>
    <col min="15" max="16" width="7.6640625" style="126" customWidth="1"/>
    <col min="17" max="16384" width="8.83203125" style="126"/>
  </cols>
  <sheetData>
    <row r="1" spans="1:14" s="122" customFormat="1" ht="15">
      <c r="A1" s="121" t="s">
        <v>60</v>
      </c>
    </row>
    <row r="2" spans="1:14" s="122" customFormat="1" ht="5" customHeight="1" thickBot="1"/>
    <row r="3" spans="1:14" s="123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44" customFormat="1" ht="13" customHeight="1">
      <c r="A4" s="77"/>
      <c r="B4" s="44" t="s">
        <v>49</v>
      </c>
      <c r="D4" s="79" t="s">
        <v>26</v>
      </c>
      <c r="E4" s="103">
        <f>SUM(F4:N4)</f>
        <v>667</v>
      </c>
      <c r="F4" s="103">
        <f>SUM(F5:F6)</f>
        <v>60</v>
      </c>
      <c r="G4" s="103">
        <f>SUM(G5:G6)</f>
        <v>44</v>
      </c>
      <c r="H4" s="103">
        <f t="shared" ref="H4:N4" si="0">SUM(H5:H6)</f>
        <v>41</v>
      </c>
      <c r="I4" s="103">
        <f t="shared" si="0"/>
        <v>43</v>
      </c>
      <c r="J4" s="103">
        <f t="shared" si="0"/>
        <v>51</v>
      </c>
      <c r="K4" s="103">
        <f t="shared" si="0"/>
        <v>90</v>
      </c>
      <c r="L4" s="103">
        <f t="shared" si="0"/>
        <v>108</v>
      </c>
      <c r="M4" s="103">
        <f t="shared" si="0"/>
        <v>111</v>
      </c>
      <c r="N4" s="103">
        <f t="shared" si="0"/>
        <v>119</v>
      </c>
    </row>
    <row r="5" spans="1:14" s="44" customFormat="1" ht="13" customHeight="1">
      <c r="A5" s="77"/>
      <c r="D5" s="79" t="s">
        <v>37</v>
      </c>
      <c r="E5" s="103">
        <f>SUM(F5:N5)</f>
        <v>213</v>
      </c>
      <c r="F5" s="103">
        <v>16</v>
      </c>
      <c r="G5" s="103">
        <v>10</v>
      </c>
      <c r="H5" s="103">
        <v>7</v>
      </c>
      <c r="I5" s="103">
        <v>12</v>
      </c>
      <c r="J5" s="103">
        <v>14</v>
      </c>
      <c r="K5" s="103">
        <v>22</v>
      </c>
      <c r="L5" s="103">
        <v>38</v>
      </c>
      <c r="M5" s="103">
        <v>46</v>
      </c>
      <c r="N5" s="103">
        <v>48</v>
      </c>
    </row>
    <row r="6" spans="1:14" s="44" customFormat="1" ht="13" customHeight="1">
      <c r="A6" s="77"/>
      <c r="D6" s="79" t="s">
        <v>38</v>
      </c>
      <c r="E6" s="103">
        <f>SUM(F6:N6)</f>
        <v>454</v>
      </c>
      <c r="F6" s="103">
        <v>44</v>
      </c>
      <c r="G6" s="103">
        <v>34</v>
      </c>
      <c r="H6" s="103">
        <v>34</v>
      </c>
      <c r="I6" s="103">
        <v>31</v>
      </c>
      <c r="J6" s="103">
        <v>37</v>
      </c>
      <c r="K6" s="103">
        <v>68</v>
      </c>
      <c r="L6" s="103">
        <v>70</v>
      </c>
      <c r="M6" s="103">
        <v>65</v>
      </c>
      <c r="N6" s="103">
        <v>71</v>
      </c>
    </row>
    <row r="7" spans="1:14" s="44" customFormat="1" ht="13" customHeight="1">
      <c r="D7" s="79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s="44" customFormat="1" ht="13" customHeight="1">
      <c r="A8" s="77"/>
      <c r="B8" s="44" t="s">
        <v>61</v>
      </c>
      <c r="D8" s="79" t="s">
        <v>26</v>
      </c>
      <c r="E8" s="103">
        <f>SUM(F8:N8)</f>
        <v>258</v>
      </c>
      <c r="F8" s="103">
        <f t="shared" ref="F8:M8" si="1">SUM(F9:F10)</f>
        <v>0</v>
      </c>
      <c r="G8" s="103">
        <f t="shared" si="1"/>
        <v>4</v>
      </c>
      <c r="H8" s="103">
        <f t="shared" si="1"/>
        <v>9</v>
      </c>
      <c r="I8" s="103">
        <f t="shared" si="1"/>
        <v>7</v>
      </c>
      <c r="J8" s="103">
        <f t="shared" si="1"/>
        <v>21</v>
      </c>
      <c r="K8" s="103">
        <f t="shared" si="1"/>
        <v>32</v>
      </c>
      <c r="L8" s="103">
        <f t="shared" si="1"/>
        <v>49</v>
      </c>
      <c r="M8" s="103">
        <f t="shared" si="1"/>
        <v>68</v>
      </c>
      <c r="N8" s="103">
        <f>SUM(N9:N10)</f>
        <v>68</v>
      </c>
    </row>
    <row r="9" spans="1:14" s="44" customFormat="1" ht="13" customHeight="1">
      <c r="A9" s="77"/>
      <c r="D9" s="79" t="s">
        <v>37</v>
      </c>
      <c r="E9" s="103">
        <f>SUM(F9:N9)</f>
        <v>140</v>
      </c>
      <c r="F9" s="103">
        <v>0</v>
      </c>
      <c r="G9" s="103">
        <v>3</v>
      </c>
      <c r="H9" s="103">
        <v>4</v>
      </c>
      <c r="I9" s="103">
        <v>4</v>
      </c>
      <c r="J9" s="103">
        <v>17</v>
      </c>
      <c r="K9" s="103">
        <v>17</v>
      </c>
      <c r="L9" s="103">
        <v>22</v>
      </c>
      <c r="M9" s="103">
        <v>36</v>
      </c>
      <c r="N9" s="103">
        <v>37</v>
      </c>
    </row>
    <row r="10" spans="1:14" s="44" customFormat="1" ht="13" customHeight="1">
      <c r="A10" s="77"/>
      <c r="D10" s="79" t="s">
        <v>38</v>
      </c>
      <c r="E10" s="103">
        <f>SUM(F10:N10)</f>
        <v>118</v>
      </c>
      <c r="F10" s="103">
        <v>0</v>
      </c>
      <c r="G10" s="103">
        <v>1</v>
      </c>
      <c r="H10" s="103">
        <v>5</v>
      </c>
      <c r="I10" s="103">
        <v>3</v>
      </c>
      <c r="J10" s="103">
        <v>4</v>
      </c>
      <c r="K10" s="103">
        <v>15</v>
      </c>
      <c r="L10" s="103">
        <v>27</v>
      </c>
      <c r="M10" s="103">
        <v>32</v>
      </c>
      <c r="N10" s="103">
        <v>31</v>
      </c>
    </row>
    <row r="11" spans="1:14" s="44" customFormat="1" ht="13" customHeight="1">
      <c r="D11" s="79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44" customFormat="1" ht="13" customHeight="1">
      <c r="A12" s="77"/>
      <c r="B12" s="44" t="s">
        <v>62</v>
      </c>
      <c r="D12" s="79" t="s">
        <v>26</v>
      </c>
      <c r="E12" s="103">
        <f>SUM(F12:N12)</f>
        <v>15</v>
      </c>
      <c r="F12" s="103">
        <f t="shared" ref="F12:M12" si="2">SUM(F13:F14)</f>
        <v>0</v>
      </c>
      <c r="G12" s="103">
        <f t="shared" si="2"/>
        <v>0</v>
      </c>
      <c r="H12" s="103">
        <f t="shared" si="2"/>
        <v>1</v>
      </c>
      <c r="I12" s="103">
        <f t="shared" si="2"/>
        <v>2</v>
      </c>
      <c r="J12" s="103">
        <f t="shared" si="2"/>
        <v>1</v>
      </c>
      <c r="K12" s="103">
        <f t="shared" si="2"/>
        <v>1</v>
      </c>
      <c r="L12" s="103">
        <f t="shared" si="2"/>
        <v>2</v>
      </c>
      <c r="M12" s="103">
        <f t="shared" si="2"/>
        <v>2</v>
      </c>
      <c r="N12" s="103">
        <f>SUM(N13:N14)</f>
        <v>6</v>
      </c>
    </row>
    <row r="13" spans="1:14" s="44" customFormat="1" ht="13" customHeight="1">
      <c r="A13" s="77"/>
      <c r="B13" s="44" t="s">
        <v>53</v>
      </c>
      <c r="D13" s="79" t="s">
        <v>37</v>
      </c>
      <c r="E13" s="103">
        <f>SUM(F13:N13)</f>
        <v>9</v>
      </c>
      <c r="F13" s="103">
        <v>0</v>
      </c>
      <c r="G13" s="103">
        <v>0</v>
      </c>
      <c r="H13" s="103">
        <v>1</v>
      </c>
      <c r="I13" s="103">
        <v>1</v>
      </c>
      <c r="J13" s="103">
        <v>1</v>
      </c>
      <c r="K13" s="103">
        <v>1</v>
      </c>
      <c r="L13" s="103">
        <v>2</v>
      </c>
      <c r="M13" s="103">
        <v>1</v>
      </c>
      <c r="N13" s="103">
        <v>2</v>
      </c>
    </row>
    <row r="14" spans="1:14" s="44" customFormat="1" ht="13" customHeight="1">
      <c r="A14" s="77"/>
      <c r="D14" s="79" t="s">
        <v>38</v>
      </c>
      <c r="E14" s="103">
        <f>SUM(F14:N14)</f>
        <v>6</v>
      </c>
      <c r="F14" s="103">
        <v>0</v>
      </c>
      <c r="G14" s="103">
        <v>0</v>
      </c>
      <c r="H14" s="103">
        <v>0</v>
      </c>
      <c r="I14" s="103">
        <v>1</v>
      </c>
      <c r="J14" s="103">
        <v>0</v>
      </c>
      <c r="K14" s="103">
        <v>0</v>
      </c>
      <c r="L14" s="103">
        <v>0</v>
      </c>
      <c r="M14" s="103">
        <v>1</v>
      </c>
      <c r="N14" s="103">
        <v>4</v>
      </c>
    </row>
    <row r="15" spans="1:14" s="44" customFormat="1" ht="13" customHeight="1">
      <c r="A15" s="124"/>
      <c r="D15" s="79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s="44" customFormat="1" ht="13" customHeight="1">
      <c r="A16" s="112"/>
      <c r="B16" s="12" t="s">
        <v>54</v>
      </c>
      <c r="C16" s="12"/>
      <c r="D16" s="63" t="s">
        <v>26</v>
      </c>
      <c r="E16" s="103">
        <f>SUM(F16:N16)</f>
        <v>3404</v>
      </c>
      <c r="F16" s="103">
        <f>SUM(F17:F18)</f>
        <v>92</v>
      </c>
      <c r="G16" s="103">
        <f t="shared" ref="G16:N16" si="3">SUM(G17:G18)</f>
        <v>110</v>
      </c>
      <c r="H16" s="103">
        <f t="shared" si="3"/>
        <v>136</v>
      </c>
      <c r="I16" s="103">
        <f t="shared" si="3"/>
        <v>156</v>
      </c>
      <c r="J16" s="103">
        <f t="shared" si="3"/>
        <v>188</v>
      </c>
      <c r="K16" s="103">
        <f t="shared" si="3"/>
        <v>449</v>
      </c>
      <c r="L16" s="103">
        <f t="shared" si="3"/>
        <v>671</v>
      </c>
      <c r="M16" s="103">
        <f t="shared" si="3"/>
        <v>784</v>
      </c>
      <c r="N16" s="103">
        <f t="shared" si="3"/>
        <v>818</v>
      </c>
    </row>
    <row r="17" spans="1:14" s="44" customFormat="1" ht="13" customHeight="1">
      <c r="A17" s="112"/>
      <c r="B17" s="12"/>
      <c r="C17" s="12"/>
      <c r="D17" s="63" t="s">
        <v>37</v>
      </c>
      <c r="E17" s="103">
        <f>SUM(F17:N17)</f>
        <v>1710</v>
      </c>
      <c r="F17" s="103">
        <v>38</v>
      </c>
      <c r="G17" s="103">
        <v>49</v>
      </c>
      <c r="H17" s="103">
        <v>55</v>
      </c>
      <c r="I17" s="103">
        <v>65</v>
      </c>
      <c r="J17" s="103">
        <v>103</v>
      </c>
      <c r="K17" s="103">
        <v>246</v>
      </c>
      <c r="L17" s="103">
        <v>349</v>
      </c>
      <c r="M17" s="103">
        <v>388</v>
      </c>
      <c r="N17" s="103">
        <v>417</v>
      </c>
    </row>
    <row r="18" spans="1:14" s="44" customFormat="1" ht="13" customHeight="1">
      <c r="A18" s="112"/>
      <c r="B18" s="12"/>
      <c r="C18" s="12"/>
      <c r="D18" s="63" t="s">
        <v>38</v>
      </c>
      <c r="E18" s="103">
        <f>SUM(F18:N18)</f>
        <v>1694</v>
      </c>
      <c r="F18" s="103">
        <v>54</v>
      </c>
      <c r="G18" s="103">
        <v>61</v>
      </c>
      <c r="H18" s="103">
        <v>81</v>
      </c>
      <c r="I18" s="103">
        <v>91</v>
      </c>
      <c r="J18" s="103">
        <v>85</v>
      </c>
      <c r="K18" s="103">
        <v>203</v>
      </c>
      <c r="L18" s="103">
        <v>322</v>
      </c>
      <c r="M18" s="103">
        <v>396</v>
      </c>
      <c r="N18" s="103">
        <v>401</v>
      </c>
    </row>
    <row r="19" spans="1:14" s="44" customFormat="1" ht="13" customHeight="1">
      <c r="D19" s="79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5" customHeight="1">
      <c r="A20" s="112"/>
      <c r="B20" s="12" t="s">
        <v>55</v>
      </c>
      <c r="C20" s="12"/>
      <c r="D20" s="63" t="s">
        <v>26</v>
      </c>
      <c r="E20" s="125">
        <f>SUM(F20:N20)</f>
        <v>2016</v>
      </c>
      <c r="F20" s="125">
        <f>SUM(F21:F22)</f>
        <v>56</v>
      </c>
      <c r="G20" s="125">
        <f t="shared" ref="G20:N20" si="4">SUM(G21:G22)</f>
        <v>54</v>
      </c>
      <c r="H20" s="125">
        <f t="shared" si="4"/>
        <v>67</v>
      </c>
      <c r="I20" s="125">
        <f t="shared" si="4"/>
        <v>55</v>
      </c>
      <c r="J20" s="125">
        <f t="shared" si="4"/>
        <v>82</v>
      </c>
      <c r="K20" s="125">
        <f t="shared" si="4"/>
        <v>162</v>
      </c>
      <c r="L20" s="125">
        <f t="shared" si="4"/>
        <v>252</v>
      </c>
      <c r="M20" s="125">
        <f t="shared" si="4"/>
        <v>400</v>
      </c>
      <c r="N20" s="125">
        <f t="shared" si="4"/>
        <v>888</v>
      </c>
    </row>
    <row r="21" spans="1:14" ht="15" customHeight="1">
      <c r="A21" s="112"/>
      <c r="B21" s="12"/>
      <c r="C21" s="12"/>
      <c r="D21" s="63" t="s">
        <v>37</v>
      </c>
      <c r="E21" s="125">
        <f>SUM(F21:N21)</f>
        <v>959</v>
      </c>
      <c r="F21" s="125">
        <v>23</v>
      </c>
      <c r="G21" s="125">
        <v>17</v>
      </c>
      <c r="H21" s="125">
        <v>36</v>
      </c>
      <c r="I21" s="125">
        <v>31</v>
      </c>
      <c r="J21" s="125">
        <v>44</v>
      </c>
      <c r="K21" s="125">
        <v>92</v>
      </c>
      <c r="L21" s="125">
        <v>141</v>
      </c>
      <c r="M21" s="125">
        <v>194</v>
      </c>
      <c r="N21" s="125">
        <v>381</v>
      </c>
    </row>
    <row r="22" spans="1:14" ht="15" customHeight="1">
      <c r="A22" s="112"/>
      <c r="B22" s="12"/>
      <c r="C22" s="12"/>
      <c r="D22" s="63" t="s">
        <v>38</v>
      </c>
      <c r="E22" s="125">
        <f>SUM(F22:N22)</f>
        <v>1057</v>
      </c>
      <c r="F22" s="125">
        <v>33</v>
      </c>
      <c r="G22" s="125">
        <v>37</v>
      </c>
      <c r="H22" s="125">
        <v>31</v>
      </c>
      <c r="I22" s="125">
        <v>24</v>
      </c>
      <c r="J22" s="125">
        <v>38</v>
      </c>
      <c r="K22" s="125">
        <v>70</v>
      </c>
      <c r="L22" s="125">
        <v>111</v>
      </c>
      <c r="M22" s="125">
        <v>206</v>
      </c>
      <c r="N22" s="125">
        <v>507</v>
      </c>
    </row>
    <row r="23" spans="1:14" ht="15" customHeight="1">
      <c r="A23" s="113"/>
      <c r="B23" s="12"/>
      <c r="C23" s="12"/>
      <c r="D23" s="63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1:14" ht="15" customHeight="1">
      <c r="A24" s="112"/>
      <c r="B24" s="12" t="s">
        <v>56</v>
      </c>
      <c r="C24" s="12"/>
      <c r="D24" s="63" t="s">
        <v>26</v>
      </c>
      <c r="E24" s="125">
        <f>SUM(F24:O24)</f>
        <v>928</v>
      </c>
      <c r="F24" s="125">
        <f>SUM(F25:F26)</f>
        <v>28</v>
      </c>
      <c r="G24" s="125">
        <f t="shared" ref="G24:N24" si="5">SUM(G25:G26)</f>
        <v>37</v>
      </c>
      <c r="H24" s="125">
        <f t="shared" si="5"/>
        <v>24</v>
      </c>
      <c r="I24" s="125">
        <f t="shared" si="5"/>
        <v>25</v>
      </c>
      <c r="J24" s="125">
        <f t="shared" si="5"/>
        <v>53</v>
      </c>
      <c r="K24" s="125">
        <f t="shared" si="5"/>
        <v>111</v>
      </c>
      <c r="L24" s="125">
        <f t="shared" si="5"/>
        <v>158</v>
      </c>
      <c r="M24" s="125">
        <f t="shared" si="5"/>
        <v>175</v>
      </c>
      <c r="N24" s="125">
        <f t="shared" si="5"/>
        <v>317</v>
      </c>
    </row>
    <row r="25" spans="1:14" ht="15" customHeight="1">
      <c r="A25" s="112"/>
      <c r="B25" s="12"/>
      <c r="C25" s="12"/>
      <c r="D25" s="63" t="s">
        <v>37</v>
      </c>
      <c r="E25" s="125">
        <f t="shared" ref="E25" si="6">SUM(F25:O25)</f>
        <v>439</v>
      </c>
      <c r="F25" s="125">
        <v>8</v>
      </c>
      <c r="G25" s="125">
        <v>16</v>
      </c>
      <c r="H25" s="125">
        <v>14</v>
      </c>
      <c r="I25" s="125">
        <v>8</v>
      </c>
      <c r="J25" s="125">
        <v>21</v>
      </c>
      <c r="K25" s="125">
        <v>60</v>
      </c>
      <c r="L25" s="125">
        <v>79</v>
      </c>
      <c r="M25" s="125">
        <v>96</v>
      </c>
      <c r="N25" s="125">
        <v>137</v>
      </c>
    </row>
    <row r="26" spans="1:14" ht="15" customHeight="1" thickBot="1">
      <c r="A26" s="119"/>
      <c r="B26" s="21"/>
      <c r="C26" s="21"/>
      <c r="D26" s="34" t="s">
        <v>38</v>
      </c>
      <c r="E26" s="127">
        <f>SUM(F26:O26)</f>
        <v>489</v>
      </c>
      <c r="F26" s="127">
        <v>20</v>
      </c>
      <c r="G26" s="127">
        <v>21</v>
      </c>
      <c r="H26" s="127">
        <v>10</v>
      </c>
      <c r="I26" s="127">
        <v>17</v>
      </c>
      <c r="J26" s="127">
        <v>32</v>
      </c>
      <c r="K26" s="127">
        <v>51</v>
      </c>
      <c r="L26" s="127">
        <v>79</v>
      </c>
      <c r="M26" s="127">
        <v>79</v>
      </c>
      <c r="N26" s="127">
        <v>180</v>
      </c>
    </row>
    <row r="27" spans="1:14" ht="15" customHeight="1">
      <c r="D27" s="128"/>
    </row>
    <row r="28" spans="1:14" s="131" customFormat="1" ht="14" customHeight="1" thickBot="1">
      <c r="A28" s="129" t="s">
        <v>63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</row>
    <row r="29" spans="1:14" s="123" customFormat="1" ht="15" customHeight="1" thickBot="1">
      <c r="A29" s="28"/>
      <c r="B29" s="28"/>
      <c r="C29" s="28"/>
      <c r="D29" s="58"/>
      <c r="E29" s="28" t="s">
        <v>26</v>
      </c>
      <c r="F29" s="28" t="s">
        <v>27</v>
      </c>
      <c r="G29" s="28" t="s">
        <v>28</v>
      </c>
      <c r="H29" s="28" t="s">
        <v>29</v>
      </c>
      <c r="I29" s="28" t="s">
        <v>30</v>
      </c>
      <c r="J29" s="28" t="s">
        <v>31</v>
      </c>
      <c r="K29" s="28" t="s">
        <v>32</v>
      </c>
      <c r="L29" s="28" t="s">
        <v>33</v>
      </c>
      <c r="M29" s="28" t="s">
        <v>34</v>
      </c>
      <c r="N29" s="28" t="s">
        <v>35</v>
      </c>
    </row>
    <row r="30" spans="1:14" s="44" customFormat="1" ht="13" customHeight="1">
      <c r="B30" s="44" t="s">
        <v>64</v>
      </c>
      <c r="D30" s="79" t="s">
        <v>26</v>
      </c>
      <c r="E30" s="44">
        <f>SUM(F30:N30)</f>
        <v>1753</v>
      </c>
      <c r="F30" s="103">
        <f>SUM(F31:F32)</f>
        <v>19</v>
      </c>
      <c r="G30" s="103">
        <f t="shared" ref="G30:N30" si="7">SUM(G31:G32)</f>
        <v>49</v>
      </c>
      <c r="H30" s="103">
        <f t="shared" si="7"/>
        <v>61</v>
      </c>
      <c r="I30" s="103">
        <f t="shared" si="7"/>
        <v>69</v>
      </c>
      <c r="J30" s="103">
        <f t="shared" si="7"/>
        <v>107</v>
      </c>
      <c r="K30" s="103">
        <f t="shared" si="7"/>
        <v>242</v>
      </c>
      <c r="L30" s="103">
        <f t="shared" si="7"/>
        <v>342</v>
      </c>
      <c r="M30" s="103">
        <f t="shared" si="7"/>
        <v>433</v>
      </c>
      <c r="N30" s="103">
        <f t="shared" si="7"/>
        <v>431</v>
      </c>
    </row>
    <row r="31" spans="1:14" s="44" customFormat="1" ht="13" customHeight="1">
      <c r="D31" s="79" t="s">
        <v>37</v>
      </c>
      <c r="E31" s="44">
        <f>SUM(F31:N31)</f>
        <v>958</v>
      </c>
      <c r="F31" s="103">
        <v>4</v>
      </c>
      <c r="G31" s="103">
        <v>26</v>
      </c>
      <c r="H31" s="103">
        <v>25</v>
      </c>
      <c r="I31" s="103">
        <v>32</v>
      </c>
      <c r="J31" s="103">
        <v>65</v>
      </c>
      <c r="K31" s="103">
        <v>153</v>
      </c>
      <c r="L31" s="103">
        <v>192</v>
      </c>
      <c r="M31" s="103">
        <v>234</v>
      </c>
      <c r="N31" s="103">
        <v>227</v>
      </c>
    </row>
    <row r="32" spans="1:14" s="44" customFormat="1" ht="13" customHeight="1">
      <c r="D32" s="79" t="s">
        <v>38</v>
      </c>
      <c r="E32" s="44">
        <f>SUM(F32:N32)</f>
        <v>795</v>
      </c>
      <c r="F32" s="103">
        <v>15</v>
      </c>
      <c r="G32" s="103">
        <v>23</v>
      </c>
      <c r="H32" s="103">
        <v>36</v>
      </c>
      <c r="I32" s="103">
        <v>37</v>
      </c>
      <c r="J32" s="103">
        <v>42</v>
      </c>
      <c r="K32" s="103">
        <v>89</v>
      </c>
      <c r="L32" s="103">
        <v>150</v>
      </c>
      <c r="M32" s="103">
        <v>199</v>
      </c>
      <c r="N32" s="103">
        <v>204</v>
      </c>
    </row>
    <row r="33" spans="1:18" s="44" customFormat="1" ht="13" customHeight="1">
      <c r="D33" s="79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8" s="44" customFormat="1" ht="13" customHeight="1">
      <c r="A34" s="77"/>
      <c r="B34" s="44" t="s">
        <v>65</v>
      </c>
      <c r="D34" s="79" t="s">
        <v>26</v>
      </c>
      <c r="E34" s="103">
        <f>SUM(F34:N34)</f>
        <v>1179</v>
      </c>
      <c r="F34" s="103">
        <f>SUM(F35:F36)</f>
        <v>36</v>
      </c>
      <c r="G34" s="103">
        <f t="shared" ref="G34:N34" si="8">SUM(G35:G36)</f>
        <v>37</v>
      </c>
      <c r="H34" s="103">
        <f t="shared" si="8"/>
        <v>45</v>
      </c>
      <c r="I34" s="103">
        <f t="shared" si="8"/>
        <v>60</v>
      </c>
      <c r="J34" s="103">
        <f t="shared" si="8"/>
        <v>69</v>
      </c>
      <c r="K34" s="103">
        <f t="shared" si="8"/>
        <v>157</v>
      </c>
      <c r="L34" s="103">
        <f t="shared" si="8"/>
        <v>236</v>
      </c>
      <c r="M34" s="103">
        <f t="shared" si="8"/>
        <v>253</v>
      </c>
      <c r="N34" s="103">
        <f t="shared" si="8"/>
        <v>286</v>
      </c>
    </row>
    <row r="35" spans="1:18" s="44" customFormat="1" ht="13" customHeight="1">
      <c r="A35" s="77"/>
      <c r="D35" s="79" t="s">
        <v>37</v>
      </c>
      <c r="E35" s="103">
        <f>SUM(F35:N35)</f>
        <v>603</v>
      </c>
      <c r="F35" s="103">
        <v>14</v>
      </c>
      <c r="G35" s="103">
        <v>15</v>
      </c>
      <c r="H35" s="103">
        <v>19</v>
      </c>
      <c r="I35" s="103">
        <v>21</v>
      </c>
      <c r="J35" s="103">
        <v>39</v>
      </c>
      <c r="K35" s="103">
        <v>83</v>
      </c>
      <c r="L35" s="103">
        <v>135</v>
      </c>
      <c r="M35" s="103">
        <v>131</v>
      </c>
      <c r="N35" s="103">
        <v>146</v>
      </c>
    </row>
    <row r="36" spans="1:18" s="44" customFormat="1" ht="13" customHeight="1">
      <c r="A36" s="77"/>
      <c r="D36" s="79" t="s">
        <v>38</v>
      </c>
      <c r="E36" s="103">
        <f>SUM(F36:N36)</f>
        <v>576</v>
      </c>
      <c r="F36" s="103">
        <v>22</v>
      </c>
      <c r="G36" s="103">
        <v>22</v>
      </c>
      <c r="H36" s="103">
        <v>26</v>
      </c>
      <c r="I36" s="103">
        <v>39</v>
      </c>
      <c r="J36" s="103">
        <v>30</v>
      </c>
      <c r="K36" s="103">
        <v>74</v>
      </c>
      <c r="L36" s="103">
        <v>101</v>
      </c>
      <c r="M36" s="103">
        <v>122</v>
      </c>
      <c r="N36" s="103">
        <v>140</v>
      </c>
    </row>
    <row r="37" spans="1:18" s="44" customFormat="1" ht="13" customHeight="1">
      <c r="D37" s="79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8" s="44" customFormat="1" ht="13" customHeight="1">
      <c r="A38" s="77"/>
      <c r="B38" s="44" t="s">
        <v>66</v>
      </c>
      <c r="D38" s="79" t="s">
        <v>26</v>
      </c>
      <c r="E38" s="103">
        <f>SUM(F38:N38)</f>
        <v>758</v>
      </c>
      <c r="F38" s="103">
        <f>SUM(F39:F40)</f>
        <v>8</v>
      </c>
      <c r="G38" s="103">
        <f t="shared" ref="G38:N38" si="9">SUM(G39:G40)</f>
        <v>15</v>
      </c>
      <c r="H38" s="103">
        <f t="shared" si="9"/>
        <v>19</v>
      </c>
      <c r="I38" s="103">
        <f t="shared" si="9"/>
        <v>29</v>
      </c>
      <c r="J38" s="103">
        <f t="shared" si="9"/>
        <v>35</v>
      </c>
      <c r="K38" s="103">
        <f t="shared" si="9"/>
        <v>94</v>
      </c>
      <c r="L38" s="103">
        <f t="shared" si="9"/>
        <v>156</v>
      </c>
      <c r="M38" s="103">
        <f t="shared" si="9"/>
        <v>191</v>
      </c>
      <c r="N38" s="103">
        <f t="shared" si="9"/>
        <v>211</v>
      </c>
    </row>
    <row r="39" spans="1:18" s="44" customFormat="1" ht="13" customHeight="1">
      <c r="A39" s="77"/>
      <c r="D39" s="79" t="s">
        <v>37</v>
      </c>
      <c r="E39" s="103">
        <f>SUM(F39:N39)</f>
        <v>399</v>
      </c>
      <c r="F39" s="103">
        <v>5</v>
      </c>
      <c r="G39" s="103">
        <v>3</v>
      </c>
      <c r="H39" s="103">
        <v>9</v>
      </c>
      <c r="I39" s="103">
        <v>16</v>
      </c>
      <c r="J39" s="103">
        <v>21</v>
      </c>
      <c r="K39" s="103">
        <v>56</v>
      </c>
      <c r="L39" s="103">
        <v>86</v>
      </c>
      <c r="M39" s="103">
        <v>95</v>
      </c>
      <c r="N39" s="103">
        <v>108</v>
      </c>
    </row>
    <row r="40" spans="1:18" s="44" customFormat="1" ht="13" customHeight="1">
      <c r="A40" s="77"/>
      <c r="D40" s="79" t="s">
        <v>38</v>
      </c>
      <c r="E40" s="103">
        <f>SUM(F40:N40)</f>
        <v>359</v>
      </c>
      <c r="F40" s="103">
        <v>3</v>
      </c>
      <c r="G40" s="103">
        <v>12</v>
      </c>
      <c r="H40" s="103">
        <v>10</v>
      </c>
      <c r="I40" s="103">
        <v>13</v>
      </c>
      <c r="J40" s="103">
        <v>14</v>
      </c>
      <c r="K40" s="103">
        <v>38</v>
      </c>
      <c r="L40" s="103">
        <v>70</v>
      </c>
      <c r="M40" s="103">
        <v>96</v>
      </c>
      <c r="N40" s="103">
        <v>103</v>
      </c>
    </row>
    <row r="41" spans="1:18" s="44" customFormat="1" ht="15" customHeight="1">
      <c r="D41" s="79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7"/>
    </row>
    <row r="42" spans="1:18" s="44" customFormat="1" ht="15" customHeight="1">
      <c r="A42" s="112"/>
      <c r="B42" s="12" t="s">
        <v>67</v>
      </c>
      <c r="C42" s="12"/>
      <c r="D42" s="63" t="s">
        <v>26</v>
      </c>
      <c r="E42" s="125">
        <f>SUM(F42:N42)</f>
        <v>860</v>
      </c>
      <c r="F42" s="125">
        <f>SUM(F43:F44)</f>
        <v>35</v>
      </c>
      <c r="G42" s="125">
        <f t="shared" ref="G42:N42" si="10">SUM(G43:G44)</f>
        <v>30</v>
      </c>
      <c r="H42" s="125">
        <f t="shared" si="10"/>
        <v>41</v>
      </c>
      <c r="I42" s="125">
        <f t="shared" si="10"/>
        <v>49</v>
      </c>
      <c r="J42" s="125">
        <f t="shared" si="10"/>
        <v>44</v>
      </c>
      <c r="K42" s="125">
        <f t="shared" si="10"/>
        <v>95</v>
      </c>
      <c r="L42" s="125">
        <f t="shared" si="10"/>
        <v>173</v>
      </c>
      <c r="M42" s="125">
        <f t="shared" si="10"/>
        <v>183</v>
      </c>
      <c r="N42" s="125">
        <f t="shared" si="10"/>
        <v>210</v>
      </c>
      <c r="O42" s="45"/>
      <c r="P42" s="45"/>
      <c r="Q42" s="45"/>
      <c r="R42" s="45"/>
    </row>
    <row r="43" spans="1:18" s="44" customFormat="1" ht="15" customHeight="1">
      <c r="A43" s="112"/>
      <c r="B43" s="12"/>
      <c r="C43" s="12"/>
      <c r="D43" s="63" t="s">
        <v>37</v>
      </c>
      <c r="E43" s="125">
        <f>SUM(F43:N43)</f>
        <v>402</v>
      </c>
      <c r="F43" s="125">
        <v>12</v>
      </c>
      <c r="G43" s="125">
        <v>13</v>
      </c>
      <c r="H43" s="125">
        <v>17</v>
      </c>
      <c r="I43" s="125">
        <v>19</v>
      </c>
      <c r="J43" s="125">
        <v>25</v>
      </c>
      <c r="K43" s="125">
        <v>48</v>
      </c>
      <c r="L43" s="125">
        <v>84</v>
      </c>
      <c r="M43" s="125">
        <v>79</v>
      </c>
      <c r="N43" s="125">
        <v>105</v>
      </c>
      <c r="O43" s="45"/>
      <c r="P43" s="45"/>
      <c r="Q43" s="45"/>
      <c r="R43" s="45"/>
    </row>
    <row r="44" spans="1:18" ht="15" customHeight="1" thickBot="1">
      <c r="A44" s="119"/>
      <c r="B44" s="21"/>
      <c r="C44" s="21"/>
      <c r="D44" s="34" t="s">
        <v>38</v>
      </c>
      <c r="E44" s="127">
        <f>SUM(F44:N44)</f>
        <v>458</v>
      </c>
      <c r="F44" s="127">
        <v>23</v>
      </c>
      <c r="G44" s="127">
        <v>17</v>
      </c>
      <c r="H44" s="127">
        <v>24</v>
      </c>
      <c r="I44" s="127">
        <v>30</v>
      </c>
      <c r="J44" s="127">
        <v>19</v>
      </c>
      <c r="K44" s="127">
        <v>47</v>
      </c>
      <c r="L44" s="127">
        <v>89</v>
      </c>
      <c r="M44" s="127">
        <v>104</v>
      </c>
      <c r="N44" s="127">
        <v>105</v>
      </c>
    </row>
    <row r="45" spans="1:18" ht="15" customHeight="1">
      <c r="A45" s="97" t="s">
        <v>46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5"/>
    </row>
    <row r="46" spans="1:18" ht="15" customHeight="1">
      <c r="A46" s="109" t="s">
        <v>68</v>
      </c>
      <c r="B46" s="109"/>
      <c r="C46" s="109"/>
      <c r="D46" s="110"/>
      <c r="E46" s="110"/>
      <c r="F46" s="109"/>
      <c r="G46" s="109"/>
      <c r="H46" s="109"/>
      <c r="I46" s="109"/>
      <c r="J46" s="109"/>
      <c r="K46" s="109"/>
      <c r="L46" s="109"/>
      <c r="M46" s="109"/>
      <c r="N46" s="25"/>
    </row>
    <row r="47" spans="1:18" s="44" customFormat="1" ht="15" customHeight="1">
      <c r="A47" s="44" t="s">
        <v>69</v>
      </c>
    </row>
    <row r="48" spans="1:18" s="44" customFormat="1" ht="15" customHeight="1">
      <c r="A48" s="44" t="s">
        <v>70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</sheetData>
  <mergeCells count="10">
    <mergeCell ref="A34:A36"/>
    <mergeCell ref="A38:A40"/>
    <mergeCell ref="A42:A44"/>
    <mergeCell ref="A45:M45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469BD-C175-7D45-BCD1-A116CFCD7456}">
  <dimension ref="A1:AA178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1640625" style="2" customWidth="1"/>
    <col min="4" max="4" width="5.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7" s="132" customFormat="1" ht="18" customHeight="1" thickBot="1">
      <c r="A1" s="99" t="s">
        <v>71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27" s="141" customFormat="1" ht="15" customHeight="1" thickBot="1">
      <c r="A2" s="135"/>
      <c r="B2" s="135"/>
      <c r="C2" s="135"/>
      <c r="D2" s="136"/>
      <c r="E2" s="137" t="s">
        <v>26</v>
      </c>
      <c r="F2" s="137" t="s">
        <v>27</v>
      </c>
      <c r="G2" s="137" t="s">
        <v>28</v>
      </c>
      <c r="H2" s="137" t="s">
        <v>29</v>
      </c>
      <c r="I2" s="137" t="s">
        <v>30</v>
      </c>
      <c r="J2" s="137" t="s">
        <v>31</v>
      </c>
      <c r="K2" s="137" t="s">
        <v>32</v>
      </c>
      <c r="L2" s="137" t="s">
        <v>33</v>
      </c>
      <c r="M2" s="137" t="s">
        <v>34</v>
      </c>
      <c r="N2" s="137" t="s">
        <v>35</v>
      </c>
      <c r="O2" s="138"/>
      <c r="P2" s="139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</row>
    <row r="3" spans="1:27" s="141" customFormat="1" ht="11" customHeight="1">
      <c r="A3" s="142" t="s">
        <v>36</v>
      </c>
      <c r="B3" s="143"/>
      <c r="C3" s="144" t="s">
        <v>72</v>
      </c>
      <c r="D3" s="145" t="s">
        <v>26</v>
      </c>
      <c r="E3" s="146">
        <f>SUM(F3:N3)</f>
        <v>8720</v>
      </c>
      <c r="F3" s="146">
        <f>SUM(F4:F5)</f>
        <v>1445</v>
      </c>
      <c r="G3" s="146">
        <f t="shared" ref="G3:N3" si="0">SUM(G4:G5)</f>
        <v>1233</v>
      </c>
      <c r="H3" s="146">
        <f t="shared" si="0"/>
        <v>735</v>
      </c>
      <c r="I3" s="146">
        <f t="shared" si="0"/>
        <v>706</v>
      </c>
      <c r="J3" s="146">
        <f t="shared" si="0"/>
        <v>757</v>
      </c>
      <c r="K3" s="146">
        <f t="shared" si="0"/>
        <v>1082</v>
      </c>
      <c r="L3" s="146">
        <f t="shared" si="0"/>
        <v>1286</v>
      </c>
      <c r="M3" s="146">
        <f t="shared" si="0"/>
        <v>767</v>
      </c>
      <c r="N3" s="146">
        <f t="shared" si="0"/>
        <v>709</v>
      </c>
      <c r="O3" s="138"/>
      <c r="P3" s="147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39"/>
    </row>
    <row r="4" spans="1:27" s="141" customFormat="1" ht="11" customHeight="1">
      <c r="A4" s="149"/>
      <c r="B4" s="143"/>
      <c r="C4" s="143"/>
      <c r="D4" s="145" t="s">
        <v>37</v>
      </c>
      <c r="E4" s="146">
        <f>SUM(F4:N4)</f>
        <v>3944</v>
      </c>
      <c r="F4" s="146">
        <v>622</v>
      </c>
      <c r="G4" s="146">
        <v>427</v>
      </c>
      <c r="H4" s="146">
        <v>274</v>
      </c>
      <c r="I4" s="146">
        <v>262</v>
      </c>
      <c r="J4" s="146">
        <v>329</v>
      </c>
      <c r="K4" s="146">
        <v>544</v>
      </c>
      <c r="L4" s="146">
        <v>706</v>
      </c>
      <c r="M4" s="146">
        <v>408</v>
      </c>
      <c r="N4" s="146">
        <v>372</v>
      </c>
      <c r="O4" s="138"/>
      <c r="P4" s="147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39"/>
    </row>
    <row r="5" spans="1:27" s="141" customFormat="1" ht="11" customHeight="1">
      <c r="A5" s="149"/>
      <c r="B5" s="143"/>
      <c r="C5" s="143"/>
      <c r="D5" s="145" t="s">
        <v>38</v>
      </c>
      <c r="E5" s="146">
        <f t="shared" ref="E5:E11" si="1">SUM(F5:N5)</f>
        <v>4776</v>
      </c>
      <c r="F5" s="146">
        <v>823</v>
      </c>
      <c r="G5" s="146">
        <v>806</v>
      </c>
      <c r="H5" s="146">
        <v>461</v>
      </c>
      <c r="I5" s="146">
        <v>444</v>
      </c>
      <c r="J5" s="146">
        <v>428</v>
      </c>
      <c r="K5" s="146">
        <v>538</v>
      </c>
      <c r="L5" s="146">
        <v>580</v>
      </c>
      <c r="M5" s="146">
        <v>359</v>
      </c>
      <c r="N5" s="146">
        <v>337</v>
      </c>
      <c r="O5" s="138"/>
      <c r="P5" s="147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39"/>
    </row>
    <row r="6" spans="1:27" s="141" customFormat="1" ht="11" customHeight="1">
      <c r="A6" s="149"/>
      <c r="B6" s="143"/>
      <c r="C6" s="144" t="s">
        <v>73</v>
      </c>
      <c r="D6" s="145" t="s">
        <v>26</v>
      </c>
      <c r="E6" s="146">
        <f t="shared" si="1"/>
        <v>22549</v>
      </c>
      <c r="F6" s="146">
        <f>SUM(F7:F8)</f>
        <v>0</v>
      </c>
      <c r="G6" s="146">
        <f t="shared" ref="G6:N6" si="2">SUM(G7:G8)</f>
        <v>0</v>
      </c>
      <c r="H6" s="146">
        <f t="shared" si="2"/>
        <v>2185</v>
      </c>
      <c r="I6" s="146">
        <f t="shared" si="2"/>
        <v>2163</v>
      </c>
      <c r="J6" s="146">
        <f t="shared" si="2"/>
        <v>2312</v>
      </c>
      <c r="K6" s="146">
        <f t="shared" si="2"/>
        <v>3173</v>
      </c>
      <c r="L6" s="146">
        <f t="shared" si="2"/>
        <v>4856</v>
      </c>
      <c r="M6" s="146">
        <f t="shared" si="2"/>
        <v>3952</v>
      </c>
      <c r="N6" s="146">
        <f t="shared" si="2"/>
        <v>3908</v>
      </c>
      <c r="O6" s="138"/>
      <c r="P6" s="138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</row>
    <row r="7" spans="1:27" s="141" customFormat="1" ht="11" customHeight="1">
      <c r="A7" s="149"/>
      <c r="B7" s="143"/>
      <c r="C7" s="143"/>
      <c r="D7" s="145" t="s">
        <v>37</v>
      </c>
      <c r="E7" s="146">
        <f t="shared" si="1"/>
        <v>10020</v>
      </c>
      <c r="F7" s="146">
        <v>0</v>
      </c>
      <c r="G7" s="146">
        <v>0</v>
      </c>
      <c r="H7" s="146">
        <v>836</v>
      </c>
      <c r="I7" s="146">
        <v>853</v>
      </c>
      <c r="J7" s="146">
        <v>952</v>
      </c>
      <c r="K7" s="146">
        <v>1406</v>
      </c>
      <c r="L7" s="146">
        <v>2225</v>
      </c>
      <c r="M7" s="146">
        <v>1856</v>
      </c>
      <c r="N7" s="146">
        <v>1892</v>
      </c>
      <c r="O7" s="138"/>
      <c r="P7" s="138"/>
    </row>
    <row r="8" spans="1:27" s="141" customFormat="1" ht="11" customHeight="1">
      <c r="A8" s="149"/>
      <c r="B8" s="143"/>
      <c r="C8" s="143"/>
      <c r="D8" s="145" t="s">
        <v>38</v>
      </c>
      <c r="E8" s="146">
        <f t="shared" si="1"/>
        <v>12529</v>
      </c>
      <c r="F8" s="146">
        <v>0</v>
      </c>
      <c r="G8" s="146">
        <v>0</v>
      </c>
      <c r="H8" s="146">
        <v>1349</v>
      </c>
      <c r="I8" s="146">
        <v>1310</v>
      </c>
      <c r="J8" s="146">
        <v>1360</v>
      </c>
      <c r="K8" s="146">
        <v>1767</v>
      </c>
      <c r="L8" s="146">
        <v>2631</v>
      </c>
      <c r="M8" s="146">
        <v>2096</v>
      </c>
      <c r="N8" s="146">
        <v>2016</v>
      </c>
      <c r="O8" s="138"/>
      <c r="P8" s="138"/>
    </row>
    <row r="9" spans="1:27" s="141" customFormat="1" ht="11" customHeight="1">
      <c r="A9" s="149"/>
      <c r="B9" s="143"/>
      <c r="C9" s="143" t="s">
        <v>74</v>
      </c>
      <c r="D9" s="145" t="s">
        <v>26</v>
      </c>
      <c r="E9" s="146">
        <f t="shared" si="1"/>
        <v>31269</v>
      </c>
      <c r="F9" s="146">
        <f>F3+F6</f>
        <v>1445</v>
      </c>
      <c r="G9" s="146">
        <f t="shared" ref="G9:N9" si="3">G3+G6</f>
        <v>1233</v>
      </c>
      <c r="H9" s="146">
        <f t="shared" si="3"/>
        <v>2920</v>
      </c>
      <c r="I9" s="146">
        <f t="shared" si="3"/>
        <v>2869</v>
      </c>
      <c r="J9" s="146">
        <f t="shared" si="3"/>
        <v>3069</v>
      </c>
      <c r="K9" s="146">
        <f t="shared" si="3"/>
        <v>4255</v>
      </c>
      <c r="L9" s="146">
        <f t="shared" si="3"/>
        <v>6142</v>
      </c>
      <c r="M9" s="146">
        <f t="shared" si="3"/>
        <v>4719</v>
      </c>
      <c r="N9" s="146">
        <f t="shared" si="3"/>
        <v>4617</v>
      </c>
      <c r="O9" s="138"/>
      <c r="P9" s="138"/>
    </row>
    <row r="10" spans="1:27" s="141" customFormat="1" ht="11" customHeight="1">
      <c r="A10" s="149"/>
      <c r="B10" s="143"/>
      <c r="C10" s="143"/>
      <c r="D10" s="145" t="s">
        <v>37</v>
      </c>
      <c r="E10" s="146">
        <f t="shared" si="1"/>
        <v>13964</v>
      </c>
      <c r="F10" s="146">
        <f t="shared" ref="F10:N11" si="4">F4+F7</f>
        <v>622</v>
      </c>
      <c r="G10" s="146">
        <f t="shared" si="4"/>
        <v>427</v>
      </c>
      <c r="H10" s="146">
        <f t="shared" si="4"/>
        <v>1110</v>
      </c>
      <c r="I10" s="146">
        <f t="shared" si="4"/>
        <v>1115</v>
      </c>
      <c r="J10" s="146">
        <f t="shared" si="4"/>
        <v>1281</v>
      </c>
      <c r="K10" s="146">
        <f t="shared" si="4"/>
        <v>1950</v>
      </c>
      <c r="L10" s="146">
        <f t="shared" si="4"/>
        <v>2931</v>
      </c>
      <c r="M10" s="146">
        <f t="shared" si="4"/>
        <v>2264</v>
      </c>
      <c r="N10" s="146">
        <f t="shared" si="4"/>
        <v>2264</v>
      </c>
      <c r="O10" s="138"/>
      <c r="P10" s="138"/>
    </row>
    <row r="11" spans="1:27" s="141" customFormat="1" ht="11" customHeight="1">
      <c r="A11" s="149"/>
      <c r="B11" s="143"/>
      <c r="C11" s="143"/>
      <c r="D11" s="145" t="s">
        <v>38</v>
      </c>
      <c r="E11" s="146">
        <f t="shared" si="1"/>
        <v>17305</v>
      </c>
      <c r="F11" s="146">
        <f t="shared" si="4"/>
        <v>823</v>
      </c>
      <c r="G11" s="146">
        <f t="shared" si="4"/>
        <v>806</v>
      </c>
      <c r="H11" s="146">
        <f t="shared" si="4"/>
        <v>1810</v>
      </c>
      <c r="I11" s="146">
        <f t="shared" si="4"/>
        <v>1754</v>
      </c>
      <c r="J11" s="146">
        <f t="shared" si="4"/>
        <v>1788</v>
      </c>
      <c r="K11" s="146">
        <f t="shared" si="4"/>
        <v>2305</v>
      </c>
      <c r="L11" s="146">
        <f t="shared" si="4"/>
        <v>3211</v>
      </c>
      <c r="M11" s="146">
        <f t="shared" si="4"/>
        <v>2455</v>
      </c>
      <c r="N11" s="146">
        <f t="shared" si="4"/>
        <v>2353</v>
      </c>
      <c r="O11" s="138"/>
      <c r="P11" s="138"/>
    </row>
    <row r="12" spans="1:27" s="141" customFormat="1" ht="11" customHeight="1">
      <c r="A12" s="150"/>
      <c r="B12" s="143"/>
      <c r="C12" s="143"/>
      <c r="D12" s="145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38"/>
      <c r="P12" s="138"/>
    </row>
    <row r="13" spans="1:27" s="141" customFormat="1" ht="13" customHeight="1">
      <c r="A13" s="151" t="s">
        <v>39</v>
      </c>
      <c r="B13" s="143"/>
      <c r="C13" s="143"/>
      <c r="D13" s="145" t="s">
        <v>26</v>
      </c>
      <c r="E13" s="152">
        <v>0.14799999999999999</v>
      </c>
      <c r="F13" s="152">
        <v>0.1</v>
      </c>
      <c r="G13" s="152">
        <v>0.11600000000000001</v>
      </c>
      <c r="H13" s="152">
        <v>0.20200000000000001</v>
      </c>
      <c r="I13" s="152">
        <v>0.223</v>
      </c>
      <c r="J13" s="152">
        <v>0.16800000000000001</v>
      </c>
      <c r="K13" s="152">
        <v>0.14699999999999999</v>
      </c>
      <c r="L13" s="152">
        <v>0.189</v>
      </c>
      <c r="M13" s="152">
        <v>0.16800000000000001</v>
      </c>
      <c r="N13" s="152">
        <v>9.7000000000000003E-2</v>
      </c>
      <c r="O13" s="138"/>
      <c r="P13" s="138"/>
    </row>
    <row r="14" spans="1:27" s="141" customFormat="1" ht="13" customHeight="1">
      <c r="A14" s="151"/>
      <c r="B14" s="143"/>
      <c r="C14" s="143"/>
      <c r="D14" s="145" t="s">
        <v>37</v>
      </c>
      <c r="E14" s="152">
        <v>0.16300000000000001</v>
      </c>
      <c r="F14" s="152">
        <v>0.107</v>
      </c>
      <c r="G14" s="152">
        <v>0.104</v>
      </c>
      <c r="H14" s="152">
        <v>0.20200000000000001</v>
      </c>
      <c r="I14" s="152">
        <v>0.248</v>
      </c>
      <c r="J14" s="152">
        <v>0.182</v>
      </c>
      <c r="K14" s="152">
        <v>0.155</v>
      </c>
      <c r="L14" s="152">
        <v>0.20399999999999999</v>
      </c>
      <c r="M14" s="152">
        <v>0.189</v>
      </c>
      <c r="N14" s="152">
        <v>0.13</v>
      </c>
      <c r="O14" s="138"/>
      <c r="P14" s="138"/>
    </row>
    <row r="15" spans="1:27" s="141" customFormat="1" ht="13" customHeight="1">
      <c r="A15" s="151"/>
      <c r="B15" s="143"/>
      <c r="C15" s="143"/>
      <c r="D15" s="145" t="s">
        <v>38</v>
      </c>
      <c r="E15" s="152">
        <v>0.13800000000000001</v>
      </c>
      <c r="F15" s="152">
        <v>9.6000000000000002E-2</v>
      </c>
      <c r="G15" s="152">
        <v>0.123</v>
      </c>
      <c r="H15" s="152">
        <v>0.20200000000000001</v>
      </c>
      <c r="I15" s="152">
        <v>0.21099999999999999</v>
      </c>
      <c r="J15" s="152">
        <v>0.16</v>
      </c>
      <c r="K15" s="152">
        <v>0.14199999999999999</v>
      </c>
      <c r="L15" s="152">
        <v>0.17899999999999999</v>
      </c>
      <c r="M15" s="152">
        <v>0.153</v>
      </c>
      <c r="N15" s="152">
        <v>0.08</v>
      </c>
      <c r="O15" s="138"/>
      <c r="P15" s="138"/>
    </row>
    <row r="16" spans="1:27" s="141" customFormat="1" ht="11" customHeight="1">
      <c r="A16" s="139"/>
      <c r="B16" s="139"/>
      <c r="C16" s="139"/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38"/>
      <c r="P16" s="138"/>
    </row>
    <row r="17" spans="1:16" s="141" customFormat="1" ht="11" customHeight="1">
      <c r="A17" s="149" t="s">
        <v>40</v>
      </c>
      <c r="B17" s="143"/>
      <c r="C17" s="144" t="s">
        <v>72</v>
      </c>
      <c r="D17" s="145" t="s">
        <v>26</v>
      </c>
      <c r="E17" s="146">
        <f>SUM(F17:N17)</f>
        <v>8408</v>
      </c>
      <c r="F17" s="146">
        <f>SUM(F18:F19)</f>
        <v>790</v>
      </c>
      <c r="G17" s="146">
        <f t="shared" ref="G17:N17" si="5">SUM(G18:G19)</f>
        <v>888</v>
      </c>
      <c r="H17" s="146">
        <f t="shared" si="5"/>
        <v>804</v>
      </c>
      <c r="I17" s="146">
        <f t="shared" si="5"/>
        <v>720</v>
      </c>
      <c r="J17" s="146">
        <f t="shared" si="5"/>
        <v>816</v>
      </c>
      <c r="K17" s="146">
        <f t="shared" si="5"/>
        <v>1252</v>
      </c>
      <c r="L17" s="146">
        <f t="shared" si="5"/>
        <v>1357</v>
      </c>
      <c r="M17" s="146">
        <f t="shared" si="5"/>
        <v>952</v>
      </c>
      <c r="N17" s="146">
        <f t="shared" si="5"/>
        <v>829</v>
      </c>
      <c r="O17" s="138"/>
      <c r="P17" s="138"/>
    </row>
    <row r="18" spans="1:16" s="141" customFormat="1" ht="11" customHeight="1">
      <c r="A18" s="149"/>
      <c r="B18" s="143"/>
      <c r="C18" s="143"/>
      <c r="D18" s="145" t="s">
        <v>37</v>
      </c>
      <c r="E18" s="146">
        <f t="shared" ref="E18:E25" si="6">SUM(F18:N18)</f>
        <v>3711</v>
      </c>
      <c r="F18" s="146">
        <v>267</v>
      </c>
      <c r="G18" s="146">
        <v>280</v>
      </c>
      <c r="H18" s="146">
        <v>315</v>
      </c>
      <c r="I18" s="146">
        <v>273</v>
      </c>
      <c r="J18" s="146">
        <v>324</v>
      </c>
      <c r="K18" s="146">
        <v>640</v>
      </c>
      <c r="L18" s="146">
        <v>682</v>
      </c>
      <c r="M18" s="146">
        <v>524</v>
      </c>
      <c r="N18" s="146">
        <v>406</v>
      </c>
      <c r="O18" s="138"/>
      <c r="P18" s="138"/>
    </row>
    <row r="19" spans="1:16" s="141" customFormat="1" ht="11" customHeight="1">
      <c r="A19" s="149"/>
      <c r="B19" s="143"/>
      <c r="C19" s="143"/>
      <c r="D19" s="145" t="s">
        <v>38</v>
      </c>
      <c r="E19" s="146">
        <f t="shared" si="6"/>
        <v>4697</v>
      </c>
      <c r="F19" s="146">
        <v>523</v>
      </c>
      <c r="G19" s="146">
        <v>608</v>
      </c>
      <c r="H19" s="146">
        <v>489</v>
      </c>
      <c r="I19" s="146">
        <v>447</v>
      </c>
      <c r="J19" s="146">
        <v>492</v>
      </c>
      <c r="K19" s="146">
        <v>612</v>
      </c>
      <c r="L19" s="146">
        <v>675</v>
      </c>
      <c r="M19" s="146">
        <v>428</v>
      </c>
      <c r="N19" s="146">
        <v>423</v>
      </c>
      <c r="O19" s="138"/>
      <c r="P19" s="138"/>
    </row>
    <row r="20" spans="1:16" s="141" customFormat="1" ht="11" customHeight="1">
      <c r="A20" s="149"/>
      <c r="B20" s="143"/>
      <c r="C20" s="144" t="s">
        <v>73</v>
      </c>
      <c r="D20" s="145" t="s">
        <v>26</v>
      </c>
      <c r="E20" s="146">
        <f t="shared" si="6"/>
        <v>23504</v>
      </c>
      <c r="F20" s="146">
        <f>SUM(F21:F22)</f>
        <v>2610</v>
      </c>
      <c r="G20" s="146">
        <f t="shared" ref="G20:N20" si="7">SUM(G21:G22)</f>
        <v>2633</v>
      </c>
      <c r="H20" s="146">
        <f t="shared" si="7"/>
        <v>2306</v>
      </c>
      <c r="I20" s="146">
        <f t="shared" si="7"/>
        <v>2095</v>
      </c>
      <c r="J20" s="146">
        <f t="shared" si="7"/>
        <v>2121</v>
      </c>
      <c r="K20" s="146">
        <f t="shared" si="7"/>
        <v>3035</v>
      </c>
      <c r="L20" s="146">
        <f t="shared" si="7"/>
        <v>3418</v>
      </c>
      <c r="M20" s="146">
        <f t="shared" si="7"/>
        <v>2964</v>
      </c>
      <c r="N20" s="146">
        <f t="shared" si="7"/>
        <v>2322</v>
      </c>
      <c r="O20" s="138"/>
      <c r="P20" s="138"/>
    </row>
    <row r="21" spans="1:16" s="141" customFormat="1" ht="11" customHeight="1">
      <c r="A21" s="149"/>
      <c r="B21" s="143"/>
      <c r="C21" s="143"/>
      <c r="D21" s="145" t="s">
        <v>37</v>
      </c>
      <c r="E21" s="146">
        <f t="shared" si="6"/>
        <v>9345</v>
      </c>
      <c r="F21" s="146">
        <v>944</v>
      </c>
      <c r="G21" s="146">
        <v>888</v>
      </c>
      <c r="H21" s="146">
        <v>825</v>
      </c>
      <c r="I21" s="146">
        <v>763</v>
      </c>
      <c r="J21" s="146">
        <v>813</v>
      </c>
      <c r="K21" s="146">
        <v>1267</v>
      </c>
      <c r="L21" s="146">
        <v>1485</v>
      </c>
      <c r="M21" s="146">
        <v>1379</v>
      </c>
      <c r="N21" s="146">
        <v>981</v>
      </c>
      <c r="O21" s="138"/>
      <c r="P21" s="138"/>
    </row>
    <row r="22" spans="1:16" s="141" customFormat="1" ht="11" customHeight="1">
      <c r="A22" s="149"/>
      <c r="B22" s="143"/>
      <c r="C22" s="143"/>
      <c r="D22" s="145" t="s">
        <v>38</v>
      </c>
      <c r="E22" s="146">
        <f t="shared" si="6"/>
        <v>14159</v>
      </c>
      <c r="F22" s="146">
        <v>1666</v>
      </c>
      <c r="G22" s="146">
        <v>1745</v>
      </c>
      <c r="H22" s="146">
        <v>1481</v>
      </c>
      <c r="I22" s="146">
        <v>1332</v>
      </c>
      <c r="J22" s="146">
        <v>1308</v>
      </c>
      <c r="K22" s="146">
        <v>1768</v>
      </c>
      <c r="L22" s="146">
        <v>1933</v>
      </c>
      <c r="M22" s="146">
        <v>1585</v>
      </c>
      <c r="N22" s="146">
        <v>1341</v>
      </c>
      <c r="O22" s="138"/>
      <c r="P22" s="138"/>
    </row>
    <row r="23" spans="1:16" s="141" customFormat="1" ht="11" customHeight="1">
      <c r="A23" s="149"/>
      <c r="B23" s="143"/>
      <c r="C23" s="143" t="s">
        <v>74</v>
      </c>
      <c r="D23" s="145" t="s">
        <v>26</v>
      </c>
      <c r="E23" s="146">
        <f t="shared" si="6"/>
        <v>31912</v>
      </c>
      <c r="F23" s="146">
        <f>F17+F20</f>
        <v>3400</v>
      </c>
      <c r="G23" s="146">
        <f t="shared" ref="G23:N23" si="8">G17+G20</f>
        <v>3521</v>
      </c>
      <c r="H23" s="146">
        <f t="shared" si="8"/>
        <v>3110</v>
      </c>
      <c r="I23" s="146">
        <f t="shared" si="8"/>
        <v>2815</v>
      </c>
      <c r="J23" s="146">
        <f t="shared" si="8"/>
        <v>2937</v>
      </c>
      <c r="K23" s="146">
        <f t="shared" si="8"/>
        <v>4287</v>
      </c>
      <c r="L23" s="146">
        <f t="shared" si="8"/>
        <v>4775</v>
      </c>
      <c r="M23" s="146">
        <f t="shared" si="8"/>
        <v>3916</v>
      </c>
      <c r="N23" s="146">
        <f t="shared" si="8"/>
        <v>3151</v>
      </c>
      <c r="O23" s="138"/>
      <c r="P23" s="138"/>
    </row>
    <row r="24" spans="1:16" s="141" customFormat="1" ht="11" customHeight="1">
      <c r="A24" s="149"/>
      <c r="B24" s="143"/>
      <c r="C24" s="143"/>
      <c r="D24" s="145" t="s">
        <v>37</v>
      </c>
      <c r="E24" s="146">
        <f t="shared" si="6"/>
        <v>13056</v>
      </c>
      <c r="F24" s="146">
        <f t="shared" ref="F24:N25" si="9">F18+F21</f>
        <v>1211</v>
      </c>
      <c r="G24" s="146">
        <f t="shared" si="9"/>
        <v>1168</v>
      </c>
      <c r="H24" s="146">
        <f t="shared" si="9"/>
        <v>1140</v>
      </c>
      <c r="I24" s="146">
        <f t="shared" si="9"/>
        <v>1036</v>
      </c>
      <c r="J24" s="146">
        <f t="shared" si="9"/>
        <v>1137</v>
      </c>
      <c r="K24" s="146">
        <f t="shared" si="9"/>
        <v>1907</v>
      </c>
      <c r="L24" s="146">
        <f t="shared" si="9"/>
        <v>2167</v>
      </c>
      <c r="M24" s="146">
        <f t="shared" si="9"/>
        <v>1903</v>
      </c>
      <c r="N24" s="146">
        <f t="shared" si="9"/>
        <v>1387</v>
      </c>
      <c r="O24" s="138"/>
      <c r="P24" s="138"/>
    </row>
    <row r="25" spans="1:16" s="141" customFormat="1" ht="11" customHeight="1">
      <c r="A25" s="149"/>
      <c r="B25" s="143"/>
      <c r="C25" s="143"/>
      <c r="D25" s="145" t="s">
        <v>38</v>
      </c>
      <c r="E25" s="146">
        <f t="shared" si="6"/>
        <v>18856</v>
      </c>
      <c r="F25" s="146">
        <f t="shared" si="9"/>
        <v>2189</v>
      </c>
      <c r="G25" s="146">
        <f t="shared" si="9"/>
        <v>2353</v>
      </c>
      <c r="H25" s="146">
        <f t="shared" si="9"/>
        <v>1970</v>
      </c>
      <c r="I25" s="146">
        <f t="shared" si="9"/>
        <v>1779</v>
      </c>
      <c r="J25" s="146">
        <f t="shared" si="9"/>
        <v>1800</v>
      </c>
      <c r="K25" s="146">
        <f t="shared" si="9"/>
        <v>2380</v>
      </c>
      <c r="L25" s="146">
        <f t="shared" si="9"/>
        <v>2608</v>
      </c>
      <c r="M25" s="146">
        <f t="shared" si="9"/>
        <v>2013</v>
      </c>
      <c r="N25" s="146">
        <f t="shared" si="9"/>
        <v>1764</v>
      </c>
      <c r="O25" s="138"/>
      <c r="P25" s="138"/>
    </row>
    <row r="26" spans="1:16" s="143" customFormat="1" ht="11" customHeight="1">
      <c r="D26" s="145"/>
      <c r="E26" s="155"/>
      <c r="F26" s="155"/>
      <c r="G26" s="155"/>
      <c r="H26" s="155"/>
      <c r="I26" s="155"/>
      <c r="J26" s="155"/>
      <c r="K26" s="155"/>
      <c r="L26" s="155"/>
      <c r="M26" s="155"/>
      <c r="N26" s="155"/>
    </row>
    <row r="27" spans="1:16" s="141" customFormat="1" ht="11" customHeight="1">
      <c r="A27" s="156" t="s">
        <v>41</v>
      </c>
      <c r="B27" s="155"/>
      <c r="C27" s="157" t="s">
        <v>72</v>
      </c>
      <c r="D27" s="158" t="s">
        <v>26</v>
      </c>
      <c r="E27" s="146">
        <f>SUM(F27:N27)</f>
        <v>730</v>
      </c>
      <c r="F27" s="146">
        <f>SUM(F28:F29)</f>
        <v>63</v>
      </c>
      <c r="G27" s="146">
        <f t="shared" ref="G27:N27" si="10">SUM(G28:G29)</f>
        <v>76</v>
      </c>
      <c r="H27" s="146">
        <f t="shared" si="10"/>
        <v>64</v>
      </c>
      <c r="I27" s="146">
        <f t="shared" si="10"/>
        <v>76</v>
      </c>
      <c r="J27" s="146">
        <f t="shared" si="10"/>
        <v>90</v>
      </c>
      <c r="K27" s="146">
        <f t="shared" si="10"/>
        <v>114</v>
      </c>
      <c r="L27" s="146">
        <f t="shared" si="10"/>
        <v>133</v>
      </c>
      <c r="M27" s="146">
        <f t="shared" si="10"/>
        <v>73</v>
      </c>
      <c r="N27" s="146">
        <f t="shared" si="10"/>
        <v>41</v>
      </c>
      <c r="O27" s="138"/>
      <c r="P27" s="138"/>
    </row>
    <row r="28" spans="1:16" s="141" customFormat="1" ht="11" customHeight="1">
      <c r="A28" s="156"/>
      <c r="B28" s="155"/>
      <c r="C28" s="155"/>
      <c r="D28" s="158" t="s">
        <v>37</v>
      </c>
      <c r="E28" s="146">
        <f t="shared" ref="E28:E35" si="11">SUM(F28:N28)</f>
        <v>336</v>
      </c>
      <c r="F28" s="146">
        <v>20</v>
      </c>
      <c r="G28" s="146">
        <v>27</v>
      </c>
      <c r="H28" s="146">
        <v>19</v>
      </c>
      <c r="I28" s="146">
        <v>32</v>
      </c>
      <c r="J28" s="146">
        <v>32</v>
      </c>
      <c r="K28" s="146">
        <v>67</v>
      </c>
      <c r="L28" s="146">
        <v>70</v>
      </c>
      <c r="M28" s="146">
        <v>45</v>
      </c>
      <c r="N28" s="146">
        <v>24</v>
      </c>
      <c r="O28" s="138"/>
      <c r="P28" s="138"/>
    </row>
    <row r="29" spans="1:16" s="141" customFormat="1" ht="11" customHeight="1">
      <c r="A29" s="156"/>
      <c r="B29" s="155"/>
      <c r="C29" s="155"/>
      <c r="D29" s="158" t="s">
        <v>38</v>
      </c>
      <c r="E29" s="146">
        <f t="shared" si="11"/>
        <v>394</v>
      </c>
      <c r="F29" s="146">
        <v>43</v>
      </c>
      <c r="G29" s="146">
        <v>49</v>
      </c>
      <c r="H29" s="146">
        <v>45</v>
      </c>
      <c r="I29" s="146">
        <v>44</v>
      </c>
      <c r="J29" s="146">
        <v>58</v>
      </c>
      <c r="K29" s="146">
        <v>47</v>
      </c>
      <c r="L29" s="146">
        <v>63</v>
      </c>
      <c r="M29" s="146">
        <v>28</v>
      </c>
      <c r="N29" s="146">
        <v>17</v>
      </c>
      <c r="O29" s="138"/>
      <c r="P29" s="138"/>
    </row>
    <row r="30" spans="1:16" s="141" customFormat="1" ht="11" customHeight="1">
      <c r="A30" s="156"/>
      <c r="B30" s="155"/>
      <c r="C30" s="157" t="s">
        <v>73</v>
      </c>
      <c r="D30" s="158" t="s">
        <v>26</v>
      </c>
      <c r="E30" s="146">
        <f t="shared" si="11"/>
        <v>3235</v>
      </c>
      <c r="F30" s="146">
        <f>SUM(F31:F32)</f>
        <v>215</v>
      </c>
      <c r="G30" s="146">
        <f t="shared" ref="G30:N30" si="12">SUM(G31:G32)</f>
        <v>246</v>
      </c>
      <c r="H30" s="146">
        <f t="shared" si="12"/>
        <v>253</v>
      </c>
      <c r="I30" s="146">
        <f t="shared" si="12"/>
        <v>264</v>
      </c>
      <c r="J30" s="146">
        <f t="shared" si="12"/>
        <v>330</v>
      </c>
      <c r="K30" s="146">
        <f t="shared" si="12"/>
        <v>472</v>
      </c>
      <c r="L30" s="146">
        <f t="shared" si="12"/>
        <v>559</v>
      </c>
      <c r="M30" s="146">
        <f t="shared" si="12"/>
        <v>509</v>
      </c>
      <c r="N30" s="146">
        <f t="shared" si="12"/>
        <v>387</v>
      </c>
      <c r="O30" s="138"/>
      <c r="P30" s="138"/>
    </row>
    <row r="31" spans="1:16" s="141" customFormat="1" ht="11" customHeight="1">
      <c r="A31" s="156"/>
      <c r="B31" s="155"/>
      <c r="C31" s="155"/>
      <c r="D31" s="158" t="s">
        <v>37</v>
      </c>
      <c r="E31" s="146">
        <f t="shared" si="11"/>
        <v>1486</v>
      </c>
      <c r="F31" s="146">
        <v>97</v>
      </c>
      <c r="G31" s="146">
        <v>100</v>
      </c>
      <c r="H31" s="146">
        <v>91</v>
      </c>
      <c r="I31" s="146">
        <v>119</v>
      </c>
      <c r="J31" s="146">
        <v>149</v>
      </c>
      <c r="K31" s="146">
        <v>213</v>
      </c>
      <c r="L31" s="146">
        <v>290</v>
      </c>
      <c r="M31" s="146">
        <v>262</v>
      </c>
      <c r="N31" s="146">
        <v>165</v>
      </c>
      <c r="O31" s="138"/>
      <c r="P31" s="138"/>
    </row>
    <row r="32" spans="1:16" s="141" customFormat="1" ht="11" customHeight="1">
      <c r="A32" s="156"/>
      <c r="B32" s="155"/>
      <c r="C32" s="155"/>
      <c r="D32" s="158" t="s">
        <v>38</v>
      </c>
      <c r="E32" s="146">
        <f t="shared" si="11"/>
        <v>1749</v>
      </c>
      <c r="F32" s="146">
        <v>118</v>
      </c>
      <c r="G32" s="146">
        <v>146</v>
      </c>
      <c r="H32" s="146">
        <v>162</v>
      </c>
      <c r="I32" s="146">
        <v>145</v>
      </c>
      <c r="J32" s="146">
        <v>181</v>
      </c>
      <c r="K32" s="146">
        <v>259</v>
      </c>
      <c r="L32" s="146">
        <v>269</v>
      </c>
      <c r="M32" s="146">
        <v>247</v>
      </c>
      <c r="N32" s="146">
        <v>222</v>
      </c>
      <c r="O32" s="138"/>
      <c r="P32" s="138"/>
    </row>
    <row r="33" spans="1:16" s="141" customFormat="1" ht="11" customHeight="1">
      <c r="A33" s="156"/>
      <c r="B33" s="155"/>
      <c r="C33" s="155" t="s">
        <v>74</v>
      </c>
      <c r="D33" s="158" t="s">
        <v>26</v>
      </c>
      <c r="E33" s="146">
        <f t="shared" si="11"/>
        <v>3965</v>
      </c>
      <c r="F33" s="146">
        <f>F27+F30</f>
        <v>278</v>
      </c>
      <c r="G33" s="146">
        <f t="shared" ref="G33:N33" si="13">G27+G30</f>
        <v>322</v>
      </c>
      <c r="H33" s="146">
        <f t="shared" si="13"/>
        <v>317</v>
      </c>
      <c r="I33" s="146">
        <f t="shared" si="13"/>
        <v>340</v>
      </c>
      <c r="J33" s="146">
        <f t="shared" si="13"/>
        <v>420</v>
      </c>
      <c r="K33" s="146">
        <f t="shared" si="13"/>
        <v>586</v>
      </c>
      <c r="L33" s="146">
        <f t="shared" si="13"/>
        <v>692</v>
      </c>
      <c r="M33" s="146">
        <f t="shared" si="13"/>
        <v>582</v>
      </c>
      <c r="N33" s="146">
        <f t="shared" si="13"/>
        <v>428</v>
      </c>
      <c r="O33" s="138"/>
      <c r="P33" s="138"/>
    </row>
    <row r="34" spans="1:16" s="141" customFormat="1" ht="11" customHeight="1">
      <c r="A34" s="156"/>
      <c r="B34" s="155"/>
      <c r="C34" s="155"/>
      <c r="D34" s="158" t="s">
        <v>37</v>
      </c>
      <c r="E34" s="146">
        <f t="shared" si="11"/>
        <v>1822</v>
      </c>
      <c r="F34" s="146">
        <f t="shared" ref="F34:N35" si="14">F28+F31</f>
        <v>117</v>
      </c>
      <c r="G34" s="146">
        <f t="shared" si="14"/>
        <v>127</v>
      </c>
      <c r="H34" s="146">
        <f t="shared" si="14"/>
        <v>110</v>
      </c>
      <c r="I34" s="146">
        <f t="shared" si="14"/>
        <v>151</v>
      </c>
      <c r="J34" s="146">
        <f t="shared" si="14"/>
        <v>181</v>
      </c>
      <c r="K34" s="146">
        <f t="shared" si="14"/>
        <v>280</v>
      </c>
      <c r="L34" s="146">
        <f t="shared" si="14"/>
        <v>360</v>
      </c>
      <c r="M34" s="146">
        <f t="shared" si="14"/>
        <v>307</v>
      </c>
      <c r="N34" s="146">
        <f t="shared" si="14"/>
        <v>189</v>
      </c>
      <c r="O34" s="138"/>
      <c r="P34" s="138"/>
    </row>
    <row r="35" spans="1:16" s="141" customFormat="1" ht="11" customHeight="1">
      <c r="A35" s="156"/>
      <c r="B35" s="155"/>
      <c r="C35" s="155"/>
      <c r="D35" s="158" t="s">
        <v>38</v>
      </c>
      <c r="E35" s="146">
        <f t="shared" si="11"/>
        <v>2143</v>
      </c>
      <c r="F35" s="146">
        <f t="shared" si="14"/>
        <v>161</v>
      </c>
      <c r="G35" s="146">
        <f t="shared" si="14"/>
        <v>195</v>
      </c>
      <c r="H35" s="146">
        <f t="shared" si="14"/>
        <v>207</v>
      </c>
      <c r="I35" s="146">
        <f t="shared" si="14"/>
        <v>189</v>
      </c>
      <c r="J35" s="146">
        <f t="shared" si="14"/>
        <v>239</v>
      </c>
      <c r="K35" s="146">
        <f t="shared" si="14"/>
        <v>306</v>
      </c>
      <c r="L35" s="146">
        <f t="shared" si="14"/>
        <v>332</v>
      </c>
      <c r="M35" s="146">
        <f t="shared" si="14"/>
        <v>275</v>
      </c>
      <c r="N35" s="146">
        <f t="shared" si="14"/>
        <v>239</v>
      </c>
      <c r="O35" s="138"/>
      <c r="P35" s="138"/>
    </row>
    <row r="36" spans="1:16" s="143" customFormat="1" ht="11" customHeight="1">
      <c r="A36" s="155"/>
      <c r="B36" s="155"/>
      <c r="C36" s="155"/>
      <c r="D36" s="158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31"/>
      <c r="P36" s="131"/>
    </row>
    <row r="37" spans="1:16" s="141" customFormat="1" ht="11" customHeight="1">
      <c r="A37" s="156" t="s">
        <v>42</v>
      </c>
      <c r="B37" s="155"/>
      <c r="C37" s="157" t="s">
        <v>72</v>
      </c>
      <c r="D37" s="158" t="s">
        <v>26</v>
      </c>
      <c r="E37" s="159">
        <f>E27/E17</f>
        <v>8.6822074215033296E-2</v>
      </c>
      <c r="F37" s="159">
        <f>F27/F17</f>
        <v>7.9746835443037969E-2</v>
      </c>
      <c r="G37" s="159">
        <f t="shared" ref="G37:N45" si="15">G27/G17</f>
        <v>8.5585585585585586E-2</v>
      </c>
      <c r="H37" s="159">
        <f t="shared" si="15"/>
        <v>7.9601990049751242E-2</v>
      </c>
      <c r="I37" s="159">
        <f t="shared" si="15"/>
        <v>0.10555555555555556</v>
      </c>
      <c r="J37" s="159">
        <f t="shared" si="15"/>
        <v>0.11029411764705882</v>
      </c>
      <c r="K37" s="159">
        <f t="shared" si="15"/>
        <v>9.1054313099041537E-2</v>
      </c>
      <c r="L37" s="159">
        <f t="shared" si="15"/>
        <v>9.8010316875460579E-2</v>
      </c>
      <c r="M37" s="159">
        <f t="shared" si="15"/>
        <v>7.6680672268907568E-2</v>
      </c>
      <c r="N37" s="159">
        <f t="shared" si="15"/>
        <v>4.9457177322074788E-2</v>
      </c>
      <c r="O37" s="138"/>
      <c r="P37" s="138"/>
    </row>
    <row r="38" spans="1:16" s="141" customFormat="1" ht="11" customHeight="1">
      <c r="A38" s="156"/>
      <c r="B38" s="155"/>
      <c r="C38" s="155"/>
      <c r="D38" s="158" t="s">
        <v>37</v>
      </c>
      <c r="E38" s="159">
        <f t="shared" ref="E38:F45" si="16">E28/E18</f>
        <v>9.0541632983023437E-2</v>
      </c>
      <c r="F38" s="159">
        <f t="shared" si="16"/>
        <v>7.4906367041198504E-2</v>
      </c>
      <c r="G38" s="159">
        <f t="shared" si="15"/>
        <v>9.6428571428571433E-2</v>
      </c>
      <c r="H38" s="159">
        <f t="shared" si="15"/>
        <v>6.0317460317460318E-2</v>
      </c>
      <c r="I38" s="159">
        <f t="shared" si="15"/>
        <v>0.11721611721611722</v>
      </c>
      <c r="J38" s="159">
        <f t="shared" si="15"/>
        <v>9.8765432098765427E-2</v>
      </c>
      <c r="K38" s="159">
        <f t="shared" si="15"/>
        <v>0.1046875</v>
      </c>
      <c r="L38" s="159">
        <f t="shared" si="15"/>
        <v>0.10263929618768329</v>
      </c>
      <c r="M38" s="159">
        <f t="shared" si="15"/>
        <v>8.5877862595419852E-2</v>
      </c>
      <c r="N38" s="159">
        <f t="shared" si="15"/>
        <v>5.9113300492610835E-2</v>
      </c>
      <c r="O38" s="138"/>
      <c r="P38" s="138"/>
    </row>
    <row r="39" spans="1:16" s="141" customFormat="1" ht="11" customHeight="1">
      <c r="A39" s="156"/>
      <c r="B39" s="155"/>
      <c r="C39" s="155"/>
      <c r="D39" s="158" t="s">
        <v>38</v>
      </c>
      <c r="E39" s="159">
        <f t="shared" si="16"/>
        <v>8.3883329784969124E-2</v>
      </c>
      <c r="F39" s="159">
        <f t="shared" si="16"/>
        <v>8.2217973231357558E-2</v>
      </c>
      <c r="G39" s="159">
        <f t="shared" si="15"/>
        <v>8.0592105263157895E-2</v>
      </c>
      <c r="H39" s="159">
        <f t="shared" si="15"/>
        <v>9.202453987730061E-2</v>
      </c>
      <c r="I39" s="159">
        <f t="shared" si="15"/>
        <v>9.8434004474272932E-2</v>
      </c>
      <c r="J39" s="159">
        <f t="shared" si="15"/>
        <v>0.11788617886178862</v>
      </c>
      <c r="K39" s="159">
        <f t="shared" si="15"/>
        <v>7.6797385620915037E-2</v>
      </c>
      <c r="L39" s="159">
        <f t="shared" si="15"/>
        <v>9.3333333333333338E-2</v>
      </c>
      <c r="M39" s="159">
        <f t="shared" si="15"/>
        <v>6.5420560747663545E-2</v>
      </c>
      <c r="N39" s="159">
        <f t="shared" si="15"/>
        <v>4.0189125295508277E-2</v>
      </c>
      <c r="O39" s="138"/>
      <c r="P39" s="138"/>
    </row>
    <row r="40" spans="1:16" s="141" customFormat="1" ht="11" customHeight="1">
      <c r="A40" s="156"/>
      <c r="B40" s="155"/>
      <c r="C40" s="157" t="s">
        <v>73</v>
      </c>
      <c r="D40" s="158" t="s">
        <v>26</v>
      </c>
      <c r="E40" s="159">
        <f t="shared" si="16"/>
        <v>0.13763614703880189</v>
      </c>
      <c r="F40" s="159">
        <f t="shared" si="16"/>
        <v>8.2375478927203066E-2</v>
      </c>
      <c r="G40" s="159">
        <f t="shared" si="15"/>
        <v>9.3429548044056204E-2</v>
      </c>
      <c r="H40" s="159">
        <f t="shared" si="15"/>
        <v>0.10971379011274934</v>
      </c>
      <c r="I40" s="159">
        <f t="shared" si="15"/>
        <v>0.12601431980906921</v>
      </c>
      <c r="J40" s="159">
        <f t="shared" si="15"/>
        <v>0.15558698727015557</v>
      </c>
      <c r="K40" s="159">
        <f t="shared" si="15"/>
        <v>0.15551894563426688</v>
      </c>
      <c r="L40" s="159">
        <f t="shared" si="15"/>
        <v>0.16354593329432415</v>
      </c>
      <c r="M40" s="159">
        <f t="shared" si="15"/>
        <v>0.17172739541160595</v>
      </c>
      <c r="N40" s="159">
        <f t="shared" si="15"/>
        <v>0.16666666666666666</v>
      </c>
      <c r="O40" s="138"/>
      <c r="P40" s="138"/>
    </row>
    <row r="41" spans="1:16" s="141" customFormat="1" ht="11" customHeight="1">
      <c r="A41" s="156"/>
      <c r="B41" s="155"/>
      <c r="C41" s="155"/>
      <c r="D41" s="158" t="s">
        <v>37</v>
      </c>
      <c r="E41" s="159">
        <f t="shared" si="16"/>
        <v>0.15901551631888711</v>
      </c>
      <c r="F41" s="159">
        <f t="shared" si="16"/>
        <v>0.1027542372881356</v>
      </c>
      <c r="G41" s="159">
        <f t="shared" si="15"/>
        <v>0.11261261261261261</v>
      </c>
      <c r="H41" s="159">
        <f t="shared" si="15"/>
        <v>0.11030303030303031</v>
      </c>
      <c r="I41" s="159">
        <f t="shared" si="15"/>
        <v>0.15596330275229359</v>
      </c>
      <c r="J41" s="159">
        <f t="shared" si="15"/>
        <v>0.18327183271832717</v>
      </c>
      <c r="K41" s="159">
        <f t="shared" si="15"/>
        <v>0.1681136543014996</v>
      </c>
      <c r="L41" s="159">
        <f t="shared" si="15"/>
        <v>0.19528619528619529</v>
      </c>
      <c r="M41" s="159">
        <f t="shared" si="15"/>
        <v>0.1899927483683829</v>
      </c>
      <c r="N41" s="159">
        <f t="shared" si="15"/>
        <v>0.16819571865443425</v>
      </c>
      <c r="O41" s="138"/>
      <c r="P41" s="138"/>
    </row>
    <row r="42" spans="1:16" s="141" customFormat="1" ht="11" customHeight="1">
      <c r="A42" s="156"/>
      <c r="B42" s="155"/>
      <c r="C42" s="155"/>
      <c r="D42" s="158" t="s">
        <v>38</v>
      </c>
      <c r="E42" s="159">
        <f t="shared" si="16"/>
        <v>0.12352567271699978</v>
      </c>
      <c r="F42" s="159">
        <f t="shared" si="16"/>
        <v>7.0828331332533009E-2</v>
      </c>
      <c r="G42" s="159">
        <f t="shared" si="15"/>
        <v>8.3667621776504303E-2</v>
      </c>
      <c r="H42" s="159">
        <f t="shared" si="15"/>
        <v>0.10938555030384875</v>
      </c>
      <c r="I42" s="159">
        <f t="shared" si="15"/>
        <v>0.10885885885885886</v>
      </c>
      <c r="J42" s="159">
        <f t="shared" si="15"/>
        <v>0.13837920489296637</v>
      </c>
      <c r="K42" s="159">
        <f t="shared" si="15"/>
        <v>0.14649321266968326</v>
      </c>
      <c r="L42" s="159">
        <f t="shared" si="15"/>
        <v>0.13916192446973616</v>
      </c>
      <c r="M42" s="159">
        <f t="shared" si="15"/>
        <v>0.15583596214511042</v>
      </c>
      <c r="N42" s="159">
        <f t="shared" si="15"/>
        <v>0.16554809843400448</v>
      </c>
      <c r="O42" s="138"/>
      <c r="P42" s="138"/>
    </row>
    <row r="43" spans="1:16" s="141" customFormat="1" ht="11" customHeight="1">
      <c r="A43" s="156"/>
      <c r="B43" s="155"/>
      <c r="C43" s="155" t="s">
        <v>74</v>
      </c>
      <c r="D43" s="158" t="s">
        <v>26</v>
      </c>
      <c r="E43" s="159">
        <f>E33/E23</f>
        <v>0.12424793181248434</v>
      </c>
      <c r="F43" s="159">
        <f t="shared" si="16"/>
        <v>8.1764705882352948E-2</v>
      </c>
      <c r="G43" s="159">
        <f t="shared" si="15"/>
        <v>9.1451292246520877E-2</v>
      </c>
      <c r="H43" s="159">
        <f t="shared" si="15"/>
        <v>0.10192926045016078</v>
      </c>
      <c r="I43" s="159">
        <f t="shared" si="15"/>
        <v>0.12078152753108348</v>
      </c>
      <c r="J43" s="159">
        <f t="shared" si="15"/>
        <v>0.14300306435137897</v>
      </c>
      <c r="K43" s="159">
        <f t="shared" si="15"/>
        <v>0.13669232563564265</v>
      </c>
      <c r="L43" s="159">
        <f t="shared" si="15"/>
        <v>0.14492146596858638</v>
      </c>
      <c r="M43" s="159">
        <f t="shared" si="15"/>
        <v>0.14862104187946884</v>
      </c>
      <c r="N43" s="159">
        <f t="shared" si="15"/>
        <v>0.13582989527134243</v>
      </c>
      <c r="O43" s="138"/>
      <c r="P43" s="138"/>
    </row>
    <row r="44" spans="1:16" s="141" customFormat="1" ht="11" customHeight="1">
      <c r="A44" s="156"/>
      <c r="B44" s="155"/>
      <c r="C44" s="155"/>
      <c r="D44" s="158" t="s">
        <v>37</v>
      </c>
      <c r="E44" s="159">
        <f t="shared" si="16"/>
        <v>0.13955269607843138</v>
      </c>
      <c r="F44" s="159">
        <f t="shared" si="16"/>
        <v>9.661436829066887E-2</v>
      </c>
      <c r="G44" s="159">
        <f t="shared" si="15"/>
        <v>0.10873287671232877</v>
      </c>
      <c r="H44" s="159">
        <f t="shared" si="15"/>
        <v>9.6491228070175433E-2</v>
      </c>
      <c r="I44" s="159">
        <f t="shared" si="15"/>
        <v>0.14575289575289574</v>
      </c>
      <c r="J44" s="159">
        <f t="shared" si="15"/>
        <v>0.15919085312225154</v>
      </c>
      <c r="K44" s="159">
        <f t="shared" si="15"/>
        <v>0.14682747771368643</v>
      </c>
      <c r="L44" s="159">
        <f t="shared" si="15"/>
        <v>0.16612828795569912</v>
      </c>
      <c r="M44" s="159">
        <f t="shared" si="15"/>
        <v>0.16132422490803994</v>
      </c>
      <c r="N44" s="159">
        <f t="shared" si="15"/>
        <v>0.13626532083633741</v>
      </c>
      <c r="O44" s="138"/>
      <c r="P44" s="138"/>
    </row>
    <row r="45" spans="1:16" s="141" customFormat="1" ht="11" customHeight="1">
      <c r="A45" s="156"/>
      <c r="B45" s="155"/>
      <c r="C45" s="155"/>
      <c r="D45" s="158" t="s">
        <v>38</v>
      </c>
      <c r="E45" s="159">
        <f t="shared" si="16"/>
        <v>0.11365082732286805</v>
      </c>
      <c r="F45" s="159">
        <f t="shared" si="16"/>
        <v>7.3549566011877565E-2</v>
      </c>
      <c r="G45" s="159">
        <f t="shared" si="15"/>
        <v>8.2872928176795577E-2</v>
      </c>
      <c r="H45" s="159">
        <f t="shared" si="15"/>
        <v>0.1050761421319797</v>
      </c>
      <c r="I45" s="159">
        <f t="shared" si="15"/>
        <v>0.10623946037099494</v>
      </c>
      <c r="J45" s="159">
        <f t="shared" si="15"/>
        <v>0.13277777777777777</v>
      </c>
      <c r="K45" s="159">
        <f t="shared" si="15"/>
        <v>0.12857142857142856</v>
      </c>
      <c r="L45" s="159">
        <f t="shared" si="15"/>
        <v>0.1273006134969325</v>
      </c>
      <c r="M45" s="159">
        <f t="shared" si="15"/>
        <v>0.13661202185792351</v>
      </c>
      <c r="N45" s="159">
        <f t="shared" si="15"/>
        <v>0.1354875283446712</v>
      </c>
      <c r="O45" s="138"/>
      <c r="P45" s="138"/>
    </row>
    <row r="46" spans="1:16" s="155" customFormat="1" ht="11" customHeight="1">
      <c r="D46" s="158"/>
      <c r="O46" s="160"/>
      <c r="P46" s="160"/>
    </row>
    <row r="47" spans="1:16" s="161" customFormat="1" ht="11" customHeight="1">
      <c r="A47" s="156" t="s">
        <v>75</v>
      </c>
      <c r="B47" s="155"/>
      <c r="C47" s="157" t="s">
        <v>72</v>
      </c>
      <c r="D47" s="158" t="s">
        <v>26</v>
      </c>
      <c r="E47" s="146">
        <f>SUM(F47:N47)</f>
        <v>438</v>
      </c>
      <c r="F47" s="146">
        <f>SUM(F48:F49)</f>
        <v>30</v>
      </c>
      <c r="G47" s="146">
        <f t="shared" ref="G47:N47" si="17">SUM(G48:G49)</f>
        <v>51</v>
      </c>
      <c r="H47" s="146">
        <f t="shared" si="17"/>
        <v>39</v>
      </c>
      <c r="I47" s="146">
        <f t="shared" si="17"/>
        <v>42</v>
      </c>
      <c r="J47" s="146">
        <f t="shared" si="17"/>
        <v>61</v>
      </c>
      <c r="K47" s="146">
        <f t="shared" si="17"/>
        <v>67</v>
      </c>
      <c r="L47" s="146">
        <f t="shared" si="17"/>
        <v>73</v>
      </c>
      <c r="M47" s="146">
        <f t="shared" si="17"/>
        <v>50</v>
      </c>
      <c r="N47" s="146">
        <f t="shared" si="17"/>
        <v>25</v>
      </c>
      <c r="O47" s="138"/>
      <c r="P47" s="138"/>
    </row>
    <row r="48" spans="1:16" s="161" customFormat="1" ht="11" customHeight="1">
      <c r="A48" s="156"/>
      <c r="B48" s="155"/>
      <c r="C48" s="155"/>
      <c r="D48" s="158" t="s">
        <v>37</v>
      </c>
      <c r="E48" s="146">
        <f t="shared" ref="E48:E55" si="18">SUM(F48:N48)</f>
        <v>198</v>
      </c>
      <c r="F48" s="146">
        <v>10</v>
      </c>
      <c r="G48" s="146">
        <v>18</v>
      </c>
      <c r="H48" s="146">
        <v>13</v>
      </c>
      <c r="I48" s="146">
        <v>17</v>
      </c>
      <c r="J48" s="146">
        <v>23</v>
      </c>
      <c r="K48" s="146">
        <v>35</v>
      </c>
      <c r="L48" s="146">
        <v>38</v>
      </c>
      <c r="M48" s="146">
        <v>30</v>
      </c>
      <c r="N48" s="146">
        <v>14</v>
      </c>
      <c r="O48" s="138"/>
      <c r="P48" s="138"/>
    </row>
    <row r="49" spans="1:18" s="161" customFormat="1" ht="11" customHeight="1">
      <c r="A49" s="156"/>
      <c r="B49" s="155"/>
      <c r="C49" s="155"/>
      <c r="D49" s="158" t="s">
        <v>38</v>
      </c>
      <c r="E49" s="146">
        <f t="shared" si="18"/>
        <v>240</v>
      </c>
      <c r="F49" s="146">
        <v>20</v>
      </c>
      <c r="G49" s="146">
        <v>33</v>
      </c>
      <c r="H49" s="146">
        <v>26</v>
      </c>
      <c r="I49" s="146">
        <v>25</v>
      </c>
      <c r="J49" s="146">
        <v>38</v>
      </c>
      <c r="K49" s="146">
        <v>32</v>
      </c>
      <c r="L49" s="146">
        <v>35</v>
      </c>
      <c r="M49" s="146">
        <v>20</v>
      </c>
      <c r="N49" s="146">
        <v>11</v>
      </c>
      <c r="O49" s="138"/>
      <c r="P49" s="138"/>
    </row>
    <row r="50" spans="1:18" s="161" customFormat="1" ht="11" customHeight="1">
      <c r="A50" s="156"/>
      <c r="B50" s="155"/>
      <c r="C50" s="157" t="s">
        <v>73</v>
      </c>
      <c r="D50" s="158" t="s">
        <v>26</v>
      </c>
      <c r="E50" s="146">
        <f t="shared" si="18"/>
        <v>3053</v>
      </c>
      <c r="F50" s="146">
        <f>SUM(F51:F52)</f>
        <v>206</v>
      </c>
      <c r="G50" s="146">
        <f t="shared" ref="G50:N50" si="19">SUM(G51:G52)</f>
        <v>229</v>
      </c>
      <c r="H50" s="146">
        <f t="shared" si="19"/>
        <v>244</v>
      </c>
      <c r="I50" s="146">
        <f t="shared" si="19"/>
        <v>253</v>
      </c>
      <c r="J50" s="146">
        <f t="shared" si="19"/>
        <v>315</v>
      </c>
      <c r="K50" s="146">
        <f t="shared" si="19"/>
        <v>437</v>
      </c>
      <c r="L50" s="146">
        <f t="shared" si="19"/>
        <v>528</v>
      </c>
      <c r="M50" s="146">
        <f t="shared" si="19"/>
        <v>480</v>
      </c>
      <c r="N50" s="146">
        <f t="shared" si="19"/>
        <v>361</v>
      </c>
      <c r="O50" s="138"/>
      <c r="P50" s="138"/>
    </row>
    <row r="51" spans="1:18" s="161" customFormat="1" ht="11" customHeight="1">
      <c r="A51" s="156"/>
      <c r="B51" s="155"/>
      <c r="C51" s="155"/>
      <c r="D51" s="158" t="s">
        <v>37</v>
      </c>
      <c r="E51" s="146">
        <f t="shared" si="18"/>
        <v>1391</v>
      </c>
      <c r="F51" s="146">
        <v>91</v>
      </c>
      <c r="G51" s="146">
        <v>90</v>
      </c>
      <c r="H51" s="146">
        <v>89</v>
      </c>
      <c r="I51" s="146">
        <v>113</v>
      </c>
      <c r="J51" s="146">
        <v>140</v>
      </c>
      <c r="K51" s="146">
        <v>197</v>
      </c>
      <c r="L51" s="146">
        <v>271</v>
      </c>
      <c r="M51" s="146">
        <v>249</v>
      </c>
      <c r="N51" s="146">
        <v>151</v>
      </c>
      <c r="O51" s="138"/>
      <c r="P51" s="138"/>
    </row>
    <row r="52" spans="1:18" s="161" customFormat="1" ht="11" customHeight="1">
      <c r="A52" s="156"/>
      <c r="B52" s="155"/>
      <c r="C52" s="155"/>
      <c r="D52" s="158" t="s">
        <v>38</v>
      </c>
      <c r="E52" s="146">
        <f t="shared" si="18"/>
        <v>1662</v>
      </c>
      <c r="F52" s="146">
        <v>115</v>
      </c>
      <c r="G52" s="146">
        <v>139</v>
      </c>
      <c r="H52" s="146">
        <v>155</v>
      </c>
      <c r="I52" s="146">
        <v>140</v>
      </c>
      <c r="J52" s="146">
        <v>175</v>
      </c>
      <c r="K52" s="146">
        <v>240</v>
      </c>
      <c r="L52" s="146">
        <v>257</v>
      </c>
      <c r="M52" s="146">
        <v>231</v>
      </c>
      <c r="N52" s="146">
        <v>210</v>
      </c>
      <c r="O52" s="138"/>
      <c r="P52" s="138"/>
    </row>
    <row r="53" spans="1:18" s="161" customFormat="1" ht="11" customHeight="1">
      <c r="A53" s="156"/>
      <c r="B53" s="155"/>
      <c r="C53" s="155" t="s">
        <v>74</v>
      </c>
      <c r="D53" s="158" t="s">
        <v>26</v>
      </c>
      <c r="E53" s="146">
        <f t="shared" si="18"/>
        <v>3491</v>
      </c>
      <c r="F53" s="146">
        <f>F47+F50</f>
        <v>236</v>
      </c>
      <c r="G53" s="146">
        <f t="shared" ref="G53:N53" si="20">G47+G50</f>
        <v>280</v>
      </c>
      <c r="H53" s="146">
        <f t="shared" si="20"/>
        <v>283</v>
      </c>
      <c r="I53" s="146">
        <f t="shared" si="20"/>
        <v>295</v>
      </c>
      <c r="J53" s="146">
        <f t="shared" si="20"/>
        <v>376</v>
      </c>
      <c r="K53" s="146">
        <f t="shared" si="20"/>
        <v>504</v>
      </c>
      <c r="L53" s="146">
        <f t="shared" si="20"/>
        <v>601</v>
      </c>
      <c r="M53" s="146">
        <f t="shared" si="20"/>
        <v>530</v>
      </c>
      <c r="N53" s="146">
        <f t="shared" si="20"/>
        <v>386</v>
      </c>
      <c r="O53" s="146"/>
      <c r="P53" s="138"/>
    </row>
    <row r="54" spans="1:18" s="161" customFormat="1" ht="11" customHeight="1">
      <c r="A54" s="156"/>
      <c r="B54" s="155"/>
      <c r="C54" s="155"/>
      <c r="D54" s="158" t="s">
        <v>37</v>
      </c>
      <c r="E54" s="146">
        <f t="shared" si="18"/>
        <v>1589</v>
      </c>
      <c r="F54" s="146">
        <f t="shared" ref="F54:N55" si="21">F48+F51</f>
        <v>101</v>
      </c>
      <c r="G54" s="146">
        <f t="shared" si="21"/>
        <v>108</v>
      </c>
      <c r="H54" s="146">
        <f t="shared" si="21"/>
        <v>102</v>
      </c>
      <c r="I54" s="146">
        <f t="shared" si="21"/>
        <v>130</v>
      </c>
      <c r="J54" s="146">
        <f t="shared" si="21"/>
        <v>163</v>
      </c>
      <c r="K54" s="146">
        <f t="shared" si="21"/>
        <v>232</v>
      </c>
      <c r="L54" s="146">
        <f t="shared" si="21"/>
        <v>309</v>
      </c>
      <c r="M54" s="146">
        <f t="shared" si="21"/>
        <v>279</v>
      </c>
      <c r="N54" s="146">
        <f t="shared" si="21"/>
        <v>165</v>
      </c>
      <c r="O54" s="138"/>
      <c r="P54" s="138"/>
    </row>
    <row r="55" spans="1:18" s="161" customFormat="1" ht="11" customHeight="1">
      <c r="A55" s="156"/>
      <c r="B55" s="155"/>
      <c r="C55" s="155"/>
      <c r="D55" s="158" t="s">
        <v>38</v>
      </c>
      <c r="E55" s="146">
        <f t="shared" si="18"/>
        <v>1902</v>
      </c>
      <c r="F55" s="146">
        <f t="shared" si="21"/>
        <v>135</v>
      </c>
      <c r="G55" s="146">
        <f t="shared" si="21"/>
        <v>172</v>
      </c>
      <c r="H55" s="146">
        <f t="shared" si="21"/>
        <v>181</v>
      </c>
      <c r="I55" s="146">
        <f t="shared" si="21"/>
        <v>165</v>
      </c>
      <c r="J55" s="146">
        <f t="shared" si="21"/>
        <v>213</v>
      </c>
      <c r="K55" s="146">
        <f t="shared" si="21"/>
        <v>272</v>
      </c>
      <c r="L55" s="146">
        <f t="shared" si="21"/>
        <v>292</v>
      </c>
      <c r="M55" s="146">
        <f t="shared" si="21"/>
        <v>251</v>
      </c>
      <c r="N55" s="146">
        <f t="shared" si="21"/>
        <v>221</v>
      </c>
      <c r="O55" s="138"/>
      <c r="P55" s="138"/>
    </row>
    <row r="56" spans="1:18" s="155" customFormat="1" ht="11" customHeight="1">
      <c r="D56" s="158"/>
      <c r="O56" s="160"/>
      <c r="P56" s="160"/>
      <c r="Q56" s="160"/>
      <c r="R56" s="160"/>
    </row>
    <row r="57" spans="1:18" s="161" customFormat="1" ht="11" customHeight="1">
      <c r="A57" s="156" t="s">
        <v>76</v>
      </c>
      <c r="B57" s="155"/>
      <c r="C57" s="157" t="s">
        <v>72</v>
      </c>
      <c r="D57" s="158" t="s">
        <v>26</v>
      </c>
      <c r="E57" s="162">
        <f>E47/E27</f>
        <v>0.6</v>
      </c>
      <c r="F57" s="163">
        <f>F47/F27</f>
        <v>0.47619047619047616</v>
      </c>
      <c r="G57" s="163">
        <f t="shared" ref="G57:N65" si="22">G47/G27</f>
        <v>0.67105263157894735</v>
      </c>
      <c r="H57" s="163">
        <f t="shared" si="22"/>
        <v>0.609375</v>
      </c>
      <c r="I57" s="163">
        <f t="shared" si="22"/>
        <v>0.55263157894736847</v>
      </c>
      <c r="J57" s="163">
        <f t="shared" si="22"/>
        <v>0.67777777777777781</v>
      </c>
      <c r="K57" s="163">
        <f t="shared" si="22"/>
        <v>0.58771929824561409</v>
      </c>
      <c r="L57" s="163">
        <f t="shared" si="22"/>
        <v>0.54887218045112784</v>
      </c>
      <c r="M57" s="163">
        <f t="shared" si="22"/>
        <v>0.68493150684931503</v>
      </c>
      <c r="N57" s="163">
        <f t="shared" si="22"/>
        <v>0.6097560975609756</v>
      </c>
      <c r="O57" s="138"/>
      <c r="P57" s="138"/>
    </row>
    <row r="58" spans="1:18" s="161" customFormat="1" ht="11" customHeight="1">
      <c r="A58" s="156"/>
      <c r="B58" s="155"/>
      <c r="C58" s="155"/>
      <c r="D58" s="158" t="s">
        <v>37</v>
      </c>
      <c r="E58" s="162">
        <f t="shared" ref="E58:F65" si="23">E48/E28</f>
        <v>0.5892857142857143</v>
      </c>
      <c r="F58" s="163">
        <f t="shared" si="23"/>
        <v>0.5</v>
      </c>
      <c r="G58" s="163">
        <f t="shared" si="22"/>
        <v>0.66666666666666663</v>
      </c>
      <c r="H58" s="163">
        <f t="shared" si="22"/>
        <v>0.68421052631578949</v>
      </c>
      <c r="I58" s="163">
        <f t="shared" si="22"/>
        <v>0.53125</v>
      </c>
      <c r="J58" s="163">
        <f t="shared" si="22"/>
        <v>0.71875</v>
      </c>
      <c r="K58" s="163">
        <f t="shared" si="22"/>
        <v>0.52238805970149249</v>
      </c>
      <c r="L58" s="163">
        <f t="shared" si="22"/>
        <v>0.54285714285714282</v>
      </c>
      <c r="M58" s="163">
        <f t="shared" si="22"/>
        <v>0.66666666666666663</v>
      </c>
      <c r="N58" s="163">
        <f t="shared" si="22"/>
        <v>0.58333333333333337</v>
      </c>
      <c r="O58" s="138"/>
      <c r="P58" s="138"/>
    </row>
    <row r="59" spans="1:18" s="161" customFormat="1" ht="11" customHeight="1">
      <c r="A59" s="156"/>
      <c r="B59" s="155"/>
      <c r="C59" s="155"/>
      <c r="D59" s="158" t="s">
        <v>38</v>
      </c>
      <c r="E59" s="162">
        <f t="shared" si="23"/>
        <v>0.6091370558375635</v>
      </c>
      <c r="F59" s="163">
        <f t="shared" si="23"/>
        <v>0.46511627906976744</v>
      </c>
      <c r="G59" s="163">
        <f t="shared" si="22"/>
        <v>0.67346938775510201</v>
      </c>
      <c r="H59" s="163">
        <f t="shared" si="22"/>
        <v>0.57777777777777772</v>
      </c>
      <c r="I59" s="163">
        <f t="shared" si="22"/>
        <v>0.56818181818181823</v>
      </c>
      <c r="J59" s="163">
        <f t="shared" si="22"/>
        <v>0.65517241379310343</v>
      </c>
      <c r="K59" s="163">
        <f t="shared" si="22"/>
        <v>0.68085106382978722</v>
      </c>
      <c r="L59" s="163">
        <f t="shared" si="22"/>
        <v>0.55555555555555558</v>
      </c>
      <c r="M59" s="163">
        <f t="shared" si="22"/>
        <v>0.7142857142857143</v>
      </c>
      <c r="N59" s="163">
        <f t="shared" si="22"/>
        <v>0.6470588235294118</v>
      </c>
      <c r="O59" s="138"/>
      <c r="P59" s="138"/>
    </row>
    <row r="60" spans="1:18" s="161" customFormat="1" ht="11" customHeight="1">
      <c r="A60" s="156"/>
      <c r="B60" s="155"/>
      <c r="C60" s="157" t="s">
        <v>73</v>
      </c>
      <c r="D60" s="158" t="s">
        <v>26</v>
      </c>
      <c r="E60" s="162">
        <f t="shared" si="23"/>
        <v>0.9437403400309119</v>
      </c>
      <c r="F60" s="163">
        <f t="shared" si="23"/>
        <v>0.95813953488372094</v>
      </c>
      <c r="G60" s="163">
        <f t="shared" si="22"/>
        <v>0.93089430894308944</v>
      </c>
      <c r="H60" s="163">
        <f t="shared" si="22"/>
        <v>0.96442687747035571</v>
      </c>
      <c r="I60" s="163">
        <f t="shared" si="22"/>
        <v>0.95833333333333337</v>
      </c>
      <c r="J60" s="163">
        <f t="shared" si="22"/>
        <v>0.95454545454545459</v>
      </c>
      <c r="K60" s="163">
        <f t="shared" si="22"/>
        <v>0.92584745762711862</v>
      </c>
      <c r="L60" s="163">
        <f t="shared" si="22"/>
        <v>0.94454382826475847</v>
      </c>
      <c r="M60" s="163">
        <f t="shared" si="22"/>
        <v>0.94302554027504915</v>
      </c>
      <c r="N60" s="163">
        <f t="shared" si="22"/>
        <v>0.93281653746770021</v>
      </c>
      <c r="O60" s="138"/>
      <c r="P60" s="138"/>
    </row>
    <row r="61" spans="1:18" s="161" customFormat="1" ht="11" customHeight="1">
      <c r="A61" s="156"/>
      <c r="B61" s="155"/>
      <c r="C61" s="155"/>
      <c r="D61" s="158" t="s">
        <v>37</v>
      </c>
      <c r="E61" s="162">
        <f t="shared" si="23"/>
        <v>0.93606998654104978</v>
      </c>
      <c r="F61" s="163">
        <f t="shared" si="23"/>
        <v>0.93814432989690721</v>
      </c>
      <c r="G61" s="163">
        <f t="shared" si="22"/>
        <v>0.9</v>
      </c>
      <c r="H61" s="163">
        <f t="shared" si="22"/>
        <v>0.97802197802197799</v>
      </c>
      <c r="I61" s="163">
        <f t="shared" si="22"/>
        <v>0.94957983193277307</v>
      </c>
      <c r="J61" s="163">
        <f t="shared" si="22"/>
        <v>0.93959731543624159</v>
      </c>
      <c r="K61" s="163">
        <f t="shared" si="22"/>
        <v>0.92488262910798125</v>
      </c>
      <c r="L61" s="163">
        <f t="shared" si="22"/>
        <v>0.93448275862068964</v>
      </c>
      <c r="M61" s="163">
        <f t="shared" si="22"/>
        <v>0.95038167938931295</v>
      </c>
      <c r="N61" s="163">
        <f t="shared" si="22"/>
        <v>0.91515151515151516</v>
      </c>
      <c r="O61" s="138"/>
      <c r="P61" s="138"/>
    </row>
    <row r="62" spans="1:18" s="161" customFormat="1" ht="11" customHeight="1">
      <c r="A62" s="156"/>
      <c r="B62" s="155"/>
      <c r="C62" s="155"/>
      <c r="D62" s="158" t="s">
        <v>38</v>
      </c>
      <c r="E62" s="162">
        <f t="shared" si="23"/>
        <v>0.95025728987993141</v>
      </c>
      <c r="F62" s="163">
        <f t="shared" si="23"/>
        <v>0.97457627118644063</v>
      </c>
      <c r="G62" s="163">
        <f t="shared" si="22"/>
        <v>0.95205479452054798</v>
      </c>
      <c r="H62" s="163">
        <f t="shared" si="22"/>
        <v>0.95679012345679015</v>
      </c>
      <c r="I62" s="163">
        <f t="shared" si="22"/>
        <v>0.96551724137931039</v>
      </c>
      <c r="J62" s="163">
        <f t="shared" si="22"/>
        <v>0.96685082872928174</v>
      </c>
      <c r="K62" s="163">
        <f t="shared" si="22"/>
        <v>0.92664092664092668</v>
      </c>
      <c r="L62" s="163">
        <f t="shared" si="22"/>
        <v>0.95539033457249067</v>
      </c>
      <c r="M62" s="163">
        <f t="shared" si="22"/>
        <v>0.93522267206477738</v>
      </c>
      <c r="N62" s="163">
        <f t="shared" si="22"/>
        <v>0.94594594594594594</v>
      </c>
      <c r="O62" s="138"/>
      <c r="P62" s="138"/>
    </row>
    <row r="63" spans="1:18" s="161" customFormat="1" ht="11" customHeight="1">
      <c r="A63" s="156"/>
      <c r="B63" s="155"/>
      <c r="C63" s="155" t="s">
        <v>74</v>
      </c>
      <c r="D63" s="158" t="s">
        <v>26</v>
      </c>
      <c r="E63" s="162">
        <f t="shared" si="23"/>
        <v>0.88045397225725097</v>
      </c>
      <c r="F63" s="163">
        <f t="shared" si="23"/>
        <v>0.84892086330935257</v>
      </c>
      <c r="G63" s="163">
        <f t="shared" si="22"/>
        <v>0.86956521739130432</v>
      </c>
      <c r="H63" s="163">
        <f t="shared" si="22"/>
        <v>0.89274447949526814</v>
      </c>
      <c r="I63" s="163">
        <f t="shared" si="22"/>
        <v>0.86764705882352944</v>
      </c>
      <c r="J63" s="163">
        <f t="shared" si="22"/>
        <v>0.89523809523809528</v>
      </c>
      <c r="K63" s="163">
        <f t="shared" si="22"/>
        <v>0.86006825938566556</v>
      </c>
      <c r="L63" s="163">
        <f t="shared" si="22"/>
        <v>0.86849710982658956</v>
      </c>
      <c r="M63" s="163">
        <f t="shared" si="22"/>
        <v>0.9106529209621993</v>
      </c>
      <c r="N63" s="163">
        <f t="shared" si="22"/>
        <v>0.90186915887850472</v>
      </c>
      <c r="O63" s="138"/>
      <c r="P63" s="138"/>
    </row>
    <row r="64" spans="1:18" s="161" customFormat="1" ht="11" customHeight="1">
      <c r="A64" s="156"/>
      <c r="B64" s="155"/>
      <c r="C64" s="155"/>
      <c r="D64" s="158" t="s">
        <v>37</v>
      </c>
      <c r="E64" s="162">
        <f t="shared" si="23"/>
        <v>0.87211855104281011</v>
      </c>
      <c r="F64" s="163">
        <f t="shared" si="23"/>
        <v>0.86324786324786329</v>
      </c>
      <c r="G64" s="163">
        <f t="shared" si="22"/>
        <v>0.85039370078740162</v>
      </c>
      <c r="H64" s="163">
        <f t="shared" si="22"/>
        <v>0.92727272727272725</v>
      </c>
      <c r="I64" s="163">
        <f t="shared" si="22"/>
        <v>0.86092715231788075</v>
      </c>
      <c r="J64" s="163">
        <f t="shared" si="22"/>
        <v>0.90055248618784534</v>
      </c>
      <c r="K64" s="163">
        <f t="shared" si="22"/>
        <v>0.82857142857142863</v>
      </c>
      <c r="L64" s="163">
        <f t="shared" si="22"/>
        <v>0.85833333333333328</v>
      </c>
      <c r="M64" s="163">
        <f t="shared" si="22"/>
        <v>0.90879478827361559</v>
      </c>
      <c r="N64" s="163">
        <f t="shared" si="22"/>
        <v>0.87301587301587302</v>
      </c>
      <c r="O64" s="138"/>
      <c r="P64" s="138"/>
    </row>
    <row r="65" spans="1:27" s="161" customFormat="1" ht="11" customHeight="1" thickBot="1">
      <c r="A65" s="164"/>
      <c r="B65" s="165"/>
      <c r="C65" s="165"/>
      <c r="D65" s="166" t="s">
        <v>38</v>
      </c>
      <c r="E65" s="167">
        <f t="shared" si="23"/>
        <v>0.88754083061129263</v>
      </c>
      <c r="F65" s="168">
        <f t="shared" si="23"/>
        <v>0.83850931677018636</v>
      </c>
      <c r="G65" s="168">
        <f t="shared" si="22"/>
        <v>0.88205128205128203</v>
      </c>
      <c r="H65" s="168">
        <f t="shared" si="22"/>
        <v>0.87439613526570048</v>
      </c>
      <c r="I65" s="168">
        <f t="shared" si="22"/>
        <v>0.87301587301587302</v>
      </c>
      <c r="J65" s="168">
        <f t="shared" si="22"/>
        <v>0.89121338912133896</v>
      </c>
      <c r="K65" s="168">
        <f t="shared" si="22"/>
        <v>0.88888888888888884</v>
      </c>
      <c r="L65" s="168">
        <f t="shared" si="22"/>
        <v>0.87951807228915657</v>
      </c>
      <c r="M65" s="168">
        <f t="shared" si="22"/>
        <v>0.91272727272727272</v>
      </c>
      <c r="N65" s="168">
        <f t="shared" si="22"/>
        <v>0.92468619246861927</v>
      </c>
      <c r="O65" s="138"/>
      <c r="P65" s="138"/>
    </row>
    <row r="66" spans="1:27" s="155" customFormat="1" ht="15" customHeight="1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3"/>
      <c r="O66" s="160"/>
      <c r="P66" s="160"/>
      <c r="Q66" s="160"/>
      <c r="R66" s="160"/>
    </row>
    <row r="67" spans="1:27" s="155" customFormat="1" ht="15" customHeight="1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63"/>
      <c r="O67" s="160"/>
      <c r="P67" s="160"/>
      <c r="Q67" s="160"/>
      <c r="R67" s="160"/>
    </row>
    <row r="68" spans="1:27" s="155" customFormat="1" ht="15" customHeight="1">
      <c r="A68" s="170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63"/>
      <c r="O68" s="160"/>
      <c r="P68" s="160"/>
      <c r="Q68" s="160"/>
      <c r="R68" s="160"/>
    </row>
    <row r="69" spans="1:27" s="126" customFormat="1" ht="15" thickBot="1">
      <c r="A69" s="155" t="s">
        <v>77</v>
      </c>
      <c r="D69" s="160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</row>
    <row r="70" spans="1:27" s="126" customFormat="1" ht="15" customHeight="1" thickBot="1">
      <c r="A70" s="171"/>
      <c r="B70" s="171"/>
      <c r="C70" s="171"/>
      <c r="D70" s="171"/>
      <c r="E70" s="172" t="s">
        <v>26</v>
      </c>
      <c r="F70" s="173" t="s">
        <v>27</v>
      </c>
      <c r="G70" s="173" t="s">
        <v>28</v>
      </c>
      <c r="H70" s="173" t="s">
        <v>29</v>
      </c>
      <c r="I70" s="173" t="s">
        <v>30</v>
      </c>
      <c r="J70" s="173" t="s">
        <v>31</v>
      </c>
      <c r="K70" s="173" t="s">
        <v>32</v>
      </c>
      <c r="L70" s="173" t="s">
        <v>33</v>
      </c>
      <c r="M70" s="173" t="s">
        <v>34</v>
      </c>
      <c r="N70" s="173" t="s">
        <v>35</v>
      </c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</row>
    <row r="71" spans="1:27" s="126" customFormat="1" ht="10.5" customHeight="1">
      <c r="A71" s="174" t="s">
        <v>78</v>
      </c>
      <c r="B71" s="175"/>
      <c r="C71" s="176" t="s">
        <v>72</v>
      </c>
      <c r="D71" s="175" t="s">
        <v>26</v>
      </c>
      <c r="E71" s="177">
        <v>1.6400000000000001E-2</v>
      </c>
      <c r="F71" s="178">
        <v>0</v>
      </c>
      <c r="G71" s="178">
        <v>0</v>
      </c>
      <c r="H71" s="178">
        <v>0</v>
      </c>
      <c r="I71" s="178">
        <v>1.32E-2</v>
      </c>
      <c r="J71" s="178">
        <v>0</v>
      </c>
      <c r="K71" s="178">
        <v>1.7500000000000002E-2</v>
      </c>
      <c r="L71" s="178">
        <v>2.2599999999999999E-2</v>
      </c>
      <c r="M71" s="178">
        <v>2.7400000000000001E-2</v>
      </c>
      <c r="N71" s="178">
        <v>9.7600000000000006E-2</v>
      </c>
      <c r="P71" s="176"/>
      <c r="Q71" s="175"/>
      <c r="R71" s="148"/>
      <c r="S71" s="148"/>
      <c r="T71" s="148"/>
      <c r="U71" s="148"/>
      <c r="V71" s="148"/>
      <c r="W71" s="148"/>
      <c r="X71" s="148"/>
      <c r="Y71" s="148"/>
      <c r="Z71" s="148"/>
      <c r="AA71" s="148"/>
    </row>
    <row r="72" spans="1:27" s="126" customFormat="1" ht="10.5" customHeight="1">
      <c r="A72" s="174"/>
      <c r="B72" s="175"/>
      <c r="C72" s="175"/>
      <c r="D72" s="175" t="s">
        <v>37</v>
      </c>
      <c r="E72" s="177">
        <v>2.0799999999999999E-2</v>
      </c>
      <c r="F72" s="178">
        <v>0</v>
      </c>
      <c r="G72" s="178">
        <v>0</v>
      </c>
      <c r="H72" s="178">
        <v>0</v>
      </c>
      <c r="I72" s="178">
        <v>0</v>
      </c>
      <c r="J72" s="178">
        <v>0</v>
      </c>
      <c r="K72" s="178">
        <v>1.49E-2</v>
      </c>
      <c r="L72" s="178">
        <v>4.2900000000000001E-2</v>
      </c>
      <c r="M72" s="178">
        <v>2.2200000000000001E-2</v>
      </c>
      <c r="N72" s="178">
        <v>8.3299999999999999E-2</v>
      </c>
      <c r="P72" s="175"/>
      <c r="Q72" s="175"/>
      <c r="R72" s="148"/>
      <c r="S72" s="148"/>
      <c r="T72" s="148"/>
      <c r="U72" s="148"/>
      <c r="V72" s="148"/>
      <c r="W72" s="148"/>
      <c r="X72" s="148"/>
      <c r="Y72" s="148"/>
      <c r="Z72" s="148"/>
      <c r="AA72" s="148"/>
    </row>
    <row r="73" spans="1:27" s="126" customFormat="1" ht="10.5" customHeight="1">
      <c r="A73" s="174"/>
      <c r="B73" s="175"/>
      <c r="C73" s="175"/>
      <c r="D73" s="175" t="s">
        <v>38</v>
      </c>
      <c r="E73" s="177">
        <v>1.2699999999999999E-2</v>
      </c>
      <c r="F73" s="178">
        <v>0</v>
      </c>
      <c r="G73" s="178">
        <v>0</v>
      </c>
      <c r="H73" s="178">
        <v>0</v>
      </c>
      <c r="I73" s="178">
        <v>2.2700000000000001E-2</v>
      </c>
      <c r="J73" s="178">
        <v>0</v>
      </c>
      <c r="K73" s="178">
        <v>2.1299999999999999E-2</v>
      </c>
      <c r="L73" s="178">
        <v>0</v>
      </c>
      <c r="M73" s="178">
        <v>3.5700000000000003E-2</v>
      </c>
      <c r="N73" s="178">
        <v>0.1176</v>
      </c>
      <c r="P73" s="175"/>
      <c r="Q73" s="175"/>
      <c r="R73" s="148"/>
      <c r="S73" s="148"/>
      <c r="T73" s="148"/>
      <c r="U73" s="148"/>
      <c r="V73" s="148"/>
      <c r="W73" s="148"/>
      <c r="X73" s="148"/>
      <c r="Y73" s="148"/>
      <c r="Z73" s="148"/>
      <c r="AA73" s="148"/>
    </row>
    <row r="74" spans="1:27" s="126" customFormat="1" ht="10.5" customHeight="1">
      <c r="A74" s="174"/>
      <c r="B74" s="175"/>
      <c r="C74" s="176" t="s">
        <v>73</v>
      </c>
      <c r="D74" s="175" t="s">
        <v>26</v>
      </c>
      <c r="E74" s="177">
        <v>2.75E-2</v>
      </c>
      <c r="F74" s="178">
        <v>4.7000000000000002E-3</v>
      </c>
      <c r="G74" s="178">
        <v>8.0999999999999996E-3</v>
      </c>
      <c r="H74" s="178">
        <v>7.9000000000000008E-3</v>
      </c>
      <c r="I74" s="178">
        <v>1.89E-2</v>
      </c>
      <c r="J74" s="178">
        <v>2.4199999999999999E-2</v>
      </c>
      <c r="K74" s="178">
        <v>2.3300000000000001E-2</v>
      </c>
      <c r="L74" s="178">
        <v>3.04E-2</v>
      </c>
      <c r="M74" s="178">
        <v>3.73E-2</v>
      </c>
      <c r="N74" s="178">
        <v>6.2E-2</v>
      </c>
      <c r="P74" s="176"/>
      <c r="Q74" s="175"/>
      <c r="R74" s="148"/>
      <c r="S74" s="148"/>
      <c r="T74" s="148"/>
      <c r="U74" s="148"/>
      <c r="V74" s="148"/>
      <c r="W74" s="148"/>
      <c r="X74" s="148"/>
      <c r="Y74" s="148"/>
      <c r="Z74" s="148"/>
      <c r="AA74" s="148"/>
    </row>
    <row r="75" spans="1:27" s="126" customFormat="1" ht="10.5" customHeight="1">
      <c r="A75" s="174"/>
      <c r="B75" s="175"/>
      <c r="C75" s="175"/>
      <c r="D75" s="175" t="s">
        <v>37</v>
      </c>
      <c r="E75" s="177">
        <v>4.0399999999999998E-2</v>
      </c>
      <c r="F75" s="178">
        <v>1.03E-2</v>
      </c>
      <c r="G75" s="178">
        <v>0.01</v>
      </c>
      <c r="H75" s="178">
        <v>1.0999999999999999E-2</v>
      </c>
      <c r="I75" s="178">
        <v>3.3599999999999998E-2</v>
      </c>
      <c r="J75" s="178">
        <v>4.0300000000000002E-2</v>
      </c>
      <c r="K75" s="178">
        <v>2.35E-2</v>
      </c>
      <c r="L75" s="178">
        <v>4.1399999999999999E-2</v>
      </c>
      <c r="M75" s="178">
        <v>5.3400000000000003E-2</v>
      </c>
      <c r="N75" s="178">
        <v>9.7000000000000003E-2</v>
      </c>
      <c r="P75" s="175"/>
      <c r="Q75" s="175"/>
      <c r="R75" s="148"/>
      <c r="S75" s="148"/>
      <c r="T75" s="148"/>
      <c r="U75" s="148"/>
      <c r="V75" s="148"/>
      <c r="W75" s="148"/>
      <c r="X75" s="148"/>
      <c r="Y75" s="148"/>
      <c r="Z75" s="148"/>
      <c r="AA75" s="148"/>
    </row>
    <row r="76" spans="1:27" s="126" customFormat="1" ht="10.5" customHeight="1">
      <c r="A76" s="174"/>
      <c r="B76" s="175"/>
      <c r="C76" s="175"/>
      <c r="D76" s="175" t="s">
        <v>38</v>
      </c>
      <c r="E76" s="177">
        <v>1.66E-2</v>
      </c>
      <c r="F76" s="178">
        <v>0</v>
      </c>
      <c r="G76" s="178">
        <v>6.7999999999999996E-3</v>
      </c>
      <c r="H76" s="178">
        <v>6.1999999999999998E-3</v>
      </c>
      <c r="I76" s="178">
        <v>6.8999999999999999E-3</v>
      </c>
      <c r="J76" s="178">
        <v>1.0999999999999999E-2</v>
      </c>
      <c r="K76" s="178">
        <v>2.3199999999999998E-2</v>
      </c>
      <c r="L76" s="178">
        <v>1.8599999999999998E-2</v>
      </c>
      <c r="M76" s="178">
        <v>2.0199999999999999E-2</v>
      </c>
      <c r="N76" s="178">
        <v>3.5999999999999997E-2</v>
      </c>
      <c r="P76" s="175"/>
      <c r="Q76" s="175"/>
      <c r="R76" s="148"/>
      <c r="S76" s="148"/>
      <c r="T76" s="148"/>
      <c r="U76" s="148"/>
      <c r="V76" s="148"/>
      <c r="W76" s="148"/>
      <c r="X76" s="148"/>
      <c r="Y76" s="148"/>
      <c r="Z76" s="148"/>
      <c r="AA76" s="148"/>
    </row>
    <row r="77" spans="1:27" s="126" customFormat="1" ht="10.5" customHeight="1">
      <c r="A77" s="174"/>
      <c r="B77" s="175"/>
      <c r="C77" s="175" t="s">
        <v>74</v>
      </c>
      <c r="D77" s="175" t="s">
        <v>26</v>
      </c>
      <c r="E77" s="177">
        <v>2.5499999999999998E-2</v>
      </c>
      <c r="F77" s="178">
        <v>3.5999999999999999E-3</v>
      </c>
      <c r="G77" s="178">
        <v>6.1999999999999998E-3</v>
      </c>
      <c r="H77" s="178">
        <v>6.3E-3</v>
      </c>
      <c r="I77" s="178">
        <v>1.7600000000000001E-2</v>
      </c>
      <c r="J77" s="178">
        <v>1.9E-2</v>
      </c>
      <c r="K77" s="178">
        <v>2.2200000000000001E-2</v>
      </c>
      <c r="L77" s="178">
        <v>2.8899999999999999E-2</v>
      </c>
      <c r="M77" s="178">
        <v>3.61E-2</v>
      </c>
      <c r="N77" s="178">
        <v>6.54E-2</v>
      </c>
      <c r="P77" s="175"/>
      <c r="Q77" s="175"/>
      <c r="R77" s="148"/>
      <c r="S77" s="148"/>
      <c r="T77" s="148"/>
      <c r="U77" s="148"/>
      <c r="V77" s="148"/>
      <c r="W77" s="148"/>
      <c r="X77" s="148"/>
      <c r="Y77" s="148"/>
      <c r="Z77" s="148"/>
      <c r="AA77" s="148"/>
    </row>
    <row r="78" spans="1:27" s="126" customFormat="1" ht="10.5" customHeight="1">
      <c r="A78" s="174"/>
      <c r="B78" s="175"/>
      <c r="C78" s="175"/>
      <c r="D78" s="175" t="s">
        <v>37</v>
      </c>
      <c r="E78" s="177">
        <v>3.6799999999999999E-2</v>
      </c>
      <c r="F78" s="178">
        <v>8.5000000000000006E-3</v>
      </c>
      <c r="G78" s="178">
        <v>7.9000000000000008E-3</v>
      </c>
      <c r="H78" s="178">
        <v>9.1000000000000004E-3</v>
      </c>
      <c r="I78" s="178">
        <v>2.6499999999999999E-2</v>
      </c>
      <c r="J78" s="178">
        <v>3.3099999999999997E-2</v>
      </c>
      <c r="K78" s="178">
        <v>2.1399999999999999E-2</v>
      </c>
      <c r="L78" s="178">
        <v>4.1700000000000001E-2</v>
      </c>
      <c r="M78" s="178">
        <v>4.8899999999999999E-2</v>
      </c>
      <c r="N78" s="178">
        <v>9.5200000000000007E-2</v>
      </c>
      <c r="P78" s="175"/>
      <c r="Q78" s="175"/>
      <c r="R78" s="148"/>
      <c r="S78" s="148"/>
      <c r="T78" s="148"/>
      <c r="U78" s="148"/>
      <c r="V78" s="148"/>
      <c r="W78" s="148"/>
      <c r="X78" s="148"/>
      <c r="Y78" s="148"/>
      <c r="Z78" s="148"/>
      <c r="AA78" s="148"/>
    </row>
    <row r="79" spans="1:27" s="126" customFormat="1" ht="10.5" customHeight="1">
      <c r="A79" s="174"/>
      <c r="B79" s="175"/>
      <c r="C79" s="175"/>
      <c r="D79" s="175" t="s">
        <v>38</v>
      </c>
      <c r="E79" s="177">
        <v>1.5900000000000001E-2</v>
      </c>
      <c r="F79" s="178">
        <v>0</v>
      </c>
      <c r="G79" s="178">
        <v>5.1000000000000004E-3</v>
      </c>
      <c r="H79" s="178">
        <v>4.7999999999999996E-3</v>
      </c>
      <c r="I79" s="178">
        <v>1.06E-2</v>
      </c>
      <c r="J79" s="178">
        <v>8.3999999999999995E-3</v>
      </c>
      <c r="K79" s="178">
        <v>2.29E-2</v>
      </c>
      <c r="L79" s="178">
        <v>1.5100000000000001E-2</v>
      </c>
      <c r="M79" s="178">
        <v>2.18E-2</v>
      </c>
      <c r="N79" s="178">
        <v>4.1799999999999997E-2</v>
      </c>
      <c r="P79" s="175"/>
      <c r="Q79" s="175"/>
      <c r="R79" s="148"/>
      <c r="S79" s="148"/>
      <c r="T79" s="148"/>
      <c r="U79" s="148"/>
      <c r="V79" s="148"/>
      <c r="W79" s="148"/>
      <c r="X79" s="148"/>
      <c r="Y79" s="148"/>
      <c r="Z79" s="148"/>
      <c r="AA79" s="148"/>
    </row>
    <row r="80" spans="1:27" s="126" customFormat="1" ht="10.5" customHeight="1">
      <c r="A80" s="179"/>
      <c r="B80" s="175"/>
      <c r="C80" s="175"/>
      <c r="D80" s="175"/>
      <c r="E80" s="180"/>
      <c r="F80" s="178"/>
      <c r="G80" s="178"/>
      <c r="H80" s="178"/>
      <c r="I80" s="178"/>
      <c r="J80" s="178"/>
      <c r="K80" s="178"/>
      <c r="L80" s="178"/>
      <c r="M80" s="178"/>
      <c r="N80" s="178"/>
      <c r="P80" s="128"/>
      <c r="Q80" s="128"/>
      <c r="R80" s="181"/>
      <c r="S80" s="181"/>
      <c r="T80" s="181"/>
      <c r="U80" s="181"/>
      <c r="V80" s="181"/>
      <c r="W80" s="181"/>
      <c r="X80" s="181"/>
      <c r="Y80" s="181"/>
      <c r="Z80" s="181"/>
      <c r="AA80" s="181"/>
    </row>
    <row r="81" spans="1:27" s="126" customFormat="1" ht="10" customHeight="1">
      <c r="A81" s="174" t="s">
        <v>79</v>
      </c>
      <c r="B81" s="175"/>
      <c r="C81" s="176" t="s">
        <v>72</v>
      </c>
      <c r="D81" s="175" t="s">
        <v>26</v>
      </c>
      <c r="E81" s="177">
        <v>1.4E-3</v>
      </c>
      <c r="F81" s="178">
        <v>0</v>
      </c>
      <c r="G81" s="178">
        <v>0</v>
      </c>
      <c r="H81" s="178">
        <v>0</v>
      </c>
      <c r="I81" s="178">
        <v>1.4E-3</v>
      </c>
      <c r="J81" s="178">
        <v>0</v>
      </c>
      <c r="K81" s="178">
        <v>1.6000000000000001E-3</v>
      </c>
      <c r="L81" s="178">
        <v>2.2000000000000001E-3</v>
      </c>
      <c r="M81" s="178">
        <v>2.0999999999999999E-3</v>
      </c>
      <c r="N81" s="178">
        <v>4.7999999999999996E-3</v>
      </c>
      <c r="R81" s="182"/>
      <c r="S81" s="182"/>
      <c r="T81" s="182"/>
      <c r="U81" s="182"/>
      <c r="V81" s="182"/>
      <c r="W81" s="182"/>
      <c r="X81" s="182"/>
      <c r="Y81" s="182"/>
      <c r="Z81" s="182"/>
      <c r="AA81" s="182"/>
    </row>
    <row r="82" spans="1:27" s="126" customFormat="1" ht="10" customHeight="1">
      <c r="A82" s="174"/>
      <c r="B82" s="175"/>
      <c r="C82" s="175"/>
      <c r="D82" s="175" t="s">
        <v>37</v>
      </c>
      <c r="E82" s="177">
        <v>1.9E-3</v>
      </c>
      <c r="F82" s="178">
        <v>0</v>
      </c>
      <c r="G82" s="178">
        <v>0</v>
      </c>
      <c r="H82" s="178">
        <v>0</v>
      </c>
      <c r="I82" s="178">
        <v>0</v>
      </c>
      <c r="J82" s="178">
        <v>0</v>
      </c>
      <c r="K82" s="178">
        <v>1.6000000000000001E-3</v>
      </c>
      <c r="L82" s="178">
        <v>4.4000000000000003E-3</v>
      </c>
      <c r="M82" s="178">
        <v>1.9E-3</v>
      </c>
      <c r="N82" s="178">
        <v>4.8999999999999998E-3</v>
      </c>
      <c r="R82" s="182"/>
      <c r="S82" s="182"/>
      <c r="T82" s="182"/>
      <c r="U82" s="182"/>
      <c r="V82" s="182"/>
      <c r="W82" s="182"/>
      <c r="X82" s="182"/>
      <c r="Y82" s="182"/>
      <c r="Z82" s="182"/>
      <c r="AA82" s="182"/>
    </row>
    <row r="83" spans="1:27" s="126" customFormat="1" ht="10" customHeight="1">
      <c r="A83" s="174"/>
      <c r="B83" s="175"/>
      <c r="C83" s="175"/>
      <c r="D83" s="175" t="s">
        <v>38</v>
      </c>
      <c r="E83" s="177">
        <v>1.1000000000000001E-3</v>
      </c>
      <c r="F83" s="178">
        <v>0</v>
      </c>
      <c r="G83" s="178">
        <v>0</v>
      </c>
      <c r="H83" s="178">
        <v>0</v>
      </c>
      <c r="I83" s="178">
        <v>2.2000000000000001E-3</v>
      </c>
      <c r="J83" s="178">
        <v>0</v>
      </c>
      <c r="K83" s="178">
        <v>1.6000000000000001E-3</v>
      </c>
      <c r="L83" s="178">
        <v>0</v>
      </c>
      <c r="M83" s="178">
        <v>2.3E-3</v>
      </c>
      <c r="N83" s="178">
        <v>4.7000000000000002E-3</v>
      </c>
      <c r="R83" s="182"/>
      <c r="S83" s="182"/>
      <c r="T83" s="182"/>
      <c r="U83" s="182"/>
      <c r="V83" s="182"/>
      <c r="W83" s="182"/>
      <c r="X83" s="182"/>
      <c r="Y83" s="182"/>
      <c r="Z83" s="182"/>
      <c r="AA83" s="182"/>
    </row>
    <row r="84" spans="1:27" s="126" customFormat="1" ht="10" customHeight="1">
      <c r="A84" s="174"/>
      <c r="B84" s="175"/>
      <c r="C84" s="176" t="s">
        <v>73</v>
      </c>
      <c r="D84" s="175" t="s">
        <v>26</v>
      </c>
      <c r="E84" s="177">
        <v>3.8E-3</v>
      </c>
      <c r="F84" s="178">
        <v>4.0000000000000002E-4</v>
      </c>
      <c r="G84" s="178">
        <v>8.0000000000000004E-4</v>
      </c>
      <c r="H84" s="178">
        <v>8.9999999999999998E-4</v>
      </c>
      <c r="I84" s="178">
        <v>2.3999999999999998E-3</v>
      </c>
      <c r="J84" s="178">
        <v>3.8E-3</v>
      </c>
      <c r="K84" s="178">
        <v>3.5999999999999999E-3</v>
      </c>
      <c r="L84" s="178">
        <v>5.0000000000000001E-3</v>
      </c>
      <c r="M84" s="178">
        <v>6.4000000000000003E-3</v>
      </c>
      <c r="N84" s="178">
        <v>1.03E-2</v>
      </c>
    </row>
    <row r="85" spans="1:27" s="126" customFormat="1" ht="10" customHeight="1">
      <c r="A85" s="174"/>
      <c r="B85" s="175"/>
      <c r="C85" s="175"/>
      <c r="D85" s="175" t="s">
        <v>37</v>
      </c>
      <c r="E85" s="177">
        <v>6.4000000000000003E-3</v>
      </c>
      <c r="F85" s="178">
        <v>1.1000000000000001E-3</v>
      </c>
      <c r="G85" s="178">
        <v>1.1000000000000001E-3</v>
      </c>
      <c r="H85" s="178">
        <v>1.1999999999999999E-3</v>
      </c>
      <c r="I85" s="178">
        <v>5.1999999999999998E-3</v>
      </c>
      <c r="J85" s="178">
        <v>7.4000000000000003E-3</v>
      </c>
      <c r="K85" s="178">
        <v>3.8999999999999998E-3</v>
      </c>
      <c r="L85" s="178">
        <v>8.0999999999999996E-3</v>
      </c>
      <c r="M85" s="178">
        <v>1.0200000000000001E-2</v>
      </c>
      <c r="N85" s="178">
        <v>1.6299999999999999E-2</v>
      </c>
    </row>
    <row r="86" spans="1:27" s="126" customFormat="1" ht="10" customHeight="1">
      <c r="A86" s="174"/>
      <c r="B86" s="175"/>
      <c r="C86" s="175"/>
      <c r="D86" s="175" t="s">
        <v>38</v>
      </c>
      <c r="E86" s="177">
        <v>2E-3</v>
      </c>
      <c r="F86" s="178">
        <v>0</v>
      </c>
      <c r="G86" s="178">
        <v>5.9999999999999995E-4</v>
      </c>
      <c r="H86" s="178">
        <v>6.9999999999999999E-4</v>
      </c>
      <c r="I86" s="178">
        <v>8.0000000000000004E-4</v>
      </c>
      <c r="J86" s="178">
        <v>1.5E-3</v>
      </c>
      <c r="K86" s="178">
        <v>3.3999999999999998E-3</v>
      </c>
      <c r="L86" s="178">
        <v>2.5999999999999999E-3</v>
      </c>
      <c r="M86" s="178">
        <v>3.2000000000000002E-3</v>
      </c>
      <c r="N86" s="178">
        <v>6.0000000000000001E-3</v>
      </c>
    </row>
    <row r="87" spans="1:27" s="126" customFormat="1" ht="10" customHeight="1">
      <c r="A87" s="174"/>
      <c r="B87" s="175"/>
      <c r="C87" s="175" t="s">
        <v>74</v>
      </c>
      <c r="D87" s="175" t="s">
        <v>26</v>
      </c>
      <c r="E87" s="177">
        <v>3.2000000000000002E-3</v>
      </c>
      <c r="F87" s="178">
        <v>2.9999999999999997E-4</v>
      </c>
      <c r="G87" s="178">
        <v>5.9999999999999995E-4</v>
      </c>
      <c r="H87" s="178">
        <v>5.9999999999999995E-4</v>
      </c>
      <c r="I87" s="178">
        <v>2.0999999999999999E-3</v>
      </c>
      <c r="J87" s="178">
        <v>2.7000000000000001E-3</v>
      </c>
      <c r="K87" s="178">
        <v>3.0000000000000001E-3</v>
      </c>
      <c r="L87" s="178">
        <v>4.1999999999999997E-3</v>
      </c>
      <c r="M87" s="178">
        <v>5.4000000000000003E-3</v>
      </c>
      <c r="N87" s="178">
        <v>8.8999999999999999E-3</v>
      </c>
    </row>
    <row r="88" spans="1:27" s="126" customFormat="1" ht="10" customHeight="1">
      <c r="A88" s="174"/>
      <c r="B88" s="175"/>
      <c r="C88" s="175"/>
      <c r="D88" s="175" t="s">
        <v>37</v>
      </c>
      <c r="E88" s="177">
        <v>5.1000000000000004E-3</v>
      </c>
      <c r="F88" s="178">
        <v>8.0000000000000004E-4</v>
      </c>
      <c r="G88" s="178">
        <v>8.9999999999999998E-4</v>
      </c>
      <c r="H88" s="178">
        <v>8.9999999999999998E-4</v>
      </c>
      <c r="I88" s="178">
        <v>3.8999999999999998E-3</v>
      </c>
      <c r="J88" s="178">
        <v>5.3E-3</v>
      </c>
      <c r="K88" s="178">
        <v>3.0999999999999999E-3</v>
      </c>
      <c r="L88" s="178">
        <v>6.8999999999999999E-3</v>
      </c>
      <c r="M88" s="178">
        <v>7.9000000000000008E-3</v>
      </c>
      <c r="N88" s="178">
        <v>1.2999999999999999E-2</v>
      </c>
    </row>
    <row r="89" spans="1:27" s="187" customFormat="1" ht="12" customHeight="1" thickBot="1">
      <c r="A89" s="183"/>
      <c r="B89" s="184"/>
      <c r="C89" s="184"/>
      <c r="D89" s="184" t="s">
        <v>38</v>
      </c>
      <c r="E89" s="185">
        <v>1.8E-3</v>
      </c>
      <c r="F89" s="186">
        <v>0</v>
      </c>
      <c r="G89" s="186">
        <v>4.0000000000000002E-4</v>
      </c>
      <c r="H89" s="186">
        <v>5.0000000000000001E-4</v>
      </c>
      <c r="I89" s="186">
        <v>1.1000000000000001E-3</v>
      </c>
      <c r="J89" s="186">
        <v>1.1000000000000001E-3</v>
      </c>
      <c r="K89" s="186">
        <v>2.8999999999999998E-3</v>
      </c>
      <c r="L89" s="186">
        <v>1.9E-3</v>
      </c>
      <c r="M89" s="186">
        <v>3.0000000000000001E-3</v>
      </c>
      <c r="N89" s="186">
        <v>5.7000000000000002E-3</v>
      </c>
    </row>
    <row r="90" spans="1:27" s="126" customFormat="1" ht="13" customHeight="1">
      <c r="A90" s="169" t="s">
        <v>46</v>
      </c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78"/>
    </row>
    <row r="91" spans="1:27" ht="13" customHeight="1">
      <c r="A91" s="143" t="s">
        <v>80</v>
      </c>
      <c r="B91" s="143"/>
      <c r="C91" s="143"/>
      <c r="D91" s="147"/>
      <c r="E91" s="147"/>
      <c r="F91" s="143"/>
      <c r="G91" s="143"/>
      <c r="H91" s="143"/>
      <c r="I91" s="143"/>
      <c r="J91" s="143"/>
      <c r="K91" s="143"/>
      <c r="L91" s="143"/>
      <c r="M91" s="143"/>
    </row>
    <row r="92" spans="1:27" ht="15" customHeight="1"/>
    <row r="93" spans="1:27" ht="15" customHeight="1"/>
    <row r="94" spans="1:27" ht="15" customHeight="1"/>
    <row r="95" spans="1:27" ht="15" customHeight="1"/>
    <row r="96" spans="1:2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</sheetData>
  <mergeCells count="11">
    <mergeCell ref="A57:A65"/>
    <mergeCell ref="A66:M66"/>
    <mergeCell ref="A71:A79"/>
    <mergeCell ref="A81:A89"/>
    <mergeCell ref="A90:M90"/>
    <mergeCell ref="A3:A11"/>
    <mergeCell ref="A13:A15"/>
    <mergeCell ref="A17:A25"/>
    <mergeCell ref="A27:A35"/>
    <mergeCell ref="A37:A45"/>
    <mergeCell ref="A47:A55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99B1-FC49-5547-A3BA-AC4D7322D852}">
  <dimension ref="A1:R161"/>
  <sheetViews>
    <sheetView showGridLines="0" workbookViewId="0"/>
  </sheetViews>
  <sheetFormatPr baseColWidth="10" defaultColWidth="8.83203125" defaultRowHeight="14"/>
  <cols>
    <col min="1" max="1" width="5.6640625" style="2" customWidth="1"/>
    <col min="2" max="2" width="2.6640625" style="2" customWidth="1"/>
    <col min="3" max="3" width="8.83203125" style="2"/>
    <col min="4" max="4" width="5.5" style="2" customWidth="1"/>
    <col min="5" max="14" width="6.5" style="2" customWidth="1"/>
    <col min="15" max="16" width="7.6640625" style="2" customWidth="1"/>
    <col min="17" max="16384" width="8.83203125" style="2"/>
  </cols>
  <sheetData>
    <row r="1" spans="1:14" s="130" customFormat="1" ht="16" customHeight="1">
      <c r="A1" s="99" t="s">
        <v>81</v>
      </c>
    </row>
    <row r="2" spans="1:14" s="141" customFormat="1" ht="14" customHeight="1" thickBot="1">
      <c r="A2" s="129" t="s">
        <v>82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s="143" customFormat="1" ht="11" customHeight="1" thickBot="1">
      <c r="A3" s="135"/>
      <c r="B3" s="135"/>
      <c r="C3" s="135"/>
      <c r="D3" s="136"/>
      <c r="E3" s="135" t="s">
        <v>26</v>
      </c>
      <c r="F3" s="135" t="s">
        <v>27</v>
      </c>
      <c r="G3" s="135" t="s">
        <v>28</v>
      </c>
      <c r="H3" s="135" t="s">
        <v>29</v>
      </c>
      <c r="I3" s="135" t="s">
        <v>30</v>
      </c>
      <c r="J3" s="135" t="s">
        <v>31</v>
      </c>
      <c r="K3" s="135" t="s">
        <v>32</v>
      </c>
      <c r="L3" s="135" t="s">
        <v>33</v>
      </c>
      <c r="M3" s="135" t="s">
        <v>34</v>
      </c>
      <c r="N3" s="135" t="s">
        <v>35</v>
      </c>
    </row>
    <row r="4" spans="1:14" s="143" customFormat="1" ht="9" customHeight="1">
      <c r="A4" s="188" t="s">
        <v>83</v>
      </c>
      <c r="C4" s="144" t="s">
        <v>72</v>
      </c>
      <c r="D4" s="145" t="s">
        <v>26</v>
      </c>
      <c r="E4" s="189">
        <f>SUM(F4:N4)</f>
        <v>56</v>
      </c>
      <c r="F4" s="189">
        <f>SUM(F5:F6)</f>
        <v>8</v>
      </c>
      <c r="G4" s="189">
        <f t="shared" ref="G4:N4" si="0">SUM(G5:G6)</f>
        <v>10</v>
      </c>
      <c r="H4" s="189">
        <f t="shared" si="0"/>
        <v>3</v>
      </c>
      <c r="I4" s="189">
        <f t="shared" si="0"/>
        <v>6</v>
      </c>
      <c r="J4" s="189">
        <f t="shared" si="0"/>
        <v>9</v>
      </c>
      <c r="K4" s="189">
        <f t="shared" si="0"/>
        <v>5</v>
      </c>
      <c r="L4" s="189">
        <f t="shared" si="0"/>
        <v>11</v>
      </c>
      <c r="M4" s="189">
        <f t="shared" si="0"/>
        <v>3</v>
      </c>
      <c r="N4" s="189">
        <f t="shared" si="0"/>
        <v>1</v>
      </c>
    </row>
    <row r="5" spans="1:14" s="143" customFormat="1" ht="9" customHeight="1">
      <c r="A5" s="151"/>
      <c r="D5" s="145" t="s">
        <v>37</v>
      </c>
      <c r="E5" s="189">
        <f>SUM(F5:N5)</f>
        <v>30</v>
      </c>
      <c r="F5" s="189">
        <v>1</v>
      </c>
      <c r="G5" s="189">
        <v>4</v>
      </c>
      <c r="H5" s="189">
        <v>1</v>
      </c>
      <c r="I5" s="189">
        <v>4</v>
      </c>
      <c r="J5" s="189">
        <v>7</v>
      </c>
      <c r="K5" s="189">
        <v>4</v>
      </c>
      <c r="L5" s="189">
        <v>6</v>
      </c>
      <c r="M5" s="189">
        <v>2</v>
      </c>
      <c r="N5" s="189">
        <v>1</v>
      </c>
    </row>
    <row r="6" spans="1:14" s="143" customFormat="1" ht="9" customHeight="1">
      <c r="A6" s="151"/>
      <c r="D6" s="145" t="s">
        <v>38</v>
      </c>
      <c r="E6" s="189">
        <f t="shared" ref="E6:E9" si="1">SUM(F6:N6)</f>
        <v>26</v>
      </c>
      <c r="F6" s="189">
        <v>7</v>
      </c>
      <c r="G6" s="189">
        <v>6</v>
      </c>
      <c r="H6" s="189">
        <v>2</v>
      </c>
      <c r="I6" s="189">
        <v>2</v>
      </c>
      <c r="J6" s="189">
        <v>2</v>
      </c>
      <c r="K6" s="189">
        <v>1</v>
      </c>
      <c r="L6" s="189">
        <v>5</v>
      </c>
      <c r="M6" s="189">
        <v>1</v>
      </c>
      <c r="N6" s="189">
        <v>0</v>
      </c>
    </row>
    <row r="7" spans="1:14" s="143" customFormat="1" ht="9" customHeight="1">
      <c r="A7" s="151"/>
      <c r="C7" s="144" t="s">
        <v>73</v>
      </c>
      <c r="D7" s="145" t="s">
        <v>26</v>
      </c>
      <c r="E7" s="189">
        <f t="shared" si="1"/>
        <v>2484</v>
      </c>
      <c r="F7" s="189">
        <f>SUM(F8:F9)</f>
        <v>141</v>
      </c>
      <c r="G7" s="189">
        <f t="shared" ref="G7:N7" si="2">SUM(G8:G9)</f>
        <v>188</v>
      </c>
      <c r="H7" s="189">
        <f t="shared" si="2"/>
        <v>202</v>
      </c>
      <c r="I7" s="189">
        <f t="shared" si="2"/>
        <v>207</v>
      </c>
      <c r="J7" s="189">
        <f t="shared" si="2"/>
        <v>262</v>
      </c>
      <c r="K7" s="189">
        <f t="shared" si="2"/>
        <v>369</v>
      </c>
      <c r="L7" s="189">
        <f t="shared" si="2"/>
        <v>445</v>
      </c>
      <c r="M7" s="189">
        <f t="shared" si="2"/>
        <v>384</v>
      </c>
      <c r="N7" s="189">
        <f t="shared" si="2"/>
        <v>286</v>
      </c>
    </row>
    <row r="8" spans="1:14" s="143" customFormat="1" ht="9" customHeight="1">
      <c r="A8" s="151"/>
      <c r="D8" s="145" t="s">
        <v>37</v>
      </c>
      <c r="E8" s="189">
        <f t="shared" si="1"/>
        <v>1117</v>
      </c>
      <c r="F8" s="189">
        <v>71</v>
      </c>
      <c r="G8" s="189">
        <v>70</v>
      </c>
      <c r="H8" s="189">
        <v>73</v>
      </c>
      <c r="I8" s="189">
        <v>88</v>
      </c>
      <c r="J8" s="189">
        <v>116</v>
      </c>
      <c r="K8" s="189">
        <v>170</v>
      </c>
      <c r="L8" s="189">
        <v>224</v>
      </c>
      <c r="M8" s="189">
        <v>195</v>
      </c>
      <c r="N8" s="189">
        <v>110</v>
      </c>
    </row>
    <row r="9" spans="1:14" s="143" customFormat="1" ht="9" customHeight="1">
      <c r="A9" s="151"/>
      <c r="D9" s="145" t="s">
        <v>38</v>
      </c>
      <c r="E9" s="189">
        <f t="shared" si="1"/>
        <v>1367</v>
      </c>
      <c r="F9" s="189">
        <v>70</v>
      </c>
      <c r="G9" s="189">
        <v>118</v>
      </c>
      <c r="H9" s="189">
        <v>129</v>
      </c>
      <c r="I9" s="189">
        <v>119</v>
      </c>
      <c r="J9" s="189">
        <v>146</v>
      </c>
      <c r="K9" s="189">
        <v>199</v>
      </c>
      <c r="L9" s="189">
        <v>221</v>
      </c>
      <c r="M9" s="189">
        <v>189</v>
      </c>
      <c r="N9" s="189">
        <v>176</v>
      </c>
    </row>
    <row r="10" spans="1:14" s="143" customFormat="1" ht="9" customHeight="1">
      <c r="A10" s="151"/>
      <c r="C10" s="143" t="s">
        <v>74</v>
      </c>
      <c r="D10" s="145" t="s">
        <v>26</v>
      </c>
      <c r="E10" s="189">
        <f>E4+E7</f>
        <v>2540</v>
      </c>
      <c r="F10" s="189">
        <f>F4+F7</f>
        <v>149</v>
      </c>
      <c r="G10" s="189">
        <f t="shared" ref="G10:N12" si="3">G4+G7</f>
        <v>198</v>
      </c>
      <c r="H10" s="189">
        <f t="shared" si="3"/>
        <v>205</v>
      </c>
      <c r="I10" s="189">
        <f t="shared" si="3"/>
        <v>213</v>
      </c>
      <c r="J10" s="189">
        <f t="shared" si="3"/>
        <v>271</v>
      </c>
      <c r="K10" s="189">
        <f t="shared" si="3"/>
        <v>374</v>
      </c>
      <c r="L10" s="189">
        <f t="shared" si="3"/>
        <v>456</v>
      </c>
      <c r="M10" s="189">
        <f t="shared" si="3"/>
        <v>387</v>
      </c>
      <c r="N10" s="189">
        <f t="shared" si="3"/>
        <v>287</v>
      </c>
    </row>
    <row r="11" spans="1:14" s="143" customFormat="1" ht="9" customHeight="1">
      <c r="A11" s="151"/>
      <c r="D11" s="145" t="s">
        <v>37</v>
      </c>
      <c r="E11" s="189">
        <f t="shared" ref="E11:F12" si="4">E5+E8</f>
        <v>1147</v>
      </c>
      <c r="F11" s="189">
        <f t="shared" si="4"/>
        <v>72</v>
      </c>
      <c r="G11" s="189">
        <f t="shared" si="3"/>
        <v>74</v>
      </c>
      <c r="H11" s="189">
        <f t="shared" si="3"/>
        <v>74</v>
      </c>
      <c r="I11" s="189">
        <f t="shared" si="3"/>
        <v>92</v>
      </c>
      <c r="J11" s="189">
        <f t="shared" si="3"/>
        <v>123</v>
      </c>
      <c r="K11" s="189">
        <f t="shared" si="3"/>
        <v>174</v>
      </c>
      <c r="L11" s="189">
        <f t="shared" si="3"/>
        <v>230</v>
      </c>
      <c r="M11" s="189">
        <f t="shared" si="3"/>
        <v>197</v>
      </c>
      <c r="N11" s="189">
        <f t="shared" si="3"/>
        <v>111</v>
      </c>
    </row>
    <row r="12" spans="1:14" s="143" customFormat="1" ht="7" customHeight="1">
      <c r="A12" s="151"/>
      <c r="C12" s="147"/>
      <c r="D12" s="145" t="s">
        <v>38</v>
      </c>
      <c r="E12" s="189">
        <f t="shared" si="4"/>
        <v>1393</v>
      </c>
      <c r="F12" s="189">
        <f t="shared" si="4"/>
        <v>77</v>
      </c>
      <c r="G12" s="189">
        <f t="shared" si="3"/>
        <v>124</v>
      </c>
      <c r="H12" s="189">
        <f t="shared" si="3"/>
        <v>131</v>
      </c>
      <c r="I12" s="189">
        <f t="shared" si="3"/>
        <v>121</v>
      </c>
      <c r="J12" s="189">
        <f t="shared" si="3"/>
        <v>148</v>
      </c>
      <c r="K12" s="189">
        <f t="shared" si="3"/>
        <v>200</v>
      </c>
      <c r="L12" s="189">
        <f t="shared" si="3"/>
        <v>226</v>
      </c>
      <c r="M12" s="189">
        <f t="shared" si="3"/>
        <v>190</v>
      </c>
      <c r="N12" s="189">
        <f t="shared" si="3"/>
        <v>176</v>
      </c>
    </row>
    <row r="13" spans="1:14" s="143" customFormat="1" ht="5" customHeight="1">
      <c r="A13" s="190"/>
      <c r="C13" s="147"/>
      <c r="D13" s="145"/>
      <c r="E13" s="189"/>
      <c r="F13" s="189"/>
      <c r="G13" s="189"/>
      <c r="H13" s="189"/>
      <c r="I13" s="189"/>
      <c r="J13" s="189"/>
      <c r="K13" s="189"/>
      <c r="L13" s="189"/>
      <c r="M13" s="189"/>
      <c r="N13" s="189"/>
    </row>
    <row r="14" spans="1:14" s="143" customFormat="1" ht="5" customHeight="1">
      <c r="A14" s="191"/>
      <c r="D14" s="145"/>
      <c r="E14" s="189"/>
      <c r="F14" s="189"/>
      <c r="G14" s="189"/>
      <c r="H14" s="189"/>
      <c r="I14" s="189"/>
      <c r="J14" s="189"/>
      <c r="K14" s="189"/>
      <c r="L14" s="189"/>
      <c r="M14" s="189"/>
      <c r="N14" s="189"/>
    </row>
    <row r="15" spans="1:14" s="143" customFormat="1" ht="9" customHeight="1">
      <c r="A15" s="192" t="s">
        <v>84</v>
      </c>
      <c r="C15" s="144" t="s">
        <v>72</v>
      </c>
      <c r="D15" s="145" t="s">
        <v>26</v>
      </c>
      <c r="E15" s="189">
        <f>SUM(F15:N15)</f>
        <v>12</v>
      </c>
      <c r="F15" s="189">
        <f>SUM(F16:F17)</f>
        <v>0</v>
      </c>
      <c r="G15" s="189">
        <f t="shared" ref="G15:N15" si="5">SUM(G16:G17)</f>
        <v>0</v>
      </c>
      <c r="H15" s="189">
        <f t="shared" si="5"/>
        <v>0</v>
      </c>
      <c r="I15" s="189">
        <f t="shared" si="5"/>
        <v>1</v>
      </c>
      <c r="J15" s="189">
        <f t="shared" si="5"/>
        <v>0</v>
      </c>
      <c r="K15" s="189">
        <f t="shared" si="5"/>
        <v>2</v>
      </c>
      <c r="L15" s="189">
        <f t="shared" si="5"/>
        <v>3</v>
      </c>
      <c r="M15" s="189">
        <f t="shared" si="5"/>
        <v>2</v>
      </c>
      <c r="N15" s="189">
        <f t="shared" si="5"/>
        <v>4</v>
      </c>
    </row>
    <row r="16" spans="1:14" s="143" customFormat="1" ht="9" customHeight="1">
      <c r="A16" s="192"/>
      <c r="D16" s="145" t="s">
        <v>37</v>
      </c>
      <c r="E16" s="189">
        <f t="shared" ref="E16:E20" si="6">SUM(F16:N16)</f>
        <v>7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1</v>
      </c>
      <c r="L16" s="189">
        <v>3</v>
      </c>
      <c r="M16" s="189">
        <v>1</v>
      </c>
      <c r="N16" s="189">
        <v>2</v>
      </c>
    </row>
    <row r="17" spans="1:14" s="143" customFormat="1" ht="9" customHeight="1">
      <c r="A17" s="192"/>
      <c r="D17" s="145" t="s">
        <v>38</v>
      </c>
      <c r="E17" s="189">
        <f t="shared" si="6"/>
        <v>5</v>
      </c>
      <c r="F17" s="189">
        <v>0</v>
      </c>
      <c r="G17" s="189">
        <v>0</v>
      </c>
      <c r="H17" s="189">
        <v>0</v>
      </c>
      <c r="I17" s="189">
        <v>1</v>
      </c>
      <c r="J17" s="189">
        <v>0</v>
      </c>
      <c r="K17" s="189">
        <v>1</v>
      </c>
      <c r="L17" s="189">
        <v>0</v>
      </c>
      <c r="M17" s="189">
        <v>1</v>
      </c>
      <c r="N17" s="189">
        <v>2</v>
      </c>
    </row>
    <row r="18" spans="1:14" s="143" customFormat="1" ht="9" customHeight="1">
      <c r="A18" s="192"/>
      <c r="C18" s="144" t="s">
        <v>73</v>
      </c>
      <c r="D18" s="145" t="s">
        <v>26</v>
      </c>
      <c r="E18" s="189">
        <f t="shared" si="6"/>
        <v>89</v>
      </c>
      <c r="F18" s="189">
        <f>SUM(F19:F20)</f>
        <v>1</v>
      </c>
      <c r="G18" s="189">
        <f t="shared" ref="G18:N18" si="7">SUM(G19:G20)</f>
        <v>2</v>
      </c>
      <c r="H18" s="189">
        <f t="shared" si="7"/>
        <v>2</v>
      </c>
      <c r="I18" s="189">
        <f t="shared" si="7"/>
        <v>5</v>
      </c>
      <c r="J18" s="189">
        <f t="shared" si="7"/>
        <v>8</v>
      </c>
      <c r="K18" s="189">
        <f t="shared" si="7"/>
        <v>11</v>
      </c>
      <c r="L18" s="189">
        <f t="shared" si="7"/>
        <v>17</v>
      </c>
      <c r="M18" s="189">
        <f t="shared" si="7"/>
        <v>19</v>
      </c>
      <c r="N18" s="189">
        <f t="shared" si="7"/>
        <v>24</v>
      </c>
    </row>
    <row r="19" spans="1:14" s="143" customFormat="1" ht="9" customHeight="1">
      <c r="A19" s="192"/>
      <c r="D19" s="145" t="s">
        <v>37</v>
      </c>
      <c r="E19" s="189">
        <f t="shared" si="6"/>
        <v>60</v>
      </c>
      <c r="F19" s="189">
        <v>1</v>
      </c>
      <c r="G19" s="189">
        <v>1</v>
      </c>
      <c r="H19" s="189">
        <v>1</v>
      </c>
      <c r="I19" s="189">
        <v>4</v>
      </c>
      <c r="J19" s="189">
        <v>6</v>
      </c>
      <c r="K19" s="189">
        <v>5</v>
      </c>
      <c r="L19" s="189">
        <v>12</v>
      </c>
      <c r="M19" s="189">
        <v>14</v>
      </c>
      <c r="N19" s="189">
        <v>16</v>
      </c>
    </row>
    <row r="20" spans="1:14" s="143" customFormat="1" ht="9" customHeight="1">
      <c r="A20" s="192"/>
      <c r="D20" s="145" t="s">
        <v>38</v>
      </c>
      <c r="E20" s="189">
        <f t="shared" si="6"/>
        <v>29</v>
      </c>
      <c r="F20" s="189">
        <v>0</v>
      </c>
      <c r="G20" s="189">
        <v>1</v>
      </c>
      <c r="H20" s="189">
        <v>1</v>
      </c>
      <c r="I20" s="189">
        <v>1</v>
      </c>
      <c r="J20" s="189">
        <v>2</v>
      </c>
      <c r="K20" s="189">
        <v>6</v>
      </c>
      <c r="L20" s="189">
        <v>5</v>
      </c>
      <c r="M20" s="189">
        <v>5</v>
      </c>
      <c r="N20" s="189">
        <v>8</v>
      </c>
    </row>
    <row r="21" spans="1:14" s="143" customFormat="1" ht="9" customHeight="1">
      <c r="A21" s="192"/>
      <c r="C21" s="143" t="s">
        <v>74</v>
      </c>
      <c r="D21" s="145" t="s">
        <v>26</v>
      </c>
      <c r="E21" s="189">
        <f>E15+E18</f>
        <v>101</v>
      </c>
      <c r="F21" s="193">
        <f>F15+F18</f>
        <v>1</v>
      </c>
      <c r="G21" s="193">
        <f t="shared" ref="G21:N23" si="8">G15+G18</f>
        <v>2</v>
      </c>
      <c r="H21" s="193">
        <f t="shared" si="8"/>
        <v>2</v>
      </c>
      <c r="I21" s="193">
        <f t="shared" si="8"/>
        <v>6</v>
      </c>
      <c r="J21" s="193">
        <f t="shared" si="8"/>
        <v>8</v>
      </c>
      <c r="K21" s="193">
        <f t="shared" si="8"/>
        <v>13</v>
      </c>
      <c r="L21" s="193">
        <f t="shared" si="8"/>
        <v>20</v>
      </c>
      <c r="M21" s="193">
        <f t="shared" si="8"/>
        <v>21</v>
      </c>
      <c r="N21" s="193">
        <f t="shared" si="8"/>
        <v>28</v>
      </c>
    </row>
    <row r="22" spans="1:14" s="143" customFormat="1" ht="9" customHeight="1">
      <c r="A22" s="192"/>
      <c r="D22" s="145" t="s">
        <v>37</v>
      </c>
      <c r="E22" s="189">
        <f t="shared" ref="E22:F23" si="9">E16+E19</f>
        <v>67</v>
      </c>
      <c r="F22" s="193">
        <f t="shared" si="9"/>
        <v>1</v>
      </c>
      <c r="G22" s="193">
        <f t="shared" si="8"/>
        <v>1</v>
      </c>
      <c r="H22" s="193">
        <f t="shared" si="8"/>
        <v>1</v>
      </c>
      <c r="I22" s="193">
        <f t="shared" si="8"/>
        <v>4</v>
      </c>
      <c r="J22" s="193">
        <f t="shared" si="8"/>
        <v>6</v>
      </c>
      <c r="K22" s="193">
        <f t="shared" si="8"/>
        <v>6</v>
      </c>
      <c r="L22" s="193">
        <f t="shared" si="8"/>
        <v>15</v>
      </c>
      <c r="M22" s="193">
        <f t="shared" si="8"/>
        <v>15</v>
      </c>
      <c r="N22" s="193">
        <f t="shared" si="8"/>
        <v>18</v>
      </c>
    </row>
    <row r="23" spans="1:14" s="143" customFormat="1" ht="9" customHeight="1">
      <c r="A23" s="192"/>
      <c r="C23" s="147"/>
      <c r="D23" s="145" t="s">
        <v>38</v>
      </c>
      <c r="E23" s="189">
        <f t="shared" si="9"/>
        <v>34</v>
      </c>
      <c r="F23" s="193">
        <f t="shared" si="9"/>
        <v>0</v>
      </c>
      <c r="G23" s="193">
        <f t="shared" si="8"/>
        <v>1</v>
      </c>
      <c r="H23" s="193">
        <f t="shared" si="8"/>
        <v>1</v>
      </c>
      <c r="I23" s="193">
        <f t="shared" si="8"/>
        <v>2</v>
      </c>
      <c r="J23" s="193">
        <f t="shared" si="8"/>
        <v>2</v>
      </c>
      <c r="K23" s="193">
        <f t="shared" si="8"/>
        <v>7</v>
      </c>
      <c r="L23" s="193">
        <f t="shared" si="8"/>
        <v>5</v>
      </c>
      <c r="M23" s="193">
        <f t="shared" si="8"/>
        <v>6</v>
      </c>
      <c r="N23" s="193">
        <f t="shared" si="8"/>
        <v>10</v>
      </c>
    </row>
    <row r="24" spans="1:14" s="143" customFormat="1" ht="7" customHeight="1">
      <c r="A24" s="190"/>
      <c r="B24" s="147"/>
      <c r="C24" s="147"/>
      <c r="D24" s="145"/>
      <c r="E24" s="194"/>
      <c r="F24" s="194"/>
      <c r="G24" s="194"/>
      <c r="H24" s="194"/>
      <c r="I24" s="194"/>
      <c r="J24" s="194"/>
      <c r="K24" s="194"/>
      <c r="L24" s="194"/>
      <c r="M24" s="194"/>
      <c r="N24" s="194"/>
    </row>
    <row r="25" spans="1:14" s="143" customFormat="1" ht="5" customHeight="1">
      <c r="A25" s="191"/>
      <c r="D25" s="145"/>
      <c r="E25" s="189"/>
      <c r="F25" s="189"/>
      <c r="G25" s="189"/>
      <c r="H25" s="189"/>
      <c r="I25" s="189"/>
      <c r="J25" s="189"/>
      <c r="K25" s="189"/>
      <c r="L25" s="189"/>
      <c r="M25" s="189"/>
      <c r="N25" s="189"/>
    </row>
    <row r="26" spans="1:14" s="143" customFormat="1" ht="9" customHeight="1">
      <c r="A26" s="192" t="s">
        <v>85</v>
      </c>
      <c r="C26" s="144" t="s">
        <v>72</v>
      </c>
      <c r="D26" s="145" t="s">
        <v>26</v>
      </c>
      <c r="E26" s="189">
        <f>SUM(F26:N26)</f>
        <v>3</v>
      </c>
      <c r="F26" s="189">
        <f>SUM(F27:F28)</f>
        <v>0</v>
      </c>
      <c r="G26" s="189">
        <f t="shared" ref="G26:N26" si="10">SUM(G27:G28)</f>
        <v>0</v>
      </c>
      <c r="H26" s="189">
        <f t="shared" si="10"/>
        <v>0</v>
      </c>
      <c r="I26" s="189">
        <f t="shared" si="10"/>
        <v>0</v>
      </c>
      <c r="J26" s="189">
        <f t="shared" si="10"/>
        <v>2</v>
      </c>
      <c r="K26" s="189">
        <f t="shared" si="10"/>
        <v>0</v>
      </c>
      <c r="L26" s="189">
        <f t="shared" si="10"/>
        <v>0</v>
      </c>
      <c r="M26" s="189">
        <f t="shared" si="10"/>
        <v>0</v>
      </c>
      <c r="N26" s="189">
        <f t="shared" si="10"/>
        <v>1</v>
      </c>
    </row>
    <row r="27" spans="1:14" s="143" customFormat="1" ht="9" customHeight="1">
      <c r="A27" s="192"/>
      <c r="D27" s="145" t="s">
        <v>37</v>
      </c>
      <c r="E27" s="189">
        <f t="shared" ref="E27:E31" si="11">SUM(F27:N27)</f>
        <v>1</v>
      </c>
      <c r="F27" s="189">
        <v>0</v>
      </c>
      <c r="G27" s="189">
        <v>0</v>
      </c>
      <c r="H27" s="189">
        <v>0</v>
      </c>
      <c r="I27" s="189">
        <v>0</v>
      </c>
      <c r="J27" s="189">
        <v>1</v>
      </c>
      <c r="K27" s="189">
        <v>0</v>
      </c>
      <c r="L27" s="189">
        <v>0</v>
      </c>
      <c r="M27" s="189">
        <v>0</v>
      </c>
      <c r="N27" s="189">
        <v>0</v>
      </c>
    </row>
    <row r="28" spans="1:14" s="143" customFormat="1" ht="9" customHeight="1">
      <c r="A28" s="192"/>
      <c r="D28" s="145" t="s">
        <v>38</v>
      </c>
      <c r="E28" s="189">
        <f t="shared" si="11"/>
        <v>2</v>
      </c>
      <c r="F28" s="189">
        <v>0</v>
      </c>
      <c r="G28" s="189">
        <v>0</v>
      </c>
      <c r="H28" s="189">
        <v>0</v>
      </c>
      <c r="I28" s="189">
        <v>0</v>
      </c>
      <c r="J28" s="189">
        <v>1</v>
      </c>
      <c r="K28" s="189">
        <v>0</v>
      </c>
      <c r="L28" s="189">
        <v>0</v>
      </c>
      <c r="M28" s="189">
        <v>0</v>
      </c>
      <c r="N28" s="189">
        <v>1</v>
      </c>
    </row>
    <row r="29" spans="1:14" s="143" customFormat="1" ht="9" customHeight="1">
      <c r="A29" s="192"/>
      <c r="C29" s="144" t="s">
        <v>73</v>
      </c>
      <c r="D29" s="145" t="s">
        <v>26</v>
      </c>
      <c r="E29" s="189">
        <f t="shared" si="11"/>
        <v>4</v>
      </c>
      <c r="F29" s="189">
        <f>SUM(F30:F31)</f>
        <v>0</v>
      </c>
      <c r="G29" s="189">
        <f t="shared" ref="G29:N29" si="12">SUM(G30:G31)</f>
        <v>0</v>
      </c>
      <c r="H29" s="189">
        <f t="shared" si="12"/>
        <v>0</v>
      </c>
      <c r="I29" s="189">
        <f t="shared" si="12"/>
        <v>0</v>
      </c>
      <c r="J29" s="189">
        <f t="shared" si="12"/>
        <v>0</v>
      </c>
      <c r="K29" s="189">
        <f t="shared" si="12"/>
        <v>1</v>
      </c>
      <c r="L29" s="189">
        <f t="shared" si="12"/>
        <v>1</v>
      </c>
      <c r="M29" s="189">
        <f t="shared" si="12"/>
        <v>1</v>
      </c>
      <c r="N29" s="189">
        <f t="shared" si="12"/>
        <v>1</v>
      </c>
    </row>
    <row r="30" spans="1:14" s="143" customFormat="1" ht="9" customHeight="1">
      <c r="A30" s="192"/>
      <c r="D30" s="145" t="s">
        <v>37</v>
      </c>
      <c r="E30" s="189">
        <f t="shared" si="11"/>
        <v>2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1</v>
      </c>
      <c r="M30" s="189">
        <v>0</v>
      </c>
      <c r="N30" s="189">
        <v>1</v>
      </c>
    </row>
    <row r="31" spans="1:14" s="143" customFormat="1" ht="9" customHeight="1">
      <c r="A31" s="192"/>
      <c r="D31" s="145" t="s">
        <v>38</v>
      </c>
      <c r="E31" s="189">
        <f t="shared" si="11"/>
        <v>2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1</v>
      </c>
      <c r="L31" s="189">
        <v>0</v>
      </c>
      <c r="M31" s="189">
        <v>1</v>
      </c>
      <c r="N31" s="189">
        <v>0</v>
      </c>
    </row>
    <row r="32" spans="1:14" s="143" customFormat="1" ht="9" customHeight="1">
      <c r="A32" s="192"/>
      <c r="C32" s="143" t="s">
        <v>74</v>
      </c>
      <c r="D32" s="145" t="s">
        <v>26</v>
      </c>
      <c r="E32" s="189">
        <f>E26+E29</f>
        <v>7</v>
      </c>
      <c r="F32" s="193">
        <f>F26+F29</f>
        <v>0</v>
      </c>
      <c r="G32" s="193">
        <f t="shared" ref="G32:N32" si="13">G26+G29</f>
        <v>0</v>
      </c>
      <c r="H32" s="193">
        <f t="shared" si="13"/>
        <v>0</v>
      </c>
      <c r="I32" s="193">
        <f t="shared" si="13"/>
        <v>0</v>
      </c>
      <c r="J32" s="193">
        <f t="shared" si="13"/>
        <v>2</v>
      </c>
      <c r="K32" s="193">
        <f t="shared" si="13"/>
        <v>1</v>
      </c>
      <c r="L32" s="193">
        <f t="shared" si="13"/>
        <v>1</v>
      </c>
      <c r="M32" s="193">
        <f t="shared" si="13"/>
        <v>1</v>
      </c>
      <c r="N32" s="193">
        <f t="shared" si="13"/>
        <v>2</v>
      </c>
    </row>
    <row r="33" spans="1:18" s="143" customFormat="1" ht="9" customHeight="1">
      <c r="A33" s="192"/>
      <c r="D33" s="145" t="s">
        <v>37</v>
      </c>
      <c r="E33" s="189">
        <f t="shared" ref="E33:N34" si="14">E27+E30</f>
        <v>3</v>
      </c>
      <c r="F33" s="193">
        <f t="shared" si="14"/>
        <v>0</v>
      </c>
      <c r="G33" s="193">
        <f t="shared" si="14"/>
        <v>0</v>
      </c>
      <c r="H33" s="193">
        <f t="shared" si="14"/>
        <v>0</v>
      </c>
      <c r="I33" s="193">
        <f t="shared" si="14"/>
        <v>0</v>
      </c>
      <c r="J33" s="193">
        <f t="shared" si="14"/>
        <v>1</v>
      </c>
      <c r="K33" s="193">
        <f t="shared" si="14"/>
        <v>0</v>
      </c>
      <c r="L33" s="193">
        <f t="shared" si="14"/>
        <v>1</v>
      </c>
      <c r="M33" s="193">
        <f t="shared" si="14"/>
        <v>0</v>
      </c>
      <c r="N33" s="193">
        <f t="shared" si="14"/>
        <v>1</v>
      </c>
    </row>
    <row r="34" spans="1:18" s="143" customFormat="1" ht="9" customHeight="1">
      <c r="A34" s="192"/>
      <c r="C34" s="147"/>
      <c r="D34" s="145" t="s">
        <v>38</v>
      </c>
      <c r="E34" s="189">
        <f t="shared" si="14"/>
        <v>4</v>
      </c>
      <c r="F34" s="193">
        <f t="shared" si="14"/>
        <v>0</v>
      </c>
      <c r="G34" s="193">
        <f t="shared" si="14"/>
        <v>0</v>
      </c>
      <c r="H34" s="193">
        <f t="shared" si="14"/>
        <v>0</v>
      </c>
      <c r="I34" s="193">
        <f t="shared" si="14"/>
        <v>0</v>
      </c>
      <c r="J34" s="193">
        <f t="shared" si="14"/>
        <v>1</v>
      </c>
      <c r="K34" s="193">
        <f t="shared" si="14"/>
        <v>1</v>
      </c>
      <c r="L34" s="193">
        <f t="shared" si="14"/>
        <v>0</v>
      </c>
      <c r="M34" s="193">
        <f t="shared" si="14"/>
        <v>1</v>
      </c>
      <c r="N34" s="193">
        <f t="shared" si="14"/>
        <v>1</v>
      </c>
    </row>
    <row r="35" spans="1:18" s="143" customFormat="1" ht="9" customHeight="1">
      <c r="A35" s="190"/>
      <c r="C35" s="147"/>
      <c r="D35" s="145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8" s="143" customFormat="1" ht="5" customHeight="1">
      <c r="A36" s="191"/>
      <c r="C36" s="147"/>
      <c r="D36" s="145"/>
      <c r="E36" s="189"/>
      <c r="F36" s="189"/>
      <c r="G36" s="189"/>
      <c r="H36" s="189"/>
      <c r="I36" s="189"/>
      <c r="J36" s="189"/>
      <c r="K36" s="189"/>
      <c r="L36" s="189"/>
      <c r="M36" s="189"/>
      <c r="N36" s="189"/>
    </row>
    <row r="37" spans="1:18" s="143" customFormat="1" ht="9" customHeight="1">
      <c r="A37" s="151" t="s">
        <v>86</v>
      </c>
      <c r="B37" s="147"/>
      <c r="C37" s="144" t="s">
        <v>72</v>
      </c>
      <c r="D37" s="145" t="s">
        <v>26</v>
      </c>
      <c r="E37" s="189">
        <f>SUM(F37:N37)</f>
        <v>367</v>
      </c>
      <c r="F37" s="189">
        <f>SUM(F38:F39)</f>
        <v>22</v>
      </c>
      <c r="G37" s="189">
        <f t="shared" ref="G37:N37" si="15">SUM(G38:G39)</f>
        <v>41</v>
      </c>
      <c r="H37" s="189">
        <f t="shared" si="15"/>
        <v>36</v>
      </c>
      <c r="I37" s="189">
        <f t="shared" si="15"/>
        <v>35</v>
      </c>
      <c r="J37" s="189">
        <f t="shared" si="15"/>
        <v>50</v>
      </c>
      <c r="K37" s="189">
        <f t="shared" si="15"/>
        <v>60</v>
      </c>
      <c r="L37" s="189">
        <f t="shared" si="15"/>
        <v>59</v>
      </c>
      <c r="M37" s="189">
        <f t="shared" si="15"/>
        <v>45</v>
      </c>
      <c r="N37" s="189">
        <f t="shared" si="15"/>
        <v>19</v>
      </c>
    </row>
    <row r="38" spans="1:18" s="143" customFormat="1" ht="9" customHeight="1">
      <c r="A38" s="151"/>
      <c r="B38" s="147"/>
      <c r="D38" s="145" t="s">
        <v>37</v>
      </c>
      <c r="E38" s="189">
        <f t="shared" ref="E38:E42" si="16">SUM(F38:N38)</f>
        <v>160</v>
      </c>
      <c r="F38" s="189">
        <v>9</v>
      </c>
      <c r="G38" s="189">
        <v>14</v>
      </c>
      <c r="H38" s="189">
        <v>12</v>
      </c>
      <c r="I38" s="189">
        <v>13</v>
      </c>
      <c r="J38" s="189">
        <v>15</v>
      </c>
      <c r="K38" s="189">
        <v>30</v>
      </c>
      <c r="L38" s="189">
        <v>29</v>
      </c>
      <c r="M38" s="189">
        <v>27</v>
      </c>
      <c r="N38" s="189">
        <v>11</v>
      </c>
      <c r="O38" s="131"/>
      <c r="P38" s="131"/>
      <c r="Q38" s="131"/>
      <c r="R38" s="131"/>
    </row>
    <row r="39" spans="1:18" s="143" customFormat="1" ht="9" customHeight="1">
      <c r="A39" s="151"/>
      <c r="B39" s="147"/>
      <c r="D39" s="145" t="s">
        <v>38</v>
      </c>
      <c r="E39" s="189">
        <f t="shared" si="16"/>
        <v>207</v>
      </c>
      <c r="F39" s="189">
        <v>13</v>
      </c>
      <c r="G39" s="189">
        <v>27</v>
      </c>
      <c r="H39" s="189">
        <v>24</v>
      </c>
      <c r="I39" s="189">
        <v>22</v>
      </c>
      <c r="J39" s="189">
        <v>35</v>
      </c>
      <c r="K39" s="189">
        <v>30</v>
      </c>
      <c r="L39" s="189">
        <v>30</v>
      </c>
      <c r="M39" s="189">
        <v>18</v>
      </c>
      <c r="N39" s="189">
        <v>8</v>
      </c>
      <c r="O39" s="131"/>
      <c r="P39" s="131"/>
      <c r="Q39" s="131"/>
      <c r="R39" s="131"/>
    </row>
    <row r="40" spans="1:18" s="143" customFormat="1" ht="9" customHeight="1">
      <c r="A40" s="151"/>
      <c r="B40" s="147"/>
      <c r="C40" s="144" t="s">
        <v>73</v>
      </c>
      <c r="D40" s="145" t="s">
        <v>26</v>
      </c>
      <c r="E40" s="189">
        <f t="shared" si="16"/>
        <v>436</v>
      </c>
      <c r="F40" s="189">
        <f>SUM(F41:F42)</f>
        <v>36</v>
      </c>
      <c r="G40" s="189">
        <f t="shared" ref="G40:N40" si="17">SUM(G41:G42)</f>
        <v>25</v>
      </c>
      <c r="H40" s="189">
        <f t="shared" si="17"/>
        <v>40</v>
      </c>
      <c r="I40" s="189">
        <f t="shared" si="17"/>
        <v>41</v>
      </c>
      <c r="J40" s="189">
        <f t="shared" si="17"/>
        <v>45</v>
      </c>
      <c r="K40" s="189">
        <f t="shared" si="17"/>
        <v>56</v>
      </c>
      <c r="L40" s="189">
        <f t="shared" si="17"/>
        <v>66</v>
      </c>
      <c r="M40" s="189">
        <f t="shared" si="17"/>
        <v>76</v>
      </c>
      <c r="N40" s="189">
        <f t="shared" si="17"/>
        <v>51</v>
      </c>
      <c r="O40" s="131"/>
      <c r="P40" s="131"/>
      <c r="Q40" s="131"/>
      <c r="R40" s="131"/>
    </row>
    <row r="41" spans="1:18" s="131" customFormat="1" ht="9" customHeight="1">
      <c r="A41" s="151"/>
      <c r="B41" s="147"/>
      <c r="C41" s="143"/>
      <c r="D41" s="145" t="s">
        <v>37</v>
      </c>
      <c r="E41" s="189">
        <f t="shared" si="16"/>
        <v>200</v>
      </c>
      <c r="F41" s="189">
        <v>11</v>
      </c>
      <c r="G41" s="189">
        <v>13</v>
      </c>
      <c r="H41" s="189">
        <v>15</v>
      </c>
      <c r="I41" s="189">
        <v>21</v>
      </c>
      <c r="J41" s="189">
        <v>18</v>
      </c>
      <c r="K41" s="189">
        <v>22</v>
      </c>
      <c r="L41" s="189">
        <v>35</v>
      </c>
      <c r="M41" s="189">
        <v>40</v>
      </c>
      <c r="N41" s="189">
        <v>25</v>
      </c>
    </row>
    <row r="42" spans="1:18" s="131" customFormat="1" ht="9" customHeight="1">
      <c r="A42" s="151"/>
      <c r="B42" s="147"/>
      <c r="C42" s="143"/>
      <c r="D42" s="145" t="s">
        <v>38</v>
      </c>
      <c r="E42" s="189">
        <f t="shared" si="16"/>
        <v>236</v>
      </c>
      <c r="F42" s="189">
        <v>25</v>
      </c>
      <c r="G42" s="189">
        <v>12</v>
      </c>
      <c r="H42" s="189">
        <v>25</v>
      </c>
      <c r="I42" s="189">
        <v>20</v>
      </c>
      <c r="J42" s="189">
        <v>27</v>
      </c>
      <c r="K42" s="189">
        <v>34</v>
      </c>
      <c r="L42" s="189">
        <v>31</v>
      </c>
      <c r="M42" s="189">
        <v>36</v>
      </c>
      <c r="N42" s="189">
        <v>26</v>
      </c>
    </row>
    <row r="43" spans="1:18" s="131" customFormat="1" ht="9" customHeight="1">
      <c r="A43" s="151"/>
      <c r="B43" s="147"/>
      <c r="C43" s="143" t="s">
        <v>74</v>
      </c>
      <c r="D43" s="145" t="s">
        <v>26</v>
      </c>
      <c r="E43" s="189">
        <f>E37+E40</f>
        <v>803</v>
      </c>
      <c r="F43" s="193">
        <f>F37+F40</f>
        <v>58</v>
      </c>
      <c r="G43" s="193">
        <f t="shared" ref="G43:N43" si="18">G37+G40</f>
        <v>66</v>
      </c>
      <c r="H43" s="193">
        <f t="shared" si="18"/>
        <v>76</v>
      </c>
      <c r="I43" s="193">
        <f t="shared" si="18"/>
        <v>76</v>
      </c>
      <c r="J43" s="193">
        <f t="shared" si="18"/>
        <v>95</v>
      </c>
      <c r="K43" s="193">
        <f t="shared" si="18"/>
        <v>116</v>
      </c>
      <c r="L43" s="193">
        <f t="shared" si="18"/>
        <v>125</v>
      </c>
      <c r="M43" s="193">
        <f t="shared" si="18"/>
        <v>121</v>
      </c>
      <c r="N43" s="193">
        <f t="shared" si="18"/>
        <v>70</v>
      </c>
    </row>
    <row r="44" spans="1:18" s="131" customFormat="1" ht="9" customHeight="1">
      <c r="A44" s="151"/>
      <c r="B44" s="147"/>
      <c r="C44" s="143"/>
      <c r="D44" s="145" t="s">
        <v>37</v>
      </c>
      <c r="E44" s="189">
        <f t="shared" ref="E44:N45" si="19">E38+E41</f>
        <v>360</v>
      </c>
      <c r="F44" s="193">
        <f t="shared" si="19"/>
        <v>20</v>
      </c>
      <c r="G44" s="193">
        <f t="shared" si="19"/>
        <v>27</v>
      </c>
      <c r="H44" s="193">
        <f t="shared" si="19"/>
        <v>27</v>
      </c>
      <c r="I44" s="193">
        <f t="shared" si="19"/>
        <v>34</v>
      </c>
      <c r="J44" s="193">
        <f t="shared" si="19"/>
        <v>33</v>
      </c>
      <c r="K44" s="193">
        <f t="shared" si="19"/>
        <v>52</v>
      </c>
      <c r="L44" s="193">
        <f t="shared" si="19"/>
        <v>64</v>
      </c>
      <c r="M44" s="193">
        <f t="shared" si="19"/>
        <v>67</v>
      </c>
      <c r="N44" s="193">
        <f t="shared" si="19"/>
        <v>36</v>
      </c>
    </row>
    <row r="45" spans="1:18" s="131" customFormat="1" ht="9" customHeight="1">
      <c r="A45" s="151"/>
      <c r="B45" s="147"/>
      <c r="C45" s="147"/>
      <c r="D45" s="145" t="s">
        <v>38</v>
      </c>
      <c r="E45" s="189">
        <f t="shared" si="19"/>
        <v>443</v>
      </c>
      <c r="F45" s="193">
        <f t="shared" si="19"/>
        <v>38</v>
      </c>
      <c r="G45" s="193">
        <f t="shared" si="19"/>
        <v>39</v>
      </c>
      <c r="H45" s="193">
        <f t="shared" si="19"/>
        <v>49</v>
      </c>
      <c r="I45" s="193">
        <f t="shared" si="19"/>
        <v>42</v>
      </c>
      <c r="J45" s="193">
        <f t="shared" si="19"/>
        <v>62</v>
      </c>
      <c r="K45" s="193">
        <f t="shared" si="19"/>
        <v>64</v>
      </c>
      <c r="L45" s="193">
        <f t="shared" si="19"/>
        <v>61</v>
      </c>
      <c r="M45" s="193">
        <f t="shared" si="19"/>
        <v>54</v>
      </c>
      <c r="N45" s="193">
        <f t="shared" si="19"/>
        <v>34</v>
      </c>
    </row>
    <row r="46" spans="1:18" s="131" customFormat="1" ht="5" customHeight="1">
      <c r="A46" s="195"/>
      <c r="B46" s="147"/>
      <c r="C46" s="147"/>
      <c r="D46" s="145"/>
      <c r="E46" s="194"/>
      <c r="F46" s="194"/>
      <c r="G46" s="194"/>
      <c r="H46" s="194"/>
      <c r="I46" s="194"/>
      <c r="J46" s="194"/>
      <c r="K46" s="194"/>
      <c r="L46" s="194"/>
      <c r="M46" s="194"/>
      <c r="N46" s="194"/>
    </row>
    <row r="47" spans="1:18" s="131" customFormat="1" ht="9" customHeight="1">
      <c r="A47" s="192" t="s">
        <v>87</v>
      </c>
      <c r="B47" s="143"/>
      <c r="C47" s="144" t="s">
        <v>72</v>
      </c>
      <c r="D47" s="145" t="s">
        <v>26</v>
      </c>
      <c r="E47" s="189">
        <f>SUM(F47:N47)</f>
        <v>186</v>
      </c>
      <c r="F47" s="189">
        <f>SUM(F48:F49)</f>
        <v>12</v>
      </c>
      <c r="G47" s="189">
        <f t="shared" ref="G47:N47" si="20">SUM(G48:G49)</f>
        <v>11</v>
      </c>
      <c r="H47" s="189">
        <f t="shared" si="20"/>
        <v>18</v>
      </c>
      <c r="I47" s="189">
        <f t="shared" si="20"/>
        <v>22</v>
      </c>
      <c r="J47" s="189">
        <f t="shared" si="20"/>
        <v>21</v>
      </c>
      <c r="K47" s="189">
        <f t="shared" si="20"/>
        <v>31</v>
      </c>
      <c r="L47" s="189">
        <f t="shared" si="20"/>
        <v>46</v>
      </c>
      <c r="M47" s="189">
        <f t="shared" si="20"/>
        <v>18</v>
      </c>
      <c r="N47" s="189">
        <f t="shared" si="20"/>
        <v>7</v>
      </c>
    </row>
    <row r="48" spans="1:18" s="131" customFormat="1" ht="9" customHeight="1">
      <c r="A48" s="192"/>
      <c r="B48" s="143"/>
      <c r="C48" s="143"/>
      <c r="D48" s="145" t="s">
        <v>37</v>
      </c>
      <c r="E48" s="189">
        <f t="shared" ref="E48:E52" si="21">SUM(F48:N48)</f>
        <v>88</v>
      </c>
      <c r="F48" s="189">
        <v>4</v>
      </c>
      <c r="G48" s="189">
        <v>6</v>
      </c>
      <c r="H48" s="189">
        <v>2</v>
      </c>
      <c r="I48" s="189">
        <v>11</v>
      </c>
      <c r="J48" s="189">
        <v>6</v>
      </c>
      <c r="K48" s="189">
        <v>19</v>
      </c>
      <c r="L48" s="189">
        <v>24</v>
      </c>
      <c r="M48" s="189">
        <v>12</v>
      </c>
      <c r="N48" s="189">
        <v>4</v>
      </c>
    </row>
    <row r="49" spans="1:14" s="131" customFormat="1" ht="9" customHeight="1">
      <c r="A49" s="192"/>
      <c r="B49" s="143"/>
      <c r="C49" s="143"/>
      <c r="D49" s="145" t="s">
        <v>38</v>
      </c>
      <c r="E49" s="189">
        <f t="shared" si="21"/>
        <v>98</v>
      </c>
      <c r="F49" s="189">
        <v>8</v>
      </c>
      <c r="G49" s="189">
        <v>5</v>
      </c>
      <c r="H49" s="189">
        <v>16</v>
      </c>
      <c r="I49" s="189">
        <v>11</v>
      </c>
      <c r="J49" s="189">
        <v>15</v>
      </c>
      <c r="K49" s="189">
        <v>12</v>
      </c>
      <c r="L49" s="189">
        <v>22</v>
      </c>
      <c r="M49" s="189">
        <v>6</v>
      </c>
      <c r="N49" s="189">
        <v>3</v>
      </c>
    </row>
    <row r="50" spans="1:14" s="131" customFormat="1" ht="9" customHeight="1">
      <c r="A50" s="192"/>
      <c r="B50" s="143"/>
      <c r="C50" s="144" t="s">
        <v>73</v>
      </c>
      <c r="D50" s="145" t="s">
        <v>26</v>
      </c>
      <c r="E50" s="189">
        <f t="shared" si="21"/>
        <v>45</v>
      </c>
      <c r="F50" s="189">
        <f>SUM(F51:F52)</f>
        <v>3</v>
      </c>
      <c r="G50" s="189">
        <f t="shared" ref="G50:N50" si="22">SUM(G51:G52)</f>
        <v>3</v>
      </c>
      <c r="H50" s="189">
        <f t="shared" si="22"/>
        <v>0</v>
      </c>
      <c r="I50" s="189">
        <f t="shared" si="22"/>
        <v>3</v>
      </c>
      <c r="J50" s="189">
        <f t="shared" si="22"/>
        <v>3</v>
      </c>
      <c r="K50" s="189">
        <f t="shared" si="22"/>
        <v>10</v>
      </c>
      <c r="L50" s="189">
        <f t="shared" si="22"/>
        <v>6</v>
      </c>
      <c r="M50" s="189">
        <f t="shared" si="22"/>
        <v>7</v>
      </c>
      <c r="N50" s="189">
        <f t="shared" si="22"/>
        <v>10</v>
      </c>
    </row>
    <row r="51" spans="1:14" s="131" customFormat="1" ht="9" customHeight="1">
      <c r="A51" s="192"/>
      <c r="B51" s="143"/>
      <c r="C51" s="143"/>
      <c r="D51" s="145" t="s">
        <v>37</v>
      </c>
      <c r="E51" s="189">
        <f t="shared" si="21"/>
        <v>23</v>
      </c>
      <c r="F51" s="189">
        <v>2</v>
      </c>
      <c r="G51" s="189">
        <v>2</v>
      </c>
      <c r="H51" s="189">
        <v>0</v>
      </c>
      <c r="I51" s="189">
        <v>2</v>
      </c>
      <c r="J51" s="189">
        <v>2</v>
      </c>
      <c r="K51" s="189">
        <v>5</v>
      </c>
      <c r="L51" s="189">
        <v>3</v>
      </c>
      <c r="M51" s="189">
        <v>2</v>
      </c>
      <c r="N51" s="189">
        <v>5</v>
      </c>
    </row>
    <row r="52" spans="1:14" s="131" customFormat="1" ht="9" customHeight="1">
      <c r="A52" s="192"/>
      <c r="B52" s="143"/>
      <c r="C52" s="143"/>
      <c r="D52" s="145" t="s">
        <v>38</v>
      </c>
      <c r="E52" s="189">
        <f t="shared" si="21"/>
        <v>22</v>
      </c>
      <c r="F52" s="189">
        <v>1</v>
      </c>
      <c r="G52" s="189">
        <v>1</v>
      </c>
      <c r="H52" s="189">
        <v>0</v>
      </c>
      <c r="I52" s="189">
        <v>1</v>
      </c>
      <c r="J52" s="189">
        <v>1</v>
      </c>
      <c r="K52" s="189">
        <v>5</v>
      </c>
      <c r="L52" s="189">
        <v>3</v>
      </c>
      <c r="M52" s="189">
        <v>5</v>
      </c>
      <c r="N52" s="189">
        <v>5</v>
      </c>
    </row>
    <row r="53" spans="1:14" s="131" customFormat="1" ht="9" customHeight="1">
      <c r="A53" s="192"/>
      <c r="B53" s="143"/>
      <c r="C53" s="143" t="s">
        <v>74</v>
      </c>
      <c r="D53" s="145" t="s">
        <v>26</v>
      </c>
      <c r="E53" s="189">
        <f>E47+E50</f>
        <v>231</v>
      </c>
      <c r="F53" s="193">
        <f>F47+F50</f>
        <v>15</v>
      </c>
      <c r="G53" s="193">
        <f t="shared" ref="G53:N53" si="23">G47+G50</f>
        <v>14</v>
      </c>
      <c r="H53" s="193">
        <f t="shared" si="23"/>
        <v>18</v>
      </c>
      <c r="I53" s="193">
        <f t="shared" si="23"/>
        <v>25</v>
      </c>
      <c r="J53" s="193">
        <f t="shared" si="23"/>
        <v>24</v>
      </c>
      <c r="K53" s="193">
        <f t="shared" si="23"/>
        <v>41</v>
      </c>
      <c r="L53" s="193">
        <f t="shared" si="23"/>
        <v>52</v>
      </c>
      <c r="M53" s="193">
        <f t="shared" si="23"/>
        <v>25</v>
      </c>
      <c r="N53" s="193">
        <f t="shared" si="23"/>
        <v>17</v>
      </c>
    </row>
    <row r="54" spans="1:14" s="131" customFormat="1" ht="9" customHeight="1">
      <c r="A54" s="192"/>
      <c r="B54" s="143"/>
      <c r="C54" s="143"/>
      <c r="D54" s="145" t="s">
        <v>37</v>
      </c>
      <c r="E54" s="189">
        <f t="shared" ref="E54:N55" si="24">E48+E51</f>
        <v>111</v>
      </c>
      <c r="F54" s="193">
        <f t="shared" si="24"/>
        <v>6</v>
      </c>
      <c r="G54" s="193">
        <f t="shared" si="24"/>
        <v>8</v>
      </c>
      <c r="H54" s="193">
        <f t="shared" si="24"/>
        <v>2</v>
      </c>
      <c r="I54" s="193">
        <f t="shared" si="24"/>
        <v>13</v>
      </c>
      <c r="J54" s="193">
        <f t="shared" si="24"/>
        <v>8</v>
      </c>
      <c r="K54" s="193">
        <f t="shared" si="24"/>
        <v>24</v>
      </c>
      <c r="L54" s="193">
        <f t="shared" si="24"/>
        <v>27</v>
      </c>
      <c r="M54" s="193">
        <f t="shared" si="24"/>
        <v>14</v>
      </c>
      <c r="N54" s="193">
        <f t="shared" si="24"/>
        <v>9</v>
      </c>
    </row>
    <row r="55" spans="1:14" s="131" customFormat="1" ht="9" customHeight="1">
      <c r="A55" s="192"/>
      <c r="B55" s="143"/>
      <c r="C55" s="147"/>
      <c r="D55" s="145" t="s">
        <v>38</v>
      </c>
      <c r="E55" s="189">
        <f t="shared" si="24"/>
        <v>120</v>
      </c>
      <c r="F55" s="193">
        <f t="shared" si="24"/>
        <v>9</v>
      </c>
      <c r="G55" s="193">
        <f t="shared" si="24"/>
        <v>6</v>
      </c>
      <c r="H55" s="193">
        <f t="shared" si="24"/>
        <v>16</v>
      </c>
      <c r="I55" s="193">
        <f t="shared" si="24"/>
        <v>12</v>
      </c>
      <c r="J55" s="193">
        <f t="shared" si="24"/>
        <v>16</v>
      </c>
      <c r="K55" s="193">
        <f t="shared" si="24"/>
        <v>17</v>
      </c>
      <c r="L55" s="193">
        <f t="shared" si="24"/>
        <v>25</v>
      </c>
      <c r="M55" s="193">
        <f t="shared" si="24"/>
        <v>11</v>
      </c>
      <c r="N55" s="193">
        <f t="shared" si="24"/>
        <v>8</v>
      </c>
    </row>
    <row r="56" spans="1:14" s="131" customFormat="1" ht="5" customHeight="1">
      <c r="A56" s="191"/>
      <c r="B56" s="143"/>
      <c r="C56" s="143"/>
      <c r="D56" s="145"/>
      <c r="E56" s="189"/>
      <c r="F56" s="189"/>
      <c r="G56" s="189"/>
      <c r="H56" s="189"/>
      <c r="I56" s="189"/>
      <c r="J56" s="189"/>
      <c r="K56" s="189"/>
      <c r="L56" s="189"/>
      <c r="M56" s="189"/>
      <c r="N56" s="189"/>
    </row>
    <row r="57" spans="1:14" s="131" customFormat="1" ht="9" customHeight="1">
      <c r="A57" s="151" t="s">
        <v>56</v>
      </c>
      <c r="B57" s="147"/>
      <c r="C57" s="196" t="s">
        <v>72</v>
      </c>
      <c r="D57" s="145" t="s">
        <v>26</v>
      </c>
      <c r="E57" s="189">
        <f>SUM(F57:N57)</f>
        <v>106</v>
      </c>
      <c r="F57" s="189">
        <f>SUM(F58:F59)</f>
        <v>21</v>
      </c>
      <c r="G57" s="189">
        <f t="shared" ref="G57:N57" si="25">SUM(G58:G59)</f>
        <v>14</v>
      </c>
      <c r="H57" s="189">
        <f t="shared" si="25"/>
        <v>7</v>
      </c>
      <c r="I57" s="189">
        <f t="shared" si="25"/>
        <v>12</v>
      </c>
      <c r="J57" s="189">
        <f t="shared" si="25"/>
        <v>8</v>
      </c>
      <c r="K57" s="189">
        <f t="shared" si="25"/>
        <v>16</v>
      </c>
      <c r="L57" s="189">
        <f t="shared" si="25"/>
        <v>14</v>
      </c>
      <c r="M57" s="189">
        <f t="shared" si="25"/>
        <v>5</v>
      </c>
      <c r="N57" s="189">
        <f t="shared" si="25"/>
        <v>9</v>
      </c>
    </row>
    <row r="58" spans="1:14" s="131" customFormat="1" ht="9" customHeight="1">
      <c r="A58" s="151"/>
      <c r="B58" s="147"/>
      <c r="C58" s="147"/>
      <c r="D58" s="145" t="s">
        <v>37</v>
      </c>
      <c r="E58" s="189">
        <f t="shared" ref="E58:E62" si="26">SUM(F58:N58)</f>
        <v>50</v>
      </c>
      <c r="F58" s="189">
        <v>6</v>
      </c>
      <c r="G58" s="189">
        <v>3</v>
      </c>
      <c r="H58" s="189">
        <v>4</v>
      </c>
      <c r="I58" s="189">
        <v>4</v>
      </c>
      <c r="J58" s="189">
        <v>3</v>
      </c>
      <c r="K58" s="189">
        <v>13</v>
      </c>
      <c r="L58" s="189">
        <v>8</v>
      </c>
      <c r="M58" s="189">
        <v>3</v>
      </c>
      <c r="N58" s="189">
        <v>6</v>
      </c>
    </row>
    <row r="59" spans="1:14" s="131" customFormat="1" ht="9" customHeight="1">
      <c r="A59" s="151"/>
      <c r="B59" s="147"/>
      <c r="C59" s="147"/>
      <c r="D59" s="145" t="s">
        <v>38</v>
      </c>
      <c r="E59" s="189">
        <f t="shared" si="26"/>
        <v>56</v>
      </c>
      <c r="F59" s="189">
        <v>15</v>
      </c>
      <c r="G59" s="189">
        <v>11</v>
      </c>
      <c r="H59" s="189">
        <v>3</v>
      </c>
      <c r="I59" s="189">
        <v>8</v>
      </c>
      <c r="J59" s="189">
        <v>5</v>
      </c>
      <c r="K59" s="189">
        <v>3</v>
      </c>
      <c r="L59" s="189">
        <v>6</v>
      </c>
      <c r="M59" s="189">
        <v>2</v>
      </c>
      <c r="N59" s="189">
        <v>3</v>
      </c>
    </row>
    <row r="60" spans="1:14" s="131" customFormat="1" ht="9" customHeight="1">
      <c r="A60" s="151"/>
      <c r="B60" s="147"/>
      <c r="C60" s="196" t="s">
        <v>73</v>
      </c>
      <c r="D60" s="145" t="s">
        <v>26</v>
      </c>
      <c r="E60" s="189">
        <f t="shared" si="26"/>
        <v>137</v>
      </c>
      <c r="F60" s="189">
        <f>SUM(F61:F62)</f>
        <v>6</v>
      </c>
      <c r="G60" s="189">
        <f t="shared" ref="G60:N60" si="27">SUM(G61:G62)</f>
        <v>14</v>
      </c>
      <c r="H60" s="189">
        <f t="shared" si="27"/>
        <v>9</v>
      </c>
      <c r="I60" s="189">
        <f t="shared" si="27"/>
        <v>8</v>
      </c>
      <c r="J60" s="189">
        <f t="shared" si="27"/>
        <v>12</v>
      </c>
      <c r="K60" s="189">
        <f t="shared" si="27"/>
        <v>25</v>
      </c>
      <c r="L60" s="189">
        <f t="shared" si="27"/>
        <v>25</v>
      </c>
      <c r="M60" s="189">
        <f t="shared" si="27"/>
        <v>22</v>
      </c>
      <c r="N60" s="189">
        <f t="shared" si="27"/>
        <v>16</v>
      </c>
    </row>
    <row r="61" spans="1:14" s="131" customFormat="1" ht="9" customHeight="1">
      <c r="A61" s="151"/>
      <c r="B61" s="147"/>
      <c r="C61" s="147"/>
      <c r="D61" s="145" t="s">
        <v>37</v>
      </c>
      <c r="E61" s="189">
        <f t="shared" si="26"/>
        <v>72</v>
      </c>
      <c r="F61" s="189">
        <v>4</v>
      </c>
      <c r="G61" s="189">
        <v>8</v>
      </c>
      <c r="H61" s="189">
        <v>2</v>
      </c>
      <c r="I61" s="189">
        <v>4</v>
      </c>
      <c r="J61" s="189">
        <v>7</v>
      </c>
      <c r="K61" s="189">
        <v>11</v>
      </c>
      <c r="L61" s="189">
        <v>16</v>
      </c>
      <c r="M61" s="189">
        <v>11</v>
      </c>
      <c r="N61" s="189">
        <v>9</v>
      </c>
    </row>
    <row r="62" spans="1:14" s="131" customFormat="1" ht="9" customHeight="1">
      <c r="A62" s="151"/>
      <c r="B62" s="147"/>
      <c r="C62" s="147"/>
      <c r="D62" s="145" t="s">
        <v>38</v>
      </c>
      <c r="E62" s="189">
        <f t="shared" si="26"/>
        <v>65</v>
      </c>
      <c r="F62" s="189">
        <v>2</v>
      </c>
      <c r="G62" s="189">
        <v>6</v>
      </c>
      <c r="H62" s="189">
        <v>7</v>
      </c>
      <c r="I62" s="189">
        <v>4</v>
      </c>
      <c r="J62" s="189">
        <v>5</v>
      </c>
      <c r="K62" s="189">
        <v>14</v>
      </c>
      <c r="L62" s="189">
        <v>9</v>
      </c>
      <c r="M62" s="189">
        <v>11</v>
      </c>
      <c r="N62" s="189">
        <v>7</v>
      </c>
    </row>
    <row r="63" spans="1:14" s="131" customFormat="1" ht="9" customHeight="1">
      <c r="A63" s="151"/>
      <c r="B63" s="147"/>
      <c r="C63" s="147" t="s">
        <v>74</v>
      </c>
      <c r="D63" s="145" t="s">
        <v>26</v>
      </c>
      <c r="E63" s="189">
        <f>E57+E60</f>
        <v>243</v>
      </c>
      <c r="F63" s="193">
        <f>F57+F60</f>
        <v>27</v>
      </c>
      <c r="G63" s="193">
        <f t="shared" ref="G63:N63" si="28">G57+G60</f>
        <v>28</v>
      </c>
      <c r="H63" s="193">
        <f t="shared" si="28"/>
        <v>16</v>
      </c>
      <c r="I63" s="193">
        <f t="shared" si="28"/>
        <v>20</v>
      </c>
      <c r="J63" s="193">
        <f t="shared" si="28"/>
        <v>20</v>
      </c>
      <c r="K63" s="193">
        <f t="shared" si="28"/>
        <v>41</v>
      </c>
      <c r="L63" s="193">
        <f t="shared" si="28"/>
        <v>39</v>
      </c>
      <c r="M63" s="193">
        <f t="shared" si="28"/>
        <v>27</v>
      </c>
      <c r="N63" s="193">
        <f t="shared" si="28"/>
        <v>25</v>
      </c>
    </row>
    <row r="64" spans="1:14" s="131" customFormat="1" ht="9" customHeight="1">
      <c r="A64" s="151"/>
      <c r="B64" s="147"/>
      <c r="C64" s="147"/>
      <c r="D64" s="145" t="s">
        <v>37</v>
      </c>
      <c r="E64" s="189">
        <f t="shared" ref="E64:N65" si="29">E58+E61</f>
        <v>122</v>
      </c>
      <c r="F64" s="193">
        <f t="shared" si="29"/>
        <v>10</v>
      </c>
      <c r="G64" s="193">
        <f t="shared" si="29"/>
        <v>11</v>
      </c>
      <c r="H64" s="193">
        <f t="shared" si="29"/>
        <v>6</v>
      </c>
      <c r="I64" s="193">
        <f t="shared" si="29"/>
        <v>8</v>
      </c>
      <c r="J64" s="193">
        <f t="shared" si="29"/>
        <v>10</v>
      </c>
      <c r="K64" s="193">
        <f t="shared" si="29"/>
        <v>24</v>
      </c>
      <c r="L64" s="193">
        <f t="shared" si="29"/>
        <v>24</v>
      </c>
      <c r="M64" s="193">
        <f t="shared" si="29"/>
        <v>14</v>
      </c>
      <c r="N64" s="193">
        <f t="shared" si="29"/>
        <v>15</v>
      </c>
    </row>
    <row r="65" spans="1:15" s="131" customFormat="1" ht="11" customHeight="1" thickBot="1">
      <c r="A65" s="197"/>
      <c r="B65" s="198"/>
      <c r="C65" s="198"/>
      <c r="D65" s="199" t="s">
        <v>38</v>
      </c>
      <c r="E65" s="200">
        <f t="shared" si="29"/>
        <v>121</v>
      </c>
      <c r="F65" s="201">
        <f t="shared" si="29"/>
        <v>17</v>
      </c>
      <c r="G65" s="201">
        <f t="shared" si="29"/>
        <v>17</v>
      </c>
      <c r="H65" s="201">
        <f t="shared" si="29"/>
        <v>10</v>
      </c>
      <c r="I65" s="201">
        <f t="shared" si="29"/>
        <v>12</v>
      </c>
      <c r="J65" s="201">
        <f t="shared" si="29"/>
        <v>10</v>
      </c>
      <c r="K65" s="201">
        <f t="shared" si="29"/>
        <v>17</v>
      </c>
      <c r="L65" s="201">
        <f t="shared" si="29"/>
        <v>15</v>
      </c>
      <c r="M65" s="201">
        <f t="shared" si="29"/>
        <v>13</v>
      </c>
      <c r="N65" s="201">
        <f t="shared" si="29"/>
        <v>10</v>
      </c>
      <c r="O65" s="193"/>
    </row>
    <row r="66" spans="1:15" s="131" customFormat="1" ht="9" customHeight="1">
      <c r="A66" s="195"/>
      <c r="B66" s="147"/>
      <c r="C66" s="147"/>
      <c r="D66" s="147"/>
      <c r="E66" s="193"/>
      <c r="F66" s="193"/>
      <c r="G66" s="193"/>
      <c r="H66" s="193"/>
      <c r="I66" s="193"/>
      <c r="J66" s="193"/>
      <c r="K66" s="193"/>
      <c r="L66" s="193"/>
      <c r="M66" s="193"/>
      <c r="N66" s="193"/>
    </row>
    <row r="67" spans="1:15" s="131" customFormat="1" ht="9" customHeight="1" thickBot="1">
      <c r="A67" s="195"/>
      <c r="B67" s="147"/>
      <c r="C67" s="147"/>
      <c r="D67" s="147"/>
      <c r="E67" s="193"/>
      <c r="F67" s="193"/>
      <c r="G67" s="193"/>
      <c r="H67" s="193"/>
      <c r="I67" s="193"/>
      <c r="J67" s="193"/>
      <c r="K67" s="193"/>
      <c r="L67" s="193"/>
      <c r="M67" s="193"/>
      <c r="N67" s="193"/>
    </row>
    <row r="68" spans="1:15" s="143" customFormat="1" ht="11" customHeight="1" thickBot="1">
      <c r="A68" s="135"/>
      <c r="B68" s="135"/>
      <c r="C68" s="135"/>
      <c r="D68" s="136"/>
      <c r="E68" s="135" t="s">
        <v>26</v>
      </c>
      <c r="F68" s="135" t="s">
        <v>27</v>
      </c>
      <c r="G68" s="135" t="s">
        <v>28</v>
      </c>
      <c r="H68" s="135" t="s">
        <v>29</v>
      </c>
      <c r="I68" s="135" t="s">
        <v>30</v>
      </c>
      <c r="J68" s="135" t="s">
        <v>31</v>
      </c>
      <c r="K68" s="135" t="s">
        <v>32</v>
      </c>
      <c r="L68" s="135" t="s">
        <v>33</v>
      </c>
      <c r="M68" s="135" t="s">
        <v>34</v>
      </c>
      <c r="N68" s="135" t="s">
        <v>35</v>
      </c>
    </row>
    <row r="69" spans="1:15" s="131" customFormat="1" ht="12" customHeight="1">
      <c r="A69" s="202" t="s">
        <v>88</v>
      </c>
      <c r="B69" s="147"/>
      <c r="C69" s="147" t="s">
        <v>73</v>
      </c>
      <c r="D69" s="203" t="s">
        <v>26</v>
      </c>
      <c r="E69" s="194">
        <f>SUM(F69:N69)</f>
        <v>2437</v>
      </c>
      <c r="F69" s="194">
        <f>SUM(F70:F71)</f>
        <v>140</v>
      </c>
      <c r="G69" s="194">
        <f t="shared" ref="G69:N69" si="30">SUM(G70:G71)</f>
        <v>182</v>
      </c>
      <c r="H69" s="194">
        <f t="shared" si="30"/>
        <v>198</v>
      </c>
      <c r="I69" s="194">
        <f t="shared" si="30"/>
        <v>202</v>
      </c>
      <c r="J69" s="194">
        <f t="shared" si="30"/>
        <v>258</v>
      </c>
      <c r="K69" s="194">
        <f t="shared" si="30"/>
        <v>359</v>
      </c>
      <c r="L69" s="194">
        <f t="shared" si="30"/>
        <v>439</v>
      </c>
      <c r="M69" s="194">
        <f t="shared" si="30"/>
        <v>380</v>
      </c>
      <c r="N69" s="194">
        <f t="shared" si="30"/>
        <v>279</v>
      </c>
      <c r="O69" s="204"/>
    </row>
    <row r="70" spans="1:15" s="131" customFormat="1" ht="12" customHeight="1">
      <c r="A70" s="205"/>
      <c r="B70" s="147"/>
      <c r="C70" s="147"/>
      <c r="D70" s="145" t="s">
        <v>37</v>
      </c>
      <c r="E70" s="194">
        <f>SUM(F70:N70)</f>
        <v>1089</v>
      </c>
      <c r="F70" s="194">
        <v>71</v>
      </c>
      <c r="G70" s="194">
        <v>66</v>
      </c>
      <c r="H70" s="194">
        <v>72</v>
      </c>
      <c r="I70" s="194">
        <v>85</v>
      </c>
      <c r="J70" s="194">
        <v>113</v>
      </c>
      <c r="K70" s="194">
        <v>162</v>
      </c>
      <c r="L70" s="194">
        <v>219</v>
      </c>
      <c r="M70" s="194">
        <v>193</v>
      </c>
      <c r="N70" s="194">
        <v>108</v>
      </c>
      <c r="O70" s="204"/>
    </row>
    <row r="71" spans="1:15" s="131" customFormat="1" ht="12" customHeight="1">
      <c r="A71" s="205"/>
      <c r="B71" s="147"/>
      <c r="C71" s="147"/>
      <c r="D71" s="145" t="s">
        <v>38</v>
      </c>
      <c r="E71" s="194">
        <f>SUM(F71:N71)</f>
        <v>1348</v>
      </c>
      <c r="F71" s="194">
        <v>69</v>
      </c>
      <c r="G71" s="194">
        <v>116</v>
      </c>
      <c r="H71" s="194">
        <v>126</v>
      </c>
      <c r="I71" s="194">
        <v>117</v>
      </c>
      <c r="J71" s="194">
        <v>145</v>
      </c>
      <c r="K71" s="194">
        <v>197</v>
      </c>
      <c r="L71" s="194">
        <v>220</v>
      </c>
      <c r="M71" s="194">
        <v>187</v>
      </c>
      <c r="N71" s="194">
        <v>171</v>
      </c>
      <c r="O71" s="204"/>
    </row>
    <row r="72" spans="1:15" s="131" customFormat="1" ht="9" customHeight="1" thickBot="1">
      <c r="A72" s="206"/>
      <c r="B72" s="198"/>
      <c r="C72" s="198"/>
      <c r="D72" s="199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4"/>
    </row>
    <row r="73" spans="1:15" s="131" customFormat="1" ht="9" customHeight="1">
      <c r="A73" s="195"/>
      <c r="B73" s="147"/>
      <c r="C73" s="147"/>
      <c r="D73" s="147"/>
      <c r="E73" s="193"/>
      <c r="F73" s="193"/>
      <c r="G73" s="193"/>
      <c r="H73" s="193"/>
      <c r="I73" s="193"/>
      <c r="J73" s="193"/>
      <c r="K73" s="193"/>
      <c r="L73" s="193"/>
      <c r="M73" s="193"/>
      <c r="N73" s="193"/>
    </row>
    <row r="74" spans="1:15" s="131" customFormat="1" ht="9" customHeight="1">
      <c r="A74" s="195"/>
      <c r="B74" s="147"/>
      <c r="C74" s="147"/>
      <c r="D74" s="147"/>
      <c r="E74" s="193"/>
      <c r="F74" s="193"/>
      <c r="G74" s="193"/>
      <c r="H74" s="193"/>
      <c r="I74" s="193"/>
      <c r="J74" s="193"/>
      <c r="K74" s="193"/>
      <c r="L74" s="193"/>
      <c r="M74" s="193"/>
      <c r="N74" s="193"/>
    </row>
    <row r="75" spans="1:15" s="131" customFormat="1" ht="9" customHeight="1">
      <c r="A75" s="195"/>
      <c r="B75" s="147"/>
      <c r="C75" s="147"/>
      <c r="D75" s="147"/>
      <c r="E75" s="193"/>
      <c r="F75" s="193"/>
      <c r="G75" s="193"/>
      <c r="H75" s="193"/>
      <c r="I75" s="193"/>
      <c r="J75" s="193"/>
      <c r="K75" s="193"/>
      <c r="L75" s="193"/>
      <c r="M75" s="193"/>
      <c r="N75" s="193"/>
    </row>
    <row r="76" spans="1:15" s="131" customFormat="1" ht="9" customHeight="1">
      <c r="A76" s="195"/>
      <c r="B76" s="147"/>
      <c r="C76" s="147"/>
      <c r="D76" s="147"/>
      <c r="E76" s="193"/>
      <c r="F76" s="193"/>
      <c r="G76" s="193"/>
      <c r="H76" s="193"/>
      <c r="I76" s="193"/>
      <c r="J76" s="193"/>
      <c r="K76" s="193"/>
      <c r="L76" s="193"/>
      <c r="M76" s="193"/>
      <c r="N76" s="193"/>
    </row>
    <row r="77" spans="1:15" s="131" customFormat="1" ht="9" customHeight="1">
      <c r="A77" s="195"/>
      <c r="B77" s="147"/>
      <c r="C77" s="147"/>
      <c r="D77" s="147"/>
      <c r="E77" s="193"/>
      <c r="F77" s="193"/>
      <c r="G77" s="193"/>
      <c r="H77" s="193"/>
      <c r="I77" s="193"/>
      <c r="J77" s="193"/>
      <c r="K77" s="193"/>
      <c r="L77" s="193"/>
      <c r="M77" s="193"/>
      <c r="N77" s="193"/>
    </row>
    <row r="78" spans="1:15" s="131" customFormat="1" ht="9" customHeight="1">
      <c r="A78" s="195"/>
      <c r="B78" s="147"/>
      <c r="C78" s="147"/>
      <c r="D78" s="147"/>
      <c r="E78" s="193"/>
      <c r="F78" s="193"/>
      <c r="G78" s="193"/>
      <c r="H78" s="193"/>
      <c r="I78" s="193"/>
      <c r="J78" s="193"/>
      <c r="K78" s="193"/>
      <c r="L78" s="193"/>
      <c r="M78" s="193"/>
      <c r="N78" s="193"/>
    </row>
    <row r="79" spans="1:15" s="131" customFormat="1" ht="9" customHeight="1">
      <c r="A79" s="195"/>
      <c r="B79" s="147"/>
      <c r="C79" s="147"/>
      <c r="D79" s="147"/>
      <c r="E79" s="193"/>
      <c r="F79" s="193"/>
      <c r="G79" s="193"/>
      <c r="H79" s="193"/>
      <c r="I79" s="193"/>
      <c r="J79" s="193"/>
      <c r="K79" s="193"/>
      <c r="L79" s="193"/>
      <c r="M79" s="193"/>
      <c r="N79" s="193"/>
    </row>
    <row r="80" spans="1:15" s="131" customFormat="1" ht="9" customHeight="1">
      <c r="A80" s="195"/>
      <c r="B80" s="147"/>
      <c r="C80" s="147"/>
      <c r="D80" s="147"/>
      <c r="E80" s="193"/>
      <c r="F80" s="193"/>
      <c r="G80" s="193"/>
      <c r="H80" s="193"/>
      <c r="I80" s="193"/>
      <c r="J80" s="193"/>
      <c r="K80" s="193"/>
      <c r="L80" s="193"/>
      <c r="M80" s="193"/>
      <c r="N80" s="193"/>
    </row>
    <row r="81" spans="1:14" s="131" customFormat="1" ht="9" customHeight="1">
      <c r="A81" s="195"/>
      <c r="B81" s="147"/>
      <c r="C81" s="147"/>
      <c r="D81" s="147"/>
      <c r="E81" s="193"/>
      <c r="F81" s="193"/>
      <c r="G81" s="193"/>
      <c r="H81" s="193"/>
      <c r="I81" s="193"/>
      <c r="J81" s="193"/>
      <c r="K81" s="193"/>
      <c r="L81" s="193"/>
      <c r="M81" s="193"/>
      <c r="N81" s="193"/>
    </row>
    <row r="82" spans="1:14" s="131" customFormat="1" ht="9" customHeight="1">
      <c r="A82" s="195"/>
      <c r="B82" s="147"/>
      <c r="C82" s="147"/>
      <c r="D82" s="147"/>
      <c r="E82" s="193"/>
      <c r="F82" s="193"/>
      <c r="G82" s="193"/>
      <c r="H82" s="193"/>
      <c r="I82" s="193"/>
      <c r="J82" s="193"/>
      <c r="K82" s="193"/>
      <c r="L82" s="193"/>
      <c r="M82" s="193"/>
      <c r="N82" s="193"/>
    </row>
    <row r="83" spans="1:14" s="131" customFormat="1" ht="9" customHeight="1">
      <c r="A83" s="195"/>
      <c r="B83" s="147"/>
      <c r="C83" s="147"/>
      <c r="D83" s="147"/>
      <c r="E83" s="193"/>
      <c r="F83" s="193"/>
      <c r="G83" s="193"/>
      <c r="H83" s="193"/>
      <c r="I83" s="193"/>
      <c r="J83" s="193"/>
      <c r="K83" s="193"/>
      <c r="L83" s="193"/>
      <c r="M83" s="193"/>
      <c r="N83" s="193"/>
    </row>
    <row r="84" spans="1:14" s="131" customFormat="1" ht="9" customHeight="1">
      <c r="A84" s="195"/>
      <c r="B84" s="147"/>
      <c r="C84" s="147"/>
      <c r="D84" s="147"/>
      <c r="E84" s="193"/>
      <c r="F84" s="193"/>
      <c r="G84" s="193"/>
      <c r="H84" s="193"/>
      <c r="I84" s="193"/>
      <c r="J84" s="193"/>
      <c r="K84" s="193"/>
      <c r="L84" s="193"/>
      <c r="M84" s="193"/>
      <c r="N84" s="193"/>
    </row>
    <row r="85" spans="1:14" s="131" customFormat="1" ht="9" customHeight="1">
      <c r="A85" s="195"/>
      <c r="B85" s="147"/>
      <c r="C85" s="147"/>
      <c r="D85" s="147"/>
      <c r="E85" s="193"/>
      <c r="F85" s="193"/>
      <c r="G85" s="193"/>
      <c r="H85" s="193"/>
      <c r="I85" s="193"/>
      <c r="J85" s="193"/>
      <c r="K85" s="193"/>
      <c r="L85" s="193"/>
      <c r="M85" s="193"/>
      <c r="N85" s="193"/>
    </row>
    <row r="86" spans="1:14" s="131" customFormat="1" ht="1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31" customFormat="1" ht="30" customHeight="1" thickBot="1">
      <c r="A87" s="207" t="s">
        <v>89</v>
      </c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</row>
    <row r="88" spans="1:14" s="131" customFormat="1" ht="11" customHeight="1" thickBot="1">
      <c r="A88" s="208"/>
      <c r="B88" s="208"/>
      <c r="C88" s="208"/>
      <c r="D88" s="208"/>
      <c r="E88" s="209" t="s">
        <v>26</v>
      </c>
      <c r="F88" s="208" t="s">
        <v>27</v>
      </c>
      <c r="G88" s="208" t="s">
        <v>28</v>
      </c>
      <c r="H88" s="208" t="s">
        <v>29</v>
      </c>
      <c r="I88" s="208" t="s">
        <v>30</v>
      </c>
      <c r="J88" s="208" t="s">
        <v>31</v>
      </c>
      <c r="K88" s="208" t="s">
        <v>32</v>
      </c>
      <c r="L88" s="208" t="s">
        <v>33</v>
      </c>
      <c r="M88" s="208" t="s">
        <v>34</v>
      </c>
      <c r="N88" s="208" t="s">
        <v>35</v>
      </c>
    </row>
    <row r="89" spans="1:14" s="131" customFormat="1" ht="9" customHeight="1">
      <c r="A89" s="210"/>
      <c r="B89" s="143"/>
      <c r="C89" s="144" t="s">
        <v>72</v>
      </c>
      <c r="D89" s="147" t="s">
        <v>26</v>
      </c>
      <c r="E89" s="211">
        <f>SUM(F89:N89)</f>
        <v>116</v>
      </c>
      <c r="F89" s="189">
        <f>SUM(F90:F91)</f>
        <v>8</v>
      </c>
      <c r="G89" s="189">
        <f t="shared" ref="G89:N89" si="31">SUM(G90:G91)</f>
        <v>15</v>
      </c>
      <c r="H89" s="189">
        <f t="shared" si="31"/>
        <v>14</v>
      </c>
      <c r="I89" s="189">
        <f t="shared" si="31"/>
        <v>13</v>
      </c>
      <c r="J89" s="189">
        <f t="shared" si="31"/>
        <v>18</v>
      </c>
      <c r="K89" s="189">
        <f t="shared" si="31"/>
        <v>20</v>
      </c>
      <c r="L89" s="189">
        <f t="shared" si="31"/>
        <v>11</v>
      </c>
      <c r="M89" s="189">
        <f t="shared" si="31"/>
        <v>12</v>
      </c>
      <c r="N89" s="189">
        <f t="shared" si="31"/>
        <v>5</v>
      </c>
    </row>
    <row r="90" spans="1:14" s="131" customFormat="1" ht="9" customHeight="1">
      <c r="A90" s="151"/>
      <c r="B90" s="143"/>
      <c r="C90" s="143"/>
      <c r="D90" s="147" t="s">
        <v>37</v>
      </c>
      <c r="E90" s="211">
        <f>SUM(F90:N90)</f>
        <v>38</v>
      </c>
      <c r="F90" s="189">
        <v>2</v>
      </c>
      <c r="G90" s="189">
        <v>5</v>
      </c>
      <c r="H90" s="189">
        <v>2</v>
      </c>
      <c r="I90" s="189">
        <v>3</v>
      </c>
      <c r="J90" s="189">
        <v>4</v>
      </c>
      <c r="K90" s="189">
        <v>11</v>
      </c>
      <c r="L90" s="189">
        <v>2</v>
      </c>
      <c r="M90" s="189">
        <v>6</v>
      </c>
      <c r="N90" s="189">
        <v>3</v>
      </c>
    </row>
    <row r="91" spans="1:14" s="131" customFormat="1" ht="9" customHeight="1">
      <c r="A91" s="151"/>
      <c r="B91" s="143"/>
      <c r="C91" s="143"/>
      <c r="D91" s="147" t="s">
        <v>38</v>
      </c>
      <c r="E91" s="211">
        <f t="shared" ref="E91:E94" si="32">SUM(F91:N91)</f>
        <v>78</v>
      </c>
      <c r="F91" s="189">
        <v>6</v>
      </c>
      <c r="G91" s="189">
        <v>10</v>
      </c>
      <c r="H91" s="189">
        <v>12</v>
      </c>
      <c r="I91" s="189">
        <v>10</v>
      </c>
      <c r="J91" s="189">
        <v>14</v>
      </c>
      <c r="K91" s="189">
        <v>9</v>
      </c>
      <c r="L91" s="189">
        <v>9</v>
      </c>
      <c r="M91" s="189">
        <v>6</v>
      </c>
      <c r="N91" s="189">
        <v>2</v>
      </c>
    </row>
    <row r="92" spans="1:14" s="131" customFormat="1" ht="9" customHeight="1">
      <c r="A92" s="151"/>
      <c r="B92" s="143"/>
      <c r="C92" s="144" t="s">
        <v>73</v>
      </c>
      <c r="D92" s="147" t="s">
        <v>26</v>
      </c>
      <c r="E92" s="211">
        <f t="shared" si="32"/>
        <v>82</v>
      </c>
      <c r="F92" s="189">
        <f>SUM(F93:F94)</f>
        <v>12</v>
      </c>
      <c r="G92" s="189">
        <f t="shared" ref="G92:N92" si="33">SUM(G93:G94)</f>
        <v>3</v>
      </c>
      <c r="H92" s="189">
        <f t="shared" si="33"/>
        <v>12</v>
      </c>
      <c r="I92" s="189">
        <f t="shared" si="33"/>
        <v>8</v>
      </c>
      <c r="J92" s="189">
        <f t="shared" si="33"/>
        <v>8</v>
      </c>
      <c r="K92" s="189">
        <f t="shared" si="33"/>
        <v>11</v>
      </c>
      <c r="L92" s="189">
        <f t="shared" si="33"/>
        <v>7</v>
      </c>
      <c r="M92" s="189">
        <f t="shared" si="33"/>
        <v>12</v>
      </c>
      <c r="N92" s="189">
        <f t="shared" si="33"/>
        <v>9</v>
      </c>
    </row>
    <row r="93" spans="1:14" s="131" customFormat="1" ht="9" customHeight="1">
      <c r="A93" s="151"/>
      <c r="B93" s="143"/>
      <c r="C93" s="143"/>
      <c r="D93" s="147" t="s">
        <v>37</v>
      </c>
      <c r="E93" s="211">
        <f t="shared" si="32"/>
        <v>32</v>
      </c>
      <c r="F93" s="189">
        <v>2</v>
      </c>
      <c r="G93" s="189">
        <v>1</v>
      </c>
      <c r="H93" s="189">
        <v>4</v>
      </c>
      <c r="I93" s="189">
        <v>5</v>
      </c>
      <c r="J93" s="189">
        <v>1</v>
      </c>
      <c r="K93" s="189">
        <v>4</v>
      </c>
      <c r="L93" s="189">
        <v>4</v>
      </c>
      <c r="M93" s="189">
        <v>8</v>
      </c>
      <c r="N93" s="189">
        <v>3</v>
      </c>
    </row>
    <row r="94" spans="1:14" s="131" customFormat="1" ht="9" customHeight="1">
      <c r="A94" s="151"/>
      <c r="B94" s="143"/>
      <c r="C94" s="143"/>
      <c r="D94" s="147" t="s">
        <v>38</v>
      </c>
      <c r="E94" s="211">
        <f t="shared" si="32"/>
        <v>50</v>
      </c>
      <c r="F94" s="189">
        <v>10</v>
      </c>
      <c r="G94" s="189">
        <v>2</v>
      </c>
      <c r="H94" s="189">
        <v>8</v>
      </c>
      <c r="I94" s="189">
        <v>3</v>
      </c>
      <c r="J94" s="189">
        <v>7</v>
      </c>
      <c r="K94" s="189">
        <v>7</v>
      </c>
      <c r="L94" s="189">
        <v>3</v>
      </c>
      <c r="M94" s="189">
        <v>4</v>
      </c>
      <c r="N94" s="189">
        <v>6</v>
      </c>
    </row>
    <row r="95" spans="1:14" s="131" customFormat="1" ht="9" customHeight="1">
      <c r="A95" s="151"/>
      <c r="B95" s="143"/>
      <c r="C95" s="143" t="s">
        <v>74</v>
      </c>
      <c r="D95" s="147" t="s">
        <v>26</v>
      </c>
      <c r="E95" s="211">
        <f>E89+E92</f>
        <v>198</v>
      </c>
      <c r="F95" s="189">
        <f>F89+F92</f>
        <v>20</v>
      </c>
      <c r="G95" s="189">
        <f t="shared" ref="G95:N97" si="34">G89+G92</f>
        <v>18</v>
      </c>
      <c r="H95" s="189">
        <f t="shared" si="34"/>
        <v>26</v>
      </c>
      <c r="I95" s="189">
        <f t="shared" si="34"/>
        <v>21</v>
      </c>
      <c r="J95" s="189">
        <f t="shared" si="34"/>
        <v>26</v>
      </c>
      <c r="K95" s="189">
        <f t="shared" si="34"/>
        <v>31</v>
      </c>
      <c r="L95" s="189">
        <f t="shared" si="34"/>
        <v>18</v>
      </c>
      <c r="M95" s="189">
        <f t="shared" si="34"/>
        <v>24</v>
      </c>
      <c r="N95" s="189">
        <f t="shared" si="34"/>
        <v>14</v>
      </c>
    </row>
    <row r="96" spans="1:14" s="131" customFormat="1" ht="9" customHeight="1">
      <c r="A96" s="151"/>
      <c r="B96" s="143"/>
      <c r="C96" s="143"/>
      <c r="D96" s="147" t="s">
        <v>37</v>
      </c>
      <c r="E96" s="211">
        <f t="shared" ref="E96:F97" si="35">E90+E93</f>
        <v>70</v>
      </c>
      <c r="F96" s="189">
        <f t="shared" si="35"/>
        <v>4</v>
      </c>
      <c r="G96" s="189">
        <f t="shared" si="34"/>
        <v>6</v>
      </c>
      <c r="H96" s="189">
        <f t="shared" si="34"/>
        <v>6</v>
      </c>
      <c r="I96" s="189">
        <f t="shared" si="34"/>
        <v>8</v>
      </c>
      <c r="J96" s="189">
        <f t="shared" si="34"/>
        <v>5</v>
      </c>
      <c r="K96" s="189">
        <f t="shared" si="34"/>
        <v>15</v>
      </c>
      <c r="L96" s="189">
        <f t="shared" si="34"/>
        <v>6</v>
      </c>
      <c r="M96" s="189">
        <f t="shared" si="34"/>
        <v>14</v>
      </c>
      <c r="N96" s="189">
        <f t="shared" si="34"/>
        <v>6</v>
      </c>
    </row>
    <row r="97" spans="1:14" s="131" customFormat="1" ht="9" customHeight="1">
      <c r="A97" s="151"/>
      <c r="B97" s="143"/>
      <c r="C97" s="147"/>
      <c r="D97" s="147" t="s">
        <v>38</v>
      </c>
      <c r="E97" s="211">
        <f t="shared" si="35"/>
        <v>128</v>
      </c>
      <c r="F97" s="189">
        <f t="shared" si="35"/>
        <v>16</v>
      </c>
      <c r="G97" s="189">
        <f t="shared" si="34"/>
        <v>12</v>
      </c>
      <c r="H97" s="189">
        <f t="shared" si="34"/>
        <v>20</v>
      </c>
      <c r="I97" s="189">
        <f t="shared" si="34"/>
        <v>13</v>
      </c>
      <c r="J97" s="189">
        <f t="shared" si="34"/>
        <v>21</v>
      </c>
      <c r="K97" s="189">
        <f t="shared" si="34"/>
        <v>16</v>
      </c>
      <c r="L97" s="189">
        <f t="shared" si="34"/>
        <v>12</v>
      </c>
      <c r="M97" s="189">
        <f t="shared" si="34"/>
        <v>10</v>
      </c>
      <c r="N97" s="189">
        <f t="shared" si="34"/>
        <v>8</v>
      </c>
    </row>
    <row r="98" spans="1:14" s="131" customFormat="1" ht="7" customHeight="1">
      <c r="A98" s="191"/>
      <c r="B98" s="143"/>
      <c r="C98" s="143"/>
      <c r="D98" s="147"/>
      <c r="E98" s="211"/>
      <c r="F98" s="189"/>
      <c r="G98" s="189"/>
      <c r="H98" s="189"/>
      <c r="I98" s="189"/>
      <c r="J98" s="189"/>
      <c r="K98" s="189"/>
      <c r="L98" s="189"/>
      <c r="M98" s="189"/>
      <c r="N98" s="189"/>
    </row>
    <row r="99" spans="1:14" s="131" customFormat="1" ht="9" customHeight="1">
      <c r="A99" s="192" t="s">
        <v>90</v>
      </c>
      <c r="B99" s="143"/>
      <c r="C99" s="144" t="s">
        <v>72</v>
      </c>
      <c r="D99" s="145" t="s">
        <v>26</v>
      </c>
      <c r="E99" s="211">
        <f t="shared" ref="E99:E104" si="36">SUM(F99:N99)</f>
        <v>15</v>
      </c>
      <c r="F99" s="189">
        <f>SUM(F100:F101)</f>
        <v>2</v>
      </c>
      <c r="G99" s="189">
        <f t="shared" ref="G99:N99" si="37">SUM(G100:G101)</f>
        <v>1</v>
      </c>
      <c r="H99" s="189">
        <f t="shared" si="37"/>
        <v>1</v>
      </c>
      <c r="I99" s="189">
        <f t="shared" si="37"/>
        <v>1</v>
      </c>
      <c r="J99" s="189">
        <f t="shared" si="37"/>
        <v>2</v>
      </c>
      <c r="K99" s="189">
        <f t="shared" si="37"/>
        <v>3</v>
      </c>
      <c r="L99" s="189">
        <f t="shared" si="37"/>
        <v>2</v>
      </c>
      <c r="M99" s="189">
        <f t="shared" si="37"/>
        <v>2</v>
      </c>
      <c r="N99" s="189">
        <f t="shared" si="37"/>
        <v>1</v>
      </c>
    </row>
    <row r="100" spans="1:14" s="131" customFormat="1" ht="9" customHeight="1">
      <c r="A100" s="192"/>
      <c r="B100" s="143"/>
      <c r="C100" s="143"/>
      <c r="D100" s="147" t="s">
        <v>37</v>
      </c>
      <c r="E100" s="211">
        <f t="shared" si="36"/>
        <v>11</v>
      </c>
      <c r="F100" s="189">
        <v>2</v>
      </c>
      <c r="G100" s="189">
        <v>1</v>
      </c>
      <c r="H100" s="189">
        <v>1</v>
      </c>
      <c r="I100" s="189">
        <v>1</v>
      </c>
      <c r="J100" s="189">
        <v>0</v>
      </c>
      <c r="K100" s="189">
        <v>3</v>
      </c>
      <c r="L100" s="189">
        <v>1</v>
      </c>
      <c r="M100" s="189">
        <v>1</v>
      </c>
      <c r="N100" s="189">
        <v>1</v>
      </c>
    </row>
    <row r="101" spans="1:14" s="131" customFormat="1" ht="9" customHeight="1">
      <c r="A101" s="192"/>
      <c r="B101" s="143"/>
      <c r="C101" s="143"/>
      <c r="D101" s="147" t="s">
        <v>38</v>
      </c>
      <c r="E101" s="211">
        <f t="shared" si="36"/>
        <v>4</v>
      </c>
      <c r="F101" s="189">
        <v>0</v>
      </c>
      <c r="G101" s="189">
        <v>0</v>
      </c>
      <c r="H101" s="189">
        <v>0</v>
      </c>
      <c r="I101" s="189">
        <v>0</v>
      </c>
      <c r="J101" s="189">
        <v>2</v>
      </c>
      <c r="K101" s="189">
        <v>0</v>
      </c>
      <c r="L101" s="189">
        <v>1</v>
      </c>
      <c r="M101" s="189">
        <v>1</v>
      </c>
      <c r="N101" s="189">
        <v>0</v>
      </c>
    </row>
    <row r="102" spans="1:14" s="131" customFormat="1" ht="9" customHeight="1">
      <c r="A102" s="192"/>
      <c r="B102" s="143"/>
      <c r="C102" s="144" t="s">
        <v>73</v>
      </c>
      <c r="D102" s="147" t="s">
        <v>26</v>
      </c>
      <c r="E102" s="211">
        <f t="shared" si="36"/>
        <v>21</v>
      </c>
      <c r="F102" s="189">
        <f>SUM(F103:F104)</f>
        <v>1</v>
      </c>
      <c r="G102" s="189">
        <f t="shared" ref="G102:N102" si="38">SUM(G103:G104)</f>
        <v>0</v>
      </c>
      <c r="H102" s="189">
        <f t="shared" si="38"/>
        <v>0</v>
      </c>
      <c r="I102" s="189">
        <f t="shared" si="38"/>
        <v>1</v>
      </c>
      <c r="J102" s="189">
        <f t="shared" si="38"/>
        <v>5</v>
      </c>
      <c r="K102" s="189">
        <f t="shared" si="38"/>
        <v>5</v>
      </c>
      <c r="L102" s="189">
        <f t="shared" si="38"/>
        <v>4</v>
      </c>
      <c r="M102" s="189">
        <f t="shared" si="38"/>
        <v>4</v>
      </c>
      <c r="N102" s="189">
        <f t="shared" si="38"/>
        <v>1</v>
      </c>
    </row>
    <row r="103" spans="1:14" s="131" customFormat="1" ht="9" customHeight="1">
      <c r="A103" s="192"/>
      <c r="B103" s="143"/>
      <c r="C103" s="143"/>
      <c r="D103" s="147" t="s">
        <v>37</v>
      </c>
      <c r="E103" s="211">
        <f t="shared" si="36"/>
        <v>9</v>
      </c>
      <c r="F103" s="189">
        <v>0</v>
      </c>
      <c r="G103" s="189">
        <v>0</v>
      </c>
      <c r="H103" s="189">
        <v>0</v>
      </c>
      <c r="I103" s="189">
        <v>0</v>
      </c>
      <c r="J103" s="189">
        <v>3</v>
      </c>
      <c r="K103" s="189">
        <v>2</v>
      </c>
      <c r="L103" s="189">
        <v>2</v>
      </c>
      <c r="M103" s="189">
        <v>2</v>
      </c>
      <c r="N103" s="189">
        <v>0</v>
      </c>
    </row>
    <row r="104" spans="1:14" s="131" customFormat="1" ht="9" customHeight="1">
      <c r="A104" s="192"/>
      <c r="B104" s="143"/>
      <c r="C104" s="143"/>
      <c r="D104" s="147" t="s">
        <v>38</v>
      </c>
      <c r="E104" s="211">
        <f t="shared" si="36"/>
        <v>12</v>
      </c>
      <c r="F104" s="189">
        <v>1</v>
      </c>
      <c r="G104" s="189">
        <v>0</v>
      </c>
      <c r="H104" s="189">
        <v>0</v>
      </c>
      <c r="I104" s="189">
        <v>1</v>
      </c>
      <c r="J104" s="189">
        <v>2</v>
      </c>
      <c r="K104" s="189">
        <v>3</v>
      </c>
      <c r="L104" s="189">
        <v>2</v>
      </c>
      <c r="M104" s="189">
        <v>2</v>
      </c>
      <c r="N104" s="189">
        <v>1</v>
      </c>
    </row>
    <row r="105" spans="1:14" s="131" customFormat="1" ht="9" customHeight="1">
      <c r="A105" s="192"/>
      <c r="B105" s="143"/>
      <c r="C105" s="143" t="s">
        <v>74</v>
      </c>
      <c r="D105" s="147" t="s">
        <v>26</v>
      </c>
      <c r="E105" s="211">
        <f>E99+E102</f>
        <v>36</v>
      </c>
      <c r="F105" s="189">
        <f>F99+F102</f>
        <v>3</v>
      </c>
      <c r="G105" s="189">
        <f t="shared" ref="G105:N105" si="39">G99+G102</f>
        <v>1</v>
      </c>
      <c r="H105" s="189">
        <f t="shared" si="39"/>
        <v>1</v>
      </c>
      <c r="I105" s="189">
        <f t="shared" si="39"/>
        <v>2</v>
      </c>
      <c r="J105" s="189">
        <f t="shared" si="39"/>
        <v>7</v>
      </c>
      <c r="K105" s="189">
        <f t="shared" si="39"/>
        <v>8</v>
      </c>
      <c r="L105" s="189">
        <f t="shared" si="39"/>
        <v>6</v>
      </c>
      <c r="M105" s="189">
        <f t="shared" si="39"/>
        <v>6</v>
      </c>
      <c r="N105" s="189">
        <f t="shared" si="39"/>
        <v>2</v>
      </c>
    </row>
    <row r="106" spans="1:14" s="131" customFormat="1" ht="9" customHeight="1">
      <c r="A106" s="192"/>
      <c r="B106" s="143"/>
      <c r="C106" s="143"/>
      <c r="D106" s="147" t="s">
        <v>37</v>
      </c>
      <c r="E106" s="211">
        <f t="shared" ref="E106:N107" si="40">E100+E103</f>
        <v>20</v>
      </c>
      <c r="F106" s="189">
        <f t="shared" si="40"/>
        <v>2</v>
      </c>
      <c r="G106" s="189">
        <f t="shared" si="40"/>
        <v>1</v>
      </c>
      <c r="H106" s="189">
        <f t="shared" si="40"/>
        <v>1</v>
      </c>
      <c r="I106" s="189">
        <f t="shared" si="40"/>
        <v>1</v>
      </c>
      <c r="J106" s="189">
        <f t="shared" si="40"/>
        <v>3</v>
      </c>
      <c r="K106" s="189">
        <f t="shared" si="40"/>
        <v>5</v>
      </c>
      <c r="L106" s="189">
        <f t="shared" si="40"/>
        <v>3</v>
      </c>
      <c r="M106" s="189">
        <f t="shared" si="40"/>
        <v>3</v>
      </c>
      <c r="N106" s="189">
        <f t="shared" si="40"/>
        <v>1</v>
      </c>
    </row>
    <row r="107" spans="1:14" ht="9" customHeight="1">
      <c r="A107" s="192"/>
      <c r="B107" s="143"/>
      <c r="C107" s="147"/>
      <c r="D107" s="147" t="s">
        <v>38</v>
      </c>
      <c r="E107" s="211">
        <f t="shared" si="40"/>
        <v>16</v>
      </c>
      <c r="F107" s="189">
        <f t="shared" si="40"/>
        <v>1</v>
      </c>
      <c r="G107" s="189">
        <f t="shared" si="40"/>
        <v>0</v>
      </c>
      <c r="H107" s="189">
        <f t="shared" si="40"/>
        <v>0</v>
      </c>
      <c r="I107" s="189">
        <f t="shared" si="40"/>
        <v>1</v>
      </c>
      <c r="J107" s="189">
        <f t="shared" si="40"/>
        <v>4</v>
      </c>
      <c r="K107" s="189">
        <f t="shared" si="40"/>
        <v>3</v>
      </c>
      <c r="L107" s="189">
        <f t="shared" si="40"/>
        <v>3</v>
      </c>
      <c r="M107" s="189">
        <f t="shared" si="40"/>
        <v>3</v>
      </c>
      <c r="N107" s="189">
        <f t="shared" si="40"/>
        <v>1</v>
      </c>
    </row>
    <row r="108" spans="1:14" ht="7" customHeight="1">
      <c r="A108" s="191"/>
      <c r="B108" s="143"/>
      <c r="C108" s="143"/>
      <c r="D108" s="147"/>
      <c r="E108" s="211"/>
      <c r="F108" s="189"/>
      <c r="G108" s="189"/>
      <c r="H108" s="189"/>
      <c r="I108" s="189"/>
      <c r="J108" s="189"/>
      <c r="K108" s="189"/>
      <c r="L108" s="189"/>
      <c r="M108" s="189"/>
      <c r="N108" s="189"/>
    </row>
    <row r="109" spans="1:14" ht="9" customHeight="1">
      <c r="A109" s="192" t="s">
        <v>91</v>
      </c>
      <c r="B109" s="143"/>
      <c r="C109" s="144" t="s">
        <v>72</v>
      </c>
      <c r="D109" s="147" t="s">
        <v>26</v>
      </c>
      <c r="E109" s="211">
        <f t="shared" ref="E109:E114" si="41">SUM(F109:N109)</f>
        <v>12</v>
      </c>
      <c r="F109" s="189">
        <f>SUM(F110:F111)</f>
        <v>0</v>
      </c>
      <c r="G109" s="189">
        <f t="shared" ref="G109:N109" si="42">SUM(G110:G111)</f>
        <v>2</v>
      </c>
      <c r="H109" s="189">
        <f t="shared" si="42"/>
        <v>2</v>
      </c>
      <c r="I109" s="189">
        <f t="shared" si="42"/>
        <v>1</v>
      </c>
      <c r="J109" s="189">
        <f t="shared" si="42"/>
        <v>0</v>
      </c>
      <c r="K109" s="189">
        <f t="shared" si="42"/>
        <v>2</v>
      </c>
      <c r="L109" s="189">
        <f t="shared" si="42"/>
        <v>4</v>
      </c>
      <c r="M109" s="189">
        <f t="shared" si="42"/>
        <v>1</v>
      </c>
      <c r="N109" s="189">
        <f t="shared" si="42"/>
        <v>0</v>
      </c>
    </row>
    <row r="110" spans="1:14" ht="9" customHeight="1">
      <c r="A110" s="192"/>
      <c r="B110" s="143"/>
      <c r="C110" s="143"/>
      <c r="D110" s="147" t="s">
        <v>37</v>
      </c>
      <c r="E110" s="211">
        <f t="shared" si="41"/>
        <v>5</v>
      </c>
      <c r="F110" s="189">
        <v>0</v>
      </c>
      <c r="G110" s="189">
        <v>2</v>
      </c>
      <c r="H110" s="189">
        <v>1</v>
      </c>
      <c r="I110" s="189">
        <v>0</v>
      </c>
      <c r="J110" s="189">
        <v>0</v>
      </c>
      <c r="K110" s="189">
        <v>0</v>
      </c>
      <c r="L110" s="189">
        <v>2</v>
      </c>
      <c r="M110" s="189">
        <v>0</v>
      </c>
      <c r="N110" s="189">
        <v>0</v>
      </c>
    </row>
    <row r="111" spans="1:14" ht="9" customHeight="1">
      <c r="A111" s="192"/>
      <c r="B111" s="143"/>
      <c r="C111" s="143"/>
      <c r="D111" s="147" t="s">
        <v>38</v>
      </c>
      <c r="E111" s="211">
        <f t="shared" si="41"/>
        <v>7</v>
      </c>
      <c r="F111" s="189">
        <v>0</v>
      </c>
      <c r="G111" s="189">
        <v>0</v>
      </c>
      <c r="H111" s="189">
        <v>1</v>
      </c>
      <c r="I111" s="189">
        <v>1</v>
      </c>
      <c r="J111" s="189">
        <v>0</v>
      </c>
      <c r="K111" s="189">
        <v>2</v>
      </c>
      <c r="L111" s="189">
        <v>2</v>
      </c>
      <c r="M111" s="189">
        <v>1</v>
      </c>
      <c r="N111" s="189">
        <v>0</v>
      </c>
    </row>
    <row r="112" spans="1:14" ht="9" customHeight="1">
      <c r="A112" s="192"/>
      <c r="B112" s="143"/>
      <c r="C112" s="144" t="s">
        <v>73</v>
      </c>
      <c r="D112" s="147" t="s">
        <v>26</v>
      </c>
      <c r="E112" s="211">
        <f t="shared" si="41"/>
        <v>8</v>
      </c>
      <c r="F112" s="189">
        <f>SUM(F113:F114)</f>
        <v>0</v>
      </c>
      <c r="G112" s="189">
        <f t="shared" ref="G112:N112" si="43">SUM(G113:G114)</f>
        <v>2</v>
      </c>
      <c r="H112" s="189">
        <f t="shared" si="43"/>
        <v>0</v>
      </c>
      <c r="I112" s="189">
        <f t="shared" si="43"/>
        <v>0</v>
      </c>
      <c r="J112" s="189">
        <f t="shared" si="43"/>
        <v>0</v>
      </c>
      <c r="K112" s="189">
        <f t="shared" si="43"/>
        <v>4</v>
      </c>
      <c r="L112" s="189">
        <f t="shared" si="43"/>
        <v>0</v>
      </c>
      <c r="M112" s="189">
        <f t="shared" si="43"/>
        <v>0</v>
      </c>
      <c r="N112" s="189">
        <f t="shared" si="43"/>
        <v>2</v>
      </c>
    </row>
    <row r="113" spans="1:14" ht="9" customHeight="1">
      <c r="A113" s="192"/>
      <c r="B113" s="143"/>
      <c r="C113" s="143"/>
      <c r="D113" s="147" t="s">
        <v>37</v>
      </c>
      <c r="E113" s="211">
        <f t="shared" si="41"/>
        <v>5</v>
      </c>
      <c r="F113" s="189">
        <v>0</v>
      </c>
      <c r="G113" s="189">
        <v>2</v>
      </c>
      <c r="H113" s="189">
        <v>0</v>
      </c>
      <c r="I113" s="189">
        <v>0</v>
      </c>
      <c r="J113" s="189">
        <v>0</v>
      </c>
      <c r="K113" s="189">
        <v>1</v>
      </c>
      <c r="L113" s="189">
        <v>0</v>
      </c>
      <c r="M113" s="189">
        <v>0</v>
      </c>
      <c r="N113" s="189">
        <v>2</v>
      </c>
    </row>
    <row r="114" spans="1:14" ht="9" customHeight="1">
      <c r="A114" s="192"/>
      <c r="B114" s="143"/>
      <c r="C114" s="143"/>
      <c r="D114" s="147" t="s">
        <v>38</v>
      </c>
      <c r="E114" s="211">
        <f t="shared" si="41"/>
        <v>3</v>
      </c>
      <c r="F114" s="189">
        <v>0</v>
      </c>
      <c r="G114" s="189">
        <v>0</v>
      </c>
      <c r="H114" s="189">
        <v>0</v>
      </c>
      <c r="I114" s="189">
        <v>0</v>
      </c>
      <c r="J114" s="189">
        <v>0</v>
      </c>
      <c r="K114" s="189">
        <v>3</v>
      </c>
      <c r="L114" s="189">
        <v>0</v>
      </c>
      <c r="M114" s="189">
        <v>0</v>
      </c>
      <c r="N114" s="189">
        <v>0</v>
      </c>
    </row>
    <row r="115" spans="1:14" ht="9" customHeight="1">
      <c r="A115" s="192"/>
      <c r="B115" s="143"/>
      <c r="C115" s="143" t="s">
        <v>74</v>
      </c>
      <c r="D115" s="147" t="s">
        <v>26</v>
      </c>
      <c r="E115" s="211">
        <f>E109+E112</f>
        <v>20</v>
      </c>
      <c r="F115" s="189">
        <f>F109+F112</f>
        <v>0</v>
      </c>
      <c r="G115" s="189">
        <f t="shared" ref="G115:N115" si="44">G109+G112</f>
        <v>4</v>
      </c>
      <c r="H115" s="189">
        <f t="shared" si="44"/>
        <v>2</v>
      </c>
      <c r="I115" s="189">
        <f t="shared" si="44"/>
        <v>1</v>
      </c>
      <c r="J115" s="189">
        <f t="shared" si="44"/>
        <v>0</v>
      </c>
      <c r="K115" s="189">
        <f t="shared" si="44"/>
        <v>6</v>
      </c>
      <c r="L115" s="189">
        <f t="shared" si="44"/>
        <v>4</v>
      </c>
      <c r="M115" s="189">
        <f t="shared" si="44"/>
        <v>1</v>
      </c>
      <c r="N115" s="189">
        <f t="shared" si="44"/>
        <v>2</v>
      </c>
    </row>
    <row r="116" spans="1:14" ht="9" customHeight="1">
      <c r="A116" s="192"/>
      <c r="B116" s="143"/>
      <c r="C116" s="143"/>
      <c r="D116" s="147" t="s">
        <v>37</v>
      </c>
      <c r="E116" s="211">
        <f t="shared" ref="E116:N117" si="45">E110+E113</f>
        <v>10</v>
      </c>
      <c r="F116" s="189">
        <f t="shared" si="45"/>
        <v>0</v>
      </c>
      <c r="G116" s="189">
        <f t="shared" si="45"/>
        <v>4</v>
      </c>
      <c r="H116" s="189">
        <f t="shared" si="45"/>
        <v>1</v>
      </c>
      <c r="I116" s="189">
        <f t="shared" si="45"/>
        <v>0</v>
      </c>
      <c r="J116" s="189">
        <f t="shared" si="45"/>
        <v>0</v>
      </c>
      <c r="K116" s="189">
        <f t="shared" si="45"/>
        <v>1</v>
      </c>
      <c r="L116" s="189">
        <f t="shared" si="45"/>
        <v>2</v>
      </c>
      <c r="M116" s="189">
        <f t="shared" si="45"/>
        <v>0</v>
      </c>
      <c r="N116" s="189">
        <f t="shared" si="45"/>
        <v>2</v>
      </c>
    </row>
    <row r="117" spans="1:14" ht="9" customHeight="1">
      <c r="A117" s="192"/>
      <c r="B117" s="143"/>
      <c r="C117" s="147"/>
      <c r="D117" s="147" t="s">
        <v>38</v>
      </c>
      <c r="E117" s="211">
        <f t="shared" si="45"/>
        <v>10</v>
      </c>
      <c r="F117" s="189">
        <f t="shared" si="45"/>
        <v>0</v>
      </c>
      <c r="G117" s="189">
        <f t="shared" si="45"/>
        <v>0</v>
      </c>
      <c r="H117" s="189">
        <f t="shared" si="45"/>
        <v>1</v>
      </c>
      <c r="I117" s="189">
        <f t="shared" si="45"/>
        <v>1</v>
      </c>
      <c r="J117" s="189">
        <f t="shared" si="45"/>
        <v>0</v>
      </c>
      <c r="K117" s="189">
        <f t="shared" si="45"/>
        <v>5</v>
      </c>
      <c r="L117" s="189">
        <f t="shared" si="45"/>
        <v>2</v>
      </c>
      <c r="M117" s="189">
        <f t="shared" si="45"/>
        <v>1</v>
      </c>
      <c r="N117" s="189">
        <f t="shared" si="45"/>
        <v>0</v>
      </c>
    </row>
    <row r="118" spans="1:14" ht="15" customHeight="1">
      <c r="A118" s="191"/>
      <c r="B118" s="143"/>
      <c r="C118" s="143"/>
      <c r="D118" s="147"/>
      <c r="E118" s="211"/>
      <c r="F118" s="189"/>
      <c r="G118" s="189"/>
      <c r="H118" s="189"/>
      <c r="I118" s="189"/>
      <c r="J118" s="189"/>
      <c r="K118" s="189"/>
      <c r="L118" s="189"/>
      <c r="M118" s="189"/>
      <c r="N118" s="189"/>
    </row>
    <row r="119" spans="1:14" ht="9" customHeight="1">
      <c r="A119" s="192" t="s">
        <v>92</v>
      </c>
      <c r="B119" s="143"/>
      <c r="C119" s="144" t="s">
        <v>72</v>
      </c>
      <c r="D119" s="147" t="s">
        <v>26</v>
      </c>
      <c r="E119" s="211">
        <f t="shared" ref="E119:E124" si="46">SUM(F119:N119)</f>
        <v>235</v>
      </c>
      <c r="F119" s="189">
        <f>SUM(F120:F121)</f>
        <v>11</v>
      </c>
      <c r="G119" s="189">
        <f t="shared" ref="G119:N119" si="47">SUM(G120:G121)</f>
        <v>21</v>
      </c>
      <c r="H119" s="189">
        <f t="shared" si="47"/>
        <v>22</v>
      </c>
      <c r="I119" s="189">
        <f t="shared" si="47"/>
        <v>19</v>
      </c>
      <c r="J119" s="189">
        <f t="shared" si="47"/>
        <v>29</v>
      </c>
      <c r="K119" s="189">
        <f t="shared" si="47"/>
        <v>40</v>
      </c>
      <c r="L119" s="189">
        <f t="shared" si="47"/>
        <v>47</v>
      </c>
      <c r="M119" s="189">
        <f t="shared" si="47"/>
        <v>31</v>
      </c>
      <c r="N119" s="189">
        <f t="shared" si="47"/>
        <v>15</v>
      </c>
    </row>
    <row r="120" spans="1:14" ht="9" customHeight="1">
      <c r="A120" s="192"/>
      <c r="B120" s="143"/>
      <c r="C120" s="143"/>
      <c r="D120" s="147" t="s">
        <v>37</v>
      </c>
      <c r="E120" s="211">
        <f t="shared" si="46"/>
        <v>106</v>
      </c>
      <c r="F120" s="189">
        <v>6</v>
      </c>
      <c r="G120" s="189">
        <v>6</v>
      </c>
      <c r="H120" s="189">
        <v>8</v>
      </c>
      <c r="I120" s="189">
        <v>8</v>
      </c>
      <c r="J120" s="189">
        <v>8</v>
      </c>
      <c r="K120" s="189">
        <v>17</v>
      </c>
      <c r="L120" s="189">
        <v>24</v>
      </c>
      <c r="M120" s="189">
        <v>20</v>
      </c>
      <c r="N120" s="189">
        <v>9</v>
      </c>
    </row>
    <row r="121" spans="1:14" ht="9" customHeight="1">
      <c r="A121" s="192"/>
      <c r="B121" s="143"/>
      <c r="C121" s="143"/>
      <c r="D121" s="147" t="s">
        <v>38</v>
      </c>
      <c r="E121" s="211">
        <f t="shared" si="46"/>
        <v>129</v>
      </c>
      <c r="F121" s="189">
        <v>5</v>
      </c>
      <c r="G121" s="189">
        <v>15</v>
      </c>
      <c r="H121" s="189">
        <v>14</v>
      </c>
      <c r="I121" s="189">
        <v>11</v>
      </c>
      <c r="J121" s="189">
        <v>21</v>
      </c>
      <c r="K121" s="189">
        <v>23</v>
      </c>
      <c r="L121" s="189">
        <v>23</v>
      </c>
      <c r="M121" s="189">
        <v>11</v>
      </c>
      <c r="N121" s="189">
        <v>6</v>
      </c>
    </row>
    <row r="122" spans="1:14" ht="9" customHeight="1">
      <c r="A122" s="192"/>
      <c r="B122" s="143"/>
      <c r="C122" s="144" t="s">
        <v>73</v>
      </c>
      <c r="D122" s="147" t="s">
        <v>26</v>
      </c>
      <c r="E122" s="211">
        <f t="shared" si="46"/>
        <v>257</v>
      </c>
      <c r="F122" s="189">
        <f>SUM(F123:F124)</f>
        <v>20</v>
      </c>
      <c r="G122" s="189">
        <f t="shared" ref="G122:N122" si="48">SUM(G123:G124)</f>
        <v>14</v>
      </c>
      <c r="H122" s="189">
        <f t="shared" si="48"/>
        <v>29</v>
      </c>
      <c r="I122" s="189">
        <f t="shared" si="48"/>
        <v>26</v>
      </c>
      <c r="J122" s="189">
        <f t="shared" si="48"/>
        <v>23</v>
      </c>
      <c r="K122" s="189">
        <f t="shared" si="48"/>
        <v>25</v>
      </c>
      <c r="L122" s="189">
        <f t="shared" si="48"/>
        <v>38</v>
      </c>
      <c r="M122" s="189">
        <f t="shared" si="48"/>
        <v>52</v>
      </c>
      <c r="N122" s="189">
        <f t="shared" si="48"/>
        <v>30</v>
      </c>
    </row>
    <row r="123" spans="1:14" ht="9" customHeight="1">
      <c r="A123" s="192"/>
      <c r="B123" s="143"/>
      <c r="C123" s="143"/>
      <c r="D123" s="147" t="s">
        <v>37</v>
      </c>
      <c r="E123" s="211">
        <f t="shared" si="46"/>
        <v>120</v>
      </c>
      <c r="F123" s="189">
        <v>7</v>
      </c>
      <c r="G123" s="189">
        <v>6</v>
      </c>
      <c r="H123" s="189">
        <v>10</v>
      </c>
      <c r="I123" s="189">
        <v>11</v>
      </c>
      <c r="J123" s="189">
        <v>9</v>
      </c>
      <c r="K123" s="189">
        <v>8</v>
      </c>
      <c r="L123" s="189">
        <v>23</v>
      </c>
      <c r="M123" s="189">
        <v>29</v>
      </c>
      <c r="N123" s="189">
        <v>17</v>
      </c>
    </row>
    <row r="124" spans="1:14" ht="9" customHeight="1">
      <c r="A124" s="192"/>
      <c r="B124" s="143"/>
      <c r="C124" s="143"/>
      <c r="D124" s="147" t="s">
        <v>38</v>
      </c>
      <c r="E124" s="211">
        <f t="shared" si="46"/>
        <v>137</v>
      </c>
      <c r="F124" s="189">
        <v>13</v>
      </c>
      <c r="G124" s="189">
        <v>8</v>
      </c>
      <c r="H124" s="189">
        <v>19</v>
      </c>
      <c r="I124" s="189">
        <v>15</v>
      </c>
      <c r="J124" s="189">
        <v>14</v>
      </c>
      <c r="K124" s="189">
        <v>17</v>
      </c>
      <c r="L124" s="189">
        <v>15</v>
      </c>
      <c r="M124" s="189">
        <v>23</v>
      </c>
      <c r="N124" s="189">
        <v>13</v>
      </c>
    </row>
    <row r="125" spans="1:14" ht="9" customHeight="1">
      <c r="A125" s="192"/>
      <c r="B125" s="143"/>
      <c r="C125" s="143" t="s">
        <v>74</v>
      </c>
      <c r="D125" s="147" t="s">
        <v>26</v>
      </c>
      <c r="E125" s="211">
        <f>E119+E122</f>
        <v>492</v>
      </c>
      <c r="F125" s="189">
        <f>F119+F122</f>
        <v>31</v>
      </c>
      <c r="G125" s="189">
        <f t="shared" ref="G125:N125" si="49">G119+G122</f>
        <v>35</v>
      </c>
      <c r="H125" s="189">
        <f t="shared" si="49"/>
        <v>51</v>
      </c>
      <c r="I125" s="189">
        <f t="shared" si="49"/>
        <v>45</v>
      </c>
      <c r="J125" s="189">
        <f t="shared" si="49"/>
        <v>52</v>
      </c>
      <c r="K125" s="189">
        <f t="shared" si="49"/>
        <v>65</v>
      </c>
      <c r="L125" s="189">
        <f t="shared" si="49"/>
        <v>85</v>
      </c>
      <c r="M125" s="189">
        <f t="shared" si="49"/>
        <v>83</v>
      </c>
      <c r="N125" s="189">
        <f t="shared" si="49"/>
        <v>45</v>
      </c>
    </row>
    <row r="126" spans="1:14" ht="9" customHeight="1">
      <c r="A126" s="192"/>
      <c r="B126" s="143"/>
      <c r="C126" s="143"/>
      <c r="D126" s="147" t="s">
        <v>37</v>
      </c>
      <c r="E126" s="211">
        <f t="shared" ref="E126:N127" si="50">E120+E123</f>
        <v>226</v>
      </c>
      <c r="F126" s="189">
        <f t="shared" si="50"/>
        <v>13</v>
      </c>
      <c r="G126" s="189">
        <f t="shared" si="50"/>
        <v>12</v>
      </c>
      <c r="H126" s="189">
        <f t="shared" si="50"/>
        <v>18</v>
      </c>
      <c r="I126" s="189">
        <f t="shared" si="50"/>
        <v>19</v>
      </c>
      <c r="J126" s="189">
        <f t="shared" si="50"/>
        <v>17</v>
      </c>
      <c r="K126" s="189">
        <f t="shared" si="50"/>
        <v>25</v>
      </c>
      <c r="L126" s="189">
        <f t="shared" si="50"/>
        <v>47</v>
      </c>
      <c r="M126" s="189">
        <f t="shared" si="50"/>
        <v>49</v>
      </c>
      <c r="N126" s="189">
        <f t="shared" si="50"/>
        <v>26</v>
      </c>
    </row>
    <row r="127" spans="1:14" ht="9" customHeight="1">
      <c r="A127" s="192"/>
      <c r="B127" s="143"/>
      <c r="C127" s="147"/>
      <c r="D127" s="147" t="s">
        <v>38</v>
      </c>
      <c r="E127" s="211">
        <f t="shared" si="50"/>
        <v>266</v>
      </c>
      <c r="F127" s="189">
        <f t="shared" si="50"/>
        <v>18</v>
      </c>
      <c r="G127" s="189">
        <f t="shared" si="50"/>
        <v>23</v>
      </c>
      <c r="H127" s="189">
        <f t="shared" si="50"/>
        <v>33</v>
      </c>
      <c r="I127" s="189">
        <f t="shared" si="50"/>
        <v>26</v>
      </c>
      <c r="J127" s="189">
        <f t="shared" si="50"/>
        <v>35</v>
      </c>
      <c r="K127" s="189">
        <f t="shared" si="50"/>
        <v>40</v>
      </c>
      <c r="L127" s="189">
        <f t="shared" si="50"/>
        <v>38</v>
      </c>
      <c r="M127" s="189">
        <f t="shared" si="50"/>
        <v>34</v>
      </c>
      <c r="N127" s="189">
        <f t="shared" si="50"/>
        <v>19</v>
      </c>
    </row>
    <row r="128" spans="1:14">
      <c r="A128" s="191"/>
      <c r="B128" s="143"/>
      <c r="C128" s="143"/>
      <c r="D128" s="147"/>
      <c r="E128" s="211"/>
      <c r="F128" s="189"/>
      <c r="G128" s="189"/>
      <c r="H128" s="189"/>
      <c r="I128" s="189"/>
      <c r="J128" s="189"/>
      <c r="K128" s="189"/>
      <c r="L128" s="189"/>
      <c r="M128" s="189"/>
      <c r="N128" s="189"/>
    </row>
    <row r="129" spans="1:14" ht="9" customHeight="1">
      <c r="A129" s="192" t="s">
        <v>93</v>
      </c>
      <c r="B129" s="143"/>
      <c r="C129" s="144" t="s">
        <v>72</v>
      </c>
      <c r="D129" s="147" t="s">
        <v>26</v>
      </c>
      <c r="E129" s="211">
        <f t="shared" ref="E129:E134" si="51">SUM(F129:N129)</f>
        <v>0</v>
      </c>
      <c r="F129" s="189">
        <f>SUM(F130:F131)</f>
        <v>0</v>
      </c>
      <c r="G129" s="189">
        <f t="shared" ref="G129:N129" si="52">SUM(G130:G131)</f>
        <v>0</v>
      </c>
      <c r="H129" s="189">
        <f t="shared" si="52"/>
        <v>0</v>
      </c>
      <c r="I129" s="189">
        <f t="shared" si="52"/>
        <v>0</v>
      </c>
      <c r="J129" s="189">
        <f t="shared" si="52"/>
        <v>0</v>
      </c>
      <c r="K129" s="189">
        <f t="shared" si="52"/>
        <v>0</v>
      </c>
      <c r="L129" s="189">
        <f t="shared" si="52"/>
        <v>0</v>
      </c>
      <c r="M129" s="189">
        <f t="shared" si="52"/>
        <v>0</v>
      </c>
      <c r="N129" s="189">
        <f t="shared" si="52"/>
        <v>0</v>
      </c>
    </row>
    <row r="130" spans="1:14" ht="9" customHeight="1">
      <c r="A130" s="192"/>
      <c r="B130" s="143"/>
      <c r="C130" s="143"/>
      <c r="D130" s="147" t="s">
        <v>37</v>
      </c>
      <c r="E130" s="211">
        <f t="shared" si="51"/>
        <v>0</v>
      </c>
      <c r="F130" s="189">
        <v>0</v>
      </c>
      <c r="G130" s="189">
        <v>0</v>
      </c>
      <c r="H130" s="189">
        <v>0</v>
      </c>
      <c r="I130" s="189">
        <v>0</v>
      </c>
      <c r="J130" s="189">
        <v>0</v>
      </c>
      <c r="K130" s="189">
        <v>0</v>
      </c>
      <c r="L130" s="189">
        <v>0</v>
      </c>
      <c r="M130" s="189">
        <v>0</v>
      </c>
      <c r="N130" s="189">
        <v>0</v>
      </c>
    </row>
    <row r="131" spans="1:14" ht="9" customHeight="1">
      <c r="A131" s="192"/>
      <c r="B131" s="143"/>
      <c r="C131" s="143"/>
      <c r="D131" s="147" t="s">
        <v>38</v>
      </c>
      <c r="E131" s="211">
        <f t="shared" si="51"/>
        <v>0</v>
      </c>
      <c r="F131" s="189">
        <v>0</v>
      </c>
      <c r="G131" s="189">
        <v>0</v>
      </c>
      <c r="H131" s="189">
        <v>0</v>
      </c>
      <c r="I131" s="189">
        <v>0</v>
      </c>
      <c r="J131" s="189">
        <v>0</v>
      </c>
      <c r="K131" s="189">
        <v>0</v>
      </c>
      <c r="L131" s="189">
        <v>0</v>
      </c>
      <c r="M131" s="189">
        <v>0</v>
      </c>
      <c r="N131" s="189">
        <v>0</v>
      </c>
    </row>
    <row r="132" spans="1:14" ht="9" customHeight="1">
      <c r="A132" s="192"/>
      <c r="B132" s="143"/>
      <c r="C132" s="144" t="s">
        <v>73</v>
      </c>
      <c r="D132" s="147" t="s">
        <v>26</v>
      </c>
      <c r="E132" s="211">
        <f t="shared" si="51"/>
        <v>23</v>
      </c>
      <c r="F132" s="189">
        <f>SUM(F133:F134)</f>
        <v>0</v>
      </c>
      <c r="G132" s="189">
        <f t="shared" ref="G132:N132" si="53">SUM(G133:G134)</f>
        <v>0</v>
      </c>
      <c r="H132" s="189">
        <f t="shared" si="53"/>
        <v>0</v>
      </c>
      <c r="I132" s="189">
        <f t="shared" si="53"/>
        <v>1</v>
      </c>
      <c r="J132" s="189">
        <f t="shared" si="53"/>
        <v>0</v>
      </c>
      <c r="K132" s="189">
        <f t="shared" si="53"/>
        <v>3</v>
      </c>
      <c r="L132" s="189">
        <f t="shared" si="53"/>
        <v>8</v>
      </c>
      <c r="M132" s="189">
        <f t="shared" si="53"/>
        <v>7</v>
      </c>
      <c r="N132" s="189">
        <f t="shared" si="53"/>
        <v>4</v>
      </c>
    </row>
    <row r="133" spans="1:14" ht="9" customHeight="1">
      <c r="A133" s="192"/>
      <c r="B133" s="143"/>
      <c r="C133" s="143"/>
      <c r="D133" s="147" t="s">
        <v>37</v>
      </c>
      <c r="E133" s="211">
        <f t="shared" si="51"/>
        <v>14</v>
      </c>
      <c r="F133" s="189">
        <v>0</v>
      </c>
      <c r="G133" s="189">
        <v>0</v>
      </c>
      <c r="H133" s="189">
        <v>0</v>
      </c>
      <c r="I133" s="189">
        <v>1</v>
      </c>
      <c r="J133" s="189">
        <v>0</v>
      </c>
      <c r="K133" s="189">
        <v>2</v>
      </c>
      <c r="L133" s="189">
        <v>6</v>
      </c>
      <c r="M133" s="189">
        <v>4</v>
      </c>
      <c r="N133" s="189">
        <v>1</v>
      </c>
    </row>
    <row r="134" spans="1:14" ht="9" customHeight="1">
      <c r="A134" s="192"/>
      <c r="B134" s="143"/>
      <c r="C134" s="143"/>
      <c r="D134" s="147" t="s">
        <v>38</v>
      </c>
      <c r="E134" s="211">
        <f t="shared" si="51"/>
        <v>9</v>
      </c>
      <c r="F134" s="189">
        <v>0</v>
      </c>
      <c r="G134" s="189">
        <v>0</v>
      </c>
      <c r="H134" s="189">
        <v>0</v>
      </c>
      <c r="I134" s="189">
        <v>0</v>
      </c>
      <c r="J134" s="189">
        <v>0</v>
      </c>
      <c r="K134" s="189">
        <v>1</v>
      </c>
      <c r="L134" s="189">
        <v>2</v>
      </c>
      <c r="M134" s="189">
        <v>3</v>
      </c>
      <c r="N134" s="189">
        <v>3</v>
      </c>
    </row>
    <row r="135" spans="1:14" ht="9" customHeight="1">
      <c r="A135" s="192"/>
      <c r="B135" s="143"/>
      <c r="C135" s="143" t="s">
        <v>74</v>
      </c>
      <c r="D135" s="147" t="s">
        <v>26</v>
      </c>
      <c r="E135" s="211">
        <f>E129+E132</f>
        <v>23</v>
      </c>
      <c r="F135" s="189">
        <f>F129+F132</f>
        <v>0</v>
      </c>
      <c r="G135" s="189">
        <f t="shared" ref="G135:N135" si="54">G129+G132</f>
        <v>0</v>
      </c>
      <c r="H135" s="189">
        <f t="shared" si="54"/>
        <v>0</v>
      </c>
      <c r="I135" s="189">
        <f t="shared" si="54"/>
        <v>1</v>
      </c>
      <c r="J135" s="189">
        <f t="shared" si="54"/>
        <v>0</v>
      </c>
      <c r="K135" s="189">
        <f t="shared" si="54"/>
        <v>3</v>
      </c>
      <c r="L135" s="189">
        <f t="shared" si="54"/>
        <v>8</v>
      </c>
      <c r="M135" s="189">
        <f t="shared" si="54"/>
        <v>7</v>
      </c>
      <c r="N135" s="189">
        <f t="shared" si="54"/>
        <v>4</v>
      </c>
    </row>
    <row r="136" spans="1:14" ht="9" customHeight="1">
      <c r="A136" s="192"/>
      <c r="B136" s="143"/>
      <c r="C136" s="143"/>
      <c r="D136" s="147" t="s">
        <v>37</v>
      </c>
      <c r="E136" s="211">
        <f t="shared" ref="E136:N137" si="55">E130+E133</f>
        <v>14</v>
      </c>
      <c r="F136" s="189">
        <f t="shared" si="55"/>
        <v>0</v>
      </c>
      <c r="G136" s="189">
        <f t="shared" si="55"/>
        <v>0</v>
      </c>
      <c r="H136" s="189">
        <f t="shared" si="55"/>
        <v>0</v>
      </c>
      <c r="I136" s="189">
        <f t="shared" si="55"/>
        <v>1</v>
      </c>
      <c r="J136" s="189">
        <f t="shared" si="55"/>
        <v>0</v>
      </c>
      <c r="K136" s="189">
        <f t="shared" si="55"/>
        <v>2</v>
      </c>
      <c r="L136" s="189">
        <f t="shared" si="55"/>
        <v>6</v>
      </c>
      <c r="M136" s="189">
        <f t="shared" si="55"/>
        <v>4</v>
      </c>
      <c r="N136" s="189">
        <f t="shared" si="55"/>
        <v>1</v>
      </c>
    </row>
    <row r="137" spans="1:14" ht="9" customHeight="1">
      <c r="A137" s="192"/>
      <c r="B137" s="143"/>
      <c r="C137" s="147"/>
      <c r="D137" s="147" t="s">
        <v>38</v>
      </c>
      <c r="E137" s="211">
        <f t="shared" si="55"/>
        <v>9</v>
      </c>
      <c r="F137" s="189">
        <f t="shared" si="55"/>
        <v>0</v>
      </c>
      <c r="G137" s="189">
        <f t="shared" si="55"/>
        <v>0</v>
      </c>
      <c r="H137" s="189">
        <f t="shared" si="55"/>
        <v>0</v>
      </c>
      <c r="I137" s="189">
        <f t="shared" si="55"/>
        <v>0</v>
      </c>
      <c r="J137" s="189">
        <f t="shared" si="55"/>
        <v>0</v>
      </c>
      <c r="K137" s="189">
        <f t="shared" si="55"/>
        <v>1</v>
      </c>
      <c r="L137" s="189">
        <f t="shared" si="55"/>
        <v>2</v>
      </c>
      <c r="M137" s="189">
        <f t="shared" si="55"/>
        <v>3</v>
      </c>
      <c r="N137" s="189">
        <f t="shared" si="55"/>
        <v>3</v>
      </c>
    </row>
    <row r="138" spans="1:14">
      <c r="D138" s="111"/>
      <c r="E138" s="212"/>
    </row>
    <row r="139" spans="1:14" ht="9" customHeight="1">
      <c r="A139" s="192" t="s">
        <v>94</v>
      </c>
      <c r="B139" s="143"/>
      <c r="C139" s="144" t="s">
        <v>72</v>
      </c>
      <c r="D139" s="147" t="s">
        <v>26</v>
      </c>
      <c r="E139" s="211">
        <f t="shared" ref="E139:E144" si="56">SUM(F139:N139)</f>
        <v>18</v>
      </c>
      <c r="F139" s="189">
        <f>SUM(F140:F141)</f>
        <v>2</v>
      </c>
      <c r="G139" s="189">
        <f t="shared" ref="G139:N139" si="57">SUM(G140:G141)</f>
        <v>2</v>
      </c>
      <c r="H139" s="189">
        <f t="shared" si="57"/>
        <v>1</v>
      </c>
      <c r="I139" s="189">
        <f t="shared" si="57"/>
        <v>2</v>
      </c>
      <c r="J139" s="189">
        <f t="shared" si="57"/>
        <v>3</v>
      </c>
      <c r="K139" s="189">
        <f t="shared" si="57"/>
        <v>5</v>
      </c>
      <c r="L139" s="189">
        <f t="shared" si="57"/>
        <v>1</v>
      </c>
      <c r="M139" s="189">
        <f t="shared" si="57"/>
        <v>2</v>
      </c>
      <c r="N139" s="189">
        <f t="shared" si="57"/>
        <v>0</v>
      </c>
    </row>
    <row r="140" spans="1:14" ht="9" customHeight="1">
      <c r="A140" s="192"/>
      <c r="B140" s="143"/>
      <c r="C140" s="143"/>
      <c r="D140" s="147" t="s">
        <v>37</v>
      </c>
      <c r="E140" s="211">
        <f t="shared" si="56"/>
        <v>8</v>
      </c>
      <c r="F140" s="189">
        <v>0</v>
      </c>
      <c r="G140" s="189">
        <v>1</v>
      </c>
      <c r="H140" s="189">
        <v>1</v>
      </c>
      <c r="I140" s="189">
        <v>2</v>
      </c>
      <c r="J140" s="189">
        <v>1</v>
      </c>
      <c r="K140" s="189">
        <v>3</v>
      </c>
      <c r="L140" s="189">
        <v>0</v>
      </c>
      <c r="M140" s="189">
        <v>0</v>
      </c>
      <c r="N140" s="189">
        <v>0</v>
      </c>
    </row>
    <row r="141" spans="1:14" ht="9" customHeight="1">
      <c r="A141" s="192"/>
      <c r="B141" s="143"/>
      <c r="C141" s="143"/>
      <c r="D141" s="147" t="s">
        <v>38</v>
      </c>
      <c r="E141" s="211">
        <f t="shared" si="56"/>
        <v>10</v>
      </c>
      <c r="F141" s="189">
        <v>2</v>
      </c>
      <c r="G141" s="189">
        <v>1</v>
      </c>
      <c r="H141" s="189">
        <v>0</v>
      </c>
      <c r="I141" s="189">
        <v>0</v>
      </c>
      <c r="J141" s="189">
        <v>2</v>
      </c>
      <c r="K141" s="189">
        <v>2</v>
      </c>
      <c r="L141" s="189">
        <v>1</v>
      </c>
      <c r="M141" s="189">
        <v>2</v>
      </c>
      <c r="N141" s="189">
        <v>0</v>
      </c>
    </row>
    <row r="142" spans="1:14" ht="9" customHeight="1">
      <c r="A142" s="192"/>
      <c r="B142" s="143"/>
      <c r="C142" s="144" t="s">
        <v>73</v>
      </c>
      <c r="D142" s="147" t="s">
        <v>26</v>
      </c>
      <c r="E142" s="211">
        <f t="shared" si="56"/>
        <v>18</v>
      </c>
      <c r="F142" s="189">
        <f>SUM(F143:F144)</f>
        <v>0</v>
      </c>
      <c r="G142" s="189">
        <f t="shared" ref="G142:N142" si="58">SUM(G143:G144)</f>
        <v>0</v>
      </c>
      <c r="H142" s="189">
        <f t="shared" si="58"/>
        <v>2</v>
      </c>
      <c r="I142" s="189">
        <f t="shared" si="58"/>
        <v>1</v>
      </c>
      <c r="J142" s="189">
        <f t="shared" si="58"/>
        <v>1</v>
      </c>
      <c r="K142" s="189">
        <f t="shared" si="58"/>
        <v>2</v>
      </c>
      <c r="L142" s="189">
        <f t="shared" si="58"/>
        <v>5</v>
      </c>
      <c r="M142" s="189">
        <f t="shared" si="58"/>
        <v>3</v>
      </c>
      <c r="N142" s="189">
        <f t="shared" si="58"/>
        <v>4</v>
      </c>
    </row>
    <row r="143" spans="1:14" ht="9" customHeight="1">
      <c r="A143" s="192"/>
      <c r="B143" s="143"/>
      <c r="C143" s="143"/>
      <c r="D143" s="147" t="s">
        <v>37</v>
      </c>
      <c r="E143" s="211">
        <f t="shared" si="56"/>
        <v>7</v>
      </c>
      <c r="F143" s="189">
        <v>0</v>
      </c>
      <c r="G143" s="189">
        <v>0</v>
      </c>
      <c r="H143" s="189">
        <v>1</v>
      </c>
      <c r="I143" s="189">
        <v>0</v>
      </c>
      <c r="J143" s="189">
        <v>1</v>
      </c>
      <c r="K143" s="189">
        <v>0</v>
      </c>
      <c r="L143" s="189">
        <v>2</v>
      </c>
      <c r="M143" s="189">
        <v>0</v>
      </c>
      <c r="N143" s="189">
        <v>3</v>
      </c>
    </row>
    <row r="144" spans="1:14" ht="9" customHeight="1">
      <c r="A144" s="192"/>
      <c r="B144" s="143"/>
      <c r="C144" s="143"/>
      <c r="D144" s="147" t="s">
        <v>38</v>
      </c>
      <c r="E144" s="211">
        <f t="shared" si="56"/>
        <v>11</v>
      </c>
      <c r="F144" s="189">
        <v>0</v>
      </c>
      <c r="G144" s="189">
        <v>0</v>
      </c>
      <c r="H144" s="189">
        <v>1</v>
      </c>
      <c r="I144" s="189">
        <v>1</v>
      </c>
      <c r="J144" s="189">
        <v>0</v>
      </c>
      <c r="K144" s="189">
        <v>2</v>
      </c>
      <c r="L144" s="189">
        <v>3</v>
      </c>
      <c r="M144" s="189">
        <v>3</v>
      </c>
      <c r="N144" s="189">
        <v>1</v>
      </c>
    </row>
    <row r="145" spans="1:14" ht="9" customHeight="1">
      <c r="A145" s="192"/>
      <c r="B145" s="143"/>
      <c r="C145" s="143" t="s">
        <v>74</v>
      </c>
      <c r="D145" s="147" t="s">
        <v>26</v>
      </c>
      <c r="E145" s="211">
        <f>E139+E142</f>
        <v>36</v>
      </c>
      <c r="F145" s="189">
        <f>F139+F142</f>
        <v>2</v>
      </c>
      <c r="G145" s="189">
        <f t="shared" ref="G145:N145" si="59">G139+G142</f>
        <v>2</v>
      </c>
      <c r="H145" s="189">
        <f t="shared" si="59"/>
        <v>3</v>
      </c>
      <c r="I145" s="189">
        <f t="shared" si="59"/>
        <v>3</v>
      </c>
      <c r="J145" s="189">
        <f t="shared" si="59"/>
        <v>4</v>
      </c>
      <c r="K145" s="189">
        <f t="shared" si="59"/>
        <v>7</v>
      </c>
      <c r="L145" s="189">
        <f t="shared" si="59"/>
        <v>6</v>
      </c>
      <c r="M145" s="189">
        <f t="shared" si="59"/>
        <v>5</v>
      </c>
      <c r="N145" s="189">
        <f t="shared" si="59"/>
        <v>4</v>
      </c>
    </row>
    <row r="146" spans="1:14" ht="9" customHeight="1">
      <c r="A146" s="192"/>
      <c r="B146" s="143"/>
      <c r="C146" s="143"/>
      <c r="D146" s="147" t="s">
        <v>37</v>
      </c>
      <c r="E146" s="211">
        <f t="shared" ref="E146:N147" si="60">E140+E143</f>
        <v>15</v>
      </c>
      <c r="F146" s="189">
        <f t="shared" si="60"/>
        <v>0</v>
      </c>
      <c r="G146" s="189">
        <f t="shared" si="60"/>
        <v>1</v>
      </c>
      <c r="H146" s="189">
        <f t="shared" si="60"/>
        <v>2</v>
      </c>
      <c r="I146" s="189">
        <f t="shared" si="60"/>
        <v>2</v>
      </c>
      <c r="J146" s="189">
        <f t="shared" si="60"/>
        <v>2</v>
      </c>
      <c r="K146" s="189">
        <f t="shared" si="60"/>
        <v>3</v>
      </c>
      <c r="L146" s="189">
        <f t="shared" si="60"/>
        <v>2</v>
      </c>
      <c r="M146" s="189">
        <f t="shared" si="60"/>
        <v>0</v>
      </c>
      <c r="N146" s="189">
        <f t="shared" si="60"/>
        <v>3</v>
      </c>
    </row>
    <row r="147" spans="1:14" ht="9" customHeight="1">
      <c r="A147" s="192"/>
      <c r="B147" s="143"/>
      <c r="C147" s="147"/>
      <c r="D147" s="147" t="s">
        <v>38</v>
      </c>
      <c r="E147" s="211">
        <f t="shared" si="60"/>
        <v>21</v>
      </c>
      <c r="F147" s="189">
        <f t="shared" si="60"/>
        <v>2</v>
      </c>
      <c r="G147" s="189">
        <f t="shared" si="60"/>
        <v>1</v>
      </c>
      <c r="H147" s="189">
        <f t="shared" si="60"/>
        <v>1</v>
      </c>
      <c r="I147" s="189">
        <f t="shared" si="60"/>
        <v>1</v>
      </c>
      <c r="J147" s="189">
        <f t="shared" si="60"/>
        <v>2</v>
      </c>
      <c r="K147" s="189">
        <f t="shared" si="60"/>
        <v>4</v>
      </c>
      <c r="L147" s="189">
        <f t="shared" si="60"/>
        <v>4</v>
      </c>
      <c r="M147" s="189">
        <f t="shared" si="60"/>
        <v>5</v>
      </c>
      <c r="N147" s="189">
        <f t="shared" si="60"/>
        <v>1</v>
      </c>
    </row>
    <row r="148" spans="1:14">
      <c r="D148" s="111"/>
      <c r="E148" s="212"/>
    </row>
    <row r="149" spans="1:14" ht="10" customHeight="1">
      <c r="A149" s="192" t="s">
        <v>95</v>
      </c>
      <c r="B149" s="143"/>
      <c r="C149" s="144" t="s">
        <v>72</v>
      </c>
      <c r="D149" s="147" t="s">
        <v>26</v>
      </c>
      <c r="E149" s="211">
        <f t="shared" ref="E149:E154" si="61">SUM(F149:N149)</f>
        <v>60</v>
      </c>
      <c r="F149" s="189">
        <f>SUM(F150:F151)</f>
        <v>5</v>
      </c>
      <c r="G149" s="189">
        <f t="shared" ref="G149:N149" si="62">SUM(G150:G151)</f>
        <v>6</v>
      </c>
      <c r="H149" s="189">
        <f t="shared" si="62"/>
        <v>6</v>
      </c>
      <c r="I149" s="189">
        <f t="shared" si="62"/>
        <v>6</v>
      </c>
      <c r="J149" s="189">
        <f t="shared" si="62"/>
        <v>8</v>
      </c>
      <c r="K149" s="189">
        <f t="shared" si="62"/>
        <v>5</v>
      </c>
      <c r="L149" s="189">
        <f t="shared" si="62"/>
        <v>11</v>
      </c>
      <c r="M149" s="189">
        <f t="shared" si="62"/>
        <v>10</v>
      </c>
      <c r="N149" s="189">
        <f t="shared" si="62"/>
        <v>3</v>
      </c>
    </row>
    <row r="150" spans="1:14" ht="10" customHeight="1">
      <c r="A150" s="192"/>
      <c r="B150" s="143"/>
      <c r="C150" s="143"/>
      <c r="D150" s="147" t="s">
        <v>37</v>
      </c>
      <c r="E150" s="211">
        <f t="shared" si="61"/>
        <v>32</v>
      </c>
      <c r="F150" s="189">
        <v>3</v>
      </c>
      <c r="G150" s="189">
        <v>2</v>
      </c>
      <c r="H150" s="189">
        <v>3</v>
      </c>
      <c r="I150" s="189">
        <v>1</v>
      </c>
      <c r="J150" s="189">
        <v>3</v>
      </c>
      <c r="K150" s="189">
        <v>3</v>
      </c>
      <c r="L150" s="189">
        <v>8</v>
      </c>
      <c r="M150" s="189">
        <v>8</v>
      </c>
      <c r="N150" s="189">
        <v>1</v>
      </c>
    </row>
    <row r="151" spans="1:14" ht="10" customHeight="1">
      <c r="A151" s="192"/>
      <c r="B151" s="143"/>
      <c r="C151" s="143"/>
      <c r="D151" s="147" t="s">
        <v>38</v>
      </c>
      <c r="E151" s="211">
        <f t="shared" si="61"/>
        <v>28</v>
      </c>
      <c r="F151" s="189">
        <v>2</v>
      </c>
      <c r="G151" s="189">
        <v>4</v>
      </c>
      <c r="H151" s="189">
        <v>3</v>
      </c>
      <c r="I151" s="189">
        <v>5</v>
      </c>
      <c r="J151" s="189">
        <v>5</v>
      </c>
      <c r="K151" s="189">
        <v>2</v>
      </c>
      <c r="L151" s="189">
        <v>3</v>
      </c>
      <c r="M151" s="189">
        <v>2</v>
      </c>
      <c r="N151" s="189">
        <v>2</v>
      </c>
    </row>
    <row r="152" spans="1:14" ht="10" customHeight="1">
      <c r="A152" s="192"/>
      <c r="B152" s="143"/>
      <c r="C152" s="144" t="s">
        <v>73</v>
      </c>
      <c r="D152" s="147" t="s">
        <v>26</v>
      </c>
      <c r="E152" s="211">
        <f t="shared" si="61"/>
        <v>120</v>
      </c>
      <c r="F152" s="189">
        <f>SUM(F153:F154)</f>
        <v>11</v>
      </c>
      <c r="G152" s="189">
        <f t="shared" ref="G152:N152" si="63">SUM(G153:G154)</f>
        <v>10</v>
      </c>
      <c r="H152" s="189">
        <f t="shared" si="63"/>
        <v>10</v>
      </c>
      <c r="I152" s="189">
        <f t="shared" si="63"/>
        <v>10</v>
      </c>
      <c r="J152" s="189">
        <f t="shared" si="63"/>
        <v>14</v>
      </c>
      <c r="K152" s="189">
        <f t="shared" si="63"/>
        <v>17</v>
      </c>
      <c r="L152" s="189">
        <f t="shared" si="63"/>
        <v>16</v>
      </c>
      <c r="M152" s="189">
        <f t="shared" si="63"/>
        <v>17</v>
      </c>
      <c r="N152" s="189">
        <f t="shared" si="63"/>
        <v>15</v>
      </c>
    </row>
    <row r="153" spans="1:14" ht="10" customHeight="1">
      <c r="A153" s="192"/>
      <c r="B153" s="143"/>
      <c r="C153" s="143"/>
      <c r="D153" s="147" t="s">
        <v>37</v>
      </c>
      <c r="E153" s="211">
        <f t="shared" si="61"/>
        <v>62</v>
      </c>
      <c r="F153" s="189">
        <v>4</v>
      </c>
      <c r="G153" s="189">
        <v>6</v>
      </c>
      <c r="H153" s="189">
        <v>5</v>
      </c>
      <c r="I153" s="189">
        <v>6</v>
      </c>
      <c r="J153" s="189">
        <v>7</v>
      </c>
      <c r="K153" s="189">
        <v>8</v>
      </c>
      <c r="L153" s="189">
        <v>10</v>
      </c>
      <c r="M153" s="189">
        <v>8</v>
      </c>
      <c r="N153" s="189">
        <v>8</v>
      </c>
    </row>
    <row r="154" spans="1:14" ht="10" customHeight="1">
      <c r="A154" s="192"/>
      <c r="B154" s="143"/>
      <c r="C154" s="143"/>
      <c r="D154" s="147" t="s">
        <v>38</v>
      </c>
      <c r="E154" s="211">
        <f t="shared" si="61"/>
        <v>58</v>
      </c>
      <c r="F154" s="189">
        <v>7</v>
      </c>
      <c r="G154" s="189">
        <v>4</v>
      </c>
      <c r="H154" s="189">
        <v>5</v>
      </c>
      <c r="I154" s="189">
        <v>4</v>
      </c>
      <c r="J154" s="189">
        <v>7</v>
      </c>
      <c r="K154" s="189">
        <v>9</v>
      </c>
      <c r="L154" s="189">
        <v>6</v>
      </c>
      <c r="M154" s="189">
        <v>9</v>
      </c>
      <c r="N154" s="189">
        <v>7</v>
      </c>
    </row>
    <row r="155" spans="1:14" ht="10" customHeight="1">
      <c r="A155" s="192"/>
      <c r="B155" s="143"/>
      <c r="C155" s="143" t="s">
        <v>74</v>
      </c>
      <c r="D155" s="147" t="s">
        <v>26</v>
      </c>
      <c r="E155" s="211">
        <f>E149+E152</f>
        <v>180</v>
      </c>
      <c r="F155" s="189">
        <f>F149+F152</f>
        <v>16</v>
      </c>
      <c r="G155" s="189">
        <f t="shared" ref="G155:N155" si="64">G149+G152</f>
        <v>16</v>
      </c>
      <c r="H155" s="189">
        <f t="shared" si="64"/>
        <v>16</v>
      </c>
      <c r="I155" s="189">
        <f t="shared" si="64"/>
        <v>16</v>
      </c>
      <c r="J155" s="189">
        <f t="shared" si="64"/>
        <v>22</v>
      </c>
      <c r="K155" s="189">
        <f t="shared" si="64"/>
        <v>22</v>
      </c>
      <c r="L155" s="189">
        <f t="shared" si="64"/>
        <v>27</v>
      </c>
      <c r="M155" s="189">
        <f t="shared" si="64"/>
        <v>27</v>
      </c>
      <c r="N155" s="189">
        <f t="shared" si="64"/>
        <v>18</v>
      </c>
    </row>
    <row r="156" spans="1:14" ht="10" customHeight="1">
      <c r="A156" s="192"/>
      <c r="B156" s="143"/>
      <c r="C156" s="143"/>
      <c r="D156" s="147" t="s">
        <v>37</v>
      </c>
      <c r="E156" s="211">
        <f t="shared" ref="E156:N157" si="65">E150+E153</f>
        <v>94</v>
      </c>
      <c r="F156" s="189">
        <f t="shared" si="65"/>
        <v>7</v>
      </c>
      <c r="G156" s="189">
        <f t="shared" si="65"/>
        <v>8</v>
      </c>
      <c r="H156" s="189">
        <f t="shared" si="65"/>
        <v>8</v>
      </c>
      <c r="I156" s="189">
        <f t="shared" si="65"/>
        <v>7</v>
      </c>
      <c r="J156" s="189">
        <f t="shared" si="65"/>
        <v>10</v>
      </c>
      <c r="K156" s="189">
        <f t="shared" si="65"/>
        <v>11</v>
      </c>
      <c r="L156" s="189">
        <f t="shared" si="65"/>
        <v>18</v>
      </c>
      <c r="M156" s="189">
        <f t="shared" si="65"/>
        <v>16</v>
      </c>
      <c r="N156" s="189">
        <f t="shared" si="65"/>
        <v>9</v>
      </c>
    </row>
    <row r="157" spans="1:14" ht="12" customHeight="1" thickBot="1">
      <c r="A157" s="197"/>
      <c r="B157" s="143"/>
      <c r="C157" s="147"/>
      <c r="D157" s="198" t="s">
        <v>38</v>
      </c>
      <c r="E157" s="211">
        <f t="shared" si="65"/>
        <v>86</v>
      </c>
      <c r="F157" s="189">
        <f t="shared" si="65"/>
        <v>9</v>
      </c>
      <c r="G157" s="189">
        <f t="shared" si="65"/>
        <v>8</v>
      </c>
      <c r="H157" s="189">
        <f t="shared" si="65"/>
        <v>8</v>
      </c>
      <c r="I157" s="189">
        <f t="shared" si="65"/>
        <v>9</v>
      </c>
      <c r="J157" s="189">
        <f t="shared" si="65"/>
        <v>12</v>
      </c>
      <c r="K157" s="189">
        <f t="shared" si="65"/>
        <v>11</v>
      </c>
      <c r="L157" s="189">
        <f t="shared" si="65"/>
        <v>9</v>
      </c>
      <c r="M157" s="189">
        <f t="shared" si="65"/>
        <v>11</v>
      </c>
      <c r="N157" s="189">
        <f t="shared" si="65"/>
        <v>9</v>
      </c>
    </row>
    <row r="158" spans="1:14">
      <c r="A158" s="213" t="s">
        <v>96</v>
      </c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</row>
    <row r="159" spans="1:14">
      <c r="A159" s="143" t="s">
        <v>97</v>
      </c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</row>
    <row r="160" spans="1:14">
      <c r="A160" s="143" t="s">
        <v>98</v>
      </c>
    </row>
    <row r="161" spans="1:1">
      <c r="A161" s="143" t="s">
        <v>99</v>
      </c>
    </row>
  </sheetData>
  <mergeCells count="15">
    <mergeCell ref="A139:A147"/>
    <mergeCell ref="A149:A157"/>
    <mergeCell ref="A158:N158"/>
    <mergeCell ref="A69:A72"/>
    <mergeCell ref="A89:A97"/>
    <mergeCell ref="A99:A107"/>
    <mergeCell ref="A109:A117"/>
    <mergeCell ref="A119:A127"/>
    <mergeCell ref="A129:A137"/>
    <mergeCell ref="A4:A12"/>
    <mergeCell ref="A15:A23"/>
    <mergeCell ref="A26:A34"/>
    <mergeCell ref="A37:A45"/>
    <mergeCell ref="A47:A55"/>
    <mergeCell ref="A57:A65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6B374-EC28-1C45-8228-21BE3E74FF55}">
  <dimension ref="A1:AJ131"/>
  <sheetViews>
    <sheetView showGridLines="0" workbookViewId="0"/>
  </sheetViews>
  <sheetFormatPr baseColWidth="10" defaultColWidth="8.83203125" defaultRowHeight="14"/>
  <cols>
    <col min="1" max="2" width="2" style="2" customWidth="1"/>
    <col min="3" max="3" width="10" style="2" customWidth="1"/>
    <col min="4" max="4" width="6.5" style="2" customWidth="1"/>
    <col min="5" max="17" width="5.83203125" style="2" customWidth="1"/>
    <col min="18" max="18" width="8.83203125" style="2"/>
    <col min="19" max="19" width="0.1640625" style="2" customWidth="1"/>
    <col min="20" max="16384" width="8.83203125" style="2"/>
  </cols>
  <sheetData>
    <row r="1" spans="1:36" s="7" customFormat="1" ht="18" customHeight="1">
      <c r="A1" s="99" t="s">
        <v>100</v>
      </c>
      <c r="R1" s="214"/>
      <c r="S1" s="214"/>
      <c r="T1" s="214"/>
    </row>
    <row r="2" spans="1:36" s="215" customFormat="1" ht="15" customHeight="1" thickBot="1">
      <c r="A2" s="25" t="s">
        <v>101</v>
      </c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</row>
    <row r="3" spans="1:36" s="60" customFormat="1" ht="16" customHeight="1" thickBot="1">
      <c r="A3" s="28"/>
      <c r="B3" s="28"/>
      <c r="C3" s="58"/>
      <c r="D3" s="28" t="s">
        <v>26</v>
      </c>
      <c r="E3" s="28" t="s">
        <v>102</v>
      </c>
      <c r="F3" s="28" t="s">
        <v>103</v>
      </c>
      <c r="G3" s="28" t="s">
        <v>104</v>
      </c>
      <c r="H3" s="28" t="s">
        <v>105</v>
      </c>
      <c r="I3" s="28" t="s">
        <v>27</v>
      </c>
      <c r="J3" s="28" t="s">
        <v>28</v>
      </c>
      <c r="K3" s="28" t="s">
        <v>29</v>
      </c>
      <c r="L3" s="28" t="s">
        <v>30</v>
      </c>
      <c r="M3" s="28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s="60" customFormat="1" ht="12" customHeight="1">
      <c r="A4" s="61"/>
      <c r="B4" s="25" t="s">
        <v>106</v>
      </c>
      <c r="C4" s="63"/>
      <c r="D4" s="64">
        <f>SUM(E4:Q4)</f>
        <v>39110</v>
      </c>
      <c r="E4" s="104">
        <v>2519</v>
      </c>
      <c r="F4" s="104">
        <v>5185</v>
      </c>
      <c r="G4" s="64">
        <v>5109</v>
      </c>
      <c r="H4" s="64">
        <v>5225</v>
      </c>
      <c r="I4" s="64">
        <v>4144</v>
      </c>
      <c r="J4" s="64">
        <v>4337</v>
      </c>
      <c r="K4" s="64">
        <v>3457</v>
      </c>
      <c r="L4" s="64">
        <v>2499</v>
      </c>
      <c r="M4" s="64">
        <v>1867</v>
      </c>
      <c r="N4" s="64">
        <v>1782</v>
      </c>
      <c r="O4" s="64">
        <v>1680</v>
      </c>
      <c r="P4" s="64">
        <v>834</v>
      </c>
      <c r="Q4" s="64">
        <v>472</v>
      </c>
      <c r="R4" s="69"/>
      <c r="S4" s="47"/>
      <c r="T4" s="12"/>
      <c r="U4" s="12"/>
      <c r="V4" s="114"/>
      <c r="W4" s="217"/>
      <c r="X4" s="217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69"/>
    </row>
    <row r="5" spans="1:36" s="60" customFormat="1" ht="12" customHeight="1">
      <c r="A5" s="47"/>
      <c r="B5" s="25" t="s">
        <v>39</v>
      </c>
      <c r="C5" s="63"/>
      <c r="D5" s="73">
        <v>0.254</v>
      </c>
      <c r="E5" s="73">
        <v>0.251</v>
      </c>
      <c r="F5" s="73">
        <v>0.52600000000000002</v>
      </c>
      <c r="G5" s="73">
        <v>0.44700000000000001</v>
      </c>
      <c r="H5" s="73">
        <v>0.38800000000000001</v>
      </c>
      <c r="I5" s="73">
        <v>0.33600000000000002</v>
      </c>
      <c r="J5" s="73">
        <v>0.441</v>
      </c>
      <c r="K5" s="73">
        <v>0.44900000000000001</v>
      </c>
      <c r="L5" s="73">
        <v>0.36299999999999999</v>
      </c>
      <c r="M5" s="73">
        <v>0.215</v>
      </c>
      <c r="N5" s="73">
        <v>0.14299999999999999</v>
      </c>
      <c r="O5" s="73">
        <v>0.13100000000000001</v>
      </c>
      <c r="P5" s="73">
        <v>7.8E-2</v>
      </c>
      <c r="Q5" s="73">
        <v>2.4E-2</v>
      </c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</row>
    <row r="6" spans="1:36" s="25" customFormat="1" ht="12" customHeight="1">
      <c r="A6" s="218"/>
      <c r="B6" s="25" t="s">
        <v>40</v>
      </c>
      <c r="C6" s="63"/>
      <c r="D6" s="64">
        <f>SUM(E6:Q6)</f>
        <v>39674</v>
      </c>
      <c r="E6" s="104">
        <v>2069</v>
      </c>
      <c r="F6" s="104">
        <v>3512</v>
      </c>
      <c r="G6" s="64">
        <v>4965</v>
      </c>
      <c r="H6" s="64">
        <v>4584</v>
      </c>
      <c r="I6" s="64">
        <v>4520</v>
      </c>
      <c r="J6" s="64">
        <v>4811</v>
      </c>
      <c r="K6" s="64">
        <v>3848</v>
      </c>
      <c r="L6" s="64">
        <v>2816</v>
      </c>
      <c r="M6" s="64">
        <v>2301</v>
      </c>
      <c r="N6" s="64">
        <v>2320</v>
      </c>
      <c r="O6" s="64">
        <v>2081</v>
      </c>
      <c r="P6" s="64">
        <v>1223</v>
      </c>
      <c r="Q6" s="64">
        <v>624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44" customFormat="1" ht="12" customHeight="1">
      <c r="A7" s="124"/>
      <c r="B7" s="44" t="s">
        <v>107</v>
      </c>
      <c r="C7" s="79"/>
      <c r="D7" s="103">
        <f>SUM(E7:Q7)</f>
        <v>953</v>
      </c>
      <c r="E7" s="103">
        <v>89</v>
      </c>
      <c r="F7" s="103">
        <v>132</v>
      </c>
      <c r="G7" s="103">
        <v>163</v>
      </c>
      <c r="H7" s="103">
        <v>121</v>
      </c>
      <c r="I7" s="103">
        <v>123</v>
      </c>
      <c r="J7" s="103">
        <v>121</v>
      </c>
      <c r="K7" s="103">
        <v>76</v>
      </c>
      <c r="L7" s="103">
        <v>37</v>
      </c>
      <c r="M7" s="103">
        <v>17</v>
      </c>
      <c r="N7" s="103">
        <v>24</v>
      </c>
      <c r="O7" s="103">
        <v>25</v>
      </c>
      <c r="P7" s="103">
        <v>20</v>
      </c>
      <c r="Q7" s="103">
        <v>5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4" customFormat="1" ht="12" customHeight="1">
      <c r="A8" s="124"/>
      <c r="B8" s="44" t="s">
        <v>108</v>
      </c>
      <c r="C8" s="79"/>
      <c r="D8" s="117">
        <f>D7/D6</f>
        <v>2.4020769269546806E-2</v>
      </c>
      <c r="E8" s="117">
        <f>E7/E6</f>
        <v>4.3015949734171097E-2</v>
      </c>
      <c r="F8" s="117">
        <f t="shared" ref="F8:Q8" si="0">F7/F6</f>
        <v>3.7585421412300681E-2</v>
      </c>
      <c r="G8" s="117">
        <f t="shared" si="0"/>
        <v>3.282980866062437E-2</v>
      </c>
      <c r="H8" s="117">
        <f t="shared" si="0"/>
        <v>2.6396160558464225E-2</v>
      </c>
      <c r="I8" s="117">
        <f t="shared" si="0"/>
        <v>2.7212389380530975E-2</v>
      </c>
      <c r="J8" s="117">
        <f t="shared" si="0"/>
        <v>2.5150696320931198E-2</v>
      </c>
      <c r="K8" s="117">
        <f t="shared" si="0"/>
        <v>1.9750519750519752E-2</v>
      </c>
      <c r="L8" s="117">
        <f t="shared" si="0"/>
        <v>1.3139204545454546E-2</v>
      </c>
      <c r="M8" s="117">
        <f t="shared" si="0"/>
        <v>7.3880921338548454E-3</v>
      </c>
      <c r="N8" s="117">
        <f t="shared" si="0"/>
        <v>1.0344827586206896E-2</v>
      </c>
      <c r="O8" s="117">
        <f t="shared" si="0"/>
        <v>1.2013455069678039E-2</v>
      </c>
      <c r="P8" s="117">
        <f t="shared" si="0"/>
        <v>1.6353229762878167E-2</v>
      </c>
      <c r="Q8" s="117">
        <f t="shared" si="0"/>
        <v>8.0128205128205121E-3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44" customFormat="1" ht="12" customHeight="1">
      <c r="A9" s="124"/>
      <c r="B9" s="44" t="s">
        <v>109</v>
      </c>
      <c r="C9" s="79"/>
      <c r="D9" s="103">
        <f>SUM(E9:Q9)</f>
        <v>747</v>
      </c>
      <c r="E9" s="103">
        <v>73</v>
      </c>
      <c r="F9" s="103">
        <v>100</v>
      </c>
      <c r="G9" s="103">
        <v>124</v>
      </c>
      <c r="H9" s="103">
        <v>82</v>
      </c>
      <c r="I9" s="103">
        <v>102</v>
      </c>
      <c r="J9" s="103">
        <v>102</v>
      </c>
      <c r="K9" s="103">
        <v>59</v>
      </c>
      <c r="L9" s="103">
        <v>28</v>
      </c>
      <c r="M9" s="103">
        <v>15</v>
      </c>
      <c r="N9" s="103">
        <v>19</v>
      </c>
      <c r="O9" s="103">
        <v>21</v>
      </c>
      <c r="P9" s="103">
        <v>19</v>
      </c>
      <c r="Q9" s="103">
        <v>3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44" customFormat="1" ht="12" customHeight="1">
      <c r="A10" s="87"/>
      <c r="B10" s="17" t="s">
        <v>110</v>
      </c>
      <c r="C10" s="79"/>
      <c r="D10" s="83">
        <f>D9/D7</f>
        <v>0.78384050367261282</v>
      </c>
      <c r="E10" s="83">
        <f>E9/E7</f>
        <v>0.8202247191011236</v>
      </c>
      <c r="F10" s="83">
        <f t="shared" ref="F10:Q10" si="1">F9/F7</f>
        <v>0.75757575757575757</v>
      </c>
      <c r="G10" s="83">
        <f t="shared" si="1"/>
        <v>0.76073619631901845</v>
      </c>
      <c r="H10" s="83">
        <f t="shared" si="1"/>
        <v>0.6776859504132231</v>
      </c>
      <c r="I10" s="83">
        <f t="shared" si="1"/>
        <v>0.82926829268292679</v>
      </c>
      <c r="J10" s="83">
        <f t="shared" si="1"/>
        <v>0.84297520661157022</v>
      </c>
      <c r="K10" s="83">
        <f t="shared" si="1"/>
        <v>0.77631578947368418</v>
      </c>
      <c r="L10" s="83">
        <f t="shared" si="1"/>
        <v>0.7567567567567568</v>
      </c>
      <c r="M10" s="83">
        <f t="shared" si="1"/>
        <v>0.88235294117647056</v>
      </c>
      <c r="N10" s="83">
        <f t="shared" si="1"/>
        <v>0.79166666666666663</v>
      </c>
      <c r="O10" s="83">
        <f t="shared" si="1"/>
        <v>0.84</v>
      </c>
      <c r="P10" s="83">
        <f t="shared" si="1"/>
        <v>0.95</v>
      </c>
      <c r="Q10" s="83">
        <f t="shared" si="1"/>
        <v>0.6</v>
      </c>
      <c r="R10" s="17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17"/>
    </row>
    <row r="11" spans="1:36" s="25" customFormat="1" ht="12" customHeight="1">
      <c r="A11" s="113"/>
      <c r="B11" s="12" t="s">
        <v>78</v>
      </c>
      <c r="C11" s="63"/>
      <c r="D11" s="88">
        <v>1.47E-2</v>
      </c>
      <c r="E11" s="88">
        <v>0</v>
      </c>
      <c r="F11" s="88">
        <v>0</v>
      </c>
      <c r="G11" s="88">
        <v>6.1000000000000004E-3</v>
      </c>
      <c r="H11" s="88">
        <v>0</v>
      </c>
      <c r="I11" s="88">
        <v>0</v>
      </c>
      <c r="J11" s="88">
        <v>2.4799999999999999E-2</v>
      </c>
      <c r="K11" s="88">
        <v>2.63E-2</v>
      </c>
      <c r="L11" s="88">
        <v>5.4100000000000002E-2</v>
      </c>
      <c r="M11" s="88">
        <v>0.1176</v>
      </c>
      <c r="N11" s="88">
        <v>4.1700000000000001E-2</v>
      </c>
      <c r="O11" s="88">
        <v>0.04</v>
      </c>
      <c r="P11" s="88">
        <v>0.1</v>
      </c>
      <c r="Q11" s="88">
        <v>0</v>
      </c>
      <c r="T11" s="12"/>
      <c r="U11" s="12"/>
      <c r="V11" s="114"/>
      <c r="W11" s="217"/>
      <c r="X11" s="217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2"/>
    </row>
    <row r="12" spans="1:36" s="25" customFormat="1" ht="12" customHeight="1" thickBot="1">
      <c r="A12" s="219"/>
      <c r="B12" s="21" t="s">
        <v>79</v>
      </c>
      <c r="C12" s="34"/>
      <c r="D12" s="96">
        <v>4.0000000000000002E-4</v>
      </c>
      <c r="E12" s="96">
        <v>0</v>
      </c>
      <c r="F12" s="96">
        <v>0</v>
      </c>
      <c r="G12" s="96">
        <v>2.0000000000000001E-4</v>
      </c>
      <c r="H12" s="96">
        <v>0</v>
      </c>
      <c r="I12" s="96">
        <v>0</v>
      </c>
      <c r="J12" s="96">
        <v>5.9999999999999995E-4</v>
      </c>
      <c r="K12" s="96">
        <v>5.0000000000000001E-4</v>
      </c>
      <c r="L12" s="96">
        <v>6.9999999999999999E-4</v>
      </c>
      <c r="M12" s="96">
        <v>8.9999999999999998E-4</v>
      </c>
      <c r="N12" s="96">
        <v>4.0000000000000002E-4</v>
      </c>
      <c r="O12" s="96">
        <v>5.0000000000000001E-4</v>
      </c>
      <c r="P12" s="96">
        <v>1.6000000000000001E-3</v>
      </c>
      <c r="Q12" s="96">
        <v>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25" customFormat="1" ht="14" customHeight="1">
      <c r="A13" s="220" t="s">
        <v>111</v>
      </c>
      <c r="B13" s="12"/>
      <c r="C13" s="12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25" customFormat="1" ht="14" customHeight="1">
      <c r="A14" s="12" t="s">
        <v>112</v>
      </c>
      <c r="D14" s="12"/>
      <c r="P14" s="12"/>
    </row>
    <row r="15" spans="1:36" s="215" customFormat="1" ht="15" customHeight="1" thickBot="1">
      <c r="A15" s="25" t="s">
        <v>113</v>
      </c>
    </row>
    <row r="16" spans="1:36" s="60" customFormat="1" ht="16" customHeight="1" thickBot="1">
      <c r="A16" s="28"/>
      <c r="B16" s="28"/>
      <c r="C16" s="58"/>
      <c r="D16" s="28" t="s">
        <v>26</v>
      </c>
      <c r="E16" s="222" t="s">
        <v>102</v>
      </c>
      <c r="F16" s="222" t="s">
        <v>103</v>
      </c>
      <c r="G16" s="222" t="s">
        <v>104</v>
      </c>
      <c r="H16" s="222" t="s">
        <v>105</v>
      </c>
      <c r="I16" s="222" t="s">
        <v>27</v>
      </c>
      <c r="J16" s="222" t="s">
        <v>28</v>
      </c>
      <c r="K16" s="222" t="s">
        <v>29</v>
      </c>
      <c r="L16" s="222" t="s">
        <v>30</v>
      </c>
      <c r="M16" s="222" t="s">
        <v>31</v>
      </c>
      <c r="N16" s="222" t="s">
        <v>32</v>
      </c>
      <c r="O16" s="222" t="s">
        <v>33</v>
      </c>
      <c r="P16" s="222" t="s">
        <v>34</v>
      </c>
      <c r="Q16" s="222" t="s">
        <v>35</v>
      </c>
    </row>
    <row r="17" spans="1:18" s="25" customFormat="1" ht="12" customHeight="1">
      <c r="A17" s="61"/>
      <c r="B17" s="25" t="s">
        <v>36</v>
      </c>
      <c r="C17" s="63"/>
      <c r="D17" s="103">
        <f>SUM(E17:Q17)</f>
        <v>5356</v>
      </c>
      <c r="E17" s="103">
        <v>43</v>
      </c>
      <c r="F17" s="103">
        <v>168</v>
      </c>
      <c r="G17" s="103">
        <v>311</v>
      </c>
      <c r="H17" s="103">
        <v>543</v>
      </c>
      <c r="I17" s="103">
        <v>813</v>
      </c>
      <c r="J17" s="103">
        <v>1210</v>
      </c>
      <c r="K17" s="103">
        <v>1009</v>
      </c>
      <c r="L17" s="103">
        <v>525</v>
      </c>
      <c r="M17" s="103">
        <v>243</v>
      </c>
      <c r="N17" s="103">
        <v>185</v>
      </c>
      <c r="O17" s="103">
        <v>168</v>
      </c>
      <c r="P17" s="103">
        <v>91</v>
      </c>
      <c r="Q17" s="103">
        <v>47</v>
      </c>
      <c r="R17" s="44"/>
    </row>
    <row r="18" spans="1:18" s="25" customFormat="1" ht="12" customHeight="1" thickBot="1">
      <c r="A18" s="223"/>
      <c r="B18" s="21" t="s">
        <v>114</v>
      </c>
      <c r="C18" s="34"/>
      <c r="D18" s="224">
        <v>0.13700000000000001</v>
      </c>
      <c r="E18" s="224">
        <v>1.7000000000000001E-2</v>
      </c>
      <c r="F18" s="224">
        <v>3.2000000000000001E-2</v>
      </c>
      <c r="G18" s="224">
        <v>6.0999999999999999E-2</v>
      </c>
      <c r="H18" s="224">
        <v>0.104</v>
      </c>
      <c r="I18" s="224">
        <v>0.19600000000000001</v>
      </c>
      <c r="J18" s="224">
        <v>0.27900000000000003</v>
      </c>
      <c r="K18" s="224">
        <v>0.29199999999999998</v>
      </c>
      <c r="L18" s="224">
        <v>0.21</v>
      </c>
      <c r="M18" s="224">
        <v>0.13</v>
      </c>
      <c r="N18" s="224">
        <v>0.104</v>
      </c>
      <c r="O18" s="224">
        <v>0.1</v>
      </c>
      <c r="P18" s="224">
        <v>0.109</v>
      </c>
      <c r="Q18" s="224">
        <v>0.1</v>
      </c>
      <c r="R18" s="44"/>
    </row>
    <row r="19" spans="1:18" s="25" customFormat="1" ht="17.25" customHeight="1">
      <c r="A19" s="225" t="s">
        <v>115</v>
      </c>
      <c r="B19" s="61"/>
      <c r="D19" s="61"/>
      <c r="E19" s="61"/>
      <c r="F19" s="61"/>
      <c r="G19" s="61"/>
      <c r="H19" s="61"/>
      <c r="I19" s="61"/>
      <c r="J19" s="61"/>
      <c r="K19" s="61"/>
      <c r="L19" s="61"/>
      <c r="M19" s="39"/>
      <c r="N19" s="226"/>
      <c r="O19" s="226"/>
      <c r="P19" s="226"/>
      <c r="Q19" s="226"/>
    </row>
    <row r="20" spans="1:18" ht="17.25" customHeight="1"/>
    <row r="21" spans="1:18" ht="17.25" customHeight="1"/>
    <row r="22" spans="1:18" ht="17.25" customHeight="1"/>
    <row r="23" spans="1:18" ht="17.25" customHeight="1"/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1671-5D27-1849-9539-3F1BF59761E7}">
  <dimension ref="A1:AL160"/>
  <sheetViews>
    <sheetView showGridLines="0" workbookViewId="0"/>
  </sheetViews>
  <sheetFormatPr baseColWidth="10" defaultColWidth="8.83203125" defaultRowHeight="14"/>
  <cols>
    <col min="1" max="1" width="1.33203125" style="2" customWidth="1"/>
    <col min="2" max="2" width="1.5" style="2" customWidth="1"/>
    <col min="3" max="3" width="9.1640625" style="2" customWidth="1"/>
    <col min="4" max="18" width="5" style="2" customWidth="1"/>
    <col min="19" max="19" width="9.6640625" style="2" customWidth="1"/>
    <col min="20" max="20" width="0.6640625" style="2" customWidth="1"/>
    <col min="21" max="21" width="8.83203125" style="2"/>
    <col min="22" max="22" width="1.1640625" style="2" customWidth="1"/>
    <col min="23" max="23" width="2.1640625" style="2" customWidth="1"/>
    <col min="24" max="16384" width="8.83203125" style="2"/>
  </cols>
  <sheetData>
    <row r="1" spans="1:38" s="7" customFormat="1" ht="18" customHeight="1" thickBot="1">
      <c r="A1" s="99" t="s">
        <v>116</v>
      </c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</row>
    <row r="2" spans="1:38" s="60" customFormat="1" ht="15" customHeight="1" thickBot="1">
      <c r="A2" s="28"/>
      <c r="B2" s="28"/>
      <c r="C2" s="28"/>
      <c r="D2" s="58"/>
      <c r="E2" s="135" t="s">
        <v>26</v>
      </c>
      <c r="F2" s="227" t="s">
        <v>102</v>
      </c>
      <c r="G2" s="227" t="s">
        <v>103</v>
      </c>
      <c r="H2" s="227" t="s">
        <v>104</v>
      </c>
      <c r="I2" s="227" t="s">
        <v>105</v>
      </c>
      <c r="J2" s="227" t="s">
        <v>27</v>
      </c>
      <c r="K2" s="227" t="s">
        <v>28</v>
      </c>
      <c r="L2" s="227" t="s">
        <v>29</v>
      </c>
      <c r="M2" s="227" t="s">
        <v>30</v>
      </c>
      <c r="N2" s="227" t="s">
        <v>31</v>
      </c>
      <c r="O2" s="227" t="s">
        <v>32</v>
      </c>
      <c r="P2" s="227" t="s">
        <v>33</v>
      </c>
      <c r="Q2" s="227" t="s">
        <v>34</v>
      </c>
      <c r="R2" s="227" t="s">
        <v>35</v>
      </c>
      <c r="S2" s="69"/>
      <c r="T2" s="69"/>
      <c r="U2" s="69"/>
      <c r="V2" s="69"/>
      <c r="W2" s="69"/>
      <c r="X2" s="139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69"/>
    </row>
    <row r="3" spans="1:38" s="44" customFormat="1" ht="15" customHeight="1">
      <c r="A3" s="124"/>
      <c r="B3" s="44" t="s">
        <v>49</v>
      </c>
      <c r="D3" s="79"/>
      <c r="E3" s="103">
        <f>SUM(F3:R3)</f>
        <v>214</v>
      </c>
      <c r="F3" s="103">
        <v>9</v>
      </c>
      <c r="G3" s="103">
        <v>22</v>
      </c>
      <c r="H3" s="103">
        <v>28</v>
      </c>
      <c r="I3" s="103">
        <v>21</v>
      </c>
      <c r="J3" s="103">
        <v>32</v>
      </c>
      <c r="K3" s="103">
        <v>32</v>
      </c>
      <c r="L3" s="103">
        <v>22</v>
      </c>
      <c r="M3" s="103">
        <v>11</v>
      </c>
      <c r="N3" s="103">
        <v>9</v>
      </c>
      <c r="O3" s="103">
        <v>10</v>
      </c>
      <c r="P3" s="103">
        <v>9</v>
      </c>
      <c r="Q3" s="103">
        <v>8</v>
      </c>
      <c r="R3" s="103">
        <v>1</v>
      </c>
      <c r="S3" s="17"/>
      <c r="T3" s="87"/>
      <c r="U3" s="17"/>
      <c r="V3" s="17"/>
      <c r="W3" s="17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17"/>
    </row>
    <row r="4" spans="1:38" s="44" customFormat="1" ht="15" customHeight="1">
      <c r="A4" s="124"/>
      <c r="B4" s="229" t="s">
        <v>117</v>
      </c>
      <c r="D4" s="79"/>
      <c r="E4" s="103">
        <f t="shared" ref="E4:E13" si="0">SUM(F4:R4)</f>
        <v>14</v>
      </c>
      <c r="F4" s="103">
        <v>0</v>
      </c>
      <c r="G4" s="103">
        <v>0</v>
      </c>
      <c r="H4" s="103">
        <v>1</v>
      </c>
      <c r="I4" s="103">
        <v>0</v>
      </c>
      <c r="J4" s="103">
        <v>0</v>
      </c>
      <c r="K4" s="103">
        <v>3</v>
      </c>
      <c r="L4" s="103">
        <v>2</v>
      </c>
      <c r="M4" s="103">
        <v>2</v>
      </c>
      <c r="N4" s="103">
        <v>2</v>
      </c>
      <c r="O4" s="103">
        <v>1</v>
      </c>
      <c r="P4" s="103">
        <v>1</v>
      </c>
      <c r="Q4" s="103">
        <v>2</v>
      </c>
      <c r="R4" s="103">
        <v>0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4" customFormat="1" ht="15" customHeight="1">
      <c r="A5" s="87"/>
      <c r="B5" s="17" t="s">
        <v>118</v>
      </c>
      <c r="C5" s="17"/>
      <c r="D5" s="79"/>
      <c r="E5" s="103">
        <f t="shared" si="0"/>
        <v>2</v>
      </c>
      <c r="F5" s="103">
        <v>0</v>
      </c>
      <c r="G5" s="103">
        <v>0</v>
      </c>
      <c r="H5" s="103">
        <v>0</v>
      </c>
      <c r="I5" s="103">
        <v>0</v>
      </c>
      <c r="J5" s="103">
        <v>0</v>
      </c>
      <c r="K5" s="103">
        <v>1</v>
      </c>
      <c r="L5" s="103">
        <v>0</v>
      </c>
      <c r="M5" s="103">
        <v>0</v>
      </c>
      <c r="N5" s="103">
        <v>0</v>
      </c>
      <c r="O5" s="103">
        <v>0</v>
      </c>
      <c r="P5" s="103">
        <v>1</v>
      </c>
      <c r="Q5" s="103">
        <v>0</v>
      </c>
      <c r="R5" s="103">
        <v>0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44" customFormat="1" ht="25.5" customHeight="1">
      <c r="A6" s="124"/>
      <c r="B6" s="230" t="s">
        <v>119</v>
      </c>
      <c r="C6" s="78"/>
      <c r="D6" s="231"/>
      <c r="E6" s="103">
        <f>SUM(F6:R6)</f>
        <v>95</v>
      </c>
      <c r="F6" s="103">
        <v>11</v>
      </c>
      <c r="G6" s="103">
        <v>10</v>
      </c>
      <c r="H6" s="103">
        <v>10</v>
      </c>
      <c r="I6" s="103">
        <v>10</v>
      </c>
      <c r="J6" s="103">
        <v>16</v>
      </c>
      <c r="K6" s="103">
        <v>11</v>
      </c>
      <c r="L6" s="103">
        <v>10</v>
      </c>
      <c r="M6" s="103">
        <v>6</v>
      </c>
      <c r="N6" s="103">
        <v>0</v>
      </c>
      <c r="O6" s="103">
        <v>5</v>
      </c>
      <c r="P6" s="103">
        <v>4</v>
      </c>
      <c r="Q6" s="103">
        <v>2</v>
      </c>
      <c r="R6" s="103">
        <v>0</v>
      </c>
    </row>
    <row r="7" spans="1:38" s="44" customFormat="1" ht="15" customHeight="1">
      <c r="A7" s="87"/>
      <c r="B7" s="17" t="s">
        <v>120</v>
      </c>
      <c r="C7" s="17"/>
      <c r="D7" s="79"/>
      <c r="E7" s="103">
        <f t="shared" si="0"/>
        <v>0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</v>
      </c>
    </row>
    <row r="8" spans="1:38" s="44" customFormat="1" ht="15" customHeight="1">
      <c r="A8" s="87"/>
      <c r="B8" s="17" t="s">
        <v>121</v>
      </c>
      <c r="C8" s="17"/>
      <c r="D8" s="79"/>
      <c r="E8" s="103">
        <f t="shared" si="0"/>
        <v>55</v>
      </c>
      <c r="F8" s="103">
        <v>0</v>
      </c>
      <c r="G8" s="103">
        <v>3</v>
      </c>
      <c r="H8" s="103">
        <v>14</v>
      </c>
      <c r="I8" s="103">
        <v>9</v>
      </c>
      <c r="J8" s="103">
        <v>14</v>
      </c>
      <c r="K8" s="103">
        <v>6</v>
      </c>
      <c r="L8" s="103">
        <v>3</v>
      </c>
      <c r="M8" s="103">
        <v>3</v>
      </c>
      <c r="N8" s="103">
        <v>0</v>
      </c>
      <c r="O8" s="103">
        <v>1</v>
      </c>
      <c r="P8" s="103">
        <v>1</v>
      </c>
      <c r="Q8" s="103">
        <v>0</v>
      </c>
      <c r="R8" s="103">
        <v>1</v>
      </c>
    </row>
    <row r="9" spans="1:38" s="44" customFormat="1" ht="15" customHeight="1">
      <c r="A9" s="87"/>
      <c r="B9" s="17" t="s">
        <v>122</v>
      </c>
      <c r="C9" s="17"/>
      <c r="D9" s="79"/>
      <c r="E9" s="103">
        <f>SUM(F9:R9)</f>
        <v>88</v>
      </c>
      <c r="F9" s="103">
        <v>8</v>
      </c>
      <c r="G9" s="103">
        <v>9</v>
      </c>
      <c r="H9" s="103">
        <v>18</v>
      </c>
      <c r="I9" s="103">
        <v>11</v>
      </c>
      <c r="J9" s="103">
        <v>11</v>
      </c>
      <c r="K9" s="103">
        <v>15</v>
      </c>
      <c r="L9" s="103">
        <v>10</v>
      </c>
      <c r="M9" s="103">
        <v>1</v>
      </c>
      <c r="N9" s="103">
        <v>2</v>
      </c>
      <c r="O9" s="103">
        <v>0</v>
      </c>
      <c r="P9" s="103">
        <v>1</v>
      </c>
      <c r="Q9" s="103">
        <v>2</v>
      </c>
      <c r="R9" s="103">
        <v>0</v>
      </c>
    </row>
    <row r="10" spans="1:38" s="44" customFormat="1" ht="15" customHeight="1">
      <c r="A10" s="87"/>
      <c r="B10" s="17" t="s">
        <v>123</v>
      </c>
      <c r="C10" s="17"/>
      <c r="D10" s="79"/>
      <c r="E10" s="103">
        <f t="shared" si="0"/>
        <v>258</v>
      </c>
      <c r="F10" s="103">
        <v>43</v>
      </c>
      <c r="G10" s="103">
        <v>55</v>
      </c>
      <c r="H10" s="103">
        <v>51</v>
      </c>
      <c r="I10" s="103">
        <v>28</v>
      </c>
      <c r="J10" s="103">
        <v>26</v>
      </c>
      <c r="K10" s="103">
        <v>30</v>
      </c>
      <c r="L10" s="103">
        <v>11</v>
      </c>
      <c r="M10" s="103">
        <v>4</v>
      </c>
      <c r="N10" s="103">
        <v>1</v>
      </c>
      <c r="O10" s="103">
        <v>2</v>
      </c>
      <c r="P10" s="103">
        <v>3</v>
      </c>
      <c r="Q10" s="103">
        <v>3</v>
      </c>
      <c r="R10" s="103">
        <v>1</v>
      </c>
    </row>
    <row r="11" spans="1:38" s="25" customFormat="1" ht="15" customHeight="1">
      <c r="A11" s="87"/>
      <c r="B11" s="17" t="s">
        <v>54</v>
      </c>
      <c r="C11" s="17"/>
      <c r="D11" s="79"/>
      <c r="E11" s="103">
        <f>SUM(F11:R11)</f>
        <v>21</v>
      </c>
      <c r="F11" s="81">
        <v>2</v>
      </c>
      <c r="G11" s="81">
        <v>1</v>
      </c>
      <c r="H11" s="81">
        <v>2</v>
      </c>
      <c r="I11" s="81">
        <v>3</v>
      </c>
      <c r="J11" s="81">
        <v>3</v>
      </c>
      <c r="K11" s="81">
        <v>4</v>
      </c>
      <c r="L11" s="81">
        <v>1</v>
      </c>
      <c r="M11" s="81">
        <v>1</v>
      </c>
      <c r="N11" s="81">
        <v>1</v>
      </c>
      <c r="O11" s="81">
        <v>0</v>
      </c>
      <c r="P11" s="81">
        <v>1</v>
      </c>
      <c r="Q11" s="81">
        <v>2</v>
      </c>
      <c r="R11" s="81">
        <v>0</v>
      </c>
      <c r="S11" s="44"/>
    </row>
    <row r="12" spans="1:38" s="25" customFormat="1" ht="15" customHeight="1">
      <c r="A12" s="113"/>
      <c r="B12" s="12" t="s">
        <v>55</v>
      </c>
      <c r="C12" s="12"/>
      <c r="D12" s="63"/>
      <c r="E12" s="103">
        <f t="shared" si="0"/>
        <v>89</v>
      </c>
      <c r="F12" s="81">
        <v>6</v>
      </c>
      <c r="G12" s="81">
        <v>18</v>
      </c>
      <c r="H12" s="81">
        <v>16</v>
      </c>
      <c r="I12" s="81">
        <v>21</v>
      </c>
      <c r="J12" s="81">
        <v>7</v>
      </c>
      <c r="K12" s="81">
        <v>9</v>
      </c>
      <c r="L12" s="81">
        <v>4</v>
      </c>
      <c r="M12" s="81">
        <v>2</v>
      </c>
      <c r="N12" s="81">
        <v>0</v>
      </c>
      <c r="O12" s="81">
        <v>3</v>
      </c>
      <c r="P12" s="81">
        <v>1</v>
      </c>
      <c r="Q12" s="81">
        <v>1</v>
      </c>
      <c r="R12" s="81">
        <v>1</v>
      </c>
      <c r="S12" s="44"/>
    </row>
    <row r="13" spans="1:38" s="25" customFormat="1" ht="15" customHeight="1" thickBot="1">
      <c r="A13" s="219"/>
      <c r="B13" s="21" t="s">
        <v>56</v>
      </c>
      <c r="C13" s="21"/>
      <c r="D13" s="34"/>
      <c r="E13" s="22">
        <f t="shared" si="0"/>
        <v>117</v>
      </c>
      <c r="F13" s="106">
        <v>10</v>
      </c>
      <c r="G13" s="106">
        <v>14</v>
      </c>
      <c r="H13" s="106">
        <v>23</v>
      </c>
      <c r="I13" s="106">
        <v>18</v>
      </c>
      <c r="J13" s="106">
        <v>14</v>
      </c>
      <c r="K13" s="106">
        <v>10</v>
      </c>
      <c r="L13" s="106">
        <v>13</v>
      </c>
      <c r="M13" s="106">
        <v>7</v>
      </c>
      <c r="N13" s="106">
        <v>2</v>
      </c>
      <c r="O13" s="106">
        <v>2</v>
      </c>
      <c r="P13" s="106">
        <v>3</v>
      </c>
      <c r="Q13" s="106">
        <v>0</v>
      </c>
      <c r="R13" s="106">
        <v>1</v>
      </c>
      <c r="S13" s="44"/>
    </row>
    <row r="14" spans="1:38" s="25" customFormat="1" ht="15" customHeight="1">
      <c r="A14" s="97" t="s">
        <v>46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5"/>
      <c r="O14" s="8"/>
      <c r="P14" s="8"/>
      <c r="Q14" s="8"/>
      <c r="R14" s="8"/>
      <c r="S14" s="44"/>
    </row>
    <row r="15" spans="1:38" s="25" customFormat="1" ht="15" customHeight="1">
      <c r="A15" s="25" t="s">
        <v>80</v>
      </c>
      <c r="D15" s="12"/>
      <c r="E15" s="12"/>
      <c r="O15" s="8"/>
      <c r="P15" s="8"/>
      <c r="Q15" s="8"/>
      <c r="R15" s="8"/>
      <c r="S15" s="44"/>
    </row>
    <row r="16" spans="1:38" s="120" customFormat="1" ht="15" customHeight="1">
      <c r="D16" s="232"/>
      <c r="E16" s="12"/>
      <c r="O16" s="2"/>
      <c r="P16" s="2"/>
      <c r="Q16" s="2"/>
      <c r="R16" s="2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2">
    <mergeCell ref="B6:D6"/>
    <mergeCell ref="A14:M1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表 １４０  がん検診等（全体）</vt:lpstr>
      <vt:lpstr>表 １４１  肺がん検診</vt:lpstr>
      <vt:lpstr>表 １４２  肺がん検診（精密検査結果）</vt:lpstr>
      <vt:lpstr>表 １４３  大腸がん検診</vt:lpstr>
      <vt:lpstr>表 １４４  大腸がん検診（精密検査結果）</vt:lpstr>
      <vt:lpstr>表 １４５  胃がん検診</vt:lpstr>
      <vt:lpstr>表 １４６  胃がん検診（精密検査結果）</vt:lpstr>
      <vt:lpstr>表 １４７  子宮がん検診</vt:lpstr>
      <vt:lpstr>表 １４８  子宮頸がん検診（精密検査結果）</vt:lpstr>
      <vt:lpstr>表 １４９  子宮体がん検診 （精密検査結果）</vt:lpstr>
      <vt:lpstr>表 １５０  乳がん検診</vt:lpstr>
      <vt:lpstr>表 １５１  乳がん検診（精密検査結果）</vt:lpstr>
      <vt:lpstr>表 １５２  骨粗しょう症検診</vt:lpstr>
      <vt:lpstr>表 １５３  歯周疾患検診</vt:lpstr>
      <vt:lpstr>表 １５４  肝炎ウイルス検査受検者数（医療機関実施分）</vt:lpstr>
      <vt:lpstr>表 １５５  肝炎ウイルス検査受検者数及び判定結果の年齢別内訳</vt:lpstr>
      <vt:lpstr>'表 １４０  がん検診等（全体）'!Print_Area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2021-12-26T00:46:50Z</cp:lastPrinted>
  <dcterms:created xsi:type="dcterms:W3CDTF">2009-11-09T06:32:38Z</dcterms:created>
  <dcterms:modified xsi:type="dcterms:W3CDTF">2022-03-26T02:05:09Z</dcterms:modified>
</cp:coreProperties>
</file>