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ABFB66D2-DADC-3E4D-BF6B-F69D7B2DCDA1}" xr6:coauthVersionLast="36" xr6:coauthVersionMax="36" xr10:uidLastSave="{00000000-0000-0000-0000-000000000000}"/>
  <bookViews>
    <workbookView xWindow="7140" yWindow="4800" windowWidth="24920" windowHeight="15580" xr2:uid="{00000000-000D-0000-FFFF-FFFF00000000}"/>
  </bookViews>
  <sheets>
    <sheet name="表 ３９５  第１号被保険者数" sheetId="3" r:id="rId1"/>
    <sheet name="表 ３９６  第１号被保険者数の推移" sheetId="5" r:id="rId2"/>
    <sheet name="表 ３９７  要介護等認定者数の状況" sheetId="6" r:id="rId3"/>
    <sheet name="表 ３９８  要介護等認定者数の推移" sheetId="7" r:id="rId4"/>
    <sheet name="表 ３９９  第１号被保険者保険料の収納状況の推移" sheetId="8" r:id="rId5"/>
    <sheet name="表 ４００  給付サービス量の推移Ⅰ" sheetId="9" r:id="rId6"/>
    <sheet name="表 ４０1  給付サービス費の推移Ⅱ" sheetId="10" r:id="rId7"/>
  </sheets>
  <externalReferences>
    <externalReference r:id="rId8"/>
    <externalReference r:id="rId9"/>
  </externalReferences>
  <definedNames>
    <definedName name="_xlnm.Print_Area" localSheetId="0">'表 ３９５  第１号被保険者数'!$A$1:$K$7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9" l="1"/>
  <c r="H35" i="9" s="1"/>
  <c r="G34" i="9"/>
  <c r="H34" i="9" s="1"/>
  <c r="G33" i="9"/>
  <c r="H33" i="9" s="1"/>
  <c r="G32" i="9"/>
  <c r="H32" i="9" s="1"/>
  <c r="G30" i="9"/>
  <c r="H30" i="9" s="1"/>
  <c r="G28" i="9"/>
  <c r="H28" i="9" s="1"/>
  <c r="G26" i="9"/>
  <c r="H26" i="9" s="1"/>
  <c r="G25" i="9"/>
  <c r="H25" i="9" s="1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6" i="9"/>
  <c r="G16" i="9"/>
  <c r="G15" i="9"/>
  <c r="H15" i="9" s="1"/>
  <c r="G14" i="9"/>
  <c r="H14" i="9" s="1"/>
  <c r="G13" i="9"/>
  <c r="H13" i="9" s="1"/>
  <c r="E13" i="9"/>
  <c r="H12" i="9"/>
  <c r="G12" i="9"/>
  <c r="H11" i="9"/>
  <c r="G11" i="9"/>
  <c r="G10" i="9"/>
  <c r="H10" i="9" s="1"/>
  <c r="G9" i="9"/>
  <c r="H9" i="9" s="1"/>
  <c r="G8" i="9"/>
  <c r="H8" i="9" s="1"/>
  <c r="G7" i="9"/>
  <c r="H7" i="9" s="1"/>
  <c r="G6" i="9"/>
  <c r="H6" i="9" s="1"/>
  <c r="G5" i="9"/>
  <c r="H5" i="9" s="1"/>
  <c r="C62" i="8" l="1"/>
  <c r="D62" i="8" s="1"/>
  <c r="B62" i="8"/>
  <c r="D61" i="8"/>
  <c r="D60" i="8"/>
  <c r="C56" i="8"/>
  <c r="B56" i="8"/>
  <c r="D56" i="8" s="1"/>
  <c r="D55" i="8"/>
  <c r="D54" i="8"/>
  <c r="I23" i="6" l="1"/>
  <c r="H23" i="6"/>
  <c r="G23" i="6"/>
  <c r="F23" i="6"/>
  <c r="E23" i="6"/>
  <c r="D23" i="6"/>
  <c r="C23" i="6"/>
  <c r="B23" i="6"/>
  <c r="I22" i="6"/>
  <c r="H22" i="6"/>
  <c r="G22" i="6"/>
  <c r="F22" i="6"/>
  <c r="E22" i="6"/>
  <c r="D22" i="6"/>
  <c r="C22" i="6"/>
  <c r="B22" i="6"/>
  <c r="I21" i="6"/>
  <c r="H21" i="6"/>
  <c r="G21" i="6"/>
  <c r="F21" i="6"/>
  <c r="E21" i="6"/>
  <c r="D21" i="6"/>
  <c r="C21" i="6"/>
  <c r="B21" i="6"/>
  <c r="I20" i="6"/>
  <c r="H20" i="6"/>
  <c r="G20" i="6"/>
  <c r="F20" i="6"/>
  <c r="E20" i="6"/>
  <c r="D20" i="6"/>
  <c r="C20" i="6"/>
  <c r="B20" i="6"/>
  <c r="I19" i="6"/>
  <c r="H19" i="6"/>
  <c r="G19" i="6"/>
  <c r="F19" i="6"/>
  <c r="E19" i="6"/>
  <c r="D19" i="6"/>
  <c r="C19" i="6"/>
  <c r="B19" i="6"/>
  <c r="I18" i="6"/>
  <c r="H18" i="6"/>
  <c r="G18" i="6"/>
  <c r="F18" i="6"/>
  <c r="E18" i="6"/>
  <c r="D18" i="6"/>
  <c r="C18" i="6"/>
  <c r="B18" i="6"/>
  <c r="I17" i="6"/>
  <c r="H17" i="6"/>
  <c r="G17" i="6"/>
  <c r="F17" i="6"/>
  <c r="E17" i="6"/>
  <c r="D17" i="6"/>
  <c r="C17" i="6"/>
  <c r="B17" i="6"/>
  <c r="I16" i="6"/>
  <c r="H16" i="6"/>
  <c r="G16" i="6"/>
  <c r="F16" i="6"/>
  <c r="E16" i="6"/>
  <c r="D16" i="6"/>
  <c r="C16" i="6"/>
  <c r="B16" i="6"/>
  <c r="I15" i="6"/>
  <c r="H15" i="6"/>
  <c r="G15" i="6"/>
  <c r="F15" i="6"/>
  <c r="E15" i="6"/>
  <c r="D15" i="6"/>
  <c r="C15" i="6"/>
  <c r="B15" i="6"/>
  <c r="I14" i="6"/>
  <c r="H14" i="6"/>
  <c r="G14" i="6"/>
  <c r="F14" i="6"/>
  <c r="E14" i="6"/>
  <c r="D14" i="6"/>
  <c r="C14" i="6"/>
  <c r="B14" i="6"/>
  <c r="I13" i="6"/>
  <c r="H13" i="6"/>
  <c r="G13" i="6"/>
  <c r="F13" i="6"/>
  <c r="E13" i="6"/>
  <c r="D13" i="6"/>
  <c r="C13" i="6"/>
  <c r="B13" i="6"/>
  <c r="I12" i="6"/>
  <c r="H12" i="6"/>
  <c r="G12" i="6"/>
  <c r="F12" i="6"/>
  <c r="E12" i="6"/>
  <c r="D12" i="6"/>
  <c r="C12" i="6"/>
  <c r="B12" i="6"/>
  <c r="I11" i="6"/>
  <c r="H11" i="6"/>
  <c r="G11" i="6"/>
  <c r="F11" i="6"/>
  <c r="E11" i="6"/>
  <c r="D11" i="6"/>
  <c r="C11" i="6"/>
  <c r="B11" i="6"/>
  <c r="I10" i="6"/>
  <c r="H10" i="6"/>
  <c r="G10" i="6"/>
  <c r="F10" i="6"/>
  <c r="E10" i="6"/>
  <c r="D10" i="6"/>
  <c r="C10" i="6"/>
  <c r="B10" i="6"/>
  <c r="I9" i="6"/>
  <c r="H9" i="6"/>
  <c r="G9" i="6"/>
  <c r="F9" i="6"/>
  <c r="E9" i="6"/>
  <c r="D9" i="6"/>
  <c r="C9" i="6"/>
  <c r="B9" i="6"/>
  <c r="I8" i="6"/>
  <c r="H8" i="6"/>
  <c r="G8" i="6"/>
  <c r="F8" i="6"/>
  <c r="E8" i="6"/>
  <c r="D8" i="6"/>
  <c r="C8" i="6"/>
  <c r="B8" i="6"/>
  <c r="I7" i="6"/>
  <c r="H7" i="6"/>
  <c r="G7" i="6"/>
  <c r="F7" i="6"/>
  <c r="E7" i="6"/>
  <c r="D7" i="6"/>
  <c r="C7" i="6"/>
  <c r="C5" i="6" s="1"/>
  <c r="B5" i="6" s="1"/>
  <c r="B7" i="6"/>
  <c r="I6" i="6"/>
  <c r="H6" i="6"/>
  <c r="G6" i="6"/>
  <c r="G4" i="6" s="1"/>
  <c r="F6" i="6"/>
  <c r="F4" i="6" s="1"/>
  <c r="E6" i="6"/>
  <c r="D6" i="6"/>
  <c r="C6" i="6"/>
  <c r="C4" i="6" s="1"/>
  <c r="B4" i="6" s="1"/>
  <c r="B6" i="6"/>
  <c r="I4" i="6"/>
  <c r="H4" i="6"/>
  <c r="E4" i="6"/>
  <c r="D4" i="6"/>
  <c r="B6" i="3" l="1"/>
</calcChain>
</file>

<file path=xl/sharedStrings.xml><?xml version="1.0" encoding="utf-8"?>
<sst xmlns="http://schemas.openxmlformats.org/spreadsheetml/2006/main" count="368" uniqueCount="185">
  <si>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</si>
  <si>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</si>
  <si>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</si>
  <si>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</si>
  <si>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</si>
  <si>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</si>
  <si>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</si>
  <si>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総数</t>
    <rPh sb="0" eb="2">
      <t>ソウスウ</t>
    </rPh>
    <phoneticPr fontId="1"/>
  </si>
  <si>
    <t>資料：介護保険課</t>
    <rPh sb="3" eb="5">
      <t>カイゴ</t>
    </rPh>
    <rPh sb="5" eb="7">
      <t>ホケン</t>
    </rPh>
    <rPh sb="7" eb="8">
      <t>カ</t>
    </rPh>
    <phoneticPr fontId="1"/>
  </si>
  <si>
    <t>第１号被保険者数</t>
    <rPh sb="0" eb="1">
      <t>ダイ</t>
    </rPh>
    <rPh sb="2" eb="3">
      <t>ゴウ</t>
    </rPh>
    <rPh sb="3" eb="7">
      <t>ヒホケンシャ</t>
    </rPh>
    <rPh sb="7" eb="8">
      <t>カズ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</si>
  <si>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</si>
  <si>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</si>
  <si>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§7 　介護保険</t>
    <rPh sb="4" eb="6">
      <t>カイゴ</t>
    </rPh>
    <rPh sb="6" eb="8">
      <t>ホケン</t>
    </rPh>
    <phoneticPr fontId="1"/>
  </si>
  <si>
    <t>表 ３９５  第１号被保険者数</t>
    <phoneticPr fontId="1"/>
  </si>
  <si>
    <t>　令和２年度末における第1号被保険者数を各区・地区健康福祉ステーション別に表したものである。</t>
    <rPh sb="1" eb="3">
      <t>レイワ</t>
    </rPh>
    <rPh sb="4" eb="5">
      <t>ネン</t>
    </rPh>
    <rPh sb="5" eb="6">
      <t>ド</t>
    </rPh>
    <rPh sb="6" eb="7">
      <t>マツ</t>
    </rPh>
    <rPh sb="11" eb="12">
      <t>ダイ</t>
    </rPh>
    <rPh sb="13" eb="14">
      <t>ゴウ</t>
    </rPh>
    <rPh sb="14" eb="15">
      <t>ヒ</t>
    </rPh>
    <rPh sb="15" eb="18">
      <t>ホケンシャ</t>
    </rPh>
    <rPh sb="18" eb="19">
      <t>スウ</t>
    </rPh>
    <rPh sb="20" eb="21">
      <t>カク</t>
    </rPh>
    <rPh sb="21" eb="22">
      <t>ク</t>
    </rPh>
    <rPh sb="23" eb="25">
      <t>チク</t>
    </rPh>
    <rPh sb="25" eb="27">
      <t>ケンコウ</t>
    </rPh>
    <rPh sb="27" eb="29">
      <t>フクシ</t>
    </rPh>
    <rPh sb="35" eb="36">
      <t>ベツ</t>
    </rPh>
    <rPh sb="37" eb="38">
      <t>アラワ</t>
    </rPh>
    <phoneticPr fontId="1"/>
  </si>
  <si>
    <t>表 ３９６  第１号被保険者数の推移</t>
    <phoneticPr fontId="1"/>
  </si>
  <si>
    <t>　第１号被保険者の令和２年度末現在までの人数の推移を表したものである。</t>
    <rPh sb="1" eb="2">
      <t>ダイ</t>
    </rPh>
    <rPh sb="3" eb="4">
      <t>ゴウ</t>
    </rPh>
    <rPh sb="4" eb="5">
      <t>ヒ</t>
    </rPh>
    <rPh sb="5" eb="8">
      <t>ホケンシャ</t>
    </rPh>
    <rPh sb="9" eb="11">
      <t>レイワ</t>
    </rPh>
    <rPh sb="12" eb="13">
      <t>ネン</t>
    </rPh>
    <rPh sb="13" eb="14">
      <t>ド</t>
    </rPh>
    <rPh sb="14" eb="15">
      <t>マツ</t>
    </rPh>
    <rPh sb="15" eb="17">
      <t>ゲンザイ</t>
    </rPh>
    <rPh sb="20" eb="22">
      <t>ニンズウ</t>
    </rPh>
    <rPh sb="23" eb="25">
      <t>スイイ</t>
    </rPh>
    <rPh sb="26" eb="27">
      <t>アラワ</t>
    </rPh>
    <phoneticPr fontId="1"/>
  </si>
  <si>
    <t>２２年度</t>
    <rPh sb="2" eb="3">
      <t>ネン</t>
    </rPh>
    <rPh sb="3" eb="4">
      <t>ド</t>
    </rPh>
    <phoneticPr fontId="1"/>
  </si>
  <si>
    <t>２３年度</t>
    <rPh sb="2" eb="3">
      <t>ネン</t>
    </rPh>
    <rPh sb="3" eb="4">
      <t>ド</t>
    </rPh>
    <phoneticPr fontId="1"/>
  </si>
  <si>
    <t>２４年度</t>
    <rPh sb="2" eb="4">
      <t>ネンド</t>
    </rPh>
    <phoneticPr fontId="1"/>
  </si>
  <si>
    <t>２５年度</t>
    <rPh sb="2" eb="4">
      <t>ネンド</t>
    </rPh>
    <phoneticPr fontId="1"/>
  </si>
  <si>
    <t>２６年度</t>
    <rPh sb="2" eb="4">
      <t>ネンド</t>
    </rPh>
    <phoneticPr fontId="1"/>
  </si>
  <si>
    <t>２７年度</t>
    <rPh sb="2" eb="4">
      <t>ネンド</t>
    </rPh>
    <phoneticPr fontId="1"/>
  </si>
  <si>
    <t>２８年度</t>
    <rPh sb="2" eb="4">
      <t>ネンド</t>
    </rPh>
    <phoneticPr fontId="1"/>
  </si>
  <si>
    <t>２９年度</t>
    <rPh sb="2" eb="4">
      <t>ネンド</t>
    </rPh>
    <phoneticPr fontId="1"/>
  </si>
  <si>
    <t>３０年度</t>
    <rPh sb="2" eb="4">
      <t>ネンド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</si>
  <si>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</si>
  <si>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</si>
  <si>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第１号
被保険者数</t>
    <rPh sb="0" eb="1">
      <t>ダイ</t>
    </rPh>
    <rPh sb="2" eb="3">
      <t>ゴウ</t>
    </rPh>
    <rPh sb="3" eb="7">
      <t>ヒホケンシャ</t>
    </rPh>
    <rPh sb="7" eb="8">
      <t>カズ</t>
    </rPh>
    <phoneticPr fontId="1"/>
  </si>
  <si>
    <t>表 ３９７  要介護等認定者数の状況</t>
    <phoneticPr fontId="1"/>
  </si>
  <si>
    <t>　令和２年度末における要介護等認定者数の状況を要介護度、各区・地区健康福祉ステーション別に表したものである。</t>
    <rPh sb="1" eb="3">
      <t>レイワ</t>
    </rPh>
    <rPh sb="4" eb="7">
      <t>ネンドマツ</t>
    </rPh>
    <rPh sb="5" eb="6">
      <t>ド</t>
    </rPh>
    <rPh sb="6" eb="7">
      <t>スエ</t>
    </rPh>
    <rPh sb="11" eb="12">
      <t>ヨウ</t>
    </rPh>
    <rPh sb="12" eb="14">
      <t>カイゴ</t>
    </rPh>
    <rPh sb="14" eb="15">
      <t>トウ</t>
    </rPh>
    <rPh sb="15" eb="17">
      <t>ニンテイ</t>
    </rPh>
    <rPh sb="17" eb="18">
      <t>シャ</t>
    </rPh>
    <rPh sb="18" eb="19">
      <t>スウ</t>
    </rPh>
    <rPh sb="20" eb="22">
      <t>ジョウキョウ</t>
    </rPh>
    <rPh sb="23" eb="24">
      <t>ヨウ</t>
    </rPh>
    <rPh sb="24" eb="26">
      <t>カイゴ</t>
    </rPh>
    <rPh sb="26" eb="27">
      <t>ド</t>
    </rPh>
    <rPh sb="28" eb="29">
      <t>カク</t>
    </rPh>
    <rPh sb="29" eb="30">
      <t>ク</t>
    </rPh>
    <rPh sb="31" eb="33">
      <t>チク</t>
    </rPh>
    <rPh sb="33" eb="35">
      <t>ケンコウ</t>
    </rPh>
    <rPh sb="35" eb="37">
      <t>フクシ</t>
    </rPh>
    <rPh sb="43" eb="44">
      <t>ベツ</t>
    </rPh>
    <rPh sb="45" eb="46">
      <t>アラワ</t>
    </rPh>
    <phoneticPr fontId="1"/>
  </si>
  <si>
    <t>要支援１</t>
    <rPh sb="0" eb="1">
      <t>ヨウ</t>
    </rPh>
    <rPh sb="1" eb="3">
      <t>シエン</t>
    </rPh>
    <phoneticPr fontId="1"/>
  </si>
  <si>
    <t>要支援２</t>
    <rPh sb="0" eb="1">
      <t>ヨウ</t>
    </rPh>
    <rPh sb="1" eb="3">
      <t>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</si>
  <si>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</si>
  <si>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</si>
  <si>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</si>
  <si>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</si>
  <si>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</si>
  <si>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注）　（　）は第２号被保険者を再掲したものである。</t>
    <rPh sb="0" eb="1">
      <t>チュウ</t>
    </rPh>
    <rPh sb="7" eb="8">
      <t>ダイ</t>
    </rPh>
    <rPh sb="9" eb="10">
      <t>ゴウ</t>
    </rPh>
    <rPh sb="10" eb="11">
      <t>ヒ</t>
    </rPh>
    <rPh sb="11" eb="14">
      <t>ホケンシャ</t>
    </rPh>
    <rPh sb="15" eb="17">
      <t>サイケイ</t>
    </rPh>
    <phoneticPr fontId="1"/>
  </si>
  <si>
    <t>表 ３９８  要介護等認定者数の推移</t>
    <phoneticPr fontId="1"/>
  </si>
  <si>
    <t>　要介護等認定者数の令和２年度末現在までの人数の推移を表したものである。</t>
    <rPh sb="1" eb="2">
      <t>ヨウ</t>
    </rPh>
    <rPh sb="2" eb="5">
      <t>カイゴナド</t>
    </rPh>
    <rPh sb="5" eb="7">
      <t>ニンテイ</t>
    </rPh>
    <rPh sb="7" eb="8">
      <t>シャ</t>
    </rPh>
    <rPh sb="8" eb="9">
      <t>カズ</t>
    </rPh>
    <rPh sb="10" eb="12">
      <t>レイワ</t>
    </rPh>
    <rPh sb="13" eb="14">
      <t>ネン</t>
    </rPh>
    <rPh sb="14" eb="15">
      <t>ド</t>
    </rPh>
    <rPh sb="15" eb="16">
      <t>マツ</t>
    </rPh>
    <rPh sb="16" eb="18">
      <t>ゲンザイ</t>
    </rPh>
    <rPh sb="21" eb="23">
      <t>ニンズウ</t>
    </rPh>
    <rPh sb="24" eb="26">
      <t>スイイ</t>
    </rPh>
    <rPh sb="27" eb="28">
      <t>アラワ</t>
    </rPh>
    <phoneticPr fontId="1"/>
  </si>
  <si>
    <t>２２年度</t>
    <rPh sb="2" eb="4">
      <t>ネンド</t>
    </rPh>
    <phoneticPr fontId="1"/>
  </si>
  <si>
    <t>２３年度</t>
    <rPh sb="2" eb="4">
      <t>ネンド</t>
    </rPh>
    <phoneticPr fontId="1"/>
  </si>
  <si>
    <t>２９年度</t>
    <rPh sb="2" eb="3">
      <t>ネン</t>
    </rPh>
    <rPh sb="3" eb="4">
      <t>ド</t>
    </rPh>
    <phoneticPr fontId="1"/>
  </si>
  <si>
    <t>３０年度</t>
    <rPh sb="2" eb="3">
      <t>ネン</t>
    </rPh>
    <rPh sb="3" eb="4">
      <t>ド</t>
    </rPh>
    <phoneticPr fontId="1"/>
  </si>
  <si>
    <t>令和元年度</t>
    <rPh sb="0" eb="5">
      <t>ガンネンド</t>
    </rPh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</si>
  <si>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</si>
  <si>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要介護等
認定者数</t>
    <rPh sb="0" eb="1">
      <t>ヨウ</t>
    </rPh>
    <rPh sb="1" eb="4">
      <t>カイゴナド</t>
    </rPh>
    <rPh sb="4" eb="6">
      <t>ニンテイ</t>
    </rPh>
    <rPh sb="6" eb="7">
      <t>シャ</t>
    </rPh>
    <rPh sb="7" eb="8">
      <t>カズ</t>
    </rPh>
    <phoneticPr fontId="1"/>
  </si>
  <si>
    <t>表 ３９９  第１号被保険者保険料の収納状況の推移</t>
    <phoneticPr fontId="1"/>
  </si>
  <si>
    <t>　第１号被保険者の介護保険料の収納状況の推移を表したものである。</t>
    <rPh sb="1" eb="2">
      <t>ダイ</t>
    </rPh>
    <rPh sb="3" eb="4">
      <t>ゴウ</t>
    </rPh>
    <rPh sb="4" eb="5">
      <t>ヒ</t>
    </rPh>
    <rPh sb="5" eb="8">
      <t>ホケンシャ</t>
    </rPh>
    <rPh sb="9" eb="11">
      <t>カイゴ</t>
    </rPh>
    <rPh sb="11" eb="13">
      <t>ホケン</t>
    </rPh>
    <rPh sb="13" eb="14">
      <t>リョウ</t>
    </rPh>
    <rPh sb="15" eb="17">
      <t>シュウノウ</t>
    </rPh>
    <rPh sb="17" eb="19">
      <t>ジョウキョウ</t>
    </rPh>
    <rPh sb="20" eb="22">
      <t>スイイ</t>
    </rPh>
    <rPh sb="23" eb="24">
      <t>アラワ</t>
    </rPh>
    <phoneticPr fontId="1"/>
  </si>
  <si>
    <t>平成２３年度</t>
    <rPh sb="0" eb="2">
      <t>ヘイセイ</t>
    </rPh>
    <rPh sb="4" eb="6">
      <t>ネンド</t>
    </rPh>
    <phoneticPr fontId="1"/>
  </si>
  <si>
    <t>調定額（円）</t>
    <rPh sb="0" eb="1">
      <t>チョウ</t>
    </rPh>
    <rPh sb="1" eb="2">
      <t>テイ</t>
    </rPh>
    <rPh sb="2" eb="3">
      <t>ガク</t>
    </rPh>
    <rPh sb="4" eb="5">
      <t>エン</t>
    </rPh>
    <phoneticPr fontId="1"/>
  </si>
  <si>
    <t>収納額（円）</t>
    <rPh sb="0" eb="2">
      <t>シュウノウ</t>
    </rPh>
    <rPh sb="2" eb="3">
      <t>ガク</t>
    </rPh>
    <rPh sb="4" eb="5">
      <t>エン</t>
    </rPh>
    <phoneticPr fontId="1"/>
  </si>
  <si>
    <t>収納率（％）</t>
    <rPh sb="0" eb="2">
      <t>シュウノウ</t>
    </rPh>
    <rPh sb="2" eb="3">
      <t>リツ</t>
    </rPh>
    <phoneticPr fontId="1"/>
  </si>
  <si>
    <t>特別徴収</t>
    <rPh sb="0" eb="2">
      <t>トクベツ</t>
    </rPh>
    <rPh sb="2" eb="4">
      <t>チョウシュウ</t>
    </rPh>
    <phoneticPr fontId="1"/>
  </si>
  <si>
    <t>普通徴収</t>
    <rPh sb="0" eb="2">
      <t>フツウ</t>
    </rPh>
    <rPh sb="2" eb="4">
      <t>チョウシュウ</t>
    </rPh>
    <phoneticPr fontId="1"/>
  </si>
  <si>
    <t>計</t>
    <rPh sb="0" eb="1">
      <t>ケイ</t>
    </rPh>
    <phoneticPr fontId="1"/>
  </si>
  <si>
    <t>平成２４年度</t>
    <rPh sb="0" eb="2">
      <t>ヘイセイ</t>
    </rPh>
    <rPh sb="4" eb="6">
      <t>ネンド</t>
    </rPh>
    <phoneticPr fontId="1"/>
  </si>
  <si>
    <t>平成２５年度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</si>
  <si>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</si>
  <si>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平成２７年度</t>
    <rPh sb="0" eb="2">
      <t>ヘイセイ</t>
    </rPh>
    <rPh sb="4" eb="6">
      <t>ネンド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</si>
  <si>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</si>
  <si>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</si>
  <si>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</si>
  <si>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"/>
  </si>
  <si>
    <t>令和２年度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</si>
  <si>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資料：介護保険課</t>
    <phoneticPr fontId="1"/>
  </si>
  <si>
    <t>表 ４００  給付サービス量の推移Ⅰ</t>
    <phoneticPr fontId="1"/>
  </si>
  <si>
    <t>　介護給付サービス量の推移を表したものである（介護予防サービスを含む。）。</t>
    <rPh sb="1" eb="3">
      <t>カイゴ</t>
    </rPh>
    <rPh sb="3" eb="5">
      <t>キュウフ</t>
    </rPh>
    <rPh sb="9" eb="10">
      <t>リョウ</t>
    </rPh>
    <rPh sb="11" eb="13">
      <t>スイイ</t>
    </rPh>
    <rPh sb="14" eb="15">
      <t>アラワ</t>
    </rPh>
    <rPh sb="23" eb="25">
      <t>カイゴ</t>
    </rPh>
    <rPh sb="25" eb="27">
      <t>ヨボウ</t>
    </rPh>
    <rPh sb="32" eb="33">
      <t>フク</t>
    </rPh>
    <phoneticPr fontId="1"/>
  </si>
  <si>
    <t>単位</t>
    <rPh sb="0" eb="2">
      <t>タンイ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</si>
  <si>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</si>
  <si>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</si>
  <si>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</si>
  <si>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令和２年度</t>
    <rPh sb="0" eb="2">
      <t>レイワ</t>
    </rPh>
    <rPh sb="3" eb="5">
      <t>ネンド</t>
    </rPh>
    <phoneticPr fontId="1"/>
  </si>
  <si>
    <t>前年比（％）</t>
    <rPh sb="0" eb="2">
      <t>ゼンネン</t>
    </rPh>
    <rPh sb="2" eb="3">
      <t>ヒ</t>
    </rPh>
    <phoneticPr fontId="1"/>
  </si>
  <si>
    <t>【居宅サービス】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</si>
  <si>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</si>
  <si>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（件／年）</t>
    <rPh sb="1" eb="2">
      <t>ケン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</si>
  <si>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</si>
  <si>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</si>
  <si>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</si>
  <si>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</si>
  <si>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</si>
  <si>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通所リハビリテーション</t>
    <rPh sb="0" eb="1">
      <t>ツウ</t>
    </rPh>
    <rPh sb="1" eb="2">
      <t>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</si>
  <si>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</si>
  <si>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</si>
  <si>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</si>
  <si>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</si>
  <si>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</si>
  <si>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【地域密着型サービス】</t>
    <rPh sb="1" eb="3">
      <t>チイキ</t>
    </rPh>
    <rPh sb="3" eb="6">
      <t>ミッチャクガタ</t>
    </rPh>
    <phoneticPr fontId="1"/>
  </si>
  <si>
    <t>定期巡回・随時対応型訪問介護看護</t>
    <phoneticPr fontId="1"/>
  </si>
  <si>
    <t>（件／年）</t>
    <rPh sb="1" eb="2">
      <t>ケン</t>
    </rPh>
    <rPh sb="3" eb="4">
      <t>ネン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</si>
  <si>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</si>
  <si>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</si>
  <si>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</si>
  <si>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</si>
  <si>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</si>
  <si>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</si>
  <si>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-</t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</si>
  <si>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</si>
  <si>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複合型サービス</t>
    <rPh sb="0" eb="3">
      <t>フクゴウガタ</t>
    </rPh>
    <phoneticPr fontId="1"/>
  </si>
  <si>
    <t>【住宅改修】</t>
    <rPh sb="1" eb="3">
      <t>ジュウタク</t>
    </rPh>
    <rPh sb="3" eb="5">
      <t>カイシュウ</t>
    </rPh>
    <phoneticPr fontId="1"/>
  </si>
  <si>
    <t>住宅改修</t>
    <phoneticPr fontId="1"/>
  </si>
  <si>
    <t>【居宅介護支援・介護予防支援】</t>
    <rPh sb="1" eb="3">
      <t>キョタク</t>
    </rPh>
    <rPh sb="3" eb="5">
      <t>カイゴ</t>
    </rPh>
    <rPh sb="5" eb="7">
      <t>シエン</t>
    </rPh>
    <rPh sb="8" eb="10">
      <t>カイゴ</t>
    </rPh>
    <rPh sb="10" eb="12">
      <t>ヨボウ</t>
    </rPh>
    <rPh sb="12" eb="14">
      <t>シエン</t>
    </rPh>
    <phoneticPr fontId="1"/>
  </si>
  <si>
    <t>居宅介護支援・介護予防支援</t>
    <phoneticPr fontId="1"/>
  </si>
  <si>
    <t>【介護保険施設サービス】</t>
    <rPh sb="1" eb="3">
      <t>カイゴ</t>
    </rPh>
    <rPh sb="3" eb="5">
      <t>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</si>
  <si>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</si>
  <si>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</si>
  <si>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</si>
  <si>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</si>
  <si>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表 ４０1  給付サービス費の推移Ⅱ</t>
    <phoneticPr fontId="1"/>
  </si>
  <si>
    <t>　介護給付サービス量の推移を表したものである。（介護予防サービスを含む。）。</t>
    <rPh sb="1" eb="3">
      <t>カイゴ</t>
    </rPh>
    <rPh sb="3" eb="5">
      <t>キュウフ</t>
    </rPh>
    <rPh sb="9" eb="10">
      <t>リョウ</t>
    </rPh>
    <rPh sb="11" eb="13">
      <t>スイイ</t>
    </rPh>
    <rPh sb="14" eb="15">
      <t>アラワ</t>
    </rPh>
    <phoneticPr fontId="1"/>
  </si>
  <si>
    <t>２９年度</t>
    <phoneticPr fontId="1"/>
  </si>
  <si>
    <t>３０年度</t>
    <phoneticPr fontId="1"/>
  </si>
  <si>
    <t>件数</t>
  </si>
  <si>
    <t>給付費（円）</t>
  </si>
  <si>
    <t>割合①（％）</t>
  </si>
  <si>
    <t>割合②（％）</t>
  </si>
  <si>
    <t>　１</t>
  </si>
  <si>
    <t>訪問介護</t>
  </si>
  <si>
    <t>　２</t>
  </si>
  <si>
    <t>訪問入浴介護</t>
  </si>
  <si>
    <t>　３</t>
  </si>
  <si>
    <t>訪問看護</t>
  </si>
  <si>
    <t>　４</t>
  </si>
  <si>
    <t>訪問リハビリテーション</t>
  </si>
  <si>
    <t>　５</t>
  </si>
  <si>
    <t>居宅療養管理指導</t>
  </si>
  <si>
    <t>　６</t>
  </si>
  <si>
    <t>通所介護</t>
  </si>
  <si>
    <t>　７</t>
  </si>
  <si>
    <t>通所リハビリテーション</t>
  </si>
  <si>
    <t>　８</t>
  </si>
  <si>
    <t>短期入所生活介護</t>
  </si>
  <si>
    <t>　９</t>
  </si>
  <si>
    <t>短期入所療養介護（老健）</t>
  </si>
  <si>
    <t>１０</t>
  </si>
  <si>
    <t>短期入所療養介護（療養型）</t>
  </si>
  <si>
    <t>‐</t>
    <phoneticPr fontId="1"/>
  </si>
  <si>
    <t>１１</t>
  </si>
  <si>
    <t>福祉用具貸与</t>
  </si>
  <si>
    <t>１２</t>
    <phoneticPr fontId="1"/>
  </si>
  <si>
    <t>福祉用具購入費</t>
    <rPh sb="4" eb="7">
      <t>コウニュウヒ</t>
    </rPh>
    <phoneticPr fontId="1"/>
  </si>
  <si>
    <t>１３</t>
    <phoneticPr fontId="1"/>
  </si>
  <si>
    <t>住宅改修費</t>
    <rPh sb="0" eb="2">
      <t>ジュウタク</t>
    </rPh>
    <rPh sb="2" eb="5">
      <t>カイシュウヒ</t>
    </rPh>
    <phoneticPr fontId="1"/>
  </si>
  <si>
    <t>１４</t>
    <phoneticPr fontId="1"/>
  </si>
  <si>
    <t>特定施設入居者生活介護</t>
    <rPh sb="5" eb="6">
      <t>キョ</t>
    </rPh>
    <phoneticPr fontId="1"/>
  </si>
  <si>
    <t>１５</t>
    <phoneticPr fontId="1"/>
  </si>
  <si>
    <t>居宅介護支援</t>
  </si>
  <si>
    <t>　１～１５　居宅（介護予防サービス） 計</t>
    <rPh sb="19" eb="20">
      <t>ケイ</t>
    </rPh>
    <phoneticPr fontId="1"/>
  </si>
  <si>
    <t>１６</t>
    <phoneticPr fontId="1"/>
  </si>
  <si>
    <t>１７</t>
    <phoneticPr fontId="1"/>
  </si>
  <si>
    <t>１８</t>
    <phoneticPr fontId="1"/>
  </si>
  <si>
    <t>１９</t>
    <phoneticPr fontId="1"/>
  </si>
  <si>
    <t>２０</t>
    <phoneticPr fontId="1"/>
  </si>
  <si>
    <t>２１</t>
    <phoneticPr fontId="1"/>
  </si>
  <si>
    <t>認知症対応型共同生活介護</t>
    <phoneticPr fontId="1"/>
  </si>
  <si>
    <t>２２</t>
    <phoneticPr fontId="1"/>
  </si>
  <si>
    <t>２３</t>
    <phoneticPr fontId="1"/>
  </si>
  <si>
    <t>２４</t>
    <phoneticPr fontId="1"/>
  </si>
  <si>
    <t>複合型サービス</t>
    <phoneticPr fontId="1"/>
  </si>
  <si>
    <t>　１６～２４ 地域密着型（介護予防）サービス 計</t>
    <rPh sb="9" eb="11">
      <t>チイキ</t>
    </rPh>
    <rPh sb="11" eb="14">
      <t>ミッチャクガタ</t>
    </rPh>
    <rPh sb="15" eb="17">
      <t>カイゴ</t>
    </rPh>
    <rPh sb="17" eb="19">
      <t>ヨボウケイ</t>
    </rPh>
    <phoneticPr fontId="1"/>
  </si>
  <si>
    <t>２５</t>
    <phoneticPr fontId="1"/>
  </si>
  <si>
    <t>２６</t>
    <phoneticPr fontId="1"/>
  </si>
  <si>
    <t>２７</t>
  </si>
  <si>
    <t>２８</t>
    <phoneticPr fontId="1"/>
  </si>
  <si>
    <t>　２５～２８ 施設サービス　計</t>
    <rPh sb="11" eb="13">
      <t>シセツケイ</t>
    </rPh>
    <phoneticPr fontId="1"/>
  </si>
  <si>
    <t>２９</t>
    <phoneticPr fontId="1"/>
  </si>
  <si>
    <t>高額介護サービス費</t>
  </si>
  <si>
    <t>３０</t>
    <phoneticPr fontId="1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</si>
  <si>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1"/>
  </si>
  <si>
    <t>３１</t>
    <phoneticPr fontId="1"/>
  </si>
  <si>
    <t>特定入所者介護サービス費</t>
    <phoneticPr fontId="1"/>
  </si>
  <si>
    <t>　２９～３１ その他 計</t>
    <rPh sb="9" eb="10">
      <t>タ</t>
    </rPh>
    <rPh sb="11" eb="12">
      <t>ケイ</t>
    </rPh>
    <phoneticPr fontId="1"/>
  </si>
  <si>
    <t>合　　　　　　　　　　計</t>
  </si>
  <si>
    <t>令和元年度</t>
    <rPh sb="0" eb="5">
      <t>ガン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</si>
  <si>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</si>
  <si>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短期入所療養介護（老健）</t>
    <phoneticPr fontId="1"/>
  </si>
  <si>
    <t>短期入所療養介護（療養型）</t>
    <phoneticPr fontId="1"/>
  </si>
  <si>
    <t>特定施設入居者生活介護</t>
    <rPh sb="4" eb="6">
      <t>ニュウキョ</t>
    </rPh>
    <phoneticPr fontId="1"/>
  </si>
  <si>
    <t>居宅介護支援</t>
    <phoneticPr fontId="1"/>
  </si>
  <si>
    <t>　１～１５居宅（介護予防サービス） 計</t>
    <rPh sb="18" eb="19">
      <t>ケイ</t>
    </rPh>
    <phoneticPr fontId="1"/>
  </si>
  <si>
    <t>２７</t>
    <phoneticPr fontId="1"/>
  </si>
  <si>
    <t>高額介護サービス費</t>
    <phoneticPr fontId="1"/>
  </si>
  <si>
    <t>資料：介護保険課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</si>
</sst>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7" formatCode="#,##0_ "/>
    <numFmt numFmtId="178" formatCode="\(#,##0\)"/>
    <numFmt numFmtId="179" formatCode="\(0\)"/>
    <numFmt numFmtId="180" formatCode="\(#\)"/>
    <numFmt numFmtId="181" formatCode="0.00_);[Red]\(0.00\)"/>
    <numFmt numFmtId="182" formatCode="#,##0.00_ "/>
    <numFmt numFmtId="183" formatCode="_ * #,##0.0_ ;_ * \-#,##0.0_ ;_ * &quot;-&quot;?_ ;_ @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97">
    <xf numFmtId="0" fontId="0" fillId="0" borderId="0" xfId="0"/>
    <xf numFmtId="0" fontId="2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/>
    <xf numFmtId="41" fontId="6" fillId="0" borderId="0" xfId="0" applyNumberFormat="1" applyFont="1" applyFill="1"/>
    <xf numFmtId="41" fontId="8" fillId="0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distributed" vertical="center"/>
    </xf>
    <xf numFmtId="41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4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0" xfId="0" applyFont="1"/>
    <xf numFmtId="0" fontId="6" fillId="0" borderId="4" xfId="0" applyFont="1" applyBorder="1" applyAlignment="1">
      <alignment horizontal="distributed" vertical="center" wrapText="1"/>
    </xf>
    <xf numFmtId="41" fontId="6" fillId="0" borderId="4" xfId="0" applyNumberFormat="1" applyFont="1" applyBorder="1" applyAlignment="1">
      <alignment horizontal="center" vertical="center"/>
    </xf>
    <xf numFmtId="41" fontId="6" fillId="0" borderId="4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vertical="center"/>
    </xf>
    <xf numFmtId="38" fontId="7" fillId="0" borderId="4" xfId="1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distributed" vertical="center"/>
    </xf>
    <xf numFmtId="41" fontId="8" fillId="0" borderId="7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178" fontId="8" fillId="0" borderId="12" xfId="1" applyNumberFormat="1" applyFont="1" applyFill="1" applyBorder="1" applyAlignment="1">
      <alignment vertical="center" wrapText="1"/>
    </xf>
    <xf numFmtId="177" fontId="7" fillId="0" borderId="13" xfId="0" applyNumberFormat="1" applyFont="1" applyBorder="1" applyAlignment="1">
      <alignment vertical="center"/>
    </xf>
    <xf numFmtId="179" fontId="7" fillId="0" borderId="14" xfId="0" applyNumberFormat="1" applyFont="1" applyBorder="1" applyAlignment="1">
      <alignment vertical="center"/>
    </xf>
    <xf numFmtId="179" fontId="7" fillId="0" borderId="13" xfId="0" applyNumberFormat="1" applyFont="1" applyBorder="1" applyAlignment="1">
      <alignment vertical="center"/>
    </xf>
    <xf numFmtId="179" fontId="7" fillId="0" borderId="15" xfId="0" applyNumberFormat="1" applyFont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41" fontId="6" fillId="0" borderId="7" xfId="0" applyNumberFormat="1" applyFont="1" applyFill="1" applyBorder="1" applyAlignment="1">
      <alignment horizontal="center" vertical="center" wrapText="1"/>
    </xf>
    <xf numFmtId="41" fontId="6" fillId="0" borderId="8" xfId="0" applyNumberFormat="1" applyFont="1" applyFill="1" applyBorder="1" applyAlignment="1">
      <alignment horizontal="center" vertical="center" wrapText="1"/>
    </xf>
    <xf numFmtId="41" fontId="6" fillId="0" borderId="9" xfId="0" applyNumberFormat="1" applyFont="1" applyFill="1" applyBorder="1" applyAlignment="1">
      <alignment horizontal="center" vertical="center" wrapText="1"/>
    </xf>
    <xf numFmtId="41" fontId="6" fillId="0" borderId="10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right" vertical="center" wrapText="1"/>
    </xf>
    <xf numFmtId="180" fontId="6" fillId="0" borderId="8" xfId="0" applyNumberFormat="1" applyFont="1" applyFill="1" applyBorder="1" applyAlignment="1">
      <alignment vertical="center" wrapText="1"/>
    </xf>
    <xf numFmtId="180" fontId="6" fillId="0" borderId="9" xfId="0" applyNumberFormat="1" applyFont="1" applyFill="1" applyBorder="1" applyAlignment="1">
      <alignment vertical="center" wrapText="1"/>
    </xf>
    <xf numFmtId="180" fontId="6" fillId="0" borderId="10" xfId="0" applyNumberFormat="1" applyFont="1" applyFill="1" applyBorder="1" applyAlignment="1">
      <alignment vertical="center" wrapText="1"/>
    </xf>
    <xf numFmtId="179" fontId="6" fillId="0" borderId="8" xfId="0" applyNumberFormat="1" applyFont="1" applyFill="1" applyBorder="1" applyAlignment="1">
      <alignment vertical="center" wrapText="1"/>
    </xf>
    <xf numFmtId="179" fontId="6" fillId="0" borderId="9" xfId="0" applyNumberFormat="1" applyFont="1" applyFill="1" applyBorder="1" applyAlignment="1">
      <alignment vertical="center" wrapText="1"/>
    </xf>
    <xf numFmtId="179" fontId="6" fillId="0" borderId="10" xfId="0" applyNumberFormat="1" applyFont="1" applyFill="1" applyBorder="1" applyAlignment="1">
      <alignment vertical="center" wrapText="1"/>
    </xf>
    <xf numFmtId="179" fontId="6" fillId="0" borderId="8" xfId="0" applyNumberFormat="1" applyFont="1" applyFill="1" applyBorder="1" applyAlignment="1">
      <alignment horizontal="right" vertical="center" wrapText="1"/>
    </xf>
    <xf numFmtId="179" fontId="6" fillId="0" borderId="9" xfId="0" applyNumberFormat="1" applyFont="1" applyFill="1" applyBorder="1" applyAlignment="1">
      <alignment horizontal="right" vertical="center" wrapText="1"/>
    </xf>
    <xf numFmtId="179" fontId="6" fillId="0" borderId="10" xfId="0" applyNumberFormat="1" applyFont="1" applyFill="1" applyBorder="1" applyAlignment="1">
      <alignment horizontal="right" vertical="center" wrapText="1"/>
    </xf>
    <xf numFmtId="179" fontId="7" fillId="0" borderId="8" xfId="0" applyNumberFormat="1" applyFont="1" applyBorder="1" applyAlignment="1">
      <alignment vertical="center"/>
    </xf>
    <xf numFmtId="179" fontId="7" fillId="0" borderId="9" xfId="0" applyNumberFormat="1" applyFont="1" applyBorder="1" applyAlignment="1">
      <alignment vertical="center"/>
    </xf>
    <xf numFmtId="179" fontId="7" fillId="0" borderId="10" xfId="0" applyNumberFormat="1" applyFont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distributed" vertical="center"/>
    </xf>
    <xf numFmtId="178" fontId="6" fillId="0" borderId="17" xfId="0" applyNumberFormat="1" applyFont="1" applyFill="1" applyBorder="1" applyAlignment="1">
      <alignment horizontal="right" vertical="center" wrapText="1"/>
    </xf>
    <xf numFmtId="179" fontId="7" fillId="0" borderId="18" xfId="0" applyNumberFormat="1" applyFont="1" applyBorder="1" applyAlignment="1">
      <alignment vertical="center"/>
    </xf>
    <xf numFmtId="179" fontId="7" fillId="0" borderId="19" xfId="0" applyNumberFormat="1" applyFont="1" applyBorder="1" applyAlignment="1">
      <alignment vertical="center"/>
    </xf>
    <xf numFmtId="179" fontId="7" fillId="0" borderId="2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6" fillId="0" borderId="21" xfId="0" applyFont="1" applyBorder="1" applyAlignment="1"/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distributed" vertical="center" wrapText="1"/>
    </xf>
    <xf numFmtId="41" fontId="6" fillId="0" borderId="21" xfId="0" applyNumberFormat="1" applyFont="1" applyBorder="1" applyAlignment="1">
      <alignment horizontal="center" vertical="center"/>
    </xf>
    <xf numFmtId="41" fontId="6" fillId="0" borderId="21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2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41" fontId="4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6" fillId="0" borderId="22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distributed" vertical="center"/>
    </xf>
    <xf numFmtId="41" fontId="6" fillId="0" borderId="9" xfId="0" applyNumberFormat="1" applyFont="1" applyBorder="1" applyAlignment="1">
      <alignment vertical="center"/>
    </xf>
    <xf numFmtId="43" fontId="6" fillId="0" borderId="7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distributed" vertical="center"/>
    </xf>
    <xf numFmtId="41" fontId="6" fillId="0" borderId="19" xfId="0" applyNumberFormat="1" applyFont="1" applyBorder="1" applyAlignment="1">
      <alignment vertical="center"/>
    </xf>
    <xf numFmtId="43" fontId="6" fillId="0" borderId="17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distributed" vertical="center"/>
    </xf>
    <xf numFmtId="41" fontId="6" fillId="0" borderId="0" xfId="0" applyNumberFormat="1" applyFont="1" applyBorder="1" applyAlignment="1">
      <alignment vertical="center"/>
    </xf>
    <xf numFmtId="43" fontId="6" fillId="0" borderId="0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1" fontId="6" fillId="0" borderId="9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41" fontId="7" fillId="0" borderId="0" xfId="0" applyNumberFormat="1" applyFont="1" applyBorder="1" applyAlignment="1">
      <alignment vertical="center"/>
    </xf>
    <xf numFmtId="43" fontId="7" fillId="0" borderId="0" xfId="0" applyNumberFormat="1" applyFont="1" applyBorder="1" applyAlignment="1">
      <alignment vertical="center" wrapText="1"/>
    </xf>
    <xf numFmtId="181" fontId="6" fillId="0" borderId="7" xfId="0" applyNumberFormat="1" applyFont="1" applyBorder="1" applyAlignment="1">
      <alignment vertical="center" wrapText="1"/>
    </xf>
    <xf numFmtId="181" fontId="6" fillId="0" borderId="17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distributed" vertical="center"/>
    </xf>
    <xf numFmtId="41" fontId="7" fillId="0" borderId="9" xfId="0" applyNumberFormat="1" applyFont="1" applyBorder="1" applyAlignment="1">
      <alignment vertical="center"/>
    </xf>
    <xf numFmtId="181" fontId="7" fillId="0" borderId="7" xfId="0" applyNumberFormat="1" applyFont="1" applyBorder="1" applyAlignment="1">
      <alignment vertical="center" wrapText="1"/>
    </xf>
    <xf numFmtId="0" fontId="7" fillId="0" borderId="19" xfId="0" applyFont="1" applyBorder="1" applyAlignment="1">
      <alignment horizontal="distributed" vertical="center"/>
    </xf>
    <xf numFmtId="41" fontId="7" fillId="0" borderId="19" xfId="0" applyNumberFormat="1" applyFont="1" applyBorder="1" applyAlignment="1">
      <alignment vertical="center"/>
    </xf>
    <xf numFmtId="181" fontId="7" fillId="0" borderId="17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4" xfId="0" applyFont="1" applyBorder="1"/>
    <xf numFmtId="0" fontId="6" fillId="0" borderId="25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26" xfId="0" applyFont="1" applyBorder="1"/>
    <xf numFmtId="0" fontId="6" fillId="0" borderId="27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41" fontId="6" fillId="0" borderId="30" xfId="0" applyNumberFormat="1" applyFont="1" applyFill="1" applyBorder="1"/>
    <xf numFmtId="41" fontId="7" fillId="0" borderId="30" xfId="0" applyNumberFormat="1" applyFont="1" applyFill="1" applyBorder="1"/>
    <xf numFmtId="182" fontId="6" fillId="0" borderId="31" xfId="0" applyNumberFormat="1" applyFont="1" applyFill="1" applyBorder="1"/>
    <xf numFmtId="49" fontId="6" fillId="0" borderId="28" xfId="0" applyNumberFormat="1" applyFont="1" applyFill="1" applyBorder="1" applyAlignment="1">
      <alignment vertical="center"/>
    </xf>
    <xf numFmtId="38" fontId="6" fillId="0" borderId="30" xfId="0" applyNumberFormat="1" applyFont="1" applyFill="1" applyBorder="1"/>
    <xf numFmtId="38" fontId="7" fillId="0" borderId="30" xfId="0" applyNumberFormat="1" applyFont="1" applyFill="1" applyBorder="1"/>
    <xf numFmtId="41" fontId="6" fillId="0" borderId="30" xfId="0" applyNumberFormat="1" applyFont="1" applyFill="1" applyBorder="1" applyAlignment="1">
      <alignment horizontal="center" vertical="center" wrapText="1"/>
    </xf>
    <xf numFmtId="41" fontId="7" fillId="0" borderId="30" xfId="0" applyNumberFormat="1" applyFont="1" applyFill="1" applyBorder="1" applyAlignment="1">
      <alignment horizontal="center" vertical="center" wrapText="1"/>
    </xf>
    <xf numFmtId="41" fontId="6" fillId="0" borderId="21" xfId="0" applyNumberFormat="1" applyFont="1" applyFill="1" applyBorder="1"/>
    <xf numFmtId="41" fontId="6" fillId="0" borderId="30" xfId="0" applyNumberFormat="1" applyFont="1" applyFill="1" applyBorder="1" applyAlignment="1">
      <alignment horizontal="right"/>
    </xf>
    <xf numFmtId="41" fontId="6" fillId="0" borderId="30" xfId="0" applyNumberFormat="1" applyFont="1" applyFill="1" applyBorder="1" applyAlignment="1">
      <alignment horizontal="distributed" vertical="center"/>
    </xf>
    <xf numFmtId="41" fontId="7" fillId="0" borderId="30" xfId="0" applyNumberFormat="1" applyFont="1" applyFill="1" applyBorder="1" applyAlignment="1">
      <alignment horizontal="distributed" vertical="center"/>
    </xf>
    <xf numFmtId="41" fontId="6" fillId="0" borderId="30" xfId="0" applyNumberFormat="1" applyFont="1" applyFill="1" applyBorder="1" applyAlignment="1">
      <alignment horizontal="center" vertical="center"/>
    </xf>
    <xf numFmtId="41" fontId="7" fillId="0" borderId="30" xfId="0" applyNumberFormat="1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41" fontId="6" fillId="0" borderId="17" xfId="0" applyNumberFormat="1" applyFont="1" applyFill="1" applyBorder="1" applyAlignment="1">
      <alignment horizontal="center" vertical="center" wrapText="1"/>
    </xf>
    <xf numFmtId="41" fontId="7" fillId="0" borderId="17" xfId="0" applyNumberFormat="1" applyFont="1" applyFill="1" applyBorder="1" applyAlignment="1">
      <alignment horizontal="center" vertical="center" wrapText="1"/>
    </xf>
    <xf numFmtId="41" fontId="7" fillId="0" borderId="34" xfId="0" applyNumberFormat="1" applyFont="1" applyFill="1" applyBorder="1"/>
    <xf numFmtId="182" fontId="6" fillId="0" borderId="35" xfId="0" applyNumberFormat="1" applyFont="1" applyFill="1" applyBorder="1"/>
    <xf numFmtId="41" fontId="6" fillId="0" borderId="0" xfId="0" applyNumberFormat="1" applyFont="1" applyBorder="1"/>
    <xf numFmtId="49" fontId="6" fillId="0" borderId="0" xfId="0" applyNumberFormat="1" applyFont="1" applyBorder="1"/>
    <xf numFmtId="182" fontId="6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49" fontId="16" fillId="0" borderId="38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49" fontId="16" fillId="0" borderId="39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49" fontId="16" fillId="0" borderId="42" xfId="0" applyNumberFormat="1" applyFont="1" applyBorder="1" applyAlignment="1">
      <alignment horizontal="center" vertical="center"/>
    </xf>
    <xf numFmtId="49" fontId="16" fillId="0" borderId="4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49" fontId="16" fillId="0" borderId="35" xfId="0" applyNumberFormat="1" applyFont="1" applyBorder="1" applyAlignment="1">
      <alignment horizontal="center" vertical="center"/>
    </xf>
    <xf numFmtId="49" fontId="16" fillId="0" borderId="44" xfId="0" applyNumberFormat="1" applyFont="1" applyBorder="1" applyAlignment="1">
      <alignment vertical="center"/>
    </xf>
    <xf numFmtId="49" fontId="16" fillId="0" borderId="45" xfId="0" applyNumberFormat="1" applyFont="1" applyBorder="1" applyAlignment="1">
      <alignment vertical="center"/>
    </xf>
    <xf numFmtId="41" fontId="16" fillId="0" borderId="14" xfId="0" applyNumberFormat="1" applyFont="1" applyFill="1" applyBorder="1" applyAlignment="1">
      <alignment vertical="center"/>
    </xf>
    <xf numFmtId="41" fontId="16" fillId="0" borderId="13" xfId="0" applyNumberFormat="1" applyFont="1" applyFill="1" applyBorder="1" applyAlignment="1">
      <alignment vertical="center"/>
    </xf>
    <xf numFmtId="183" fontId="16" fillId="0" borderId="46" xfId="0" applyNumberFormat="1" applyFont="1" applyBorder="1" applyAlignment="1">
      <alignment vertical="center"/>
    </xf>
    <xf numFmtId="183" fontId="16" fillId="0" borderId="12" xfId="0" applyNumberFormat="1" applyFont="1" applyBorder="1" applyAlignment="1">
      <alignment vertical="center"/>
    </xf>
    <xf numFmtId="41" fontId="16" fillId="0" borderId="12" xfId="0" applyNumberFormat="1" applyFont="1" applyFill="1" applyBorder="1" applyAlignment="1">
      <alignment vertical="center"/>
    </xf>
    <xf numFmtId="183" fontId="16" fillId="0" borderId="15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 wrapText="1"/>
    </xf>
    <xf numFmtId="183" fontId="16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Border="1" applyAlignment="1">
      <alignment horizontal="center" vertical="center"/>
    </xf>
    <xf numFmtId="49" fontId="16" fillId="0" borderId="47" xfId="0" applyNumberFormat="1" applyFont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41" fontId="16" fillId="0" borderId="48" xfId="0" applyNumberFormat="1" applyFont="1" applyFill="1" applyBorder="1" applyAlignment="1">
      <alignment vertical="center"/>
    </xf>
    <xf numFmtId="41" fontId="16" fillId="0" borderId="21" xfId="0" applyNumberFormat="1" applyFont="1" applyFill="1" applyBorder="1" applyAlignment="1">
      <alignment vertical="center"/>
    </xf>
    <xf numFmtId="0" fontId="16" fillId="0" borderId="46" xfId="0" applyFont="1" applyBorder="1" applyAlignment="1">
      <alignment vertical="center"/>
    </xf>
    <xf numFmtId="183" fontId="16" fillId="0" borderId="30" xfId="0" applyNumberFormat="1" applyFont="1" applyBorder="1" applyAlignment="1">
      <alignment vertical="center"/>
    </xf>
    <xf numFmtId="41" fontId="16" fillId="0" borderId="30" xfId="0" applyNumberFormat="1" applyFont="1" applyFill="1" applyBorder="1" applyAlignment="1">
      <alignment vertical="center"/>
    </xf>
    <xf numFmtId="183" fontId="16" fillId="0" borderId="31" xfId="0" applyNumberFormat="1" applyFont="1" applyBorder="1" applyAlignment="1">
      <alignment vertical="center"/>
    </xf>
    <xf numFmtId="49" fontId="16" fillId="0" borderId="49" xfId="0" applyNumberFormat="1" applyFont="1" applyBorder="1" applyAlignment="1">
      <alignment vertical="center"/>
    </xf>
    <xf numFmtId="49" fontId="16" fillId="0" borderId="50" xfId="0" applyNumberFormat="1" applyFont="1" applyFill="1" applyBorder="1" applyAlignment="1">
      <alignment vertical="center"/>
    </xf>
    <xf numFmtId="38" fontId="16" fillId="0" borderId="48" xfId="0" applyNumberFormat="1" applyFont="1" applyFill="1" applyBorder="1" applyAlignment="1">
      <alignment vertical="center"/>
    </xf>
    <xf numFmtId="41" fontId="16" fillId="0" borderId="51" xfId="0" applyNumberFormat="1" applyFont="1" applyFill="1" applyBorder="1" applyAlignment="1">
      <alignment vertical="center"/>
    </xf>
    <xf numFmtId="41" fontId="16" fillId="0" borderId="50" xfId="0" applyNumberFormat="1" applyFont="1" applyBorder="1" applyAlignment="1">
      <alignment vertical="center"/>
    </xf>
    <xf numFmtId="41" fontId="16" fillId="0" borderId="52" xfId="0" applyNumberFormat="1" applyFont="1" applyBorder="1" applyAlignment="1">
      <alignment vertical="center"/>
    </xf>
    <xf numFmtId="41" fontId="16" fillId="0" borderId="51" xfId="0" applyNumberFormat="1" applyFont="1" applyBorder="1" applyAlignment="1">
      <alignment vertical="center"/>
    </xf>
    <xf numFmtId="41" fontId="16" fillId="0" borderId="21" xfId="0" applyNumberFormat="1" applyFont="1" applyBorder="1" applyAlignment="1">
      <alignment vertical="center"/>
    </xf>
    <xf numFmtId="49" fontId="16" fillId="0" borderId="50" xfId="0" applyNumberFormat="1" applyFont="1" applyBorder="1" applyAlignment="1">
      <alignment vertical="center"/>
    </xf>
    <xf numFmtId="49" fontId="16" fillId="0" borderId="9" xfId="0" applyNumberFormat="1" applyFont="1" applyBorder="1" applyAlignment="1">
      <alignment vertical="center"/>
    </xf>
    <xf numFmtId="49" fontId="16" fillId="0" borderId="53" xfId="0" applyNumberFormat="1" applyFont="1" applyBorder="1" applyAlignment="1">
      <alignment vertical="center"/>
    </xf>
    <xf numFmtId="49" fontId="16" fillId="0" borderId="52" xfId="0" applyNumberFormat="1" applyFont="1" applyBorder="1" applyAlignment="1">
      <alignment vertical="center"/>
    </xf>
    <xf numFmtId="41" fontId="16" fillId="0" borderId="54" xfId="0" applyNumberFormat="1" applyFont="1" applyBorder="1" applyAlignment="1">
      <alignment vertical="center"/>
    </xf>
    <xf numFmtId="41" fontId="16" fillId="0" borderId="55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center"/>
    </xf>
    <xf numFmtId="183" fontId="16" fillId="0" borderId="57" xfId="0" applyNumberFormat="1" applyFont="1" applyBorder="1" applyAlignment="1">
      <alignment vertical="center"/>
    </xf>
    <xf numFmtId="41" fontId="16" fillId="0" borderId="55" xfId="0" applyNumberFormat="1" applyFont="1" applyBorder="1" applyAlignment="1">
      <alignment vertical="center"/>
    </xf>
    <xf numFmtId="183" fontId="16" fillId="0" borderId="58" xfId="0" applyNumberFormat="1" applyFont="1" applyBorder="1" applyAlignment="1">
      <alignment vertical="center"/>
    </xf>
    <xf numFmtId="49" fontId="16" fillId="0" borderId="59" xfId="0" applyNumberFormat="1" applyFont="1" applyBorder="1" applyAlignment="1">
      <alignment vertical="center"/>
    </xf>
    <xf numFmtId="49" fontId="16" fillId="0" borderId="60" xfId="0" applyNumberFormat="1" applyFont="1" applyBorder="1" applyAlignment="1">
      <alignment vertical="center"/>
    </xf>
    <xf numFmtId="41" fontId="16" fillId="0" borderId="60" xfId="0" applyNumberFormat="1" applyFont="1" applyBorder="1" applyAlignment="1">
      <alignment vertical="center"/>
    </xf>
    <xf numFmtId="41" fontId="16" fillId="0" borderId="61" xfId="0" applyNumberFormat="1" applyFont="1" applyBorder="1" applyAlignment="1">
      <alignment vertical="center"/>
    </xf>
    <xf numFmtId="183" fontId="16" fillId="0" borderId="61" xfId="0" applyNumberFormat="1" applyFont="1" applyBorder="1" applyAlignment="1">
      <alignment vertical="center"/>
    </xf>
    <xf numFmtId="183" fontId="16" fillId="0" borderId="62" xfId="0" applyNumberFormat="1" applyFont="1" applyBorder="1" applyAlignment="1">
      <alignment vertical="center"/>
    </xf>
    <xf numFmtId="183" fontId="16" fillId="0" borderId="63" xfId="0" applyNumberFormat="1" applyFont="1" applyBorder="1" applyAlignment="1">
      <alignment vertical="center"/>
    </xf>
    <xf numFmtId="41" fontId="16" fillId="0" borderId="64" xfId="0" applyNumberFormat="1" applyFont="1" applyBorder="1" applyAlignment="1">
      <alignment vertical="center"/>
    </xf>
    <xf numFmtId="41" fontId="16" fillId="0" borderId="65" xfId="0" applyNumberFormat="1" applyFont="1" applyBorder="1" applyAlignment="1">
      <alignment vertical="center"/>
    </xf>
    <xf numFmtId="183" fontId="16" fillId="0" borderId="66" xfId="0" applyNumberFormat="1" applyFont="1" applyBorder="1" applyAlignment="1">
      <alignment horizontal="center" vertical="center"/>
    </xf>
    <xf numFmtId="183" fontId="16" fillId="0" borderId="67" xfId="0" applyNumberFormat="1" applyFont="1" applyBorder="1" applyAlignment="1">
      <alignment vertical="center"/>
    </xf>
    <xf numFmtId="41" fontId="16" fillId="0" borderId="45" xfId="0" applyNumberFormat="1" applyFont="1" applyBorder="1" applyAlignment="1">
      <alignment vertical="center"/>
    </xf>
    <xf numFmtId="41" fontId="16" fillId="0" borderId="8" xfId="0" applyNumberFormat="1" applyFont="1" applyFill="1" applyBorder="1" applyAlignment="1">
      <alignment vertical="center"/>
    </xf>
    <xf numFmtId="183" fontId="16" fillId="0" borderId="46" xfId="0" applyNumberFormat="1" applyFont="1" applyBorder="1" applyAlignment="1">
      <alignment horizontal="center" vertical="center"/>
    </xf>
    <xf numFmtId="41" fontId="16" fillId="0" borderId="13" xfId="0" applyNumberFormat="1" applyFont="1" applyBorder="1" applyAlignment="1">
      <alignment vertical="center"/>
    </xf>
    <xf numFmtId="49" fontId="16" fillId="0" borderId="9" xfId="0" applyNumberFormat="1" applyFont="1" applyBorder="1" applyAlignment="1">
      <alignment vertical="center" shrinkToFit="1"/>
    </xf>
    <xf numFmtId="49" fontId="17" fillId="0" borderId="9" xfId="0" applyNumberFormat="1" applyFont="1" applyBorder="1" applyAlignment="1">
      <alignment vertical="center"/>
    </xf>
    <xf numFmtId="183" fontId="16" fillId="0" borderId="56" xfId="0" applyNumberFormat="1" applyFont="1" applyBorder="1" applyAlignment="1">
      <alignment horizontal="center" vertical="center"/>
    </xf>
    <xf numFmtId="183" fontId="16" fillId="0" borderId="68" xfId="0" applyNumberFormat="1" applyFont="1" applyBorder="1" applyAlignment="1">
      <alignment vertical="center"/>
    </xf>
    <xf numFmtId="183" fontId="16" fillId="0" borderId="69" xfId="0" applyNumberFormat="1" applyFont="1" applyBorder="1" applyAlignment="1">
      <alignment vertical="center"/>
    </xf>
    <xf numFmtId="41" fontId="16" fillId="0" borderId="70" xfId="0" applyNumberFormat="1" applyFont="1" applyBorder="1" applyAlignment="1">
      <alignment vertical="center"/>
    </xf>
    <xf numFmtId="41" fontId="16" fillId="0" borderId="71" xfId="0" applyNumberFormat="1" applyFont="1" applyFill="1" applyBorder="1" applyAlignment="1">
      <alignment vertical="center"/>
    </xf>
    <xf numFmtId="0" fontId="16" fillId="0" borderId="66" xfId="0" applyFont="1" applyBorder="1" applyAlignment="1">
      <alignment vertical="center"/>
    </xf>
    <xf numFmtId="183" fontId="16" fillId="0" borderId="72" xfId="0" applyNumberFormat="1" applyFont="1" applyBorder="1" applyAlignment="1">
      <alignment vertical="center"/>
    </xf>
    <xf numFmtId="41" fontId="16" fillId="0" borderId="71" xfId="0" applyNumberFormat="1" applyFont="1" applyBorder="1" applyAlignment="1">
      <alignment vertical="center"/>
    </xf>
    <xf numFmtId="0" fontId="16" fillId="0" borderId="6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183" fontId="16" fillId="0" borderId="7" xfId="0" applyNumberFormat="1" applyFont="1" applyBorder="1" applyAlignment="1">
      <alignment vertical="center"/>
    </xf>
    <xf numFmtId="41" fontId="16" fillId="0" borderId="73" xfId="0" applyNumberFormat="1" applyFont="1" applyBorder="1" applyAlignment="1">
      <alignment vertical="center"/>
    </xf>
    <xf numFmtId="41" fontId="16" fillId="0" borderId="74" xfId="0" applyNumberFormat="1" applyFont="1" applyFill="1" applyBorder="1" applyAlignment="1">
      <alignment vertical="center"/>
    </xf>
    <xf numFmtId="183" fontId="16" fillId="0" borderId="75" xfId="0" applyNumberFormat="1" applyFont="1" applyBorder="1" applyAlignment="1">
      <alignment vertical="center"/>
    </xf>
    <xf numFmtId="41" fontId="16" fillId="0" borderId="74" xfId="0" applyNumberFormat="1" applyFont="1" applyBorder="1" applyAlignment="1">
      <alignment vertical="center"/>
    </xf>
    <xf numFmtId="0" fontId="16" fillId="0" borderId="56" xfId="0" applyFont="1" applyBorder="1" applyAlignment="1">
      <alignment horizontal="center" vertical="center"/>
    </xf>
    <xf numFmtId="49" fontId="16" fillId="0" borderId="9" xfId="0" applyNumberFormat="1" applyFont="1" applyBorder="1" applyAlignment="1">
      <alignment vertical="center" wrapText="1"/>
    </xf>
    <xf numFmtId="49" fontId="16" fillId="0" borderId="76" xfId="0" applyNumberFormat="1" applyFont="1" applyBorder="1" applyAlignment="1">
      <alignment vertical="center" wrapText="1"/>
    </xf>
    <xf numFmtId="49" fontId="16" fillId="0" borderId="77" xfId="0" applyNumberFormat="1" applyFont="1" applyBorder="1" applyAlignment="1">
      <alignment vertical="center"/>
    </xf>
    <xf numFmtId="49" fontId="16" fillId="0" borderId="78" xfId="0" applyNumberFormat="1" applyFont="1" applyBorder="1" applyAlignment="1">
      <alignment vertical="center" wrapText="1"/>
    </xf>
    <xf numFmtId="41" fontId="16" fillId="0" borderId="79" xfId="0" applyNumberFormat="1" applyFont="1" applyBorder="1" applyAlignment="1">
      <alignment vertical="center"/>
    </xf>
    <xf numFmtId="183" fontId="16" fillId="0" borderId="80" xfId="0" applyNumberFormat="1" applyFont="1" applyBorder="1" applyAlignment="1">
      <alignment horizontal="center" vertical="center"/>
    </xf>
    <xf numFmtId="183" fontId="16" fillId="0" borderId="81" xfId="0" applyNumberFormat="1" applyFont="1" applyBorder="1" applyAlignment="1">
      <alignment horizontal="center" vertical="center"/>
    </xf>
    <xf numFmtId="183" fontId="16" fillId="0" borderId="82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vertical="center"/>
    </xf>
    <xf numFmtId="41" fontId="16" fillId="0" borderId="0" xfId="0" applyNumberFormat="1" applyFont="1" applyBorder="1" applyAlignment="1">
      <alignment vertical="center"/>
    </xf>
    <xf numFmtId="183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right" vertical="center"/>
    </xf>
    <xf numFmtId="0" fontId="16" fillId="0" borderId="40" xfId="0" applyFont="1" applyBorder="1" applyAlignment="1">
      <alignment horizontal="center" vertical="center"/>
    </xf>
    <xf numFmtId="49" fontId="16" fillId="0" borderId="83" xfId="0" applyNumberFormat="1" applyFont="1" applyBorder="1" applyAlignment="1">
      <alignment vertical="center"/>
    </xf>
    <xf numFmtId="41" fontId="16" fillId="0" borderId="57" xfId="0" applyNumberFormat="1" applyFont="1" applyFill="1" applyBorder="1" applyAlignment="1">
      <alignment vertical="center"/>
    </xf>
    <xf numFmtId="41" fontId="16" fillId="0" borderId="62" xfId="0" applyNumberFormat="1" applyFont="1" applyFill="1" applyBorder="1" applyAlignment="1">
      <alignment vertical="center"/>
    </xf>
    <xf numFmtId="49" fontId="16" fillId="0" borderId="84" xfId="0" applyNumberFormat="1" applyFont="1" applyBorder="1" applyAlignment="1">
      <alignment vertical="center"/>
    </xf>
    <xf numFmtId="49" fontId="16" fillId="0" borderId="50" xfId="0" applyNumberFormat="1" applyFont="1" applyBorder="1" applyAlignment="1">
      <alignment vertical="center" shrinkToFit="1"/>
    </xf>
    <xf numFmtId="41" fontId="16" fillId="0" borderId="8" xfId="0" applyNumberFormat="1" applyFont="1" applyBorder="1" applyAlignment="1">
      <alignment vertical="center"/>
    </xf>
    <xf numFmtId="49" fontId="16" fillId="0" borderId="85" xfId="0" applyNumberFormat="1" applyFont="1" applyBorder="1" applyAlignment="1">
      <alignment vertical="center"/>
    </xf>
    <xf numFmtId="49" fontId="16" fillId="0" borderId="86" xfId="0" applyNumberFormat="1" applyFont="1" applyBorder="1" applyAlignment="1">
      <alignment vertical="center"/>
    </xf>
    <xf numFmtId="49" fontId="16" fillId="0" borderId="54" xfId="0" applyNumberFormat="1" applyFont="1" applyBorder="1" applyAlignment="1">
      <alignment vertical="center" wrapText="1"/>
    </xf>
    <xf numFmtId="49" fontId="16" fillId="0" borderId="60" xfId="0" applyNumberFormat="1" applyFont="1" applyBorder="1" applyAlignment="1">
      <alignment vertical="center" wrapText="1"/>
    </xf>
    <xf numFmtId="49" fontId="16" fillId="0" borderId="41" xfId="0" applyNumberFormat="1" applyFont="1" applyBorder="1" applyAlignment="1">
      <alignment vertical="center"/>
    </xf>
    <xf numFmtId="49" fontId="16" fillId="0" borderId="19" xfId="0" applyNumberFormat="1" applyFont="1" applyBorder="1" applyAlignment="1">
      <alignment vertical="center" wrapText="1"/>
    </xf>
    <xf numFmtId="41" fontId="16" fillId="0" borderId="18" xfId="0" applyNumberFormat="1" applyFont="1" applyBorder="1" applyAlignment="1">
      <alignment vertical="center"/>
    </xf>
    <xf numFmtId="183" fontId="16" fillId="0" borderId="87" xfId="0" applyNumberFormat="1" applyFont="1" applyBorder="1" applyAlignment="1">
      <alignment horizontal="center" vertical="center"/>
    </xf>
    <xf numFmtId="183" fontId="16" fillId="0" borderId="88" xfId="0" applyNumberFormat="1" applyFont="1" applyBorder="1" applyAlignment="1">
      <alignment horizontal="center" vertical="center"/>
    </xf>
    <xf numFmtId="41" fontId="16" fillId="0" borderId="18" xfId="0" applyNumberFormat="1" applyFont="1" applyFill="1" applyBorder="1" applyAlignment="1">
      <alignment vertical="center"/>
    </xf>
    <xf numFmtId="183" fontId="16" fillId="0" borderId="89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20;&#65299;&#65305;&#65303;&#12288;&#35201;&#20171;&#35703;&#31561;&#35469;&#23450;&#32773;&#25968;&#12398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20;&#65300;&#65296;&#65296;&#12288;&#32102;&#20184;&#12469;&#12540;&#12498;&#12441;&#12473;&#37327;&#12398;&#25512;&#31227;&#65288;&#2930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 ３９７"/>
      <sheetName val="Sheet1"/>
    </sheetNames>
    <sheetDataSet>
      <sheetData sheetId="0" refreshError="1"/>
      <sheetData sheetId="1">
        <row r="23">
          <cell r="D23">
            <v>712</v>
          </cell>
          <cell r="E23">
            <v>478</v>
          </cell>
          <cell r="F23">
            <v>1160</v>
          </cell>
          <cell r="G23">
            <v>717</v>
          </cell>
          <cell r="H23">
            <v>598</v>
          </cell>
          <cell r="I23">
            <v>597</v>
          </cell>
          <cell r="J23">
            <v>448</v>
          </cell>
        </row>
        <row r="24">
          <cell r="D24">
            <v>352</v>
          </cell>
          <cell r="E24">
            <v>489</v>
          </cell>
          <cell r="F24">
            <v>763</v>
          </cell>
          <cell r="G24">
            <v>717</v>
          </cell>
          <cell r="H24">
            <v>524</v>
          </cell>
          <cell r="I24">
            <v>491</v>
          </cell>
          <cell r="J24">
            <v>311</v>
          </cell>
        </row>
        <row r="25">
          <cell r="D25">
            <v>328</v>
          </cell>
          <cell r="E25">
            <v>339</v>
          </cell>
          <cell r="F25">
            <v>600</v>
          </cell>
          <cell r="G25">
            <v>604</v>
          </cell>
          <cell r="H25">
            <v>441</v>
          </cell>
          <cell r="I25">
            <v>399</v>
          </cell>
          <cell r="J25">
            <v>352</v>
          </cell>
        </row>
        <row r="26">
          <cell r="D26">
            <v>1150</v>
          </cell>
          <cell r="E26">
            <v>842</v>
          </cell>
          <cell r="F26">
            <v>1741</v>
          </cell>
          <cell r="G26">
            <v>1171</v>
          </cell>
          <cell r="H26">
            <v>894</v>
          </cell>
          <cell r="I26">
            <v>960</v>
          </cell>
          <cell r="J26">
            <v>676</v>
          </cell>
        </row>
        <row r="27">
          <cell r="D27">
            <v>1009</v>
          </cell>
          <cell r="E27">
            <v>1132</v>
          </cell>
          <cell r="F27">
            <v>1458</v>
          </cell>
          <cell r="G27">
            <v>1298</v>
          </cell>
          <cell r="H27">
            <v>979</v>
          </cell>
          <cell r="I27">
            <v>1041</v>
          </cell>
          <cell r="J27">
            <v>782</v>
          </cell>
        </row>
        <row r="28">
          <cell r="D28">
            <v>1200</v>
          </cell>
          <cell r="E28">
            <v>1118</v>
          </cell>
          <cell r="F28">
            <v>1930</v>
          </cell>
          <cell r="G28">
            <v>1561</v>
          </cell>
          <cell r="H28">
            <v>1158</v>
          </cell>
          <cell r="I28">
            <v>968</v>
          </cell>
          <cell r="J28">
            <v>699</v>
          </cell>
        </row>
        <row r="29">
          <cell r="D29">
            <v>959</v>
          </cell>
          <cell r="E29">
            <v>1322</v>
          </cell>
          <cell r="F29">
            <v>1836</v>
          </cell>
          <cell r="G29">
            <v>1732</v>
          </cell>
          <cell r="H29">
            <v>1252</v>
          </cell>
          <cell r="I29">
            <v>1096</v>
          </cell>
          <cell r="J29">
            <v>750</v>
          </cell>
        </row>
        <row r="30">
          <cell r="D30">
            <v>1280</v>
          </cell>
          <cell r="E30">
            <v>1133</v>
          </cell>
          <cell r="F30">
            <v>1880</v>
          </cell>
          <cell r="G30">
            <v>1223</v>
          </cell>
          <cell r="H30">
            <v>1036</v>
          </cell>
          <cell r="I30">
            <v>1042</v>
          </cell>
          <cell r="J30">
            <v>646</v>
          </cell>
        </row>
        <row r="31">
          <cell r="D31">
            <v>988</v>
          </cell>
          <cell r="E31">
            <v>866</v>
          </cell>
          <cell r="F31">
            <v>2032</v>
          </cell>
          <cell r="G31">
            <v>1379</v>
          </cell>
          <cell r="H31">
            <v>974</v>
          </cell>
          <cell r="I31">
            <v>952</v>
          </cell>
          <cell r="J31">
            <v>722</v>
          </cell>
        </row>
        <row r="50">
          <cell r="D50">
            <v>702</v>
          </cell>
          <cell r="E50">
            <v>466</v>
          </cell>
          <cell r="F50">
            <v>1138</v>
          </cell>
          <cell r="G50">
            <v>697</v>
          </cell>
          <cell r="H50">
            <v>583</v>
          </cell>
          <cell r="I50">
            <v>583</v>
          </cell>
          <cell r="J50">
            <v>427</v>
          </cell>
        </row>
        <row r="51">
          <cell r="D51">
            <v>347</v>
          </cell>
          <cell r="E51">
            <v>474</v>
          </cell>
          <cell r="F51">
            <v>751</v>
          </cell>
          <cell r="G51">
            <v>695</v>
          </cell>
          <cell r="H51">
            <v>511</v>
          </cell>
          <cell r="I51">
            <v>476</v>
          </cell>
          <cell r="J51">
            <v>300</v>
          </cell>
        </row>
        <row r="52">
          <cell r="D52">
            <v>324</v>
          </cell>
          <cell r="E52">
            <v>330</v>
          </cell>
          <cell r="F52">
            <v>591</v>
          </cell>
          <cell r="G52">
            <v>583</v>
          </cell>
          <cell r="H52">
            <v>429</v>
          </cell>
          <cell r="I52">
            <v>386</v>
          </cell>
          <cell r="J52">
            <v>336</v>
          </cell>
        </row>
        <row r="53">
          <cell r="D53">
            <v>1137</v>
          </cell>
          <cell r="E53">
            <v>822</v>
          </cell>
          <cell r="F53">
            <v>1699</v>
          </cell>
          <cell r="G53">
            <v>1133</v>
          </cell>
          <cell r="H53">
            <v>882</v>
          </cell>
          <cell r="I53">
            <v>934</v>
          </cell>
          <cell r="J53">
            <v>653</v>
          </cell>
        </row>
        <row r="54">
          <cell r="D54">
            <v>981</v>
          </cell>
          <cell r="E54">
            <v>1100</v>
          </cell>
          <cell r="F54">
            <v>1416</v>
          </cell>
          <cell r="G54">
            <v>1261</v>
          </cell>
          <cell r="H54">
            <v>959</v>
          </cell>
          <cell r="I54">
            <v>1011</v>
          </cell>
          <cell r="J54">
            <v>754</v>
          </cell>
        </row>
        <row r="55">
          <cell r="D55">
            <v>1181</v>
          </cell>
          <cell r="E55">
            <v>1094</v>
          </cell>
          <cell r="F55">
            <v>1885</v>
          </cell>
          <cell r="G55">
            <v>1515</v>
          </cell>
          <cell r="H55">
            <v>1125</v>
          </cell>
          <cell r="I55">
            <v>941</v>
          </cell>
          <cell r="J55">
            <v>668</v>
          </cell>
        </row>
        <row r="56">
          <cell r="D56">
            <v>946</v>
          </cell>
          <cell r="E56">
            <v>1294</v>
          </cell>
          <cell r="F56">
            <v>1811</v>
          </cell>
          <cell r="G56">
            <v>1683</v>
          </cell>
          <cell r="H56">
            <v>1219</v>
          </cell>
          <cell r="I56">
            <v>1064</v>
          </cell>
          <cell r="J56">
            <v>718</v>
          </cell>
        </row>
        <row r="57">
          <cell r="D57">
            <v>1263</v>
          </cell>
          <cell r="E57">
            <v>1111</v>
          </cell>
          <cell r="F57">
            <v>1829</v>
          </cell>
          <cell r="G57">
            <v>1185</v>
          </cell>
          <cell r="H57">
            <v>1010</v>
          </cell>
          <cell r="I57">
            <v>1018</v>
          </cell>
          <cell r="J57">
            <v>629</v>
          </cell>
        </row>
        <row r="58">
          <cell r="D58">
            <v>972</v>
          </cell>
          <cell r="E58">
            <v>847</v>
          </cell>
          <cell r="F58">
            <v>2002</v>
          </cell>
          <cell r="G58">
            <v>1347</v>
          </cell>
          <cell r="H58">
            <v>951</v>
          </cell>
          <cell r="I58">
            <v>925</v>
          </cell>
          <cell r="J58">
            <v>704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 ４００"/>
      <sheetName val="Sheet1"/>
    </sheetNames>
    <sheetDataSet>
      <sheetData sheetId="0" refreshError="1"/>
      <sheetData sheetId="1">
        <row r="5">
          <cell r="B5" t="str">
            <v>訪問介護</v>
          </cell>
          <cell r="C5" t="str">
            <v>件数</v>
          </cell>
          <cell r="D5">
            <v>137585</v>
          </cell>
        </row>
        <row r="6">
          <cell r="B6" t="str">
            <v>訪問介護</v>
          </cell>
          <cell r="C6" t="str">
            <v>金額</v>
          </cell>
          <cell r="D6">
            <v>9333571829</v>
          </cell>
        </row>
        <row r="7">
          <cell r="B7" t="str">
            <v>訪問入浴介護</v>
          </cell>
          <cell r="C7" t="str">
            <v>件数</v>
          </cell>
          <cell r="D7">
            <v>11963</v>
          </cell>
        </row>
        <row r="8">
          <cell r="B8" t="str">
            <v>訪問入浴介護</v>
          </cell>
          <cell r="C8" t="str">
            <v>金額</v>
          </cell>
          <cell r="D8">
            <v>760246608</v>
          </cell>
        </row>
        <row r="9">
          <cell r="B9" t="str">
            <v>訪問看護</v>
          </cell>
          <cell r="C9" t="str">
            <v>件数</v>
          </cell>
          <cell r="D9">
            <v>90442</v>
          </cell>
        </row>
        <row r="10">
          <cell r="B10" t="str">
            <v>訪問看護</v>
          </cell>
          <cell r="C10" t="str">
            <v>金額</v>
          </cell>
          <cell r="D10">
            <v>3938386027</v>
          </cell>
        </row>
        <row r="11">
          <cell r="B11" t="str">
            <v>訪問リハビリテーション</v>
          </cell>
          <cell r="C11" t="str">
            <v>件数</v>
          </cell>
          <cell r="D11">
            <v>7338</v>
          </cell>
        </row>
        <row r="12">
          <cell r="B12" t="str">
            <v>訪問リハビリテーション</v>
          </cell>
          <cell r="C12" t="str">
            <v>金額</v>
          </cell>
          <cell r="D12">
            <v>259813146</v>
          </cell>
        </row>
        <row r="13">
          <cell r="B13" t="str">
            <v>居宅療養管理指導</v>
          </cell>
          <cell r="C13" t="str">
            <v>件数</v>
          </cell>
          <cell r="D13">
            <v>334353</v>
          </cell>
        </row>
        <row r="14">
          <cell r="B14" t="str">
            <v>居宅療養管理指導</v>
          </cell>
          <cell r="C14" t="str">
            <v>金額</v>
          </cell>
          <cell r="D14">
            <v>2380376219</v>
          </cell>
        </row>
        <row r="15">
          <cell r="B15" t="str">
            <v>通所介護</v>
          </cell>
          <cell r="C15" t="str">
            <v>件数</v>
          </cell>
          <cell r="D15">
            <v>115818</v>
          </cell>
        </row>
        <row r="16">
          <cell r="B16" t="str">
            <v>通所介護</v>
          </cell>
          <cell r="C16" t="str">
            <v>金額</v>
          </cell>
          <cell r="D16">
            <v>7868200777</v>
          </cell>
        </row>
        <row r="17">
          <cell r="B17" t="str">
            <v>通所リハビリテーション</v>
          </cell>
          <cell r="C17" t="str">
            <v>件数</v>
          </cell>
          <cell r="D17">
            <v>30471</v>
          </cell>
        </row>
        <row r="18">
          <cell r="B18" t="str">
            <v>通所リハビリテーション</v>
          </cell>
          <cell r="C18" t="str">
            <v>金額</v>
          </cell>
          <cell r="D18">
            <v>2015139037</v>
          </cell>
        </row>
        <row r="19">
          <cell r="B19" t="str">
            <v>短期入所生活介護</v>
          </cell>
          <cell r="C19" t="str">
            <v>件数</v>
          </cell>
          <cell r="D19">
            <v>22750</v>
          </cell>
        </row>
        <row r="20">
          <cell r="B20" t="str">
            <v>短期入所生活介護</v>
          </cell>
          <cell r="C20" t="str">
            <v>金額</v>
          </cell>
          <cell r="D20">
            <v>1916168032</v>
          </cell>
        </row>
        <row r="21">
          <cell r="B21" t="str">
            <v>短期入所療養介護</v>
          </cell>
          <cell r="C21" t="str">
            <v>件数</v>
          </cell>
          <cell r="D21">
            <v>2924</v>
          </cell>
        </row>
        <row r="22">
          <cell r="B22" t="str">
            <v>短期入所療養介護</v>
          </cell>
          <cell r="C22" t="str">
            <v>金額</v>
          </cell>
          <cell r="D22">
            <v>267401895</v>
          </cell>
        </row>
        <row r="23">
          <cell r="B23" t="str">
            <v>短期入所療養介護</v>
          </cell>
          <cell r="C23" t="str">
            <v>件数</v>
          </cell>
          <cell r="D23">
            <v>0</v>
          </cell>
        </row>
        <row r="24">
          <cell r="B24" t="str">
            <v>短期入所療養介護</v>
          </cell>
          <cell r="C24" t="str">
            <v>金額</v>
          </cell>
          <cell r="D24">
            <v>0</v>
          </cell>
        </row>
        <row r="25">
          <cell r="B25" t="str">
            <v>短期入所療養介護</v>
          </cell>
          <cell r="C25" t="str">
            <v>件数</v>
          </cell>
          <cell r="D25">
            <v>0</v>
          </cell>
        </row>
        <row r="26">
          <cell r="B26" t="str">
            <v>短期入所療養介護</v>
          </cell>
          <cell r="C26" t="str">
            <v>金額</v>
          </cell>
          <cell r="D26">
            <v>0</v>
          </cell>
        </row>
        <row r="27">
          <cell r="B27" t="str">
            <v>福祉用具貸与</v>
          </cell>
          <cell r="C27" t="str">
            <v>件数</v>
          </cell>
          <cell r="D27">
            <v>274409</v>
          </cell>
        </row>
        <row r="28">
          <cell r="B28" t="str">
            <v>福祉用具貸与</v>
          </cell>
          <cell r="C28" t="str">
            <v>金額</v>
          </cell>
          <cell r="D28">
            <v>3271202674</v>
          </cell>
        </row>
        <row r="29">
          <cell r="B29" t="str">
            <v>特定福祉用具販売</v>
          </cell>
          <cell r="C29" t="str">
            <v>件数</v>
          </cell>
          <cell r="D29">
            <v>4556</v>
          </cell>
        </row>
        <row r="30">
          <cell r="B30" t="str">
            <v>特定福祉用具販売</v>
          </cell>
          <cell r="C30" t="str">
            <v>金額</v>
          </cell>
          <cell r="D30">
            <v>123354514</v>
          </cell>
        </row>
        <row r="31">
          <cell r="B31" t="str">
            <v>住宅改修</v>
          </cell>
          <cell r="C31" t="str">
            <v>件数</v>
          </cell>
          <cell r="D31">
            <v>2928</v>
          </cell>
        </row>
        <row r="32">
          <cell r="B32" t="str">
            <v>住宅改修</v>
          </cell>
          <cell r="C32" t="str">
            <v>金額</v>
          </cell>
          <cell r="D32">
            <v>246414465</v>
          </cell>
        </row>
        <row r="33">
          <cell r="B33" t="str">
            <v>特定施設入居者生活介護</v>
          </cell>
          <cell r="C33" t="str">
            <v>件数</v>
          </cell>
          <cell r="D33">
            <v>45846</v>
          </cell>
        </row>
        <row r="34">
          <cell r="B34" t="str">
            <v>特定施設入居者生活介護</v>
          </cell>
          <cell r="C34" t="str">
            <v>金額</v>
          </cell>
          <cell r="D34">
            <v>8435883162</v>
          </cell>
        </row>
        <row r="35">
          <cell r="B35" t="str">
            <v>居宅介護支援・介護予防支援</v>
          </cell>
          <cell r="C35" t="str">
            <v>件数</v>
          </cell>
          <cell r="D35">
            <v>361581</v>
          </cell>
        </row>
        <row r="36">
          <cell r="B36" t="str">
            <v>居宅介護支援・介護予防支援</v>
          </cell>
          <cell r="C36" t="str">
            <v>金額</v>
          </cell>
          <cell r="D36">
            <v>4828896267</v>
          </cell>
        </row>
        <row r="37">
          <cell r="C37" t="str">
            <v>件数</v>
          </cell>
          <cell r="D37">
            <v>1442964</v>
          </cell>
        </row>
        <row r="38">
          <cell r="C38" t="str">
            <v>金額</v>
          </cell>
          <cell r="D38">
            <v>45645054652</v>
          </cell>
        </row>
        <row r="39">
          <cell r="B39" t="str">
            <v>定期巡回・随時対応型訪問介護看護</v>
          </cell>
          <cell r="C39" t="str">
            <v>件数</v>
          </cell>
          <cell r="D39">
            <v>5115</v>
          </cell>
        </row>
        <row r="40">
          <cell r="B40" t="str">
            <v>定期巡回・随時対応型訪問介護看護</v>
          </cell>
          <cell r="C40" t="str">
            <v>金額</v>
          </cell>
          <cell r="D40">
            <v>881051769</v>
          </cell>
        </row>
        <row r="41">
          <cell r="B41" t="str">
            <v>夜間対応型訪問介護</v>
          </cell>
          <cell r="C41" t="str">
            <v>件数</v>
          </cell>
          <cell r="D41">
            <v>6456</v>
          </cell>
        </row>
        <row r="42">
          <cell r="B42" t="str">
            <v>夜間対応型訪問介護</v>
          </cell>
          <cell r="C42" t="str">
            <v>金額</v>
          </cell>
          <cell r="D42">
            <v>150385907</v>
          </cell>
        </row>
        <row r="43">
          <cell r="B43" t="str">
            <v>地域密着型通所介護</v>
          </cell>
          <cell r="C43" t="str">
            <v>件数</v>
          </cell>
          <cell r="D43">
            <v>58320</v>
          </cell>
        </row>
        <row r="44">
          <cell r="B44" t="str">
            <v>地域密着型通所介護</v>
          </cell>
          <cell r="C44" t="str">
            <v>金額</v>
          </cell>
          <cell r="D44">
            <v>3619290188</v>
          </cell>
        </row>
        <row r="45">
          <cell r="B45" t="str">
            <v>認知症対応型通所介護</v>
          </cell>
          <cell r="C45" t="str">
            <v>件数</v>
          </cell>
          <cell r="D45">
            <v>10927</v>
          </cell>
        </row>
        <row r="46">
          <cell r="B46" t="str">
            <v>認知症対応型通所介護</v>
          </cell>
          <cell r="C46" t="str">
            <v>金額</v>
          </cell>
          <cell r="D46">
            <v>1292132969</v>
          </cell>
        </row>
        <row r="47">
          <cell r="B47" t="str">
            <v>小規模多機能型居宅介護</v>
          </cell>
          <cell r="C47" t="str">
            <v>件数</v>
          </cell>
          <cell r="D47">
            <v>11346</v>
          </cell>
        </row>
        <row r="48">
          <cell r="B48" t="str">
            <v>小規模多機能型居宅介護</v>
          </cell>
          <cell r="C48" t="str">
            <v>金額</v>
          </cell>
          <cell r="D48">
            <v>2146442391</v>
          </cell>
        </row>
        <row r="49">
          <cell r="B49" t="str">
            <v>認知症対応型共同生活介護</v>
          </cell>
          <cell r="C49" t="str">
            <v>件数</v>
          </cell>
          <cell r="D49">
            <v>26082</v>
          </cell>
        </row>
        <row r="50">
          <cell r="B50" t="str">
            <v>認知症対応型共同生活介護</v>
          </cell>
          <cell r="C50" t="str">
            <v>金額</v>
          </cell>
          <cell r="D50">
            <v>6904654038</v>
          </cell>
        </row>
        <row r="51">
          <cell r="B51" t="str">
            <v>地域密着型特定施設入居者生活介護</v>
          </cell>
          <cell r="C51" t="str">
            <v>件数</v>
          </cell>
          <cell r="D51">
            <v>0</v>
          </cell>
        </row>
        <row r="52">
          <cell r="B52" t="str">
            <v>地域密着型特定施設入居者生活介護</v>
          </cell>
          <cell r="C52" t="str">
            <v>金額</v>
          </cell>
          <cell r="D52">
            <v>0</v>
          </cell>
        </row>
        <row r="53">
          <cell r="B53" t="str">
            <v>地域密着型介護老人福祉施設入所者生活介護</v>
          </cell>
          <cell r="C53" t="str">
            <v>件数</v>
          </cell>
          <cell r="D53">
            <v>2908</v>
          </cell>
        </row>
        <row r="54">
          <cell r="B54" t="str">
            <v>地域密着型介護老人福祉施設入所者生活介護</v>
          </cell>
          <cell r="C54" t="str">
            <v>金額</v>
          </cell>
          <cell r="D54">
            <v>835781186</v>
          </cell>
        </row>
        <row r="55">
          <cell r="B55" t="str">
            <v>複合型サービス</v>
          </cell>
          <cell r="C55" t="str">
            <v>件数</v>
          </cell>
          <cell r="D55">
            <v>3451</v>
          </cell>
        </row>
        <row r="56">
          <cell r="B56" t="str">
            <v>複合型サービス</v>
          </cell>
          <cell r="C56" t="str">
            <v>金額</v>
          </cell>
          <cell r="D56">
            <v>872324805</v>
          </cell>
        </row>
        <row r="57">
          <cell r="C57" t="str">
            <v>件数</v>
          </cell>
          <cell r="D57">
            <v>124605</v>
          </cell>
        </row>
        <row r="58">
          <cell r="C58" t="str">
            <v>金額</v>
          </cell>
          <cell r="D58">
            <v>16702063253</v>
          </cell>
        </row>
        <row r="59">
          <cell r="B59" t="str">
            <v>介護老人福祉施設</v>
          </cell>
          <cell r="C59" t="str">
            <v>件数</v>
          </cell>
          <cell r="D59">
            <v>53120</v>
          </cell>
        </row>
        <row r="60">
          <cell r="B60" t="str">
            <v>介護老人福祉施設</v>
          </cell>
          <cell r="C60" t="str">
            <v>金額</v>
          </cell>
          <cell r="D60">
            <v>14114078100</v>
          </cell>
        </row>
        <row r="61">
          <cell r="B61" t="str">
            <v>介護老人保健施設</v>
          </cell>
          <cell r="C61" t="str">
            <v>件数</v>
          </cell>
          <cell r="D61">
            <v>24749</v>
          </cell>
        </row>
        <row r="62">
          <cell r="B62" t="str">
            <v>介護老人保健施設</v>
          </cell>
          <cell r="C62" t="str">
            <v>金額</v>
          </cell>
          <cell r="D62">
            <v>7191985796</v>
          </cell>
        </row>
        <row r="63">
          <cell r="B63" t="str">
            <v>介護療養型医療施設</v>
          </cell>
          <cell r="C63" t="str">
            <v>件数</v>
          </cell>
          <cell r="D63">
            <v>2531</v>
          </cell>
        </row>
        <row r="64">
          <cell r="B64" t="str">
            <v>介護療養型医療施設</v>
          </cell>
          <cell r="C64" t="str">
            <v>金額</v>
          </cell>
          <cell r="D64">
            <v>912599994</v>
          </cell>
        </row>
        <row r="65">
          <cell r="B65" t="str">
            <v>介護医療院</v>
          </cell>
          <cell r="C65" t="str">
            <v>件数</v>
          </cell>
          <cell r="D65">
            <v>837</v>
          </cell>
        </row>
        <row r="66">
          <cell r="B66" t="str">
            <v>介護医療院</v>
          </cell>
          <cell r="C66" t="str">
            <v>金額</v>
          </cell>
          <cell r="D66">
            <v>325532791</v>
          </cell>
        </row>
        <row r="67">
          <cell r="C67" t="str">
            <v>件数</v>
          </cell>
          <cell r="D67">
            <v>81237</v>
          </cell>
        </row>
        <row r="68">
          <cell r="C68" t="str">
            <v>金額</v>
          </cell>
          <cell r="D68">
            <v>22544196681</v>
          </cell>
        </row>
        <row r="69">
          <cell r="C69" t="str">
            <v>件数</v>
          </cell>
          <cell r="D69">
            <v>194459</v>
          </cell>
        </row>
        <row r="70">
          <cell r="C70" t="str">
            <v>金額</v>
          </cell>
          <cell r="D70">
            <v>2856888751</v>
          </cell>
        </row>
        <row r="71">
          <cell r="C71" t="str">
            <v>件数</v>
          </cell>
          <cell r="D71">
            <v>10541</v>
          </cell>
        </row>
        <row r="72">
          <cell r="C72" t="str">
            <v>金額</v>
          </cell>
          <cell r="D72">
            <v>406690977</v>
          </cell>
        </row>
        <row r="73">
          <cell r="B73" t="str">
            <v>特定入所者介護
サービス費（食費）</v>
          </cell>
          <cell r="C73" t="str">
            <v>件数</v>
          </cell>
          <cell r="D73">
            <v>51504</v>
          </cell>
        </row>
        <row r="74">
          <cell r="B74" t="str">
            <v>特定入所者介護
サービス費（食費）</v>
          </cell>
          <cell r="C74" t="str">
            <v>金額</v>
          </cell>
          <cell r="D74">
            <v>1135405124</v>
          </cell>
        </row>
        <row r="75">
          <cell r="B75" t="str">
            <v>特定入所者介護サービス費（居住費・滞在費）</v>
          </cell>
          <cell r="C75" t="str">
            <v>件数</v>
          </cell>
          <cell r="D75">
            <v>50136</v>
          </cell>
        </row>
        <row r="76">
          <cell r="B76" t="str">
            <v>特定入所者介護サービス費（居住費・滞在費）</v>
          </cell>
          <cell r="C76" t="str">
            <v>金額</v>
          </cell>
          <cell r="D76">
            <v>666492128</v>
          </cell>
        </row>
        <row r="77">
          <cell r="C77" t="str">
            <v>件数</v>
          </cell>
          <cell r="D77">
            <v>101640</v>
          </cell>
        </row>
        <row r="78">
          <cell r="C78" t="str">
            <v>金額</v>
          </cell>
          <cell r="D78">
            <v>1801897252</v>
          </cell>
        </row>
        <row r="79">
          <cell r="C79" t="str">
            <v>件数</v>
          </cell>
          <cell r="D79">
            <v>1955446</v>
          </cell>
        </row>
        <row r="80">
          <cell r="C80" t="str">
            <v>金額</v>
          </cell>
          <cell r="D80">
            <v>89956791566</v>
          </cell>
        </row>
      </sheetData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showGridLines="0" tabSelected="1" workbookViewId="0"/>
  </sheetViews>
  <sheetFormatPr baseColWidth="10" defaultColWidth="8.83203125" defaultRowHeight="14"/>
  <cols>
    <col min="1" max="1" width="16" style="4" customWidth="1"/>
    <col min="2" max="2" width="8.6640625" style="5" customWidth="1"/>
    <col min="3" max="10" width="7" style="5" customWidth="1"/>
    <col min="11" max="11" width="7" style="4" customWidth="1"/>
    <col min="12" max="13" width="6.6640625" style="5" customWidth="1"/>
    <col min="14" max="14" width="6.6640625" style="4" customWidth="1"/>
    <col min="15" max="16" width="6.6640625" style="5" customWidth="1"/>
    <col min="17" max="17" width="6.6640625" style="4" customWidth="1"/>
    <col min="18" max="16384" width="8.83203125" style="5"/>
  </cols>
  <sheetData>
    <row r="1" spans="1:17" s="2" customFormat="1" ht="19">
      <c r="A1" s="1" t="s">
        <v>12</v>
      </c>
      <c r="K1" s="3"/>
      <c r="N1" s="3"/>
      <c r="Q1" s="3"/>
    </row>
    <row r="3" spans="1:17" s="7" customFormat="1" ht="15">
      <c r="A3" s="6" t="s">
        <v>13</v>
      </c>
      <c r="K3" s="6"/>
      <c r="N3" s="23"/>
      <c r="O3" s="23"/>
      <c r="P3" s="23"/>
      <c r="Q3" s="23"/>
    </row>
    <row r="4" spans="1:17" s="9" customFormat="1" ht="18" customHeight="1" thickBot="1">
      <c r="A4" s="8" t="s">
        <v>14</v>
      </c>
      <c r="K4" s="10"/>
      <c r="N4" s="11"/>
      <c r="O4" s="11"/>
      <c r="P4" s="11"/>
      <c r="Q4" s="11"/>
    </row>
    <row r="5" spans="1:17" s="9" customFormat="1" ht="15" customHeight="1" thickBot="1">
      <c r="A5" s="19"/>
      <c r="B5" s="12" t="s">
        <v>7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10</v>
      </c>
      <c r="H5" s="13" t="s">
        <v>11</v>
      </c>
      <c r="I5" s="13" t="s">
        <v>4</v>
      </c>
      <c r="J5" s="13" t="s">
        <v>5</v>
      </c>
      <c r="K5" s="20" t="s">
        <v>6</v>
      </c>
      <c r="L5" s="10"/>
      <c r="N5" s="10"/>
      <c r="Q5" s="10"/>
    </row>
    <row r="6" spans="1:17" s="9" customFormat="1" ht="20" customHeight="1" thickBot="1">
      <c r="A6" s="21" t="s">
        <v>9</v>
      </c>
      <c r="B6" s="17">
        <f>SUM(C6:K6)</f>
        <v>304359</v>
      </c>
      <c r="C6" s="18">
        <v>22067</v>
      </c>
      <c r="D6" s="18">
        <v>17162</v>
      </c>
      <c r="E6" s="18">
        <v>13019</v>
      </c>
      <c r="F6" s="18">
        <v>36902</v>
      </c>
      <c r="G6" s="18">
        <v>40293</v>
      </c>
      <c r="H6" s="18">
        <v>43029</v>
      </c>
      <c r="I6" s="18">
        <v>47703</v>
      </c>
      <c r="J6" s="18">
        <v>42413</v>
      </c>
      <c r="K6" s="22">
        <v>41771</v>
      </c>
      <c r="L6" s="10"/>
      <c r="N6" s="10"/>
      <c r="Q6" s="10"/>
    </row>
    <row r="7" spans="1:17" s="9" customFormat="1" ht="13">
      <c r="A7" s="14" t="s">
        <v>8</v>
      </c>
      <c r="B7" s="15"/>
      <c r="C7" s="16"/>
      <c r="D7" s="15"/>
      <c r="E7" s="15"/>
      <c r="F7" s="15"/>
      <c r="G7" s="15"/>
      <c r="H7" s="15"/>
      <c r="I7" s="15"/>
      <c r="J7" s="15"/>
      <c r="K7" s="14"/>
      <c r="N7" s="10"/>
      <c r="Q7" s="10"/>
    </row>
  </sheetData>
  <mergeCells count="2">
    <mergeCell ref="P3:Q3"/>
    <mergeCell ref="N3:O3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CD7C-C99D-8F48-BA0D-4462189B89FB}">
  <dimension ref="A1:L7"/>
  <sheetViews>
    <sheetView showGridLines="0" workbookViewId="0"/>
  </sheetViews>
  <sheetFormatPr baseColWidth="10" defaultColWidth="8.83203125" defaultRowHeight="14"/>
  <cols>
    <col min="1" max="1" width="9.33203125" style="25" customWidth="1"/>
    <col min="2" max="2" width="7.33203125" style="25" customWidth="1"/>
    <col min="3" max="4" width="7.33203125" style="26" customWidth="1"/>
    <col min="5" max="9" width="7.33203125" style="25" customWidth="1"/>
    <col min="10" max="10" width="7.33203125" style="26" customWidth="1"/>
    <col min="11" max="11" width="7.1640625" style="25" customWidth="1"/>
    <col min="12" max="12" width="7.1640625" style="26" customWidth="1"/>
    <col min="13" max="16384" width="8.83203125" style="26"/>
  </cols>
  <sheetData>
    <row r="1" spans="1:12" ht="15">
      <c r="A1" s="24" t="s">
        <v>15</v>
      </c>
      <c r="E1" s="27"/>
      <c r="F1" s="27"/>
      <c r="G1" s="28"/>
      <c r="H1" s="28"/>
      <c r="I1" s="28"/>
      <c r="J1" s="27"/>
      <c r="K1" s="27"/>
    </row>
    <row r="2" spans="1:12" s="33" customFormat="1" thickBot="1">
      <c r="A2" s="29" t="s">
        <v>16</v>
      </c>
      <c r="B2" s="29"/>
      <c r="C2" s="30"/>
      <c r="D2" s="30"/>
      <c r="E2" s="31"/>
      <c r="F2" s="31"/>
      <c r="G2" s="31"/>
      <c r="H2" s="31"/>
      <c r="I2" s="31"/>
      <c r="J2" s="32"/>
      <c r="K2" s="32"/>
    </row>
    <row r="3" spans="1:12" s="39" customFormat="1" ht="15" thickBot="1">
      <c r="A3" s="34"/>
      <c r="B3" s="35" t="s">
        <v>17</v>
      </c>
      <c r="C3" s="35" t="s">
        <v>18</v>
      </c>
      <c r="D3" s="36" t="s">
        <v>19</v>
      </c>
      <c r="E3" s="36" t="s">
        <v>20</v>
      </c>
      <c r="F3" s="36" t="s">
        <v>21</v>
      </c>
      <c r="G3" s="36" t="s">
        <v>22</v>
      </c>
      <c r="H3" s="36" t="s">
        <v>23</v>
      </c>
      <c r="I3" s="36" t="s">
        <v>24</v>
      </c>
      <c r="J3" s="37" t="s">
        <v>25</v>
      </c>
      <c r="K3" s="38" t="s">
        <v>26</v>
      </c>
      <c r="L3" s="38" t="s">
        <v>27</v>
      </c>
    </row>
    <row r="4" spans="1:12" s="39" customFormat="1" ht="29" thickBot="1">
      <c r="A4" s="40" t="s">
        <v>28</v>
      </c>
      <c r="B4" s="41">
        <v>235211</v>
      </c>
      <c r="C4" s="41">
        <v>242282</v>
      </c>
      <c r="D4" s="42">
        <v>253585</v>
      </c>
      <c r="E4" s="42">
        <v>264040</v>
      </c>
      <c r="F4" s="42">
        <v>274164</v>
      </c>
      <c r="G4" s="42">
        <v>282074</v>
      </c>
      <c r="H4" s="42">
        <v>288252</v>
      </c>
      <c r="I4" s="43">
        <v>293725</v>
      </c>
      <c r="J4" s="43">
        <v>297876</v>
      </c>
      <c r="K4" s="44">
        <v>301408</v>
      </c>
      <c r="L4" s="44">
        <v>304359</v>
      </c>
    </row>
    <row r="5" spans="1:12" s="39" customFormat="1" ht="13">
      <c r="A5" s="45" t="s">
        <v>8</v>
      </c>
      <c r="B5" s="45"/>
      <c r="C5" s="46"/>
      <c r="D5" s="46"/>
      <c r="E5" s="45"/>
      <c r="F5" s="45"/>
      <c r="G5" s="45"/>
      <c r="H5" s="45"/>
      <c r="I5" s="45"/>
      <c r="K5" s="47"/>
    </row>
    <row r="6" spans="1:12" s="39" customFormat="1" ht="13">
      <c r="A6" s="47"/>
      <c r="B6" s="47"/>
      <c r="E6" s="47"/>
      <c r="F6" s="47"/>
      <c r="G6" s="47"/>
      <c r="H6" s="47"/>
      <c r="I6" s="47"/>
      <c r="K6" s="47"/>
    </row>
    <row r="7" spans="1:12">
      <c r="J7" s="25"/>
    </row>
  </sheetData>
  <mergeCells count="2">
    <mergeCell ref="E1:F1"/>
    <mergeCell ref="J1:K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071A-DAD6-6141-BD63-19D4E32125B6}">
  <dimension ref="A1:I25"/>
  <sheetViews>
    <sheetView showGridLines="0" workbookViewId="0"/>
  </sheetViews>
  <sheetFormatPr baseColWidth="10" defaultColWidth="8.83203125" defaultRowHeight="14"/>
  <cols>
    <col min="1" max="1" width="13" style="4" customWidth="1"/>
    <col min="2" max="8" width="9.33203125" style="5" customWidth="1"/>
    <col min="9" max="9" width="9.33203125" style="4" customWidth="1"/>
    <col min="10" max="16384" width="8.83203125" style="5"/>
  </cols>
  <sheetData>
    <row r="1" spans="1:9" ht="15">
      <c r="A1" s="48" t="s">
        <v>29</v>
      </c>
    </row>
    <row r="2" spans="1:9" s="9" customFormat="1" thickBot="1">
      <c r="A2" s="49" t="s">
        <v>30</v>
      </c>
      <c r="B2" s="50"/>
      <c r="C2" s="50"/>
      <c r="D2" s="50"/>
      <c r="E2" s="50"/>
      <c r="F2" s="50"/>
      <c r="G2" s="50"/>
      <c r="H2" s="50"/>
      <c r="I2" s="50"/>
    </row>
    <row r="3" spans="1:9" s="9" customFormat="1" ht="15" thickBot="1">
      <c r="A3" s="19"/>
      <c r="B3" s="13" t="s">
        <v>7</v>
      </c>
      <c r="C3" s="13" t="s">
        <v>31</v>
      </c>
      <c r="D3" s="51" t="s">
        <v>32</v>
      </c>
      <c r="E3" s="13" t="s">
        <v>33</v>
      </c>
      <c r="F3" s="51" t="s">
        <v>34</v>
      </c>
      <c r="G3" s="13" t="s">
        <v>35</v>
      </c>
      <c r="H3" s="51" t="s">
        <v>36</v>
      </c>
      <c r="I3" s="20" t="s">
        <v>37</v>
      </c>
    </row>
    <row r="4" spans="1:9" s="9" customFormat="1" ht="13">
      <c r="A4" s="52" t="s">
        <v>7</v>
      </c>
      <c r="B4" s="53">
        <f>SUM(C4:I4)</f>
        <v>60287</v>
      </c>
      <c r="C4" s="54">
        <f>C6+C8+C10+C12+C14+C16+C18+C20+C22</f>
        <v>7978</v>
      </c>
      <c r="D4" s="55">
        <f t="shared" ref="D4:I4" si="0">D6+D8+D10+D12+D14+D16+D18+D20+D22</f>
        <v>7719</v>
      </c>
      <c r="E4" s="54">
        <f t="shared" si="0"/>
        <v>13400</v>
      </c>
      <c r="F4" s="54">
        <f t="shared" si="0"/>
        <v>10402</v>
      </c>
      <c r="G4" s="54">
        <f t="shared" si="0"/>
        <v>7856</v>
      </c>
      <c r="H4" s="54">
        <f t="shared" si="0"/>
        <v>7546</v>
      </c>
      <c r="I4" s="56">
        <f t="shared" si="0"/>
        <v>5386</v>
      </c>
    </row>
    <row r="5" spans="1:9" s="9" customFormat="1" ht="13">
      <c r="A5" s="57"/>
      <c r="B5" s="58">
        <f>SUM(C5:I5)</f>
        <v>1463</v>
      </c>
      <c r="C5" s="59">
        <f>C7+C9+C11+C13+C15+C17+C19+C21+C23</f>
        <v>125</v>
      </c>
      <c r="D5" s="60">
        <v>192</v>
      </c>
      <c r="E5" s="61">
        <v>270</v>
      </c>
      <c r="F5" s="60">
        <v>311</v>
      </c>
      <c r="G5" s="61">
        <v>185</v>
      </c>
      <c r="H5" s="60">
        <v>202</v>
      </c>
      <c r="I5" s="62">
        <v>178</v>
      </c>
    </row>
    <row r="6" spans="1:9" s="9" customFormat="1" ht="13">
      <c r="A6" s="63" t="s">
        <v>0</v>
      </c>
      <c r="B6" s="64">
        <f>SUM(C6:I6)</f>
        <v>4710</v>
      </c>
      <c r="C6" s="65">
        <f>[1]Sheet1!D23</f>
        <v>712</v>
      </c>
      <c r="D6" s="66">
        <f>[1]Sheet1!E23</f>
        <v>478</v>
      </c>
      <c r="E6" s="65">
        <f>[1]Sheet1!F23</f>
        <v>1160</v>
      </c>
      <c r="F6" s="65">
        <f>[1]Sheet1!G23</f>
        <v>717</v>
      </c>
      <c r="G6" s="65">
        <f>[1]Sheet1!H23</f>
        <v>598</v>
      </c>
      <c r="H6" s="65">
        <f>[1]Sheet1!I23</f>
        <v>597</v>
      </c>
      <c r="I6" s="67">
        <f>[1]Sheet1!J23</f>
        <v>448</v>
      </c>
    </row>
    <row r="7" spans="1:9" s="9" customFormat="1" ht="13">
      <c r="A7" s="63"/>
      <c r="B7" s="68">
        <f t="shared" ref="B7:B23" si="1">SUM(C7:I7)</f>
        <v>114</v>
      </c>
      <c r="C7" s="69">
        <f>[1]Sheet1!D23-[1]Sheet1!D50</f>
        <v>10</v>
      </c>
      <c r="D7" s="70">
        <f>[1]Sheet1!E23-[1]Sheet1!E50</f>
        <v>12</v>
      </c>
      <c r="E7" s="69">
        <f>[1]Sheet1!F23-[1]Sheet1!F50</f>
        <v>22</v>
      </c>
      <c r="F7" s="69">
        <f>[1]Sheet1!G23-[1]Sheet1!G50</f>
        <v>20</v>
      </c>
      <c r="G7" s="69">
        <f>[1]Sheet1!H23-[1]Sheet1!H50</f>
        <v>15</v>
      </c>
      <c r="H7" s="69">
        <f>[1]Sheet1!I23-[1]Sheet1!I50</f>
        <v>14</v>
      </c>
      <c r="I7" s="71">
        <f>[1]Sheet1!J23-[1]Sheet1!J50</f>
        <v>21</v>
      </c>
    </row>
    <row r="8" spans="1:9" s="9" customFormat="1" ht="13">
      <c r="A8" s="63" t="s">
        <v>1</v>
      </c>
      <c r="B8" s="64">
        <f t="shared" si="1"/>
        <v>3647</v>
      </c>
      <c r="C8" s="65">
        <f>[1]Sheet1!D24</f>
        <v>352</v>
      </c>
      <c r="D8" s="66">
        <f>[1]Sheet1!E24</f>
        <v>489</v>
      </c>
      <c r="E8" s="65">
        <f>[1]Sheet1!F24</f>
        <v>763</v>
      </c>
      <c r="F8" s="65">
        <f>[1]Sheet1!G24</f>
        <v>717</v>
      </c>
      <c r="G8" s="65">
        <f>[1]Sheet1!H24</f>
        <v>524</v>
      </c>
      <c r="H8" s="65">
        <f>[1]Sheet1!I24</f>
        <v>491</v>
      </c>
      <c r="I8" s="67">
        <f>[1]Sheet1!J24</f>
        <v>311</v>
      </c>
    </row>
    <row r="9" spans="1:9" s="9" customFormat="1" ht="13">
      <c r="A9" s="63"/>
      <c r="B9" s="68">
        <f t="shared" si="1"/>
        <v>93</v>
      </c>
      <c r="C9" s="72">
        <f>[1]Sheet1!D24-[1]Sheet1!D51</f>
        <v>5</v>
      </c>
      <c r="D9" s="73">
        <f>[1]Sheet1!E24-[1]Sheet1!E51</f>
        <v>15</v>
      </c>
      <c r="E9" s="72">
        <f>[1]Sheet1!F24-[1]Sheet1!F51</f>
        <v>12</v>
      </c>
      <c r="F9" s="72">
        <f>[1]Sheet1!G24-[1]Sheet1!G51</f>
        <v>22</v>
      </c>
      <c r="G9" s="72">
        <f>[1]Sheet1!H24-[1]Sheet1!H51</f>
        <v>13</v>
      </c>
      <c r="H9" s="72">
        <f>[1]Sheet1!I24-[1]Sheet1!I51</f>
        <v>15</v>
      </c>
      <c r="I9" s="74">
        <f>[1]Sheet1!J24-[1]Sheet1!J51</f>
        <v>11</v>
      </c>
    </row>
    <row r="10" spans="1:9" s="9" customFormat="1" ht="13">
      <c r="A10" s="63" t="s">
        <v>2</v>
      </c>
      <c r="B10" s="64">
        <f t="shared" si="1"/>
        <v>3063</v>
      </c>
      <c r="C10" s="65">
        <f>[1]Sheet1!D25</f>
        <v>328</v>
      </c>
      <c r="D10" s="66">
        <f>[1]Sheet1!E25</f>
        <v>339</v>
      </c>
      <c r="E10" s="65">
        <f>[1]Sheet1!F25</f>
        <v>600</v>
      </c>
      <c r="F10" s="65">
        <f>[1]Sheet1!G25</f>
        <v>604</v>
      </c>
      <c r="G10" s="65">
        <f>[1]Sheet1!H25</f>
        <v>441</v>
      </c>
      <c r="H10" s="65">
        <f>[1]Sheet1!I25</f>
        <v>399</v>
      </c>
      <c r="I10" s="67">
        <f>[1]Sheet1!J25</f>
        <v>352</v>
      </c>
    </row>
    <row r="11" spans="1:9" s="9" customFormat="1" ht="13">
      <c r="A11" s="63"/>
      <c r="B11" s="68">
        <f t="shared" si="1"/>
        <v>84</v>
      </c>
      <c r="C11" s="75">
        <f>[1]Sheet1!D25-[1]Sheet1!D52</f>
        <v>4</v>
      </c>
      <c r="D11" s="76">
        <f>[1]Sheet1!E25-[1]Sheet1!E52</f>
        <v>9</v>
      </c>
      <c r="E11" s="75">
        <f>[1]Sheet1!F25-[1]Sheet1!F52</f>
        <v>9</v>
      </c>
      <c r="F11" s="75">
        <f>[1]Sheet1!G25-[1]Sheet1!G52</f>
        <v>21</v>
      </c>
      <c r="G11" s="75">
        <f>[1]Sheet1!H25-[1]Sheet1!H52</f>
        <v>12</v>
      </c>
      <c r="H11" s="75">
        <f>[1]Sheet1!I25-[1]Sheet1!I52</f>
        <v>13</v>
      </c>
      <c r="I11" s="77">
        <f>[1]Sheet1!J25-[1]Sheet1!J52</f>
        <v>16</v>
      </c>
    </row>
    <row r="12" spans="1:9" s="9" customFormat="1" ht="13">
      <c r="A12" s="63" t="s">
        <v>3</v>
      </c>
      <c r="B12" s="64">
        <f t="shared" si="1"/>
        <v>7434</v>
      </c>
      <c r="C12" s="65">
        <f>[1]Sheet1!D26</f>
        <v>1150</v>
      </c>
      <c r="D12" s="66">
        <f>[1]Sheet1!E26</f>
        <v>842</v>
      </c>
      <c r="E12" s="65">
        <f>[1]Sheet1!F26</f>
        <v>1741</v>
      </c>
      <c r="F12" s="65">
        <f>[1]Sheet1!G26</f>
        <v>1171</v>
      </c>
      <c r="G12" s="65">
        <f>[1]Sheet1!H26</f>
        <v>894</v>
      </c>
      <c r="H12" s="65">
        <f>[1]Sheet1!I26</f>
        <v>960</v>
      </c>
      <c r="I12" s="67">
        <f>[1]Sheet1!J26</f>
        <v>676</v>
      </c>
    </row>
    <row r="13" spans="1:9" s="9" customFormat="1" ht="13">
      <c r="A13" s="63"/>
      <c r="B13" s="68">
        <f t="shared" si="1"/>
        <v>174</v>
      </c>
      <c r="C13" s="78">
        <f>[1]Sheet1!D26-[1]Sheet1!D53</f>
        <v>13</v>
      </c>
      <c r="D13" s="79">
        <f>[1]Sheet1!E26-[1]Sheet1!E53</f>
        <v>20</v>
      </c>
      <c r="E13" s="78">
        <f>[1]Sheet1!F26-[1]Sheet1!F53</f>
        <v>42</v>
      </c>
      <c r="F13" s="78">
        <f>[1]Sheet1!G26-[1]Sheet1!G53</f>
        <v>38</v>
      </c>
      <c r="G13" s="78">
        <f>[1]Sheet1!H26-[1]Sheet1!H53</f>
        <v>12</v>
      </c>
      <c r="H13" s="78">
        <f>[1]Sheet1!I26-[1]Sheet1!I53</f>
        <v>26</v>
      </c>
      <c r="I13" s="80">
        <f>[1]Sheet1!J26-[1]Sheet1!J53</f>
        <v>23</v>
      </c>
    </row>
    <row r="14" spans="1:9" s="9" customFormat="1" ht="13">
      <c r="A14" s="63" t="s">
        <v>10</v>
      </c>
      <c r="B14" s="64">
        <f t="shared" si="1"/>
        <v>7699</v>
      </c>
      <c r="C14" s="81">
        <f>[1]Sheet1!D27</f>
        <v>1009</v>
      </c>
      <c r="D14" s="82">
        <f>[1]Sheet1!E27</f>
        <v>1132</v>
      </c>
      <c r="E14" s="81">
        <f>[1]Sheet1!F27</f>
        <v>1458</v>
      </c>
      <c r="F14" s="81">
        <f>[1]Sheet1!G27</f>
        <v>1298</v>
      </c>
      <c r="G14" s="81">
        <f>[1]Sheet1!H27</f>
        <v>979</v>
      </c>
      <c r="H14" s="81">
        <f>[1]Sheet1!I27</f>
        <v>1041</v>
      </c>
      <c r="I14" s="83">
        <f>[1]Sheet1!J27</f>
        <v>782</v>
      </c>
    </row>
    <row r="15" spans="1:9" s="9" customFormat="1" ht="13">
      <c r="A15" s="63"/>
      <c r="B15" s="68">
        <f t="shared" si="1"/>
        <v>217</v>
      </c>
      <c r="C15" s="78">
        <f>[1]Sheet1!D27-[1]Sheet1!D54</f>
        <v>28</v>
      </c>
      <c r="D15" s="79">
        <f>[1]Sheet1!E27-[1]Sheet1!E54</f>
        <v>32</v>
      </c>
      <c r="E15" s="78">
        <f>[1]Sheet1!F27-[1]Sheet1!F54</f>
        <v>42</v>
      </c>
      <c r="F15" s="78">
        <f>[1]Sheet1!G27-[1]Sheet1!G54</f>
        <v>37</v>
      </c>
      <c r="G15" s="78">
        <f>[1]Sheet1!H27-[1]Sheet1!H54</f>
        <v>20</v>
      </c>
      <c r="H15" s="78">
        <f>[1]Sheet1!I27-[1]Sheet1!I54</f>
        <v>30</v>
      </c>
      <c r="I15" s="80">
        <f>[1]Sheet1!J27-[1]Sheet1!J54</f>
        <v>28</v>
      </c>
    </row>
    <row r="16" spans="1:9" s="9" customFormat="1" ht="13">
      <c r="A16" s="63" t="s">
        <v>11</v>
      </c>
      <c r="B16" s="64">
        <f t="shared" si="1"/>
        <v>8634</v>
      </c>
      <c r="C16" s="65">
        <f>[1]Sheet1!D28</f>
        <v>1200</v>
      </c>
      <c r="D16" s="66">
        <f>[1]Sheet1!E28</f>
        <v>1118</v>
      </c>
      <c r="E16" s="65">
        <f>[1]Sheet1!F28</f>
        <v>1930</v>
      </c>
      <c r="F16" s="65">
        <f>[1]Sheet1!G28</f>
        <v>1561</v>
      </c>
      <c r="G16" s="65">
        <f>[1]Sheet1!H28</f>
        <v>1158</v>
      </c>
      <c r="H16" s="65">
        <f>[1]Sheet1!I28</f>
        <v>968</v>
      </c>
      <c r="I16" s="67">
        <f>[1]Sheet1!J28</f>
        <v>699</v>
      </c>
    </row>
    <row r="17" spans="1:9" s="9" customFormat="1" ht="13">
      <c r="A17" s="63"/>
      <c r="B17" s="68">
        <f t="shared" si="1"/>
        <v>225</v>
      </c>
      <c r="C17" s="78">
        <f>[1]Sheet1!D28-[1]Sheet1!D55</f>
        <v>19</v>
      </c>
      <c r="D17" s="79">
        <f>[1]Sheet1!E28-[1]Sheet1!E55</f>
        <v>24</v>
      </c>
      <c r="E17" s="78">
        <f>[1]Sheet1!F28-[1]Sheet1!F55</f>
        <v>45</v>
      </c>
      <c r="F17" s="78">
        <f>[1]Sheet1!G28-[1]Sheet1!G55</f>
        <v>46</v>
      </c>
      <c r="G17" s="78">
        <f>[1]Sheet1!H28-[1]Sheet1!H55</f>
        <v>33</v>
      </c>
      <c r="H17" s="78">
        <f>[1]Sheet1!I28-[1]Sheet1!I55</f>
        <v>27</v>
      </c>
      <c r="I17" s="80">
        <f>[1]Sheet1!J28-[1]Sheet1!J55</f>
        <v>31</v>
      </c>
    </row>
    <row r="18" spans="1:9" s="9" customFormat="1" ht="13">
      <c r="A18" s="63" t="s">
        <v>4</v>
      </c>
      <c r="B18" s="64">
        <f t="shared" si="1"/>
        <v>8947</v>
      </c>
      <c r="C18" s="81">
        <f>[1]Sheet1!D29</f>
        <v>959</v>
      </c>
      <c r="D18" s="82">
        <f>[1]Sheet1!E29</f>
        <v>1322</v>
      </c>
      <c r="E18" s="81">
        <f>[1]Sheet1!F29</f>
        <v>1836</v>
      </c>
      <c r="F18" s="81">
        <f>[1]Sheet1!G29</f>
        <v>1732</v>
      </c>
      <c r="G18" s="81">
        <f>[1]Sheet1!H29</f>
        <v>1252</v>
      </c>
      <c r="H18" s="81">
        <f>[1]Sheet1!I29</f>
        <v>1096</v>
      </c>
      <c r="I18" s="83">
        <f>[1]Sheet1!J29</f>
        <v>750</v>
      </c>
    </row>
    <row r="19" spans="1:9" s="9" customFormat="1" ht="13">
      <c r="A19" s="63"/>
      <c r="B19" s="68">
        <f t="shared" si="1"/>
        <v>212</v>
      </c>
      <c r="C19" s="78">
        <f>[1]Sheet1!D29-[1]Sheet1!D56</f>
        <v>13</v>
      </c>
      <c r="D19" s="79">
        <f>[1]Sheet1!E29-[1]Sheet1!E56</f>
        <v>28</v>
      </c>
      <c r="E19" s="78">
        <f>[1]Sheet1!F29-[1]Sheet1!F56</f>
        <v>25</v>
      </c>
      <c r="F19" s="78">
        <f>[1]Sheet1!G29-[1]Sheet1!G56</f>
        <v>49</v>
      </c>
      <c r="G19" s="78">
        <f>[1]Sheet1!H29-[1]Sheet1!H56</f>
        <v>33</v>
      </c>
      <c r="H19" s="78">
        <f>[1]Sheet1!I29-[1]Sheet1!I56</f>
        <v>32</v>
      </c>
      <c r="I19" s="80">
        <f>[1]Sheet1!J29-[1]Sheet1!J56</f>
        <v>32</v>
      </c>
    </row>
    <row r="20" spans="1:9" s="9" customFormat="1" ht="13">
      <c r="A20" s="63" t="s">
        <v>5</v>
      </c>
      <c r="B20" s="64">
        <f t="shared" si="1"/>
        <v>8240</v>
      </c>
      <c r="C20" s="81">
        <f>[1]Sheet1!D30</f>
        <v>1280</v>
      </c>
      <c r="D20" s="82">
        <f>[1]Sheet1!E30</f>
        <v>1133</v>
      </c>
      <c r="E20" s="81">
        <f>[1]Sheet1!F30</f>
        <v>1880</v>
      </c>
      <c r="F20" s="81">
        <f>[1]Sheet1!G30</f>
        <v>1223</v>
      </c>
      <c r="G20" s="81">
        <f>[1]Sheet1!H30</f>
        <v>1036</v>
      </c>
      <c r="H20" s="81">
        <f>[1]Sheet1!I30</f>
        <v>1042</v>
      </c>
      <c r="I20" s="83">
        <f>[1]Sheet1!J30</f>
        <v>646</v>
      </c>
    </row>
    <row r="21" spans="1:9" s="9" customFormat="1" ht="13">
      <c r="A21" s="63"/>
      <c r="B21" s="68">
        <f t="shared" si="1"/>
        <v>195</v>
      </c>
      <c r="C21" s="78">
        <f>[1]Sheet1!D30-[1]Sheet1!D57</f>
        <v>17</v>
      </c>
      <c r="D21" s="79">
        <f>[1]Sheet1!E30-[1]Sheet1!E57</f>
        <v>22</v>
      </c>
      <c r="E21" s="78">
        <f>[1]Sheet1!F30-[1]Sheet1!F57</f>
        <v>51</v>
      </c>
      <c r="F21" s="78">
        <f>[1]Sheet1!G30-[1]Sheet1!G57</f>
        <v>38</v>
      </c>
      <c r="G21" s="78">
        <f>[1]Sheet1!H30-[1]Sheet1!H57</f>
        <v>26</v>
      </c>
      <c r="H21" s="78">
        <f>[1]Sheet1!I30-[1]Sheet1!I57</f>
        <v>24</v>
      </c>
      <c r="I21" s="80">
        <f>[1]Sheet1!J30-[1]Sheet1!J57</f>
        <v>17</v>
      </c>
    </row>
    <row r="22" spans="1:9" s="9" customFormat="1" ht="13">
      <c r="A22" s="63" t="s">
        <v>6</v>
      </c>
      <c r="B22" s="64">
        <f t="shared" si="1"/>
        <v>7913</v>
      </c>
      <c r="C22" s="81">
        <f>[1]Sheet1!D31</f>
        <v>988</v>
      </c>
      <c r="D22" s="82">
        <f>[1]Sheet1!E31</f>
        <v>866</v>
      </c>
      <c r="E22" s="81">
        <f>[1]Sheet1!F31</f>
        <v>2032</v>
      </c>
      <c r="F22" s="81">
        <f>[1]Sheet1!G31</f>
        <v>1379</v>
      </c>
      <c r="G22" s="81">
        <f>[1]Sheet1!H31</f>
        <v>974</v>
      </c>
      <c r="H22" s="81">
        <f>[1]Sheet1!I31</f>
        <v>952</v>
      </c>
      <c r="I22" s="83">
        <f>[1]Sheet1!J31</f>
        <v>722</v>
      </c>
    </row>
    <row r="23" spans="1:9" s="9" customFormat="1" thickBot="1">
      <c r="A23" s="84"/>
      <c r="B23" s="85">
        <f t="shared" si="1"/>
        <v>165</v>
      </c>
      <c r="C23" s="86">
        <f>[1]Sheet1!D31-[1]Sheet1!D58</f>
        <v>16</v>
      </c>
      <c r="D23" s="87">
        <f>[1]Sheet1!E31-[1]Sheet1!E58</f>
        <v>19</v>
      </c>
      <c r="E23" s="86">
        <f>[1]Sheet1!F31-[1]Sheet1!F58</f>
        <v>30</v>
      </c>
      <c r="F23" s="86">
        <f>[1]Sheet1!G31-[1]Sheet1!G58</f>
        <v>32</v>
      </c>
      <c r="G23" s="86">
        <f>[1]Sheet1!H31-[1]Sheet1!H58</f>
        <v>23</v>
      </c>
      <c r="H23" s="86">
        <f>[1]Sheet1!I31-[1]Sheet1!I58</f>
        <v>27</v>
      </c>
      <c r="I23" s="88">
        <f>[1]Sheet1!J31-[1]Sheet1!J58</f>
        <v>18</v>
      </c>
    </row>
    <row r="24" spans="1:9" s="9" customFormat="1" ht="13">
      <c r="A24" s="89" t="s">
        <v>38</v>
      </c>
      <c r="B24" s="90"/>
      <c r="C24" s="90"/>
      <c r="D24" s="90"/>
      <c r="E24" s="90"/>
      <c r="F24" s="90"/>
      <c r="G24" s="90"/>
      <c r="H24" s="90"/>
      <c r="I24" s="90"/>
    </row>
    <row r="25" spans="1:9" s="9" customFormat="1" ht="13">
      <c r="A25" s="14" t="s">
        <v>8</v>
      </c>
      <c r="B25" s="15"/>
      <c r="C25" s="15"/>
      <c r="D25" s="15"/>
      <c r="E25" s="15"/>
      <c r="F25" s="15"/>
      <c r="G25" s="15"/>
      <c r="H25" s="15"/>
      <c r="I25" s="14"/>
    </row>
  </sheetData>
  <mergeCells count="11">
    <mergeCell ref="A14:A15"/>
    <mergeCell ref="A16:A17"/>
    <mergeCell ref="A18:A19"/>
    <mergeCell ref="A20:A21"/>
    <mergeCell ref="A22:A23"/>
    <mergeCell ref="A2:I2"/>
    <mergeCell ref="A4:A5"/>
    <mergeCell ref="A6:A7"/>
    <mergeCell ref="A8:A9"/>
    <mergeCell ref="A10:A11"/>
    <mergeCell ref="A12:A1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B159E-2013-F343-995B-FFD323546953}">
  <dimension ref="A1:L5"/>
  <sheetViews>
    <sheetView showGridLines="0" workbookViewId="0"/>
  </sheetViews>
  <sheetFormatPr baseColWidth="10" defaultColWidth="8.83203125" defaultRowHeight="14"/>
  <cols>
    <col min="1" max="1" width="8.1640625" style="25" customWidth="1"/>
    <col min="2" max="2" width="7" style="26" customWidth="1"/>
    <col min="3" max="3" width="7" style="25" customWidth="1"/>
    <col min="4" max="5" width="7" style="26" customWidth="1"/>
    <col min="6" max="7" width="7" style="25" customWidth="1"/>
    <col min="8" max="9" width="7" style="103" customWidth="1"/>
    <col min="10" max="10" width="7" style="26" customWidth="1"/>
    <col min="11" max="11" width="9" style="25" bestFit="1" customWidth="1"/>
    <col min="12" max="12" width="8.5" style="26" bestFit="1" customWidth="1"/>
    <col min="13" max="16384" width="8.83203125" style="26"/>
  </cols>
  <sheetData>
    <row r="1" spans="1:12" ht="15">
      <c r="A1" s="24" t="s">
        <v>39</v>
      </c>
      <c r="F1" s="91"/>
      <c r="G1" s="91"/>
      <c r="H1" s="92"/>
      <c r="I1" s="92"/>
      <c r="J1" s="27"/>
      <c r="K1" s="27"/>
    </row>
    <row r="2" spans="1:12" s="39" customFormat="1" ht="13">
      <c r="A2" s="45" t="s">
        <v>40</v>
      </c>
      <c r="B2" s="46"/>
      <c r="C2" s="45"/>
      <c r="D2" s="46"/>
      <c r="E2" s="46"/>
      <c r="F2" s="31"/>
      <c r="G2" s="31"/>
      <c r="H2" s="93"/>
      <c r="I2" s="93"/>
      <c r="J2" s="32"/>
      <c r="K2" s="32"/>
    </row>
    <row r="3" spans="1:12" s="39" customFormat="1" ht="15" customHeight="1">
      <c r="A3" s="94"/>
      <c r="B3" s="95" t="s">
        <v>41</v>
      </c>
      <c r="C3" s="96" t="s">
        <v>42</v>
      </c>
      <c r="D3" s="96" t="s">
        <v>19</v>
      </c>
      <c r="E3" s="96" t="s">
        <v>20</v>
      </c>
      <c r="F3" s="96" t="s">
        <v>21</v>
      </c>
      <c r="G3" s="96" t="s">
        <v>22</v>
      </c>
      <c r="H3" s="96" t="s">
        <v>23</v>
      </c>
      <c r="I3" s="96" t="s">
        <v>43</v>
      </c>
      <c r="J3" s="96" t="s">
        <v>44</v>
      </c>
      <c r="K3" s="96" t="s">
        <v>45</v>
      </c>
      <c r="L3" s="96" t="s">
        <v>46</v>
      </c>
    </row>
    <row r="4" spans="1:12" s="39" customFormat="1" ht="28">
      <c r="A4" s="97" t="s">
        <v>47</v>
      </c>
      <c r="B4" s="98">
        <v>38703</v>
      </c>
      <c r="C4" s="99">
        <v>40862</v>
      </c>
      <c r="D4" s="99">
        <v>43649</v>
      </c>
      <c r="E4" s="99">
        <v>45801</v>
      </c>
      <c r="F4" s="99">
        <v>48286</v>
      </c>
      <c r="G4" s="99">
        <v>50039</v>
      </c>
      <c r="H4" s="99">
        <v>51900</v>
      </c>
      <c r="I4" s="99">
        <v>54538</v>
      </c>
      <c r="J4" s="99">
        <v>56585</v>
      </c>
      <c r="K4" s="100">
        <v>58314</v>
      </c>
      <c r="L4" s="101">
        <v>60287</v>
      </c>
    </row>
    <row r="5" spans="1:12" s="39" customFormat="1" ht="13">
      <c r="A5" s="45" t="s">
        <v>8</v>
      </c>
      <c r="B5" s="45"/>
      <c r="C5" s="46"/>
      <c r="D5" s="46"/>
      <c r="E5" s="45"/>
      <c r="F5" s="45"/>
      <c r="G5" s="102"/>
      <c r="H5" s="102"/>
      <c r="J5" s="47"/>
    </row>
  </sheetData>
  <mergeCells count="1">
    <mergeCell ref="J1:K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8406-F3D4-BD46-89BE-F0AE70FAE26E}">
  <dimension ref="A1:J63"/>
  <sheetViews>
    <sheetView showGridLines="0" workbookViewId="0"/>
  </sheetViews>
  <sheetFormatPr baseColWidth="10" defaultColWidth="8.83203125" defaultRowHeight="14"/>
  <cols>
    <col min="1" max="1" width="19.6640625" style="25" customWidth="1"/>
    <col min="2" max="4" width="22.6640625" style="25" customWidth="1"/>
    <col min="5" max="6" width="6.6640625" style="26" customWidth="1"/>
    <col min="7" max="7" width="6.6640625" style="25" customWidth="1"/>
    <col min="8" max="9" width="6.6640625" style="26" customWidth="1"/>
    <col min="10" max="10" width="6.6640625" style="25" customWidth="1"/>
    <col min="11" max="16384" width="8.83203125" style="26"/>
  </cols>
  <sheetData>
    <row r="1" spans="1:10" ht="17">
      <c r="A1" s="104" t="s">
        <v>48</v>
      </c>
      <c r="B1" s="105"/>
      <c r="C1" s="105"/>
      <c r="G1" s="27"/>
      <c r="H1" s="27"/>
      <c r="I1" s="27"/>
      <c r="J1" s="27"/>
    </row>
    <row r="2" spans="1:10" ht="15" customHeight="1">
      <c r="A2" s="45" t="s">
        <v>49</v>
      </c>
      <c r="G2" s="106"/>
      <c r="H2" s="106"/>
      <c r="I2" s="106"/>
      <c r="J2" s="106"/>
    </row>
    <row r="3" spans="1:10" ht="5" customHeight="1">
      <c r="A3" s="107"/>
      <c r="B3" s="107"/>
      <c r="C3" s="107"/>
      <c r="D3" s="108"/>
    </row>
    <row r="4" spans="1:10" s="109" customFormat="1" ht="15" customHeight="1" thickBot="1">
      <c r="A4" s="29" t="s">
        <v>50</v>
      </c>
      <c r="B4" s="29"/>
      <c r="C4" s="29"/>
      <c r="D4" s="29"/>
      <c r="G4" s="102"/>
      <c r="J4" s="102"/>
    </row>
    <row r="5" spans="1:10" s="109" customFormat="1" ht="15" customHeight="1" thickBot="1">
      <c r="A5" s="110"/>
      <c r="B5" s="111" t="s">
        <v>51</v>
      </c>
      <c r="C5" s="111" t="s">
        <v>52</v>
      </c>
      <c r="D5" s="112" t="s">
        <v>53</v>
      </c>
      <c r="G5" s="102"/>
      <c r="J5" s="102"/>
    </row>
    <row r="6" spans="1:10" s="109" customFormat="1" ht="13" customHeight="1">
      <c r="A6" s="113" t="s">
        <v>54</v>
      </c>
      <c r="B6" s="114">
        <v>10464963760</v>
      </c>
      <c r="C6" s="114">
        <v>10464963760</v>
      </c>
      <c r="D6" s="115">
        <v>100</v>
      </c>
      <c r="G6" s="102"/>
      <c r="J6" s="102"/>
    </row>
    <row r="7" spans="1:10" s="109" customFormat="1" ht="13" customHeight="1">
      <c r="A7" s="113" t="s">
        <v>55</v>
      </c>
      <c r="B7" s="114">
        <v>1505717620</v>
      </c>
      <c r="C7" s="114">
        <v>1298719657</v>
      </c>
      <c r="D7" s="115">
        <v>86.252537643811323</v>
      </c>
      <c r="G7" s="102"/>
      <c r="J7" s="102"/>
    </row>
    <row r="8" spans="1:10" s="46" customFormat="1" ht="13" customHeight="1" thickBot="1">
      <c r="A8" s="116" t="s">
        <v>56</v>
      </c>
      <c r="B8" s="117">
        <v>11970681380</v>
      </c>
      <c r="C8" s="117">
        <v>11763683417</v>
      </c>
      <c r="D8" s="118">
        <v>98.270792142660795</v>
      </c>
      <c r="G8" s="45"/>
      <c r="J8" s="45"/>
    </row>
    <row r="9" spans="1:10" s="46" customFormat="1" ht="4" customHeight="1">
      <c r="A9" s="119"/>
      <c r="B9" s="120"/>
      <c r="C9" s="120"/>
      <c r="D9" s="121"/>
      <c r="G9" s="45"/>
      <c r="J9" s="45"/>
    </row>
    <row r="10" spans="1:10" s="46" customFormat="1" ht="13" customHeight="1" thickBot="1">
      <c r="A10" s="29" t="s">
        <v>57</v>
      </c>
      <c r="B10" s="29"/>
      <c r="C10" s="29"/>
      <c r="D10" s="29"/>
      <c r="G10" s="45"/>
      <c r="J10" s="45"/>
    </row>
    <row r="11" spans="1:10" s="46" customFormat="1" ht="13" customHeight="1" thickBot="1">
      <c r="A11" s="110"/>
      <c r="B11" s="122" t="s">
        <v>51</v>
      </c>
      <c r="C11" s="122" t="s">
        <v>52</v>
      </c>
      <c r="D11" s="112" t="s">
        <v>53</v>
      </c>
      <c r="G11" s="45"/>
      <c r="J11" s="45"/>
    </row>
    <row r="12" spans="1:10" s="46" customFormat="1" ht="13" customHeight="1">
      <c r="A12" s="113" t="s">
        <v>54</v>
      </c>
      <c r="B12" s="123">
        <v>13472567970</v>
      </c>
      <c r="C12" s="123">
        <v>13472567970</v>
      </c>
      <c r="D12" s="115">
        <v>100</v>
      </c>
      <c r="G12" s="45"/>
      <c r="J12" s="45"/>
    </row>
    <row r="13" spans="1:10" s="46" customFormat="1" ht="13" customHeight="1">
      <c r="A13" s="113" t="s">
        <v>55</v>
      </c>
      <c r="B13" s="123">
        <v>2164147410</v>
      </c>
      <c r="C13" s="123">
        <v>1895948410</v>
      </c>
      <c r="D13" s="115">
        <v>87.607175058375532</v>
      </c>
      <c r="G13" s="45"/>
      <c r="J13" s="45"/>
    </row>
    <row r="14" spans="1:10" s="46" customFormat="1" ht="13" customHeight="1" thickBot="1">
      <c r="A14" s="116" t="s">
        <v>56</v>
      </c>
      <c r="B14" s="117">
        <v>15636715380</v>
      </c>
      <c r="C14" s="117">
        <v>15368516380</v>
      </c>
      <c r="D14" s="118">
        <v>98.284812420752772</v>
      </c>
      <c r="G14" s="45"/>
      <c r="J14" s="45"/>
    </row>
    <row r="15" spans="1:10" s="46" customFormat="1" ht="4" customHeight="1">
      <c r="A15" s="119"/>
      <c r="B15" s="120"/>
      <c r="C15" s="120"/>
      <c r="D15" s="121"/>
      <c r="G15" s="45"/>
      <c r="J15" s="45"/>
    </row>
    <row r="16" spans="1:10" s="46" customFormat="1" ht="13" customHeight="1" thickBot="1">
      <c r="A16" s="29" t="s">
        <v>58</v>
      </c>
      <c r="B16" s="29"/>
      <c r="C16" s="29"/>
      <c r="D16" s="29"/>
      <c r="G16" s="45"/>
      <c r="J16" s="45"/>
    </row>
    <row r="17" spans="1:10" s="46" customFormat="1" ht="13" customHeight="1" thickBot="1">
      <c r="A17" s="110"/>
      <c r="B17" s="122" t="s">
        <v>51</v>
      </c>
      <c r="C17" s="122" t="s">
        <v>52</v>
      </c>
      <c r="D17" s="112" t="s">
        <v>53</v>
      </c>
      <c r="G17" s="45"/>
      <c r="J17" s="45"/>
    </row>
    <row r="18" spans="1:10" s="46" customFormat="1" ht="13" customHeight="1">
      <c r="A18" s="113" t="s">
        <v>54</v>
      </c>
      <c r="B18" s="123">
        <v>14117879470</v>
      </c>
      <c r="C18" s="123">
        <v>14117879470</v>
      </c>
      <c r="D18" s="115">
        <v>100</v>
      </c>
      <c r="G18" s="45"/>
      <c r="J18" s="45"/>
    </row>
    <row r="19" spans="1:10" s="46" customFormat="1" ht="13" customHeight="1">
      <c r="A19" s="113" t="s">
        <v>55</v>
      </c>
      <c r="B19" s="123">
        <v>2194700920</v>
      </c>
      <c r="C19" s="123">
        <v>1945488621</v>
      </c>
      <c r="D19" s="115">
        <v>88.644817308410296</v>
      </c>
      <c r="G19" s="45"/>
      <c r="J19" s="45"/>
    </row>
    <row r="20" spans="1:10" s="46" customFormat="1" ht="13" customHeight="1" thickBot="1">
      <c r="A20" s="116" t="s">
        <v>56</v>
      </c>
      <c r="B20" s="117">
        <v>16312580390</v>
      </c>
      <c r="C20" s="117">
        <v>16063368091</v>
      </c>
      <c r="D20" s="118">
        <v>98.472269297426578</v>
      </c>
      <c r="G20" s="45"/>
      <c r="J20" s="45"/>
    </row>
    <row r="21" spans="1:10" s="46" customFormat="1" ht="4" customHeight="1">
      <c r="A21" s="119"/>
      <c r="B21" s="120"/>
      <c r="C21" s="120"/>
      <c r="D21" s="121"/>
      <c r="G21" s="45"/>
      <c r="J21" s="45"/>
    </row>
    <row r="22" spans="1:10" s="46" customFormat="1" ht="13" customHeight="1" thickBot="1">
      <c r="A22" s="29" t="s">
        <v>59</v>
      </c>
      <c r="B22" s="29"/>
      <c r="C22" s="29"/>
      <c r="D22" s="29"/>
      <c r="G22" s="31"/>
      <c r="H22" s="31"/>
      <c r="I22" s="31"/>
      <c r="J22" s="31"/>
    </row>
    <row r="23" spans="1:10" s="46" customFormat="1" ht="13" customHeight="1" thickBot="1">
      <c r="A23" s="110"/>
      <c r="B23" s="111" t="s">
        <v>51</v>
      </c>
      <c r="C23" s="111" t="s">
        <v>52</v>
      </c>
      <c r="D23" s="112" t="s">
        <v>53</v>
      </c>
      <c r="G23" s="45"/>
      <c r="J23" s="45"/>
    </row>
    <row r="24" spans="1:10" s="46" customFormat="1" ht="13" customHeight="1">
      <c r="A24" s="113" t="s">
        <v>54</v>
      </c>
      <c r="B24" s="114">
        <v>14834693970</v>
      </c>
      <c r="C24" s="114">
        <v>14834693970</v>
      </c>
      <c r="D24" s="115">
        <v>100</v>
      </c>
      <c r="G24" s="45"/>
      <c r="J24" s="45"/>
    </row>
    <row r="25" spans="1:10" s="46" customFormat="1" ht="13" customHeight="1">
      <c r="A25" s="113" t="s">
        <v>55</v>
      </c>
      <c r="B25" s="114">
        <v>2196795650</v>
      </c>
      <c r="C25" s="114">
        <v>1943541454</v>
      </c>
      <c r="D25" s="115">
        <v>88.471654338900379</v>
      </c>
      <c r="G25" s="45"/>
      <c r="J25" s="45"/>
    </row>
    <row r="26" spans="1:10" s="46" customFormat="1" ht="13" customHeight="1" thickBot="1">
      <c r="A26" s="116" t="s">
        <v>56</v>
      </c>
      <c r="B26" s="117">
        <v>17031489620</v>
      </c>
      <c r="C26" s="117">
        <v>16778235424</v>
      </c>
      <c r="D26" s="118">
        <v>98.513023806780794</v>
      </c>
      <c r="G26" s="45"/>
      <c r="J26" s="45"/>
    </row>
    <row r="27" spans="1:10" s="46" customFormat="1" ht="4" customHeight="1">
      <c r="A27" s="119"/>
      <c r="B27" s="120"/>
      <c r="C27" s="120"/>
      <c r="D27" s="121"/>
      <c r="G27" s="45"/>
      <c r="J27" s="45"/>
    </row>
    <row r="28" spans="1:10" s="46" customFormat="1" ht="13" customHeight="1" thickBot="1">
      <c r="A28" s="29" t="s">
        <v>60</v>
      </c>
      <c r="B28" s="29"/>
      <c r="C28" s="29"/>
      <c r="D28" s="29"/>
      <c r="G28" s="31"/>
      <c r="H28" s="31"/>
      <c r="I28" s="31"/>
      <c r="J28" s="31"/>
    </row>
    <row r="29" spans="1:10" s="46" customFormat="1" ht="13" customHeight="1" thickBot="1">
      <c r="A29" s="110"/>
      <c r="B29" s="111" t="s">
        <v>51</v>
      </c>
      <c r="C29" s="111" t="s">
        <v>52</v>
      </c>
      <c r="D29" s="112" t="s">
        <v>53</v>
      </c>
      <c r="G29" s="45"/>
      <c r="J29" s="45"/>
    </row>
    <row r="30" spans="1:10" s="46" customFormat="1" ht="13" customHeight="1">
      <c r="A30" s="113" t="s">
        <v>54</v>
      </c>
      <c r="B30" s="114">
        <v>16917762250</v>
      </c>
      <c r="C30" s="114">
        <v>16917762250</v>
      </c>
      <c r="D30" s="115">
        <v>100</v>
      </c>
      <c r="G30" s="45"/>
      <c r="J30" s="45"/>
    </row>
    <row r="31" spans="1:10" s="46" customFormat="1" ht="13" customHeight="1">
      <c r="A31" s="113" t="s">
        <v>55</v>
      </c>
      <c r="B31" s="114">
        <v>2345652550</v>
      </c>
      <c r="C31" s="114">
        <v>2078536751</v>
      </c>
      <c r="D31" s="115">
        <v>88.612303258639045</v>
      </c>
      <c r="G31" s="45"/>
      <c r="J31" s="45"/>
    </row>
    <row r="32" spans="1:10" s="46" customFormat="1" ht="13" customHeight="1" thickBot="1">
      <c r="A32" s="116" t="s">
        <v>56</v>
      </c>
      <c r="B32" s="117">
        <v>19263414800</v>
      </c>
      <c r="C32" s="117">
        <v>18996299001</v>
      </c>
      <c r="D32" s="118">
        <v>98.613351777069141</v>
      </c>
      <c r="G32" s="45"/>
      <c r="J32" s="45"/>
    </row>
    <row r="33" spans="1:10" s="39" customFormat="1" ht="4" customHeight="1">
      <c r="A33" s="124"/>
      <c r="B33" s="125"/>
      <c r="C33" s="125"/>
      <c r="D33" s="126"/>
      <c r="G33" s="47"/>
      <c r="J33" s="47"/>
    </row>
    <row r="34" spans="1:10" s="46" customFormat="1" ht="13" customHeight="1" thickBot="1">
      <c r="A34" s="29" t="s">
        <v>61</v>
      </c>
      <c r="B34" s="29"/>
      <c r="C34" s="29"/>
      <c r="D34" s="29"/>
      <c r="G34" s="31"/>
      <c r="H34" s="31"/>
      <c r="I34" s="31"/>
      <c r="J34" s="31"/>
    </row>
    <row r="35" spans="1:10" s="46" customFormat="1" ht="13" customHeight="1" thickBot="1">
      <c r="A35" s="110"/>
      <c r="B35" s="111" t="s">
        <v>51</v>
      </c>
      <c r="C35" s="111" t="s">
        <v>52</v>
      </c>
      <c r="D35" s="112" t="s">
        <v>53</v>
      </c>
      <c r="G35" s="45"/>
      <c r="J35" s="45"/>
    </row>
    <row r="36" spans="1:10" s="46" customFormat="1" ht="13" customHeight="1">
      <c r="A36" s="113" t="s">
        <v>54</v>
      </c>
      <c r="B36" s="114">
        <v>17524667080</v>
      </c>
      <c r="C36" s="114">
        <v>17524667080</v>
      </c>
      <c r="D36" s="115">
        <v>100</v>
      </c>
      <c r="G36" s="45"/>
      <c r="J36" s="45"/>
    </row>
    <row r="37" spans="1:10" s="46" customFormat="1" ht="13" customHeight="1">
      <c r="A37" s="113" t="s">
        <v>55</v>
      </c>
      <c r="B37" s="114">
        <v>2305226430</v>
      </c>
      <c r="C37" s="114">
        <v>2041515409</v>
      </c>
      <c r="D37" s="115">
        <v>88.56029856468372</v>
      </c>
      <c r="G37" s="45"/>
      <c r="J37" s="45"/>
    </row>
    <row r="38" spans="1:10" s="46" customFormat="1" ht="13" customHeight="1" thickBot="1">
      <c r="A38" s="116" t="s">
        <v>56</v>
      </c>
      <c r="B38" s="117">
        <v>19829893510</v>
      </c>
      <c r="C38" s="117">
        <v>19566182489</v>
      </c>
      <c r="D38" s="118">
        <v>98.670133952726403</v>
      </c>
      <c r="G38" s="45"/>
      <c r="J38" s="45"/>
    </row>
    <row r="39" spans="1:10" s="46" customFormat="1" ht="4" customHeight="1">
      <c r="A39" s="119"/>
      <c r="B39" s="120"/>
      <c r="C39" s="120"/>
      <c r="D39" s="121"/>
      <c r="G39" s="45"/>
      <c r="J39" s="45"/>
    </row>
    <row r="40" spans="1:10" s="46" customFormat="1" ht="13" customHeight="1" thickBot="1">
      <c r="A40" s="29" t="s">
        <v>62</v>
      </c>
      <c r="B40" s="29"/>
      <c r="C40" s="29"/>
      <c r="D40" s="29"/>
      <c r="G40" s="45"/>
      <c r="J40" s="45"/>
    </row>
    <row r="41" spans="1:10" s="46" customFormat="1" ht="13" customHeight="1" thickBot="1">
      <c r="A41" s="110"/>
      <c r="B41" s="111" t="s">
        <v>51</v>
      </c>
      <c r="C41" s="111" t="s">
        <v>52</v>
      </c>
      <c r="D41" s="112" t="s">
        <v>53</v>
      </c>
      <c r="G41" s="45"/>
      <c r="J41" s="45"/>
    </row>
    <row r="42" spans="1:10" s="46" customFormat="1" ht="13" customHeight="1">
      <c r="A42" s="113" t="s">
        <v>54</v>
      </c>
      <c r="B42" s="114">
        <v>17919134640</v>
      </c>
      <c r="C42" s="114">
        <v>17919134640</v>
      </c>
      <c r="D42" s="115">
        <v>100</v>
      </c>
      <c r="G42" s="45"/>
      <c r="J42" s="45"/>
    </row>
    <row r="43" spans="1:10" s="46" customFormat="1" ht="13" customHeight="1">
      <c r="A43" s="113" t="s">
        <v>55</v>
      </c>
      <c r="B43" s="114">
        <v>2325579000</v>
      </c>
      <c r="C43" s="114">
        <v>2104188200</v>
      </c>
      <c r="D43" s="115">
        <v>90.48</v>
      </c>
      <c r="G43" s="45"/>
      <c r="J43" s="45"/>
    </row>
    <row r="44" spans="1:10" s="46" customFormat="1" ht="13" customHeight="1" thickBot="1">
      <c r="A44" s="116" t="s">
        <v>56</v>
      </c>
      <c r="B44" s="117">
        <v>20244713640</v>
      </c>
      <c r="C44" s="117">
        <v>20023322840</v>
      </c>
      <c r="D44" s="118">
        <v>98.91</v>
      </c>
      <c r="G44" s="45"/>
      <c r="J44" s="45"/>
    </row>
    <row r="45" spans="1:10" s="46" customFormat="1" ht="4" customHeight="1">
      <c r="A45" s="119"/>
      <c r="B45" s="120"/>
      <c r="C45" s="120"/>
      <c r="D45" s="121"/>
      <c r="G45" s="45"/>
      <c r="J45" s="45"/>
    </row>
    <row r="46" spans="1:10" s="46" customFormat="1" ht="13" customHeight="1" thickBot="1">
      <c r="A46" s="29" t="s">
        <v>63</v>
      </c>
      <c r="B46" s="29"/>
      <c r="C46" s="29"/>
      <c r="D46" s="29"/>
      <c r="G46" s="45"/>
      <c r="J46" s="45"/>
    </row>
    <row r="47" spans="1:10" s="46" customFormat="1" ht="13" customHeight="1" thickBot="1">
      <c r="A47" s="110"/>
      <c r="B47" s="111" t="s">
        <v>51</v>
      </c>
      <c r="C47" s="111" t="s">
        <v>52</v>
      </c>
      <c r="D47" s="112" t="s">
        <v>53</v>
      </c>
      <c r="G47" s="45"/>
      <c r="J47" s="45"/>
    </row>
    <row r="48" spans="1:10" s="46" customFormat="1" ht="13" customHeight="1">
      <c r="A48" s="113" t="s">
        <v>54</v>
      </c>
      <c r="B48" s="114">
        <v>19332447300</v>
      </c>
      <c r="C48" s="114">
        <v>19332447300</v>
      </c>
      <c r="D48" s="115">
        <v>100</v>
      </c>
      <c r="G48" s="45"/>
      <c r="J48" s="45"/>
    </row>
    <row r="49" spans="1:10" s="46" customFormat="1" ht="13" customHeight="1">
      <c r="A49" s="113" t="s">
        <v>55</v>
      </c>
      <c r="B49" s="114">
        <v>2268335320</v>
      </c>
      <c r="C49" s="114">
        <v>2114073934</v>
      </c>
      <c r="D49" s="115">
        <v>93.2</v>
      </c>
      <c r="G49" s="45"/>
      <c r="J49" s="45"/>
    </row>
    <row r="50" spans="1:10" s="46" customFormat="1" ht="13" customHeight="1" thickBot="1">
      <c r="A50" s="116" t="s">
        <v>56</v>
      </c>
      <c r="B50" s="117">
        <v>21600782620</v>
      </c>
      <c r="C50" s="117">
        <v>21446521234</v>
      </c>
      <c r="D50" s="118">
        <v>99.29</v>
      </c>
      <c r="G50" s="45"/>
      <c r="J50" s="45"/>
    </row>
    <row r="51" spans="1:10" s="46" customFormat="1" ht="4" customHeight="1">
      <c r="A51" s="119"/>
      <c r="B51" s="120"/>
      <c r="C51" s="120"/>
      <c r="D51" s="121"/>
      <c r="G51" s="45"/>
      <c r="J51" s="45"/>
    </row>
    <row r="52" spans="1:10" s="46" customFormat="1" ht="13" customHeight="1" thickBot="1">
      <c r="A52" s="29" t="s">
        <v>64</v>
      </c>
      <c r="B52" s="29"/>
      <c r="C52" s="29"/>
      <c r="D52" s="29"/>
      <c r="G52" s="45"/>
      <c r="J52" s="45"/>
    </row>
    <row r="53" spans="1:10" s="46" customFormat="1" ht="13" customHeight="1" thickBot="1">
      <c r="A53" s="110"/>
      <c r="B53" s="111" t="s">
        <v>51</v>
      </c>
      <c r="C53" s="111" t="s">
        <v>52</v>
      </c>
      <c r="D53" s="112" t="s">
        <v>53</v>
      </c>
      <c r="G53" s="45"/>
      <c r="J53" s="45"/>
    </row>
    <row r="54" spans="1:10" s="46" customFormat="1" ht="13" customHeight="1">
      <c r="A54" s="113" t="s">
        <v>54</v>
      </c>
      <c r="B54" s="114">
        <v>19188400180</v>
      </c>
      <c r="C54" s="114">
        <v>19188400180</v>
      </c>
      <c r="D54" s="127">
        <f>(C54/B54)*100</f>
        <v>100</v>
      </c>
      <c r="G54" s="45"/>
      <c r="J54" s="45"/>
    </row>
    <row r="55" spans="1:10" s="46" customFormat="1" ht="13" customHeight="1">
      <c r="A55" s="113" t="s">
        <v>55</v>
      </c>
      <c r="B55" s="114">
        <v>2204184890</v>
      </c>
      <c r="C55" s="114">
        <v>2057916878</v>
      </c>
      <c r="D55" s="127">
        <f>(C55/B55)*100</f>
        <v>93.364077003540302</v>
      </c>
      <c r="G55" s="45"/>
      <c r="J55" s="45"/>
    </row>
    <row r="56" spans="1:10" s="46" customFormat="1" ht="13" customHeight="1" thickBot="1">
      <c r="A56" s="116" t="s">
        <v>56</v>
      </c>
      <c r="B56" s="117">
        <f>SUM(B54:B55)</f>
        <v>21392585070</v>
      </c>
      <c r="C56" s="117">
        <f>SUM(C54:C55)</f>
        <v>21246317058</v>
      </c>
      <c r="D56" s="128">
        <f>(C56/B56)*100</f>
        <v>99.316267709015122</v>
      </c>
      <c r="G56" s="45"/>
      <c r="J56" s="45"/>
    </row>
    <row r="57" spans="1:10" s="39" customFormat="1" ht="4" customHeight="1">
      <c r="A57" s="45"/>
      <c r="B57" s="45"/>
      <c r="C57" s="45"/>
      <c r="D57" s="45"/>
      <c r="G57" s="47"/>
      <c r="J57" s="47"/>
    </row>
    <row r="58" spans="1:10" ht="15" thickBot="1">
      <c r="A58" s="129" t="s">
        <v>65</v>
      </c>
      <c r="B58" s="29"/>
      <c r="C58" s="29"/>
      <c r="D58" s="29"/>
    </row>
    <row r="59" spans="1:10" ht="15" thickBot="1">
      <c r="A59" s="130"/>
      <c r="B59" s="131" t="s">
        <v>51</v>
      </c>
      <c r="C59" s="131" t="s">
        <v>52</v>
      </c>
      <c r="D59" s="132" t="s">
        <v>53</v>
      </c>
    </row>
    <row r="60" spans="1:10">
      <c r="A60" s="133" t="s">
        <v>54</v>
      </c>
      <c r="B60" s="134">
        <v>18900088720</v>
      </c>
      <c r="C60" s="134">
        <v>18900088720</v>
      </c>
      <c r="D60" s="135">
        <f>(C60/B60)*100</f>
        <v>100</v>
      </c>
    </row>
    <row r="61" spans="1:10">
      <c r="A61" s="133" t="s">
        <v>55</v>
      </c>
      <c r="B61" s="134">
        <v>2277696220</v>
      </c>
      <c r="C61" s="134">
        <v>2164176230</v>
      </c>
      <c r="D61" s="135">
        <f>(C61/B61)*100</f>
        <v>95.01601710521345</v>
      </c>
    </row>
    <row r="62" spans="1:10" ht="15" thickBot="1">
      <c r="A62" s="136" t="s">
        <v>56</v>
      </c>
      <c r="B62" s="137">
        <f>SUM(B60:B61)</f>
        <v>21177784940</v>
      </c>
      <c r="C62" s="137">
        <f>SUM(C60:C61)</f>
        <v>21064264950</v>
      </c>
      <c r="D62" s="138">
        <f>(C62/B62)*100</f>
        <v>99.463966650329013</v>
      </c>
    </row>
    <row r="63" spans="1:10">
      <c r="A63" s="45" t="s">
        <v>66</v>
      </c>
    </row>
  </sheetData>
  <mergeCells count="2">
    <mergeCell ref="G1:H1"/>
    <mergeCell ref="I1:J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148A-9A76-AE42-992B-9B93F70F583E}">
  <dimension ref="A1:M36"/>
  <sheetViews>
    <sheetView showGridLines="0" workbookViewId="0"/>
  </sheetViews>
  <sheetFormatPr baseColWidth="10" defaultColWidth="8.83203125" defaultRowHeight="14"/>
  <cols>
    <col min="1" max="1" width="31.5" style="25" customWidth="1"/>
    <col min="2" max="2" width="7.5" style="25" customWidth="1"/>
    <col min="3" max="7" width="8.5" style="25" customWidth="1"/>
    <col min="8" max="8" width="8.5" style="26" customWidth="1"/>
    <col min="9" max="9" width="6.6640625" style="26" customWidth="1"/>
    <col min="10" max="10" width="6.6640625" style="25" customWidth="1"/>
    <col min="11" max="12" width="6.6640625" style="26" customWidth="1"/>
    <col min="13" max="13" width="6.6640625" style="25" customWidth="1"/>
    <col min="14" max="16384" width="8.83203125" style="26"/>
  </cols>
  <sheetData>
    <row r="1" spans="1:13" ht="17">
      <c r="A1" s="24" t="s">
        <v>67</v>
      </c>
      <c r="B1" s="105"/>
      <c r="J1" s="26"/>
      <c r="L1" s="27"/>
      <c r="M1" s="27"/>
    </row>
    <row r="2" spans="1:13" s="141" customFormat="1" ht="15" thickBot="1">
      <c r="A2" s="29" t="s">
        <v>68</v>
      </c>
      <c r="B2" s="139"/>
      <c r="C2" s="139"/>
      <c r="D2" s="139"/>
      <c r="E2" s="139"/>
      <c r="F2" s="139"/>
      <c r="G2" s="139"/>
      <c r="H2" s="140"/>
      <c r="J2" s="106"/>
      <c r="K2" s="106"/>
      <c r="L2" s="106"/>
      <c r="M2" s="106"/>
    </row>
    <row r="3" spans="1:13" s="39" customFormat="1" thickBot="1">
      <c r="A3" s="142"/>
      <c r="B3" s="143" t="s">
        <v>69</v>
      </c>
      <c r="C3" s="144" t="s">
        <v>70</v>
      </c>
      <c r="D3" s="144" t="s">
        <v>71</v>
      </c>
      <c r="E3" s="145" t="s">
        <v>72</v>
      </c>
      <c r="F3" s="145" t="s">
        <v>45</v>
      </c>
      <c r="G3" s="145" t="s">
        <v>73</v>
      </c>
      <c r="H3" s="146" t="s">
        <v>74</v>
      </c>
      <c r="I3" s="47"/>
      <c r="J3" s="32"/>
      <c r="K3" s="32"/>
      <c r="L3" s="32"/>
      <c r="M3" s="32"/>
    </row>
    <row r="4" spans="1:13" s="39" customFormat="1" ht="13">
      <c r="A4" s="147" t="s">
        <v>75</v>
      </c>
      <c r="B4" s="148"/>
      <c r="C4" s="149"/>
      <c r="D4" s="149"/>
      <c r="E4" s="150"/>
      <c r="F4" s="150"/>
      <c r="G4" s="150"/>
      <c r="H4" s="151"/>
      <c r="I4" s="47"/>
      <c r="J4" s="32"/>
      <c r="K4" s="32"/>
      <c r="L4" s="32"/>
      <c r="M4" s="32"/>
    </row>
    <row r="5" spans="1:13" s="39" customFormat="1" ht="13">
      <c r="A5" s="152" t="s">
        <v>76</v>
      </c>
      <c r="B5" s="153" t="s">
        <v>77</v>
      </c>
      <c r="C5" s="154">
        <v>151593</v>
      </c>
      <c r="D5" s="154">
        <v>134157</v>
      </c>
      <c r="E5" s="155">
        <v>123273</v>
      </c>
      <c r="F5" s="155">
        <v>136028</v>
      </c>
      <c r="G5" s="155">
        <f>SUMIFS([2]Sheet1!$D$5:$D$80,[2]Sheet1!$B$5:$B$80,A5,[2]Sheet1!$C$5:$C$80,"件数")</f>
        <v>137585</v>
      </c>
      <c r="H5" s="156">
        <f>G5/F5*100</f>
        <v>101.14461728467667</v>
      </c>
      <c r="I5" s="47"/>
      <c r="J5" s="32"/>
      <c r="K5" s="32"/>
      <c r="L5" s="32"/>
      <c r="M5" s="32"/>
    </row>
    <row r="6" spans="1:13" s="39" customFormat="1" ht="13">
      <c r="A6" s="157" t="s">
        <v>78</v>
      </c>
      <c r="B6" s="153" t="s">
        <v>77</v>
      </c>
      <c r="C6" s="154">
        <v>12588</v>
      </c>
      <c r="D6" s="154">
        <v>12094</v>
      </c>
      <c r="E6" s="155">
        <v>10818</v>
      </c>
      <c r="F6" s="155">
        <v>12052</v>
      </c>
      <c r="G6" s="155">
        <f>SUMIFS([2]Sheet1!$D$5:$D$80,[2]Sheet1!$B$5:$B$80,A6,[2]Sheet1!$C$5:$C$80,"件数")</f>
        <v>11963</v>
      </c>
      <c r="H6" s="156">
        <f t="shared" ref="H6:H35" si="0">G6/F6*100</f>
        <v>99.261533355459676</v>
      </c>
      <c r="I6" s="47"/>
      <c r="J6" s="32"/>
      <c r="K6" s="32"/>
      <c r="L6" s="32"/>
      <c r="M6" s="32"/>
    </row>
    <row r="7" spans="1:13" s="39" customFormat="1" ht="13">
      <c r="A7" s="157" t="s">
        <v>79</v>
      </c>
      <c r="B7" s="153" t="s">
        <v>77</v>
      </c>
      <c r="C7" s="154">
        <v>59467</v>
      </c>
      <c r="D7" s="154">
        <v>65598</v>
      </c>
      <c r="E7" s="155">
        <v>68866</v>
      </c>
      <c r="F7" s="155">
        <v>83462</v>
      </c>
      <c r="G7" s="155">
        <f>SUMIFS([2]Sheet1!$D$5:$D$80,[2]Sheet1!$B$5:$B$80,A7,[2]Sheet1!$C$5:$C$80,"件数")</f>
        <v>90442</v>
      </c>
      <c r="H7" s="156">
        <f t="shared" si="0"/>
        <v>108.3630873930651</v>
      </c>
      <c r="I7" s="47"/>
      <c r="J7" s="32"/>
      <c r="K7" s="32"/>
      <c r="L7" s="32"/>
      <c r="M7" s="32"/>
    </row>
    <row r="8" spans="1:13" s="39" customFormat="1" ht="13">
      <c r="A8" s="157" t="s">
        <v>80</v>
      </c>
      <c r="B8" s="153" t="s">
        <v>77</v>
      </c>
      <c r="C8" s="154">
        <v>5828</v>
      </c>
      <c r="D8" s="154">
        <v>6132</v>
      </c>
      <c r="E8" s="155">
        <v>6232</v>
      </c>
      <c r="F8" s="155">
        <v>7191</v>
      </c>
      <c r="G8" s="155">
        <f>SUMIFS([2]Sheet1!$D$5:$D$80,[2]Sheet1!$B$5:$B$80,A8,[2]Sheet1!$C$5:$C$80,"件数")</f>
        <v>7338</v>
      </c>
      <c r="H8" s="156">
        <f t="shared" si="0"/>
        <v>102.04422194409679</v>
      </c>
      <c r="I8" s="47"/>
      <c r="J8" s="32"/>
      <c r="K8" s="32"/>
      <c r="L8" s="32"/>
      <c r="M8" s="32"/>
    </row>
    <row r="9" spans="1:13" s="39" customFormat="1" ht="13">
      <c r="A9" s="152" t="s">
        <v>81</v>
      </c>
      <c r="B9" s="153" t="s">
        <v>77</v>
      </c>
      <c r="C9" s="158">
        <v>224842</v>
      </c>
      <c r="D9" s="158">
        <v>240758</v>
      </c>
      <c r="E9" s="159">
        <v>255718</v>
      </c>
      <c r="F9" s="159">
        <v>308524</v>
      </c>
      <c r="G9" s="155">
        <f>SUMIFS([2]Sheet1!$D$5:$D$80,[2]Sheet1!$B$5:$B$80,A9,[2]Sheet1!$C$5:$C$80,"件数")</f>
        <v>334353</v>
      </c>
      <c r="H9" s="156">
        <f t="shared" si="0"/>
        <v>108.37179603531655</v>
      </c>
      <c r="I9" s="47"/>
      <c r="J9" s="47"/>
      <c r="M9" s="47"/>
    </row>
    <row r="10" spans="1:13" s="39" customFormat="1" ht="13">
      <c r="A10" s="157" t="s">
        <v>82</v>
      </c>
      <c r="B10" s="153" t="s">
        <v>77</v>
      </c>
      <c r="C10" s="154">
        <v>142240</v>
      </c>
      <c r="D10" s="154">
        <v>116971</v>
      </c>
      <c r="E10" s="155">
        <v>110423</v>
      </c>
      <c r="F10" s="155">
        <v>123872</v>
      </c>
      <c r="G10" s="155">
        <f>SUMIFS([2]Sheet1!$D$5:$D$80,[2]Sheet1!$B$5:$B$80,A10,[2]Sheet1!$C$5:$C$80,"件数")</f>
        <v>115818</v>
      </c>
      <c r="H10" s="156">
        <f t="shared" si="0"/>
        <v>93.498127098940842</v>
      </c>
      <c r="I10" s="47"/>
      <c r="J10" s="32"/>
      <c r="K10" s="32"/>
      <c r="L10" s="32"/>
      <c r="M10" s="32"/>
    </row>
    <row r="11" spans="1:13" s="39" customFormat="1" ht="13">
      <c r="A11" s="157" t="s">
        <v>83</v>
      </c>
      <c r="B11" s="153" t="s">
        <v>77</v>
      </c>
      <c r="C11" s="154">
        <v>34039</v>
      </c>
      <c r="D11" s="154">
        <v>34505</v>
      </c>
      <c r="E11" s="155">
        <v>31872</v>
      </c>
      <c r="F11" s="155">
        <v>34196</v>
      </c>
      <c r="G11" s="155">
        <f>SUMIFS([2]Sheet1!$D$5:$D$80,[2]Sheet1!$B$5:$B$80,A11,[2]Sheet1!$C$5:$C$80,"件数")</f>
        <v>30471</v>
      </c>
      <c r="H11" s="156">
        <f t="shared" si="0"/>
        <v>89.106913089250213</v>
      </c>
      <c r="I11" s="47"/>
      <c r="J11" s="32"/>
      <c r="K11" s="32"/>
      <c r="L11" s="32"/>
      <c r="M11" s="32"/>
    </row>
    <row r="12" spans="1:13" s="39" customFormat="1" ht="13">
      <c r="A12" s="157" t="s">
        <v>84</v>
      </c>
      <c r="B12" s="153" t="s">
        <v>77</v>
      </c>
      <c r="C12" s="154">
        <v>27089</v>
      </c>
      <c r="D12" s="154">
        <v>27544</v>
      </c>
      <c r="E12" s="155">
        <v>25489</v>
      </c>
      <c r="F12" s="155">
        <v>27922</v>
      </c>
      <c r="G12" s="155">
        <f>SUMIFS([2]Sheet1!$D$5:$D$80,[2]Sheet1!$B$5:$B$80,A12,[2]Sheet1!$C$5:$C$80,"件数")</f>
        <v>22750</v>
      </c>
      <c r="H12" s="156">
        <f t="shared" si="0"/>
        <v>81.47697156364157</v>
      </c>
      <c r="I12" s="47"/>
      <c r="J12" s="32"/>
      <c r="K12" s="32"/>
      <c r="L12" s="32"/>
      <c r="M12" s="32"/>
    </row>
    <row r="13" spans="1:13" s="39" customFormat="1" ht="13">
      <c r="A13" s="157" t="s">
        <v>85</v>
      </c>
      <c r="B13" s="153" t="s">
        <v>77</v>
      </c>
      <c r="C13" s="154">
        <v>3966</v>
      </c>
      <c r="D13" s="154">
        <v>4080</v>
      </c>
      <c r="E13" s="155">
        <f>3791+32</f>
        <v>3823</v>
      </c>
      <c r="F13" s="155">
        <v>4243</v>
      </c>
      <c r="G13" s="155">
        <f>SUMIFS([2]Sheet1!$D$5:$D$80,[2]Sheet1!$B$5:$B$80,A13,[2]Sheet1!$C$5:$C$80,"件数")</f>
        <v>2924</v>
      </c>
      <c r="H13" s="156">
        <f t="shared" si="0"/>
        <v>68.913504595804852</v>
      </c>
      <c r="I13" s="47"/>
      <c r="J13" s="32"/>
      <c r="K13" s="32"/>
      <c r="L13" s="32"/>
      <c r="M13" s="32"/>
    </row>
    <row r="14" spans="1:13" s="39" customFormat="1" ht="13">
      <c r="A14" s="152" t="s">
        <v>86</v>
      </c>
      <c r="B14" s="153" t="s">
        <v>77</v>
      </c>
      <c r="C14" s="160">
        <v>38038</v>
      </c>
      <c r="D14" s="160">
        <v>39317</v>
      </c>
      <c r="E14" s="161">
        <v>38950</v>
      </c>
      <c r="F14" s="161">
        <v>44490</v>
      </c>
      <c r="G14" s="155">
        <f>SUMIFS([2]Sheet1!$D$5:$D$80,[2]Sheet1!$B$5:$B$80,A14,[2]Sheet1!$C$5:$C$80,"件数")</f>
        <v>45846</v>
      </c>
      <c r="H14" s="156">
        <f t="shared" si="0"/>
        <v>103.04787592717463</v>
      </c>
      <c r="I14" s="47"/>
      <c r="J14" s="47"/>
      <c r="M14" s="47"/>
    </row>
    <row r="15" spans="1:13" s="39" customFormat="1" ht="13">
      <c r="A15" s="157" t="s">
        <v>87</v>
      </c>
      <c r="B15" s="153" t="s">
        <v>77</v>
      </c>
      <c r="C15" s="154">
        <v>215722</v>
      </c>
      <c r="D15" s="154">
        <v>225065</v>
      </c>
      <c r="E15" s="155">
        <v>223197</v>
      </c>
      <c r="F15" s="155">
        <v>258661</v>
      </c>
      <c r="G15" s="155">
        <f>SUMIFS([2]Sheet1!$D$5:$D$80,[2]Sheet1!$B$5:$B$80,A15,[2]Sheet1!$C$5:$C$80,"件数")</f>
        <v>274409</v>
      </c>
      <c r="H15" s="156">
        <f t="shared" si="0"/>
        <v>106.08827770711471</v>
      </c>
      <c r="I15" s="47"/>
      <c r="J15" s="32"/>
      <c r="K15" s="32"/>
      <c r="L15" s="32"/>
      <c r="M15" s="32"/>
    </row>
    <row r="16" spans="1:13" s="39" customFormat="1" ht="13">
      <c r="A16" s="157" t="s">
        <v>88</v>
      </c>
      <c r="B16" s="153" t="s">
        <v>77</v>
      </c>
      <c r="C16" s="154">
        <v>4696</v>
      </c>
      <c r="D16" s="154">
        <v>4570</v>
      </c>
      <c r="E16" s="155">
        <v>4162</v>
      </c>
      <c r="F16" s="155">
        <v>4784</v>
      </c>
      <c r="G16" s="155">
        <f>SUMIFS([2]Sheet1!$D$5:$D$80,[2]Sheet1!$B$5:$B$80,A16,[2]Sheet1!$C$5:$C$80,"件数")</f>
        <v>4556</v>
      </c>
      <c r="H16" s="156">
        <f t="shared" si="0"/>
        <v>95.23411371237458</v>
      </c>
      <c r="I16" s="47"/>
      <c r="J16" s="32"/>
      <c r="K16" s="32"/>
      <c r="L16" s="32"/>
      <c r="M16" s="32"/>
    </row>
    <row r="17" spans="1:13" s="39" customFormat="1" ht="13">
      <c r="A17" s="157" t="s">
        <v>89</v>
      </c>
      <c r="B17" s="153"/>
      <c r="C17" s="154"/>
      <c r="D17" s="154"/>
      <c r="E17" s="155"/>
      <c r="F17" s="155"/>
      <c r="G17" s="155"/>
      <c r="H17" s="156"/>
      <c r="I17" s="47"/>
      <c r="J17" s="32"/>
      <c r="K17" s="32"/>
      <c r="L17" s="32"/>
      <c r="M17" s="32"/>
    </row>
    <row r="18" spans="1:13" s="39" customFormat="1" ht="13">
      <c r="A18" s="157" t="s">
        <v>90</v>
      </c>
      <c r="B18" s="153" t="s">
        <v>91</v>
      </c>
      <c r="C18" s="154">
        <v>3038</v>
      </c>
      <c r="D18" s="154">
        <v>3168</v>
      </c>
      <c r="E18" s="155">
        <v>3751</v>
      </c>
      <c r="F18" s="155">
        <v>4636</v>
      </c>
      <c r="G18" s="155">
        <f>SUMIFS([2]Sheet1!$D$5:$D$80,[2]Sheet1!$B$5:$B$80,A18,[2]Sheet1!$C$5:$C$80,"件数")</f>
        <v>5115</v>
      </c>
      <c r="H18" s="156">
        <f t="shared" si="0"/>
        <v>110.33218291630715</v>
      </c>
      <c r="I18" s="47"/>
      <c r="J18" s="32"/>
      <c r="K18" s="32"/>
      <c r="L18" s="32"/>
      <c r="M18" s="32"/>
    </row>
    <row r="19" spans="1:13" s="39" customFormat="1" ht="13">
      <c r="A19" s="157" t="s">
        <v>92</v>
      </c>
      <c r="B19" s="153" t="s">
        <v>91</v>
      </c>
      <c r="C19" s="154">
        <v>4331</v>
      </c>
      <c r="D19" s="154">
        <v>4414</v>
      </c>
      <c r="E19" s="155">
        <v>4303</v>
      </c>
      <c r="F19" s="155">
        <v>3929</v>
      </c>
      <c r="G19" s="155">
        <f>SUMIFS([2]Sheet1!$D$5:$D$80,[2]Sheet1!$B$5:$B$80,A19,[2]Sheet1!$C$5:$C$80,"件数")</f>
        <v>6456</v>
      </c>
      <c r="H19" s="156">
        <f t="shared" si="0"/>
        <v>164.31662000509036</v>
      </c>
      <c r="I19" s="47"/>
      <c r="J19" s="32"/>
      <c r="K19" s="32"/>
      <c r="L19" s="32"/>
      <c r="M19" s="32"/>
    </row>
    <row r="20" spans="1:13" s="39" customFormat="1" ht="13">
      <c r="A20" s="157" t="s">
        <v>93</v>
      </c>
      <c r="B20" s="153" t="s">
        <v>91</v>
      </c>
      <c r="C20" s="162">
        <v>51800</v>
      </c>
      <c r="D20" s="162">
        <v>58920</v>
      </c>
      <c r="E20" s="155">
        <v>56198</v>
      </c>
      <c r="F20" s="155">
        <v>63277</v>
      </c>
      <c r="G20" s="155">
        <f>SUMIFS([2]Sheet1!$D$5:$D$80,[2]Sheet1!$B$5:$B$80,A20,[2]Sheet1!$C$5:$C$80,"件数")</f>
        <v>58320</v>
      </c>
      <c r="H20" s="156">
        <f t="shared" si="0"/>
        <v>92.166189926829659</v>
      </c>
      <c r="I20" s="47"/>
      <c r="J20" s="32"/>
      <c r="K20" s="32"/>
      <c r="L20" s="32"/>
      <c r="M20" s="32"/>
    </row>
    <row r="21" spans="1:13" s="39" customFormat="1" ht="13">
      <c r="A21" s="157" t="s">
        <v>94</v>
      </c>
      <c r="B21" s="153" t="s">
        <v>91</v>
      </c>
      <c r="C21" s="154">
        <v>12713</v>
      </c>
      <c r="D21" s="154">
        <v>12428</v>
      </c>
      <c r="E21" s="155">
        <v>11161</v>
      </c>
      <c r="F21" s="155">
        <v>11633</v>
      </c>
      <c r="G21" s="155">
        <f>SUMIFS([2]Sheet1!$D$5:$D$80,[2]Sheet1!$B$5:$B$80,A21,[2]Sheet1!$C$5:$C$80,"件数")</f>
        <v>10927</v>
      </c>
      <c r="H21" s="156">
        <f t="shared" si="0"/>
        <v>93.931058196509937</v>
      </c>
      <c r="I21" s="47"/>
      <c r="J21" s="32"/>
      <c r="K21" s="32"/>
      <c r="L21" s="32"/>
      <c r="M21" s="32"/>
    </row>
    <row r="22" spans="1:13" s="39" customFormat="1" ht="13">
      <c r="A22" s="157" t="s">
        <v>95</v>
      </c>
      <c r="B22" s="153" t="s">
        <v>91</v>
      </c>
      <c r="C22" s="154">
        <v>8786</v>
      </c>
      <c r="D22" s="154">
        <v>9299</v>
      </c>
      <c r="E22" s="155">
        <v>10042</v>
      </c>
      <c r="F22" s="155">
        <v>11561</v>
      </c>
      <c r="G22" s="155">
        <f>SUMIFS([2]Sheet1!$D$5:$D$80,[2]Sheet1!$B$5:$B$80,A22,[2]Sheet1!$C$5:$C$80,"件数")</f>
        <v>11346</v>
      </c>
      <c r="H22" s="156">
        <f t="shared" si="0"/>
        <v>98.140299282069023</v>
      </c>
      <c r="I22" s="47"/>
      <c r="J22" s="32"/>
      <c r="K22" s="32"/>
      <c r="L22" s="32"/>
      <c r="M22" s="32"/>
    </row>
    <row r="23" spans="1:13" s="39" customFormat="1" ht="13">
      <c r="A23" s="152" t="s">
        <v>96</v>
      </c>
      <c r="B23" s="153" t="s">
        <v>91</v>
      </c>
      <c r="C23" s="160">
        <v>21026</v>
      </c>
      <c r="D23" s="160">
        <v>21752</v>
      </c>
      <c r="E23" s="161">
        <v>21827</v>
      </c>
      <c r="F23" s="161">
        <v>24901</v>
      </c>
      <c r="G23" s="155">
        <f>SUMIFS([2]Sheet1!$D$5:$D$80,[2]Sheet1!$B$5:$B$80,A23,[2]Sheet1!$C$5:$C$80,"件数")</f>
        <v>26082</v>
      </c>
      <c r="H23" s="156">
        <f t="shared" si="0"/>
        <v>104.74278141440104</v>
      </c>
      <c r="I23" s="47"/>
      <c r="J23" s="47"/>
      <c r="M23" s="47"/>
    </row>
    <row r="24" spans="1:13" s="39" customFormat="1" ht="13">
      <c r="A24" s="157" t="s">
        <v>97</v>
      </c>
      <c r="B24" s="153" t="s">
        <v>91</v>
      </c>
      <c r="C24" s="154">
        <v>0</v>
      </c>
      <c r="D24" s="154">
        <v>0</v>
      </c>
      <c r="E24" s="154">
        <v>0</v>
      </c>
      <c r="F24" s="163" t="s">
        <v>98</v>
      </c>
      <c r="G24" s="155">
        <f>SUMIFS([2]Sheet1!$D$5:$D$80,[2]Sheet1!$B$5:$B$80,A24,[2]Sheet1!$C$5:$C$80,"件数")</f>
        <v>0</v>
      </c>
      <c r="H24" s="156"/>
      <c r="I24" s="47"/>
      <c r="J24" s="32"/>
      <c r="K24" s="32"/>
      <c r="L24" s="32"/>
      <c r="M24" s="32"/>
    </row>
    <row r="25" spans="1:13" s="39" customFormat="1" ht="13">
      <c r="A25" s="157" t="s">
        <v>99</v>
      </c>
      <c r="B25" s="153" t="s">
        <v>91</v>
      </c>
      <c r="C25" s="154">
        <v>3193</v>
      </c>
      <c r="D25" s="154">
        <v>2963</v>
      </c>
      <c r="E25" s="155">
        <v>2681</v>
      </c>
      <c r="F25" s="155">
        <v>2916</v>
      </c>
      <c r="G25" s="155">
        <f>SUMIFS([2]Sheet1!$D$5:$D$80,[2]Sheet1!$B$5:$B$80,A25,[2]Sheet1!$C$5:$C$80,"件数")</f>
        <v>2908</v>
      </c>
      <c r="H25" s="156">
        <f t="shared" si="0"/>
        <v>99.725651577503427</v>
      </c>
      <c r="I25" s="47"/>
      <c r="J25" s="32"/>
      <c r="K25" s="32"/>
      <c r="L25" s="32"/>
      <c r="M25" s="32"/>
    </row>
    <row r="26" spans="1:13" s="39" customFormat="1" ht="13">
      <c r="A26" s="157" t="s">
        <v>100</v>
      </c>
      <c r="B26" s="153" t="s">
        <v>91</v>
      </c>
      <c r="C26" s="154">
        <v>1212</v>
      </c>
      <c r="D26" s="154">
        <v>1234</v>
      </c>
      <c r="E26" s="155">
        <v>2005</v>
      </c>
      <c r="F26" s="155">
        <v>3568</v>
      </c>
      <c r="G26" s="155">
        <f>SUMIFS([2]Sheet1!$D$5:$D$80,[2]Sheet1!$B$5:$B$80,A26,[2]Sheet1!$C$5:$C$80,"件数")</f>
        <v>3451</v>
      </c>
      <c r="H26" s="156">
        <f t="shared" si="0"/>
        <v>96.720852017937219</v>
      </c>
      <c r="I26" s="47"/>
      <c r="J26" s="32"/>
      <c r="K26" s="32"/>
      <c r="L26" s="32"/>
      <c r="M26" s="32"/>
    </row>
    <row r="27" spans="1:13" s="39" customFormat="1" ht="13">
      <c r="A27" s="157" t="s">
        <v>101</v>
      </c>
      <c r="B27" s="153"/>
      <c r="C27" s="154"/>
      <c r="D27" s="154"/>
      <c r="E27" s="155"/>
      <c r="F27" s="155"/>
      <c r="G27" s="155"/>
      <c r="H27" s="156"/>
      <c r="I27" s="47"/>
      <c r="J27" s="32"/>
      <c r="K27" s="32"/>
      <c r="L27" s="32"/>
      <c r="M27" s="32"/>
    </row>
    <row r="28" spans="1:13" s="39" customFormat="1" ht="13">
      <c r="A28" s="157" t="s">
        <v>102</v>
      </c>
      <c r="B28" s="153" t="s">
        <v>77</v>
      </c>
      <c r="C28" s="154">
        <v>3456</v>
      </c>
      <c r="D28" s="154">
        <v>3430</v>
      </c>
      <c r="E28" s="155">
        <v>3240</v>
      </c>
      <c r="F28" s="155">
        <v>3423</v>
      </c>
      <c r="G28" s="155">
        <f>SUMIFS([2]Sheet1!$D$5:$D$80,[2]Sheet1!$B$5:$B$80,A28,[2]Sheet1!$C$5:$C$80,"件数")</f>
        <v>2928</v>
      </c>
      <c r="H28" s="156">
        <f t="shared" si="0"/>
        <v>85.539000876424183</v>
      </c>
      <c r="I28" s="47"/>
      <c r="J28" s="32"/>
      <c r="K28" s="32"/>
      <c r="L28" s="32"/>
      <c r="M28" s="32"/>
    </row>
    <row r="29" spans="1:13" s="39" customFormat="1" ht="13">
      <c r="A29" s="157" t="s">
        <v>103</v>
      </c>
      <c r="B29" s="153"/>
      <c r="C29" s="154"/>
      <c r="D29" s="154"/>
      <c r="E29" s="155"/>
      <c r="F29" s="155"/>
      <c r="G29" s="155"/>
      <c r="H29" s="156"/>
      <c r="I29" s="47"/>
      <c r="J29" s="32"/>
      <c r="K29" s="32"/>
      <c r="L29" s="32"/>
      <c r="M29" s="32"/>
    </row>
    <row r="30" spans="1:13" s="39" customFormat="1" ht="13">
      <c r="A30" s="157" t="s">
        <v>104</v>
      </c>
      <c r="B30" s="153" t="s">
        <v>91</v>
      </c>
      <c r="C30" s="164">
        <v>334327</v>
      </c>
      <c r="D30" s="164">
        <v>319352</v>
      </c>
      <c r="E30" s="165">
        <v>307229</v>
      </c>
      <c r="F30" s="165">
        <v>348941</v>
      </c>
      <c r="G30" s="155">
        <f>SUMIFS([2]Sheet1!$D$5:$D$80,[2]Sheet1!$B$5:$B$80,A30,[2]Sheet1!$C$5:$C$80,"件数")</f>
        <v>361581</v>
      </c>
      <c r="H30" s="156">
        <f t="shared" si="0"/>
        <v>103.62238888522701</v>
      </c>
      <c r="I30" s="47"/>
      <c r="J30" s="32"/>
      <c r="K30" s="32"/>
      <c r="L30" s="32"/>
      <c r="M30" s="32"/>
    </row>
    <row r="31" spans="1:13" s="39" customFormat="1" ht="13">
      <c r="A31" s="157" t="s">
        <v>105</v>
      </c>
      <c r="B31" s="153"/>
      <c r="C31" s="164"/>
      <c r="D31" s="164"/>
      <c r="E31" s="165"/>
      <c r="F31" s="165"/>
      <c r="G31" s="155"/>
      <c r="H31" s="156"/>
      <c r="I31" s="47"/>
      <c r="J31" s="32"/>
      <c r="K31" s="32"/>
      <c r="L31" s="32"/>
      <c r="M31" s="32"/>
    </row>
    <row r="32" spans="1:13" s="39" customFormat="1" ht="13">
      <c r="A32" s="152" t="s">
        <v>106</v>
      </c>
      <c r="B32" s="153" t="s">
        <v>91</v>
      </c>
      <c r="C32" s="166">
        <v>48344</v>
      </c>
      <c r="D32" s="166">
        <v>49328</v>
      </c>
      <c r="E32" s="167">
        <v>46288</v>
      </c>
      <c r="F32" s="167">
        <v>52214</v>
      </c>
      <c r="G32" s="155">
        <f>SUMIFS([2]Sheet1!$D$5:$D$80,[2]Sheet1!$B$5:$B$80,A32,[2]Sheet1!$C$5:$C$80,"件数")</f>
        <v>53120</v>
      </c>
      <c r="H32" s="156">
        <f t="shared" si="0"/>
        <v>101.7351668134983</v>
      </c>
      <c r="I32" s="47"/>
      <c r="J32" s="47"/>
      <c r="M32" s="47"/>
    </row>
    <row r="33" spans="1:13" s="39" customFormat="1" ht="13">
      <c r="A33" s="152" t="s">
        <v>107</v>
      </c>
      <c r="B33" s="153" t="s">
        <v>91</v>
      </c>
      <c r="C33" s="154">
        <v>24008</v>
      </c>
      <c r="D33" s="154">
        <v>24560</v>
      </c>
      <c r="E33" s="155">
        <v>22619</v>
      </c>
      <c r="F33" s="155">
        <v>24546</v>
      </c>
      <c r="G33" s="155">
        <f>SUMIFS([2]Sheet1!$D$5:$D$80,[2]Sheet1!$B$5:$B$80,A33,[2]Sheet1!$C$5:$C$80,"件数")</f>
        <v>24749</v>
      </c>
      <c r="H33" s="156">
        <f t="shared" si="0"/>
        <v>100.82701865884462</v>
      </c>
      <c r="I33" s="47"/>
      <c r="J33" s="32"/>
      <c r="K33" s="32"/>
      <c r="L33" s="32"/>
      <c r="M33" s="32"/>
    </row>
    <row r="34" spans="1:13" s="39" customFormat="1" ht="13">
      <c r="A34" s="152" t="s">
        <v>108</v>
      </c>
      <c r="B34" s="153" t="s">
        <v>91</v>
      </c>
      <c r="C34" s="160">
        <v>4638</v>
      </c>
      <c r="D34" s="160">
        <v>4400</v>
      </c>
      <c r="E34" s="161">
        <v>3394</v>
      </c>
      <c r="F34" s="161">
        <v>3455</v>
      </c>
      <c r="G34" s="155">
        <f>SUMIFS([2]Sheet1!$D$5:$D$80,[2]Sheet1!$B$5:$B$80,A34,[2]Sheet1!$C$5:$C$80,"件数")</f>
        <v>2531</v>
      </c>
      <c r="H34" s="156">
        <f t="shared" si="0"/>
        <v>73.256150506512299</v>
      </c>
      <c r="I34" s="47"/>
      <c r="J34" s="47"/>
      <c r="M34" s="47"/>
    </row>
    <row r="35" spans="1:13" s="39" customFormat="1" thickBot="1">
      <c r="A35" s="168" t="s">
        <v>109</v>
      </c>
      <c r="B35" s="169" t="s">
        <v>91</v>
      </c>
      <c r="C35" s="170"/>
      <c r="D35" s="170"/>
      <c r="E35" s="171">
        <v>1</v>
      </c>
      <c r="F35" s="171">
        <v>164</v>
      </c>
      <c r="G35" s="172">
        <f>SUMIFS([2]Sheet1!$D$5:$D$80,[2]Sheet1!$B$5:$B$80,A35,[2]Sheet1!$C$5:$C$80,"件数")</f>
        <v>837</v>
      </c>
      <c r="H35" s="173">
        <f t="shared" si="0"/>
        <v>510.36585365853659</v>
      </c>
      <c r="I35" s="47"/>
      <c r="J35" s="47"/>
      <c r="M35" s="47"/>
    </row>
    <row r="36" spans="1:13" s="39" customFormat="1" ht="13">
      <c r="A36" s="45" t="s">
        <v>8</v>
      </c>
      <c r="B36" s="45"/>
      <c r="C36" s="45"/>
      <c r="D36" s="45"/>
      <c r="E36" s="174"/>
      <c r="F36" s="174"/>
      <c r="G36" s="175"/>
      <c r="H36" s="176"/>
      <c r="J36" s="47"/>
      <c r="M36" s="47"/>
    </row>
  </sheetData>
  <mergeCells count="1">
    <mergeCell ref="L1:M1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CD26-DAF5-0C45-B426-C948EE1C00A0}">
  <dimension ref="A1:M83"/>
  <sheetViews>
    <sheetView showGridLines="0" workbookViewId="0"/>
  </sheetViews>
  <sheetFormatPr baseColWidth="10" defaultColWidth="8.83203125" defaultRowHeight="14"/>
  <cols>
    <col min="1" max="1" width="2.1640625" style="141" customWidth="1"/>
    <col min="2" max="2" width="25.33203125" style="294" customWidth="1"/>
    <col min="3" max="3" width="6.6640625" style="294" customWidth="1"/>
    <col min="4" max="4" width="10" style="294" customWidth="1"/>
    <col min="5" max="6" width="6.6640625" style="294" customWidth="1"/>
    <col min="7" max="7" width="6.83203125" style="294" customWidth="1"/>
    <col min="8" max="8" width="10" style="294" customWidth="1"/>
    <col min="9" max="10" width="6.6640625" style="294" customWidth="1"/>
    <col min="11" max="11" width="10.83203125" style="141" bestFit="1" customWidth="1"/>
    <col min="12" max="16384" width="8.83203125" style="141"/>
  </cols>
  <sheetData>
    <row r="1" spans="1:13" ht="15" customHeight="1">
      <c r="A1" s="91" t="s">
        <v>110</v>
      </c>
      <c r="B1" s="177"/>
      <c r="C1" s="177"/>
      <c r="D1" s="177"/>
      <c r="E1" s="177"/>
      <c r="F1" s="27"/>
      <c r="G1" s="27"/>
      <c r="H1" s="177"/>
      <c r="I1" s="177"/>
      <c r="J1" s="141"/>
    </row>
    <row r="2" spans="1:13" s="30" customFormat="1" ht="21" customHeight="1" thickBot="1">
      <c r="A2" s="178" t="s">
        <v>111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s="186" customFormat="1" ht="18" customHeight="1">
      <c r="A3" s="179"/>
      <c r="B3" s="180"/>
      <c r="C3" s="181" t="s">
        <v>112</v>
      </c>
      <c r="D3" s="182"/>
      <c r="E3" s="182"/>
      <c r="F3" s="182"/>
      <c r="G3" s="183" t="s">
        <v>113</v>
      </c>
      <c r="H3" s="181"/>
      <c r="I3" s="181"/>
      <c r="J3" s="184"/>
      <c r="K3" s="185"/>
    </row>
    <row r="4" spans="1:13" s="186" customFormat="1" ht="18" customHeight="1" thickBot="1">
      <c r="A4" s="187"/>
      <c r="B4" s="188"/>
      <c r="C4" s="189" t="s">
        <v>114</v>
      </c>
      <c r="D4" s="190" t="s">
        <v>115</v>
      </c>
      <c r="E4" s="190" t="s">
        <v>116</v>
      </c>
      <c r="F4" s="191" t="s">
        <v>117</v>
      </c>
      <c r="G4" s="190" t="s">
        <v>114</v>
      </c>
      <c r="H4" s="190" t="s">
        <v>115</v>
      </c>
      <c r="I4" s="190" t="s">
        <v>116</v>
      </c>
      <c r="J4" s="192" t="s">
        <v>117</v>
      </c>
      <c r="K4" s="185"/>
    </row>
    <row r="5" spans="1:13" s="186" customFormat="1" ht="18" customHeight="1">
      <c r="A5" s="193" t="s">
        <v>118</v>
      </c>
      <c r="B5" s="194" t="s">
        <v>119</v>
      </c>
      <c r="C5" s="195">
        <v>134157</v>
      </c>
      <c r="D5" s="196">
        <v>8164151170</v>
      </c>
      <c r="E5" s="197"/>
      <c r="F5" s="198">
        <v>20.192440546677293</v>
      </c>
      <c r="G5" s="199">
        <v>123273</v>
      </c>
      <c r="H5" s="196">
        <v>8483526561</v>
      </c>
      <c r="I5" s="197"/>
      <c r="J5" s="200">
        <v>20.0553941798902</v>
      </c>
      <c r="K5" s="201"/>
      <c r="L5" s="202"/>
      <c r="M5" s="203"/>
    </row>
    <row r="6" spans="1:13" s="186" customFormat="1" ht="18" customHeight="1">
      <c r="A6" s="204" t="s">
        <v>120</v>
      </c>
      <c r="B6" s="205" t="s">
        <v>121</v>
      </c>
      <c r="C6" s="206">
        <v>12094</v>
      </c>
      <c r="D6" s="207">
        <v>738118687</v>
      </c>
      <c r="E6" s="208"/>
      <c r="F6" s="209">
        <v>1.8255930583949496</v>
      </c>
      <c r="G6" s="210">
        <v>10818</v>
      </c>
      <c r="H6" s="207">
        <v>739994680</v>
      </c>
      <c r="I6" s="208"/>
      <c r="J6" s="211">
        <v>1.7493768530940184</v>
      </c>
      <c r="K6" s="201"/>
      <c r="L6" s="202"/>
      <c r="M6" s="203"/>
    </row>
    <row r="7" spans="1:13" s="186" customFormat="1" ht="18" customHeight="1">
      <c r="A7" s="212" t="s">
        <v>122</v>
      </c>
      <c r="B7" s="213" t="s">
        <v>123</v>
      </c>
      <c r="C7" s="206">
        <v>65598</v>
      </c>
      <c r="D7" s="207">
        <v>2910833125</v>
      </c>
      <c r="E7" s="208"/>
      <c r="F7" s="209">
        <v>7.1993797755537363</v>
      </c>
      <c r="G7" s="210">
        <v>68866</v>
      </c>
      <c r="H7" s="207">
        <v>3213757786</v>
      </c>
      <c r="I7" s="208"/>
      <c r="J7" s="211">
        <v>7.5974512171885875</v>
      </c>
      <c r="K7" s="201"/>
      <c r="L7" s="202"/>
      <c r="M7" s="203"/>
    </row>
    <row r="8" spans="1:13" s="186" customFormat="1" ht="18" customHeight="1">
      <c r="A8" s="204" t="s">
        <v>124</v>
      </c>
      <c r="B8" s="205" t="s">
        <v>125</v>
      </c>
      <c r="C8" s="206">
        <v>6132</v>
      </c>
      <c r="D8" s="207">
        <v>213462628</v>
      </c>
      <c r="E8" s="208"/>
      <c r="F8" s="209">
        <v>0.52795830639028851</v>
      </c>
      <c r="G8" s="210">
        <v>6232</v>
      </c>
      <c r="H8" s="207">
        <v>234391849</v>
      </c>
      <c r="I8" s="208"/>
      <c r="J8" s="211">
        <v>0.55411165279527186</v>
      </c>
      <c r="K8" s="201"/>
      <c r="L8" s="202"/>
      <c r="M8" s="203"/>
    </row>
    <row r="9" spans="1:13" s="186" customFormat="1" ht="18" customHeight="1">
      <c r="A9" s="212" t="s">
        <v>126</v>
      </c>
      <c r="B9" s="213" t="s">
        <v>127</v>
      </c>
      <c r="C9" s="214">
        <v>240758</v>
      </c>
      <c r="D9" s="207">
        <v>1778845638</v>
      </c>
      <c r="E9" s="208"/>
      <c r="F9" s="209">
        <v>4.399628821061043</v>
      </c>
      <c r="G9" s="210">
        <v>255718</v>
      </c>
      <c r="H9" s="207">
        <v>2004184058</v>
      </c>
      <c r="I9" s="208"/>
      <c r="J9" s="211">
        <v>4.7379708194729719</v>
      </c>
      <c r="K9" s="201"/>
      <c r="M9" s="203"/>
    </row>
    <row r="10" spans="1:13" s="186" customFormat="1" ht="18" customHeight="1">
      <c r="A10" s="204" t="s">
        <v>128</v>
      </c>
      <c r="B10" s="205" t="s">
        <v>129</v>
      </c>
      <c r="C10" s="206">
        <v>116971</v>
      </c>
      <c r="D10" s="215">
        <v>7594540070</v>
      </c>
      <c r="E10" s="208"/>
      <c r="F10" s="209">
        <v>18.783618241458093</v>
      </c>
      <c r="G10" s="210">
        <v>110423</v>
      </c>
      <c r="H10" s="215">
        <v>7820609733</v>
      </c>
      <c r="I10" s="208"/>
      <c r="J10" s="211">
        <v>18.488232434308838</v>
      </c>
      <c r="K10" s="201"/>
    </row>
    <row r="11" spans="1:13" s="186" customFormat="1" ht="18" customHeight="1">
      <c r="A11" s="212" t="s">
        <v>130</v>
      </c>
      <c r="B11" s="213" t="s">
        <v>131</v>
      </c>
      <c r="C11" s="216">
        <v>34505</v>
      </c>
      <c r="D11" s="207">
        <v>2285981959</v>
      </c>
      <c r="E11" s="208"/>
      <c r="F11" s="209">
        <v>5.6539319075205698</v>
      </c>
      <c r="G11" s="210">
        <v>31872</v>
      </c>
      <c r="H11" s="207">
        <v>2174559008</v>
      </c>
      <c r="I11" s="208"/>
      <c r="J11" s="211">
        <v>5.1407439770814163</v>
      </c>
      <c r="K11" s="201"/>
    </row>
    <row r="12" spans="1:13" s="186" customFormat="1" ht="18" customHeight="1">
      <c r="A12" s="204" t="s">
        <v>132</v>
      </c>
      <c r="B12" s="205" t="s">
        <v>133</v>
      </c>
      <c r="C12" s="216">
        <v>27544</v>
      </c>
      <c r="D12" s="215">
        <v>2005436545</v>
      </c>
      <c r="E12" s="208"/>
      <c r="F12" s="209">
        <v>4.9600573730001649</v>
      </c>
      <c r="G12" s="210">
        <v>25489</v>
      </c>
      <c r="H12" s="215">
        <v>1951356022</v>
      </c>
      <c r="I12" s="208"/>
      <c r="J12" s="211">
        <v>4.6130832413990079</v>
      </c>
      <c r="K12" s="201"/>
    </row>
    <row r="13" spans="1:13" s="186" customFormat="1" ht="18" customHeight="1">
      <c r="A13" s="212" t="s">
        <v>134</v>
      </c>
      <c r="B13" s="213" t="s">
        <v>135</v>
      </c>
      <c r="C13" s="217">
        <v>4016</v>
      </c>
      <c r="D13" s="215">
        <v>334759152</v>
      </c>
      <c r="E13" s="208"/>
      <c r="F13" s="209">
        <v>0.8279616745773839</v>
      </c>
      <c r="G13" s="218">
        <v>3791</v>
      </c>
      <c r="H13" s="215">
        <v>353154472</v>
      </c>
      <c r="I13" s="208"/>
      <c r="J13" s="211">
        <v>0.83487121675447662</v>
      </c>
      <c r="K13" s="202"/>
      <c r="L13" s="202"/>
    </row>
    <row r="14" spans="1:13" s="186" customFormat="1" ht="18" customHeight="1">
      <c r="A14" s="204" t="s">
        <v>136</v>
      </c>
      <c r="B14" s="205" t="s">
        <v>137</v>
      </c>
      <c r="C14" s="216">
        <v>64</v>
      </c>
      <c r="D14" s="207">
        <v>6587675</v>
      </c>
      <c r="E14" s="208"/>
      <c r="F14" s="209">
        <v>1.6293333257611928E-2</v>
      </c>
      <c r="G14" s="219">
        <v>32</v>
      </c>
      <c r="H14" s="207">
        <v>4249247</v>
      </c>
      <c r="I14" s="208"/>
      <c r="J14" s="211" t="s">
        <v>138</v>
      </c>
      <c r="L14" s="202"/>
    </row>
    <row r="15" spans="1:13" s="186" customFormat="1" ht="18" customHeight="1">
      <c r="A15" s="212" t="s">
        <v>139</v>
      </c>
      <c r="B15" s="220" t="s">
        <v>140</v>
      </c>
      <c r="C15" s="216">
        <v>225065</v>
      </c>
      <c r="D15" s="207">
        <v>2729356082</v>
      </c>
      <c r="E15" s="208"/>
      <c r="F15" s="209">
        <v>6.7505315946393818</v>
      </c>
      <c r="G15" s="219">
        <v>223197</v>
      </c>
      <c r="H15" s="207">
        <v>2898079530</v>
      </c>
      <c r="I15" s="208"/>
      <c r="J15" s="211">
        <v>6.8511752654864919</v>
      </c>
      <c r="K15" s="202"/>
      <c r="L15" s="202"/>
    </row>
    <row r="16" spans="1:13" s="186" customFormat="1" ht="18" customHeight="1">
      <c r="A16" s="204" t="s">
        <v>141</v>
      </c>
      <c r="B16" s="221" t="s">
        <v>142</v>
      </c>
      <c r="C16" s="216">
        <v>4570</v>
      </c>
      <c r="D16" s="207">
        <v>128531642</v>
      </c>
      <c r="E16" s="208"/>
      <c r="F16" s="209">
        <v>0.31789802582156379</v>
      </c>
      <c r="G16" s="219">
        <v>4162</v>
      </c>
      <c r="H16" s="207">
        <v>122004362</v>
      </c>
      <c r="I16" s="208"/>
      <c r="J16" s="211">
        <v>0.28842316387910172</v>
      </c>
      <c r="K16" s="202"/>
      <c r="L16" s="202"/>
    </row>
    <row r="17" spans="1:12" s="186" customFormat="1" ht="18" customHeight="1">
      <c r="A17" s="212" t="s">
        <v>143</v>
      </c>
      <c r="B17" s="220" t="s">
        <v>144</v>
      </c>
      <c r="C17" s="216">
        <v>3430</v>
      </c>
      <c r="D17" s="207">
        <v>301398031</v>
      </c>
      <c r="E17" s="208"/>
      <c r="F17" s="209">
        <v>0.74544942825367844</v>
      </c>
      <c r="G17" s="219">
        <v>3240</v>
      </c>
      <c r="H17" s="207">
        <v>291077985</v>
      </c>
      <c r="I17" s="208"/>
      <c r="J17" s="211">
        <v>0.68811993270579708</v>
      </c>
      <c r="K17" s="202"/>
      <c r="L17" s="202"/>
    </row>
    <row r="18" spans="1:12" s="186" customFormat="1" ht="18" customHeight="1">
      <c r="A18" s="204" t="s">
        <v>145</v>
      </c>
      <c r="B18" s="221" t="s">
        <v>146</v>
      </c>
      <c r="C18" s="217">
        <v>39317</v>
      </c>
      <c r="D18" s="215">
        <v>7106360585</v>
      </c>
      <c r="E18" s="208"/>
      <c r="F18" s="209">
        <v>17.576201203028848</v>
      </c>
      <c r="G18" s="218">
        <v>38950</v>
      </c>
      <c r="H18" s="215">
        <v>7633925032</v>
      </c>
      <c r="I18" s="208"/>
      <c r="J18" s="211">
        <v>18.046902376697915</v>
      </c>
    </row>
    <row r="19" spans="1:12" s="186" customFormat="1" ht="18" customHeight="1" thickBot="1">
      <c r="A19" s="222" t="s">
        <v>147</v>
      </c>
      <c r="B19" s="223" t="s">
        <v>148</v>
      </c>
      <c r="C19" s="224">
        <v>319352</v>
      </c>
      <c r="D19" s="225">
        <v>4133357739</v>
      </c>
      <c r="E19" s="226"/>
      <c r="F19" s="227">
        <v>10.223056710365395</v>
      </c>
      <c r="G19" s="228">
        <v>307229</v>
      </c>
      <c r="H19" s="225">
        <v>4375602480</v>
      </c>
      <c r="I19" s="226"/>
      <c r="J19" s="229">
        <v>10.344098280345451</v>
      </c>
    </row>
    <row r="20" spans="1:12" s="186" customFormat="1" ht="18" customHeight="1" thickTop="1" thickBot="1">
      <c r="A20" s="230" t="s">
        <v>149</v>
      </c>
      <c r="B20" s="231"/>
      <c r="C20" s="232">
        <v>1233573</v>
      </c>
      <c r="D20" s="233">
        <v>40431720728</v>
      </c>
      <c r="E20" s="234">
        <v>50.951331086084942</v>
      </c>
      <c r="F20" s="235">
        <v>100</v>
      </c>
      <c r="G20" s="233">
        <v>1213292</v>
      </c>
      <c r="H20" s="233">
        <v>42300472805</v>
      </c>
      <c r="I20" s="234">
        <v>51.053789298583126</v>
      </c>
      <c r="J20" s="236">
        <v>100</v>
      </c>
    </row>
    <row r="21" spans="1:12" s="186" customFormat="1" ht="18" customHeight="1" thickTop="1">
      <c r="A21" s="193" t="s">
        <v>150</v>
      </c>
      <c r="B21" s="194" t="s">
        <v>90</v>
      </c>
      <c r="C21" s="237">
        <v>3168</v>
      </c>
      <c r="D21" s="238">
        <v>498740739</v>
      </c>
      <c r="E21" s="239"/>
      <c r="F21" s="240">
        <v>3.5042097037278488</v>
      </c>
      <c r="G21" s="238">
        <v>3751</v>
      </c>
      <c r="H21" s="238">
        <v>655818677</v>
      </c>
      <c r="I21" s="239"/>
      <c r="J21" s="200">
        <v>4.3073534830537774</v>
      </c>
    </row>
    <row r="22" spans="1:12" s="186" customFormat="1" ht="18" customHeight="1">
      <c r="A22" s="204" t="s">
        <v>151</v>
      </c>
      <c r="B22" s="221" t="s">
        <v>92</v>
      </c>
      <c r="C22" s="241">
        <v>4414</v>
      </c>
      <c r="D22" s="242">
        <v>103443692</v>
      </c>
      <c r="E22" s="243"/>
      <c r="F22" s="198">
        <v>0.7268072586623705</v>
      </c>
      <c r="G22" s="244">
        <v>4303</v>
      </c>
      <c r="H22" s="242">
        <v>108941878</v>
      </c>
      <c r="I22" s="243"/>
      <c r="J22" s="200">
        <v>0.71551969181524189</v>
      </c>
    </row>
    <row r="23" spans="1:12" s="186" customFormat="1" ht="18" customHeight="1">
      <c r="A23" s="212" t="s">
        <v>152</v>
      </c>
      <c r="B23" s="220" t="s">
        <v>93</v>
      </c>
      <c r="C23" s="241">
        <v>58920</v>
      </c>
      <c r="D23" s="207">
        <v>3615613187</v>
      </c>
      <c r="E23" s="243"/>
      <c r="F23" s="198">
        <v>25.403713440805909</v>
      </c>
      <c r="G23" s="244">
        <v>56198</v>
      </c>
      <c r="H23" s="207">
        <v>3549611441</v>
      </c>
      <c r="I23" s="243"/>
      <c r="J23" s="200">
        <v>23.313503777933555</v>
      </c>
    </row>
    <row r="24" spans="1:12" s="186" customFormat="1" ht="18" customHeight="1">
      <c r="A24" s="204" t="s">
        <v>153</v>
      </c>
      <c r="B24" s="221" t="s">
        <v>94</v>
      </c>
      <c r="C24" s="216">
        <v>12428</v>
      </c>
      <c r="D24" s="207">
        <v>1382852027</v>
      </c>
      <c r="E24" s="243"/>
      <c r="F24" s="209">
        <v>9.7160771376912223</v>
      </c>
      <c r="G24" s="219">
        <v>11161</v>
      </c>
      <c r="H24" s="207">
        <v>1381852852</v>
      </c>
      <c r="I24" s="243"/>
      <c r="J24" s="211">
        <v>9.0758755489514602</v>
      </c>
    </row>
    <row r="25" spans="1:12" s="186" customFormat="1" ht="18" customHeight="1">
      <c r="A25" s="212" t="s">
        <v>154</v>
      </c>
      <c r="B25" s="220" t="s">
        <v>95</v>
      </c>
      <c r="C25" s="216">
        <v>9299</v>
      </c>
      <c r="D25" s="207">
        <v>1764866925</v>
      </c>
      <c r="E25" s="243"/>
      <c r="F25" s="209">
        <v>12.400157678663842</v>
      </c>
      <c r="G25" s="219">
        <v>10042</v>
      </c>
      <c r="H25" s="207">
        <v>2025651057</v>
      </c>
      <c r="I25" s="243"/>
      <c r="J25" s="211">
        <v>13.304279737401433</v>
      </c>
    </row>
    <row r="26" spans="1:12" s="186" customFormat="1" ht="18" customHeight="1">
      <c r="A26" s="204" t="s">
        <v>155</v>
      </c>
      <c r="B26" s="245" t="s">
        <v>156</v>
      </c>
      <c r="C26" s="216">
        <v>21752</v>
      </c>
      <c r="D26" s="207">
        <v>5768513799</v>
      </c>
      <c r="E26" s="243"/>
      <c r="F26" s="209">
        <v>40.530240363107367</v>
      </c>
      <c r="G26" s="219">
        <v>21827</v>
      </c>
      <c r="H26" s="207">
        <v>6159946837</v>
      </c>
      <c r="I26" s="243"/>
      <c r="J26" s="211">
        <v>40.457933563514615</v>
      </c>
    </row>
    <row r="27" spans="1:12" s="186" customFormat="1" ht="18" customHeight="1">
      <c r="A27" s="212" t="s">
        <v>157</v>
      </c>
      <c r="B27" s="220" t="s">
        <v>97</v>
      </c>
      <c r="C27" s="216">
        <v>0</v>
      </c>
      <c r="D27" s="207">
        <v>0</v>
      </c>
      <c r="E27" s="243"/>
      <c r="F27" s="209">
        <v>0</v>
      </c>
      <c r="G27" s="219">
        <v>0</v>
      </c>
      <c r="H27" s="207">
        <v>0</v>
      </c>
      <c r="I27" s="243"/>
      <c r="J27" s="211">
        <v>0</v>
      </c>
    </row>
    <row r="28" spans="1:12" s="186" customFormat="1" ht="18" customHeight="1">
      <c r="A28" s="204" t="s">
        <v>158</v>
      </c>
      <c r="B28" s="246" t="s">
        <v>99</v>
      </c>
      <c r="C28" s="217">
        <v>2963</v>
      </c>
      <c r="D28" s="215">
        <v>794550373</v>
      </c>
      <c r="E28" s="243"/>
      <c r="F28" s="227">
        <v>5.5826021606933169</v>
      </c>
      <c r="G28" s="218">
        <v>2681</v>
      </c>
      <c r="H28" s="215">
        <v>802938417</v>
      </c>
      <c r="I28" s="243"/>
      <c r="J28" s="229">
        <v>5.2736216708000772</v>
      </c>
    </row>
    <row r="29" spans="1:12" s="186" customFormat="1" ht="18" customHeight="1" thickBot="1">
      <c r="A29" s="222" t="s">
        <v>159</v>
      </c>
      <c r="B29" s="223" t="s">
        <v>160</v>
      </c>
      <c r="C29" s="224">
        <v>1234</v>
      </c>
      <c r="D29" s="225">
        <v>304036058</v>
      </c>
      <c r="E29" s="247"/>
      <c r="F29" s="248">
        <v>2.136192256648124</v>
      </c>
      <c r="G29" s="228">
        <v>2005</v>
      </c>
      <c r="H29" s="225">
        <v>540798563</v>
      </c>
      <c r="I29" s="247"/>
      <c r="J29" s="249">
        <v>3.5519125265298408</v>
      </c>
    </row>
    <row r="30" spans="1:12" s="186" customFormat="1" ht="18" customHeight="1" thickTop="1" thickBot="1">
      <c r="A30" s="230" t="s">
        <v>161</v>
      </c>
      <c r="B30" s="231"/>
      <c r="C30" s="232">
        <v>114178</v>
      </c>
      <c r="D30" s="233">
        <v>14232616800</v>
      </c>
      <c r="E30" s="234">
        <v>17.935689051591005</v>
      </c>
      <c r="F30" s="235">
        <v>100</v>
      </c>
      <c r="G30" s="233">
        <v>111968</v>
      </c>
      <c r="H30" s="233">
        <v>15225559722</v>
      </c>
      <c r="I30" s="234">
        <v>18.37621346653366</v>
      </c>
      <c r="J30" s="236">
        <v>100</v>
      </c>
    </row>
    <row r="31" spans="1:12" s="186" customFormat="1" ht="18" customHeight="1" thickTop="1">
      <c r="A31" s="193" t="s">
        <v>162</v>
      </c>
      <c r="B31" s="194" t="s">
        <v>106</v>
      </c>
      <c r="C31" s="250">
        <v>49328</v>
      </c>
      <c r="D31" s="251">
        <v>12406794357</v>
      </c>
      <c r="E31" s="252"/>
      <c r="F31" s="253">
        <v>60.366450259714277</v>
      </c>
      <c r="G31" s="254">
        <v>46288</v>
      </c>
      <c r="H31" s="251">
        <v>12912086326</v>
      </c>
      <c r="I31" s="255"/>
      <c r="J31" s="200">
        <v>61.556247844618184</v>
      </c>
    </row>
    <row r="32" spans="1:12" s="186" customFormat="1" ht="18" customHeight="1">
      <c r="A32" s="204" t="s">
        <v>163</v>
      </c>
      <c r="B32" s="221" t="s">
        <v>107</v>
      </c>
      <c r="C32" s="216">
        <v>24560</v>
      </c>
      <c r="D32" s="207">
        <v>6663962743</v>
      </c>
      <c r="E32" s="208"/>
      <c r="F32" s="209">
        <v>32.424151145128761</v>
      </c>
      <c r="G32" s="219">
        <v>22619</v>
      </c>
      <c r="H32" s="207">
        <v>6746616473</v>
      </c>
      <c r="I32" s="256"/>
      <c r="J32" s="200">
        <v>32.163384385707197</v>
      </c>
    </row>
    <row r="33" spans="1:10" s="186" customFormat="1" ht="18" customHeight="1">
      <c r="A33" s="212" t="s">
        <v>164</v>
      </c>
      <c r="B33" s="220" t="s">
        <v>108</v>
      </c>
      <c r="C33" s="216"/>
      <c r="D33" s="207"/>
      <c r="E33" s="208"/>
      <c r="F33" s="257"/>
      <c r="G33" s="244">
        <v>3394</v>
      </c>
      <c r="H33" s="196">
        <v>1316558801</v>
      </c>
      <c r="I33" s="256"/>
      <c r="J33" s="200">
        <v>6.276477542841465</v>
      </c>
    </row>
    <row r="34" spans="1:10" s="186" customFormat="1" ht="18" customHeight="1" thickBot="1">
      <c r="A34" s="204" t="s">
        <v>165</v>
      </c>
      <c r="B34" s="221" t="s">
        <v>109</v>
      </c>
      <c r="C34" s="258">
        <v>4400</v>
      </c>
      <c r="D34" s="259">
        <v>1481709218</v>
      </c>
      <c r="E34" s="226"/>
      <c r="F34" s="260">
        <v>7.209398595156963</v>
      </c>
      <c r="G34" s="261">
        <v>1</v>
      </c>
      <c r="H34" s="259">
        <v>816017</v>
      </c>
      <c r="I34" s="262"/>
      <c r="J34" s="200">
        <v>3.8902268331552198E-3</v>
      </c>
    </row>
    <row r="35" spans="1:10" s="186" customFormat="1" ht="18" customHeight="1" thickTop="1" thickBot="1">
      <c r="A35" s="230" t="s">
        <v>166</v>
      </c>
      <c r="B35" s="231"/>
      <c r="C35" s="232">
        <v>78288</v>
      </c>
      <c r="D35" s="233">
        <v>20552466318</v>
      </c>
      <c r="E35" s="234">
        <v>25.899850343961027</v>
      </c>
      <c r="F35" s="235">
        <v>100</v>
      </c>
      <c r="G35" s="233">
        <v>72302</v>
      </c>
      <c r="H35" s="233">
        <v>20976077617</v>
      </c>
      <c r="I35" s="234">
        <v>25.316696858349541</v>
      </c>
      <c r="J35" s="236">
        <v>100</v>
      </c>
    </row>
    <row r="36" spans="1:10" s="186" customFormat="1" ht="18" customHeight="1" thickTop="1">
      <c r="A36" s="193" t="s">
        <v>167</v>
      </c>
      <c r="B36" s="194" t="s">
        <v>168</v>
      </c>
      <c r="C36" s="250">
        <v>174885</v>
      </c>
      <c r="D36" s="251">
        <v>2041953248</v>
      </c>
      <c r="E36" s="239"/>
      <c r="F36" s="253">
        <v>47.9</v>
      </c>
      <c r="G36" s="254">
        <v>180770</v>
      </c>
      <c r="H36" s="251">
        <v>2289686663</v>
      </c>
      <c r="I36" s="239"/>
      <c r="J36" s="200">
        <v>52.604946182580811</v>
      </c>
    </row>
    <row r="37" spans="1:10" s="186" customFormat="1" ht="18" customHeight="1">
      <c r="A37" s="212" t="s">
        <v>169</v>
      </c>
      <c r="B37" s="220" t="s">
        <v>170</v>
      </c>
      <c r="C37" s="216">
        <v>8742</v>
      </c>
      <c r="D37" s="207">
        <v>308716888</v>
      </c>
      <c r="E37" s="243"/>
      <c r="F37" s="209">
        <v>5.9</v>
      </c>
      <c r="G37" s="219">
        <v>9054</v>
      </c>
      <c r="H37" s="207">
        <v>315827580</v>
      </c>
      <c r="I37" s="243"/>
      <c r="J37" s="200">
        <v>7.2560552137324192</v>
      </c>
    </row>
    <row r="38" spans="1:10" s="186" customFormat="1" ht="18" customHeight="1" thickBot="1">
      <c r="A38" s="204" t="s">
        <v>171</v>
      </c>
      <c r="B38" s="263" t="s">
        <v>172</v>
      </c>
      <c r="C38" s="224">
        <v>139915</v>
      </c>
      <c r="D38" s="225">
        <v>1786136348</v>
      </c>
      <c r="E38" s="247"/>
      <c r="F38" s="198">
        <v>46.2</v>
      </c>
      <c r="G38" s="228">
        <v>95206</v>
      </c>
      <c r="H38" s="225">
        <v>1747092934</v>
      </c>
      <c r="I38" s="247"/>
      <c r="J38" s="200">
        <v>40.138998603686765</v>
      </c>
    </row>
    <row r="39" spans="1:10" s="186" customFormat="1" ht="18" customHeight="1" thickTop="1" thickBot="1">
      <c r="A39" s="230" t="s">
        <v>173</v>
      </c>
      <c r="B39" s="264"/>
      <c r="C39" s="233">
        <v>323542</v>
      </c>
      <c r="D39" s="233">
        <v>4136806484</v>
      </c>
      <c r="E39" s="234">
        <v>5.213129518363024</v>
      </c>
      <c r="F39" s="235">
        <v>100</v>
      </c>
      <c r="G39" s="233">
        <v>285030</v>
      </c>
      <c r="H39" s="233">
        <v>4352607177</v>
      </c>
      <c r="I39" s="234">
        <v>5.2533003765336694</v>
      </c>
      <c r="J39" s="236">
        <v>100</v>
      </c>
    </row>
    <row r="40" spans="1:10" s="186" customFormat="1" ht="18" customHeight="1" thickTop="1" thickBot="1">
      <c r="A40" s="265" t="s">
        <v>174</v>
      </c>
      <c r="B40" s="266"/>
      <c r="C40" s="267">
        <v>1749581</v>
      </c>
      <c r="D40" s="267">
        <v>79353610330</v>
      </c>
      <c r="E40" s="268"/>
      <c r="F40" s="269"/>
      <c r="G40" s="267">
        <v>1682592</v>
      </c>
      <c r="H40" s="267">
        <v>82854717321</v>
      </c>
      <c r="I40" s="268"/>
      <c r="J40" s="270"/>
    </row>
    <row r="41" spans="1:10" s="186" customFormat="1" ht="18" customHeight="1">
      <c r="A41" s="271"/>
      <c r="B41" s="201"/>
      <c r="C41" s="272"/>
      <c r="D41" s="272"/>
      <c r="E41" s="273"/>
      <c r="F41" s="273"/>
      <c r="G41" s="272"/>
      <c r="H41" s="272"/>
      <c r="I41" s="273"/>
      <c r="J41" s="273"/>
    </row>
    <row r="42" spans="1:10" s="186" customFormat="1" ht="36" customHeight="1" thickBot="1">
      <c r="A42" s="185"/>
      <c r="B42" s="185"/>
      <c r="C42" s="272"/>
      <c r="D42" s="272"/>
      <c r="E42" s="273"/>
      <c r="F42" s="273"/>
      <c r="G42" s="185"/>
      <c r="H42" s="185"/>
      <c r="J42" s="274"/>
    </row>
    <row r="43" spans="1:10" s="186" customFormat="1" ht="18" customHeight="1">
      <c r="A43" s="179"/>
      <c r="B43" s="180"/>
      <c r="C43" s="183" t="s">
        <v>175</v>
      </c>
      <c r="D43" s="182"/>
      <c r="E43" s="182"/>
      <c r="F43" s="182"/>
      <c r="G43" s="183" t="s">
        <v>176</v>
      </c>
      <c r="H43" s="182"/>
      <c r="I43" s="182"/>
      <c r="J43" s="275"/>
    </row>
    <row r="44" spans="1:10" s="186" customFormat="1" ht="18" customHeight="1" thickBot="1">
      <c r="A44" s="187"/>
      <c r="B44" s="188"/>
      <c r="C44" s="190" t="s">
        <v>114</v>
      </c>
      <c r="D44" s="190" t="s">
        <v>115</v>
      </c>
      <c r="E44" s="190" t="s">
        <v>116</v>
      </c>
      <c r="F44" s="191" t="s">
        <v>117</v>
      </c>
      <c r="G44" s="190" t="s">
        <v>114</v>
      </c>
      <c r="H44" s="190" t="s">
        <v>115</v>
      </c>
      <c r="I44" s="190" t="s">
        <v>116</v>
      </c>
      <c r="J44" s="192" t="s">
        <v>117</v>
      </c>
    </row>
    <row r="45" spans="1:10" s="186" customFormat="1" ht="18" customHeight="1">
      <c r="A45" s="193" t="s">
        <v>118</v>
      </c>
      <c r="B45" s="194" t="s">
        <v>119</v>
      </c>
      <c r="C45" s="210">
        <v>136028</v>
      </c>
      <c r="D45" s="196">
        <v>8698188050</v>
      </c>
      <c r="E45" s="197"/>
      <c r="F45" s="198">
        <v>19.728742328308403</v>
      </c>
      <c r="G45" s="210">
        <v>137585</v>
      </c>
      <c r="H45" s="196">
        <v>9333571829</v>
      </c>
      <c r="I45" s="197"/>
      <c r="J45" s="200">
        <v>20.448155665842844</v>
      </c>
    </row>
    <row r="46" spans="1:10" s="186" customFormat="1" ht="18" customHeight="1">
      <c r="A46" s="212" t="s">
        <v>120</v>
      </c>
      <c r="B46" s="213" t="s">
        <v>121</v>
      </c>
      <c r="C46" s="210">
        <v>12052</v>
      </c>
      <c r="D46" s="207">
        <v>756179548</v>
      </c>
      <c r="E46" s="208"/>
      <c r="F46" s="198">
        <v>1.7151240431538743</v>
      </c>
      <c r="G46" s="210">
        <v>11963</v>
      </c>
      <c r="H46" s="196">
        <v>760246608</v>
      </c>
      <c r="I46" s="208"/>
      <c r="J46" s="200">
        <v>1.6655618309500453</v>
      </c>
    </row>
    <row r="47" spans="1:10" s="186" customFormat="1" ht="18" customHeight="1">
      <c r="A47" s="212" t="s">
        <v>122</v>
      </c>
      <c r="B47" s="213" t="s">
        <v>123</v>
      </c>
      <c r="C47" s="210">
        <v>83462</v>
      </c>
      <c r="D47" s="207">
        <v>3513960182</v>
      </c>
      <c r="E47" s="208"/>
      <c r="F47" s="198">
        <v>7.9701674169499821</v>
      </c>
      <c r="G47" s="210">
        <v>90442</v>
      </c>
      <c r="H47" s="196">
        <v>3938386027</v>
      </c>
      <c r="I47" s="208"/>
      <c r="J47" s="200">
        <v>8.6282863653607969</v>
      </c>
    </row>
    <row r="48" spans="1:10" s="186" customFormat="1" ht="18" customHeight="1">
      <c r="A48" s="212" t="s">
        <v>124</v>
      </c>
      <c r="B48" s="213" t="s">
        <v>125</v>
      </c>
      <c r="C48" s="210">
        <v>7191</v>
      </c>
      <c r="D48" s="207">
        <v>249633625</v>
      </c>
      <c r="E48" s="208"/>
      <c r="F48" s="198">
        <v>0.56620498841785405</v>
      </c>
      <c r="G48" s="210">
        <v>7338</v>
      </c>
      <c r="H48" s="196">
        <v>259813146</v>
      </c>
      <c r="I48" s="208"/>
      <c r="J48" s="200">
        <v>0.56920327509919177</v>
      </c>
    </row>
    <row r="49" spans="1:10" s="186" customFormat="1" ht="18" customHeight="1">
      <c r="A49" s="212" t="s">
        <v>126</v>
      </c>
      <c r="B49" s="213" t="s">
        <v>127</v>
      </c>
      <c r="C49" s="210">
        <v>308524</v>
      </c>
      <c r="D49" s="207">
        <v>2195191157</v>
      </c>
      <c r="E49" s="208"/>
      <c r="F49" s="198">
        <v>4.979009472879147</v>
      </c>
      <c r="G49" s="210">
        <v>334353</v>
      </c>
      <c r="H49" s="196">
        <v>2380376219</v>
      </c>
      <c r="I49" s="208"/>
      <c r="J49" s="200">
        <v>5.2149706844434691</v>
      </c>
    </row>
    <row r="50" spans="1:10" s="186" customFormat="1" ht="18" customHeight="1">
      <c r="A50" s="212" t="s">
        <v>128</v>
      </c>
      <c r="B50" s="213" t="s">
        <v>129</v>
      </c>
      <c r="C50" s="210">
        <v>123872</v>
      </c>
      <c r="D50" s="215">
        <v>8047009100</v>
      </c>
      <c r="E50" s="208"/>
      <c r="F50" s="198">
        <v>18.251774752955921</v>
      </c>
      <c r="G50" s="210">
        <v>115818</v>
      </c>
      <c r="H50" s="196">
        <v>7868200777</v>
      </c>
      <c r="I50" s="208"/>
      <c r="J50" s="200">
        <v>17.237794624165804</v>
      </c>
    </row>
    <row r="51" spans="1:10" s="186" customFormat="1" ht="18" customHeight="1">
      <c r="A51" s="212" t="s">
        <v>130</v>
      </c>
      <c r="B51" s="213" t="s">
        <v>131</v>
      </c>
      <c r="C51" s="210">
        <v>34196</v>
      </c>
      <c r="D51" s="207">
        <v>2153651765</v>
      </c>
      <c r="E51" s="208"/>
      <c r="F51" s="198">
        <v>4.8847921535326657</v>
      </c>
      <c r="G51" s="210">
        <v>30471</v>
      </c>
      <c r="H51" s="196">
        <v>2015139037</v>
      </c>
      <c r="I51" s="208"/>
      <c r="J51" s="200">
        <v>4.414802550601622</v>
      </c>
    </row>
    <row r="52" spans="1:10" s="186" customFormat="1" ht="18" customHeight="1">
      <c r="A52" s="212" t="s">
        <v>132</v>
      </c>
      <c r="B52" s="213" t="s">
        <v>133</v>
      </c>
      <c r="C52" s="210">
        <v>27922</v>
      </c>
      <c r="D52" s="215">
        <v>2028647871</v>
      </c>
      <c r="E52" s="208"/>
      <c r="F52" s="198">
        <v>4.6012653315572347</v>
      </c>
      <c r="G52" s="210">
        <v>22750</v>
      </c>
      <c r="H52" s="196">
        <v>1916168032</v>
      </c>
      <c r="I52" s="208"/>
      <c r="J52" s="200">
        <v>4.1979751072902713</v>
      </c>
    </row>
    <row r="53" spans="1:10" s="186" customFormat="1" ht="18" customHeight="1">
      <c r="A53" s="212" t="s">
        <v>134</v>
      </c>
      <c r="B53" s="213" t="s">
        <v>177</v>
      </c>
      <c r="C53" s="218">
        <v>4230</v>
      </c>
      <c r="D53" s="215">
        <v>365354603</v>
      </c>
      <c r="E53" s="208"/>
      <c r="F53" s="198">
        <v>0.82867682092115869</v>
      </c>
      <c r="G53" s="210">
        <v>2924</v>
      </c>
      <c r="H53" s="196">
        <v>267401895</v>
      </c>
      <c r="I53" s="208"/>
      <c r="J53" s="200">
        <v>0.5858288417851274</v>
      </c>
    </row>
    <row r="54" spans="1:10" s="186" customFormat="1" ht="18" customHeight="1">
      <c r="A54" s="212" t="s">
        <v>136</v>
      </c>
      <c r="B54" s="213" t="s">
        <v>178</v>
      </c>
      <c r="C54" s="219">
        <v>13</v>
      </c>
      <c r="D54" s="207">
        <v>1026009</v>
      </c>
      <c r="E54" s="208"/>
      <c r="F54" s="198">
        <v>2.3271360737625551E-3</v>
      </c>
      <c r="G54" s="210">
        <v>0</v>
      </c>
      <c r="H54" s="196">
        <v>0</v>
      </c>
      <c r="I54" s="208"/>
      <c r="J54" s="200">
        <v>0</v>
      </c>
    </row>
    <row r="55" spans="1:10" s="186" customFormat="1" ht="18" customHeight="1">
      <c r="A55" s="212" t="s">
        <v>139</v>
      </c>
      <c r="B55" s="220" t="s">
        <v>140</v>
      </c>
      <c r="C55" s="219">
        <v>258661</v>
      </c>
      <c r="D55" s="207">
        <v>3045385983</v>
      </c>
      <c r="E55" s="208"/>
      <c r="F55" s="198">
        <v>6.9073736970827149</v>
      </c>
      <c r="G55" s="210">
        <v>274409</v>
      </c>
      <c r="H55" s="196">
        <v>3271202674</v>
      </c>
      <c r="I55" s="208"/>
      <c r="J55" s="200">
        <v>7.1666091736329376</v>
      </c>
    </row>
    <row r="56" spans="1:10" s="186" customFormat="1" ht="18" customHeight="1">
      <c r="A56" s="212" t="s">
        <v>141</v>
      </c>
      <c r="B56" s="220" t="s">
        <v>142</v>
      </c>
      <c r="C56" s="219">
        <v>4784</v>
      </c>
      <c r="D56" s="207">
        <v>126458991</v>
      </c>
      <c r="E56" s="208"/>
      <c r="F56" s="198">
        <v>0.28682719138693163</v>
      </c>
      <c r="G56" s="210">
        <v>4556</v>
      </c>
      <c r="H56" s="196">
        <v>123354514</v>
      </c>
      <c r="I56" s="208"/>
      <c r="J56" s="200">
        <v>0.27024726980931557</v>
      </c>
    </row>
    <row r="57" spans="1:10" s="186" customFormat="1" ht="18" customHeight="1">
      <c r="A57" s="212" t="s">
        <v>143</v>
      </c>
      <c r="B57" s="220" t="s">
        <v>144</v>
      </c>
      <c r="C57" s="219">
        <v>3423</v>
      </c>
      <c r="D57" s="207">
        <v>291417564</v>
      </c>
      <c r="E57" s="208"/>
      <c r="F57" s="198">
        <v>0.66097697555519319</v>
      </c>
      <c r="G57" s="210">
        <v>2928</v>
      </c>
      <c r="H57" s="196">
        <v>246414465</v>
      </c>
      <c r="I57" s="208"/>
      <c r="J57" s="200">
        <v>0.53984920574348139</v>
      </c>
    </row>
    <row r="58" spans="1:10" s="186" customFormat="1" ht="18" customHeight="1">
      <c r="A58" s="212" t="s">
        <v>145</v>
      </c>
      <c r="B58" s="223" t="s">
        <v>179</v>
      </c>
      <c r="C58" s="218">
        <v>44490</v>
      </c>
      <c r="D58" s="215">
        <v>8052919301</v>
      </c>
      <c r="E58" s="208"/>
      <c r="F58" s="198">
        <v>18.265179939411684</v>
      </c>
      <c r="G58" s="210">
        <v>45846</v>
      </c>
      <c r="H58" s="196">
        <v>8435883162</v>
      </c>
      <c r="I58" s="208"/>
      <c r="J58" s="200">
        <v>18.481483320187834</v>
      </c>
    </row>
    <row r="59" spans="1:10" s="186" customFormat="1" ht="18" customHeight="1" thickBot="1">
      <c r="A59" s="276" t="s">
        <v>147</v>
      </c>
      <c r="B59" s="223" t="s">
        <v>180</v>
      </c>
      <c r="C59" s="218">
        <v>348941</v>
      </c>
      <c r="D59" s="215">
        <v>4563889296</v>
      </c>
      <c r="E59" s="208"/>
      <c r="F59" s="257">
        <v>10.351557751813475</v>
      </c>
      <c r="G59" s="277">
        <v>361581</v>
      </c>
      <c r="H59" s="242">
        <v>4828896267</v>
      </c>
      <c r="I59" s="208"/>
      <c r="J59" s="200">
        <v>10.579232085087261</v>
      </c>
    </row>
    <row r="60" spans="1:10" s="186" customFormat="1" ht="18" customHeight="1" thickTop="1" thickBot="1">
      <c r="A60" s="230" t="s">
        <v>181</v>
      </c>
      <c r="B60" s="231"/>
      <c r="C60" s="233">
        <v>1397789</v>
      </c>
      <c r="D60" s="233">
        <v>44088913045</v>
      </c>
      <c r="E60" s="234">
        <v>50.824222484949765</v>
      </c>
      <c r="F60" s="235">
        <v>100</v>
      </c>
      <c r="G60" s="278">
        <v>1442964</v>
      </c>
      <c r="H60" s="278">
        <v>45645054652</v>
      </c>
      <c r="I60" s="234">
        <v>50.741087868291615</v>
      </c>
      <c r="J60" s="236">
        <v>100</v>
      </c>
    </row>
    <row r="61" spans="1:10" s="186" customFormat="1" ht="18" customHeight="1" thickTop="1">
      <c r="A61" s="279" t="s">
        <v>150</v>
      </c>
      <c r="B61" s="194" t="s">
        <v>90</v>
      </c>
      <c r="C61" s="244">
        <v>4636</v>
      </c>
      <c r="D61" s="244">
        <v>759245916</v>
      </c>
      <c r="E61" s="243"/>
      <c r="F61" s="198">
        <v>4.6983952211597257</v>
      </c>
      <c r="G61" s="199">
        <v>5115</v>
      </c>
      <c r="H61" s="196">
        <v>881051769</v>
      </c>
      <c r="I61" s="243"/>
      <c r="J61" s="200">
        <v>5.2751073664012544</v>
      </c>
    </row>
    <row r="62" spans="1:10" s="186" customFormat="1" ht="18" customHeight="1">
      <c r="A62" s="212" t="s">
        <v>151</v>
      </c>
      <c r="B62" s="220" t="s">
        <v>92</v>
      </c>
      <c r="C62" s="244">
        <v>3929</v>
      </c>
      <c r="D62" s="242">
        <v>103255786</v>
      </c>
      <c r="E62" s="243"/>
      <c r="F62" s="198">
        <v>0.63897148641296253</v>
      </c>
      <c r="G62" s="210">
        <v>6456</v>
      </c>
      <c r="H62" s="196">
        <v>150385907</v>
      </c>
      <c r="I62" s="243"/>
      <c r="J62" s="200">
        <v>0.90040317008731185</v>
      </c>
    </row>
    <row r="63" spans="1:10" s="186" customFormat="1" ht="18" customHeight="1">
      <c r="A63" s="212" t="s">
        <v>152</v>
      </c>
      <c r="B63" s="220" t="s">
        <v>93</v>
      </c>
      <c r="C63" s="244">
        <v>63277</v>
      </c>
      <c r="D63" s="207">
        <v>3639513041</v>
      </c>
      <c r="E63" s="243"/>
      <c r="F63" s="198">
        <v>22.522176700365552</v>
      </c>
      <c r="G63" s="210">
        <v>58320</v>
      </c>
      <c r="H63" s="196">
        <v>3619290188</v>
      </c>
      <c r="I63" s="243"/>
      <c r="J63" s="200">
        <v>21.669719083059444</v>
      </c>
    </row>
    <row r="64" spans="1:10" s="186" customFormat="1" ht="18" customHeight="1">
      <c r="A64" s="212" t="s">
        <v>153</v>
      </c>
      <c r="B64" s="220" t="s">
        <v>94</v>
      </c>
      <c r="C64" s="219">
        <v>11633</v>
      </c>
      <c r="D64" s="207">
        <v>1310237743</v>
      </c>
      <c r="E64" s="243"/>
      <c r="F64" s="198">
        <v>8.1080643577598188</v>
      </c>
      <c r="G64" s="210">
        <v>10927</v>
      </c>
      <c r="H64" s="196">
        <v>1292132969</v>
      </c>
      <c r="I64" s="243"/>
      <c r="J64" s="200">
        <v>7.7363673543022236</v>
      </c>
    </row>
    <row r="65" spans="1:10" s="186" customFormat="1" ht="18" customHeight="1">
      <c r="A65" s="212" t="s">
        <v>154</v>
      </c>
      <c r="B65" s="220" t="s">
        <v>95</v>
      </c>
      <c r="C65" s="219">
        <v>11561</v>
      </c>
      <c r="D65" s="207">
        <v>2152260343</v>
      </c>
      <c r="E65" s="243"/>
      <c r="F65" s="198">
        <v>13.318701486756227</v>
      </c>
      <c r="G65" s="210">
        <v>11346</v>
      </c>
      <c r="H65" s="196">
        <v>2146442391</v>
      </c>
      <c r="I65" s="243"/>
      <c r="J65" s="200">
        <v>12.851360688114141</v>
      </c>
    </row>
    <row r="66" spans="1:10" s="186" customFormat="1" ht="18" customHeight="1">
      <c r="A66" s="204" t="s">
        <v>155</v>
      </c>
      <c r="B66" s="280" t="s">
        <v>156</v>
      </c>
      <c r="C66" s="219">
        <v>24901</v>
      </c>
      <c r="D66" s="207">
        <v>6499252003</v>
      </c>
      <c r="E66" s="243"/>
      <c r="F66" s="198">
        <v>40.218924999799377</v>
      </c>
      <c r="G66" s="210">
        <v>26082</v>
      </c>
      <c r="H66" s="196">
        <v>6904654038</v>
      </c>
      <c r="I66" s="243"/>
      <c r="J66" s="200">
        <v>41.34012626709336</v>
      </c>
    </row>
    <row r="67" spans="1:10" s="186" customFormat="1" ht="18" customHeight="1">
      <c r="A67" s="212" t="s">
        <v>157</v>
      </c>
      <c r="B67" s="220" t="s">
        <v>97</v>
      </c>
      <c r="C67" s="219"/>
      <c r="D67" s="207"/>
      <c r="E67" s="243"/>
      <c r="F67" s="198">
        <v>0</v>
      </c>
      <c r="G67" s="210">
        <v>0</v>
      </c>
      <c r="H67" s="196">
        <v>0</v>
      </c>
      <c r="I67" s="243"/>
      <c r="J67" s="200">
        <v>0</v>
      </c>
    </row>
    <row r="68" spans="1:10" s="186" customFormat="1" ht="18" customHeight="1">
      <c r="A68" s="204" t="s">
        <v>158</v>
      </c>
      <c r="B68" s="223" t="s">
        <v>99</v>
      </c>
      <c r="C68" s="218">
        <v>2916</v>
      </c>
      <c r="D68" s="215">
        <v>818857688</v>
      </c>
      <c r="E68" s="243"/>
      <c r="F68" s="198">
        <v>5.0672871161141702</v>
      </c>
      <c r="G68" s="210">
        <v>2908</v>
      </c>
      <c r="H68" s="196">
        <v>835781186</v>
      </c>
      <c r="I68" s="243"/>
      <c r="J68" s="200">
        <v>5.0040595185141461</v>
      </c>
    </row>
    <row r="69" spans="1:10" s="186" customFormat="1" ht="18" customHeight="1" thickBot="1">
      <c r="A69" s="222" t="s">
        <v>159</v>
      </c>
      <c r="B69" s="223" t="s">
        <v>160</v>
      </c>
      <c r="C69" s="218">
        <v>3568</v>
      </c>
      <c r="D69" s="215">
        <v>877063506</v>
      </c>
      <c r="E69" s="243"/>
      <c r="F69" s="257">
        <v>5.4274786316321713</v>
      </c>
      <c r="G69" s="277">
        <v>3451</v>
      </c>
      <c r="H69" s="242">
        <v>872324805</v>
      </c>
      <c r="I69" s="243"/>
      <c r="J69" s="200">
        <v>5.2228565524281221</v>
      </c>
    </row>
    <row r="70" spans="1:10" s="186" customFormat="1" ht="18" customHeight="1" thickTop="1" thickBot="1">
      <c r="A70" s="230" t="s">
        <v>161</v>
      </c>
      <c r="B70" s="231"/>
      <c r="C70" s="233">
        <v>126421</v>
      </c>
      <c r="D70" s="233">
        <v>16159686026</v>
      </c>
      <c r="E70" s="234">
        <v>18.628344886481603</v>
      </c>
      <c r="F70" s="235">
        <v>100.00000000000001</v>
      </c>
      <c r="G70" s="278">
        <v>124605</v>
      </c>
      <c r="H70" s="278">
        <v>16702063253</v>
      </c>
      <c r="I70" s="234">
        <v>18.566761844486123</v>
      </c>
      <c r="J70" s="236">
        <v>100</v>
      </c>
    </row>
    <row r="71" spans="1:10" s="186" customFormat="1" ht="18" customHeight="1" thickTop="1">
      <c r="A71" s="204" t="s">
        <v>162</v>
      </c>
      <c r="B71" s="221" t="s">
        <v>106</v>
      </c>
      <c r="C71" s="281">
        <v>52214</v>
      </c>
      <c r="D71" s="242">
        <v>13552437164</v>
      </c>
      <c r="E71" s="256"/>
      <c r="F71" s="198">
        <v>62.436857398583086</v>
      </c>
      <c r="G71" s="199">
        <v>53120</v>
      </c>
      <c r="H71" s="196">
        <v>14114078100</v>
      </c>
      <c r="I71" s="256"/>
      <c r="J71" s="200">
        <v>62.606258717992766</v>
      </c>
    </row>
    <row r="72" spans="1:10" s="186" customFormat="1" ht="18" customHeight="1">
      <c r="A72" s="212" t="s">
        <v>163</v>
      </c>
      <c r="B72" s="220" t="s">
        <v>107</v>
      </c>
      <c r="C72" s="219">
        <v>24546</v>
      </c>
      <c r="D72" s="207">
        <v>6865204716</v>
      </c>
      <c r="E72" s="256"/>
      <c r="F72" s="198">
        <v>31.628392936112942</v>
      </c>
      <c r="G72" s="210">
        <v>24749</v>
      </c>
      <c r="H72" s="196">
        <v>7191985796</v>
      </c>
      <c r="I72" s="256"/>
      <c r="J72" s="200">
        <v>31.901716870937904</v>
      </c>
    </row>
    <row r="73" spans="1:10" s="186" customFormat="1" ht="18" customHeight="1">
      <c r="A73" s="193" t="s">
        <v>182</v>
      </c>
      <c r="B73" s="194" t="s">
        <v>108</v>
      </c>
      <c r="C73" s="244">
        <v>3455</v>
      </c>
      <c r="D73" s="196">
        <v>1226912479</v>
      </c>
      <c r="E73" s="256"/>
      <c r="F73" s="198">
        <v>5.652456348984483</v>
      </c>
      <c r="G73" s="210">
        <v>2531</v>
      </c>
      <c r="H73" s="196">
        <v>912599994</v>
      </c>
      <c r="I73" s="256"/>
      <c r="J73" s="200">
        <v>4.0480484042668472</v>
      </c>
    </row>
    <row r="74" spans="1:10" s="186" customFormat="1" ht="18" customHeight="1" thickBot="1">
      <c r="A74" s="204" t="s">
        <v>165</v>
      </c>
      <c r="B74" s="221" t="s">
        <v>109</v>
      </c>
      <c r="C74" s="281">
        <v>164</v>
      </c>
      <c r="D74" s="242">
        <v>61274103</v>
      </c>
      <c r="E74" s="256"/>
      <c r="F74" s="257">
        <v>0.28229331631949206</v>
      </c>
      <c r="G74" s="277">
        <v>837</v>
      </c>
      <c r="H74" s="242">
        <v>325532791</v>
      </c>
      <c r="I74" s="256"/>
      <c r="J74" s="200">
        <v>1.4439760068024754</v>
      </c>
    </row>
    <row r="75" spans="1:10" s="186" customFormat="1" ht="18" customHeight="1" thickTop="1" thickBot="1">
      <c r="A75" s="230" t="s">
        <v>166</v>
      </c>
      <c r="B75" s="231"/>
      <c r="C75" s="233">
        <v>80379</v>
      </c>
      <c r="D75" s="233">
        <v>21705828462</v>
      </c>
      <c r="E75" s="234">
        <v>25.021752154489818</v>
      </c>
      <c r="F75" s="235">
        <v>100.00000000000001</v>
      </c>
      <c r="G75" s="278">
        <v>81237</v>
      </c>
      <c r="H75" s="278">
        <v>22544196681</v>
      </c>
      <c r="I75" s="234">
        <v>25.061139118617465</v>
      </c>
      <c r="J75" s="236">
        <v>99.999999999999986</v>
      </c>
    </row>
    <row r="76" spans="1:10" s="186" customFormat="1" ht="18" customHeight="1" thickTop="1">
      <c r="A76" s="282" t="s">
        <v>167</v>
      </c>
      <c r="B76" s="221" t="s">
        <v>183</v>
      </c>
      <c r="C76" s="281">
        <v>187036</v>
      </c>
      <c r="D76" s="242">
        <v>2643609237</v>
      </c>
      <c r="E76" s="243"/>
      <c r="F76" s="198">
        <v>55.150930497986693</v>
      </c>
      <c r="G76" s="199">
        <v>194459</v>
      </c>
      <c r="H76" s="196">
        <v>2856888751</v>
      </c>
      <c r="I76" s="243"/>
      <c r="J76" s="200">
        <v>56.399205095193224</v>
      </c>
    </row>
    <row r="77" spans="1:10" s="186" customFormat="1" ht="18" customHeight="1">
      <c r="A77" s="212" t="s">
        <v>169</v>
      </c>
      <c r="B77" s="220" t="s">
        <v>170</v>
      </c>
      <c r="C77" s="219">
        <v>9787</v>
      </c>
      <c r="D77" s="207">
        <v>377593777</v>
      </c>
      <c r="E77" s="243"/>
      <c r="F77" s="198">
        <v>7.8773548905553659</v>
      </c>
      <c r="G77" s="210">
        <v>10541</v>
      </c>
      <c r="H77" s="196">
        <v>406690977</v>
      </c>
      <c r="I77" s="243"/>
      <c r="J77" s="200">
        <v>8.0286807857529752</v>
      </c>
    </row>
    <row r="78" spans="1:10" s="186" customFormat="1" ht="18" customHeight="1" thickBot="1">
      <c r="A78" s="283" t="s">
        <v>171</v>
      </c>
      <c r="B78" s="284" t="s">
        <v>172</v>
      </c>
      <c r="C78" s="228">
        <v>99162</v>
      </c>
      <c r="D78" s="225">
        <v>1772205208</v>
      </c>
      <c r="E78" s="247"/>
      <c r="F78" s="198">
        <v>36.971714611457934</v>
      </c>
      <c r="G78" s="210">
        <v>101640</v>
      </c>
      <c r="H78" s="196">
        <v>1801897252</v>
      </c>
      <c r="I78" s="247"/>
      <c r="J78" s="200">
        <v>35.572114119053801</v>
      </c>
    </row>
    <row r="79" spans="1:10" s="186" customFormat="1" ht="18" customHeight="1" thickTop="1" thickBot="1">
      <c r="A79" s="230" t="s">
        <v>173</v>
      </c>
      <c r="B79" s="285"/>
      <c r="C79" s="233">
        <v>295985</v>
      </c>
      <c r="D79" s="233">
        <v>4793408222</v>
      </c>
      <c r="E79" s="234">
        <v>5.5256804740788201</v>
      </c>
      <c r="F79" s="235">
        <v>100</v>
      </c>
      <c r="G79" s="233">
        <v>306640</v>
      </c>
      <c r="H79" s="233">
        <v>5065476980</v>
      </c>
      <c r="I79" s="234">
        <v>5.6310111686047994</v>
      </c>
      <c r="J79" s="236">
        <v>100</v>
      </c>
    </row>
    <row r="80" spans="1:10" s="186" customFormat="1" ht="18" customHeight="1" thickTop="1" thickBot="1">
      <c r="A80" s="286" t="s">
        <v>174</v>
      </c>
      <c r="B80" s="287"/>
      <c r="C80" s="288">
        <v>1900574</v>
      </c>
      <c r="D80" s="288">
        <v>86747835755</v>
      </c>
      <c r="E80" s="289"/>
      <c r="F80" s="290"/>
      <c r="G80" s="288">
        <v>1955446</v>
      </c>
      <c r="H80" s="291">
        <v>89956791566</v>
      </c>
      <c r="I80" s="289"/>
      <c r="J80" s="292"/>
    </row>
    <row r="81" spans="1:10" s="140" customFormat="1" ht="15" customHeight="1">
      <c r="A81" s="271" t="s">
        <v>184</v>
      </c>
      <c r="B81" s="293"/>
      <c r="C81" s="294"/>
      <c r="D81" s="294"/>
      <c r="E81" s="294"/>
      <c r="F81" s="294"/>
      <c r="G81" s="30"/>
      <c r="H81" s="295"/>
    </row>
    <row r="82" spans="1:10">
      <c r="G82" s="141"/>
      <c r="H82" s="141"/>
      <c r="I82" s="141"/>
      <c r="J82" s="141"/>
    </row>
    <row r="83" spans="1:10">
      <c r="G83" s="296"/>
    </row>
  </sheetData>
  <mergeCells count="21">
    <mergeCell ref="E76:E78"/>
    <mergeCell ref="I76:I78"/>
    <mergeCell ref="E45:E59"/>
    <mergeCell ref="I45:I59"/>
    <mergeCell ref="E61:E69"/>
    <mergeCell ref="I61:I69"/>
    <mergeCell ref="E71:E74"/>
    <mergeCell ref="I71:I74"/>
    <mergeCell ref="E31:E34"/>
    <mergeCell ref="I31:I34"/>
    <mergeCell ref="E36:E38"/>
    <mergeCell ref="I36:I38"/>
    <mergeCell ref="C43:F43"/>
    <mergeCell ref="G43:J43"/>
    <mergeCell ref="F1:G1"/>
    <mergeCell ref="C3:F3"/>
    <mergeCell ref="G3:J3"/>
    <mergeCell ref="E5:E19"/>
    <mergeCell ref="I5:I19"/>
    <mergeCell ref="E21:E29"/>
    <mergeCell ref="I21:I2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 ３９５  第１号被保険者数</vt:lpstr>
      <vt:lpstr>表 ３９６  第１号被保険者数の推移</vt:lpstr>
      <vt:lpstr>表 ３９７  要介護等認定者数の状況</vt:lpstr>
      <vt:lpstr>表 ３９８  要介護等認定者数の推移</vt:lpstr>
      <vt:lpstr>表 ３９９  第１号被保険者保険料の収納状況の推移</vt:lpstr>
      <vt:lpstr>表 ４００  給付サービス量の推移Ⅰ</vt:lpstr>
      <vt:lpstr>表 ４０1  給付サービス費の推移Ⅱ</vt:lpstr>
      <vt:lpstr>'表 ３９５  第１号被保険者数'!Print_Area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2021-12-26T23:49:15Z</cp:lastPrinted>
  <dcterms:created xsi:type="dcterms:W3CDTF">2002-07-25T04:22:31Z</dcterms:created>
  <dcterms:modified xsi:type="dcterms:W3CDTF">2022-03-29T23:09:03Z</dcterms:modified>
</cp:coreProperties>
</file>