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awasaki.local\庁内共有ファイルサーバ\40（健）総務部庶務課\調査係\●統計調査関係\10_健康福祉年報\R01年度\19 HP公開\HP掲載（修正）\Excel_セクションごと\第１編　保健統計\第１章　川崎市の人口及び人口動態統計\"/>
    </mc:Choice>
  </mc:AlternateContent>
  <bookViews>
    <workbookView xWindow="3285" yWindow="2925" windowWidth="21225" windowHeight="19965"/>
  </bookViews>
  <sheets>
    <sheet name="表 ７  出生率の推移" sheetId="1" r:id="rId1"/>
    <sheet name="表 ８  再生産率の推移" sheetId="2" r:id="rId2"/>
    <sheet name="表 ９  全死亡及び三大死因による死亡率の推移" sheetId="3" r:id="rId3"/>
    <sheet name="表 １０  死産率の推移" sheetId="4" r:id="rId4"/>
    <sheet name="表 １１  年次別人口動態実数" sheetId="5" r:id="rId5"/>
    <sheet name="表 １２  年次別人口動態率" sheetId="6" r:id="rId6"/>
    <sheet name="表 １３  人口動態月別件数" sheetId="7" r:id="rId7"/>
  </sheets>
  <definedNames>
    <definedName name="_xlnm.Print_Area" localSheetId="0">'表 ７  出生率の推移'!$A$1:$L$17</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46" i="7" l="1"/>
  <c r="C45" i="7"/>
  <c r="C44" i="7"/>
  <c r="C43" i="7"/>
  <c r="C42" i="7"/>
  <c r="C41" i="7"/>
  <c r="C40" i="7"/>
  <c r="O39" i="7"/>
  <c r="N39" i="7"/>
  <c r="M39" i="7"/>
  <c r="L39" i="7"/>
  <c r="K39" i="7"/>
  <c r="J39" i="7"/>
  <c r="I39" i="7"/>
  <c r="H39" i="7"/>
  <c r="G39" i="7"/>
  <c r="F39" i="7"/>
  <c r="E39" i="7"/>
  <c r="D39" i="7"/>
  <c r="C39" i="7"/>
  <c r="C37" i="7"/>
  <c r="C36" i="7"/>
  <c r="C35" i="7"/>
  <c r="C34" i="7"/>
  <c r="C33" i="7"/>
  <c r="C32" i="7"/>
  <c r="C31" i="7"/>
  <c r="O30" i="7"/>
  <c r="N30" i="7"/>
  <c r="M30" i="7"/>
  <c r="L30" i="7"/>
  <c r="K30" i="7"/>
  <c r="J30" i="7"/>
  <c r="I30" i="7"/>
  <c r="H30" i="7"/>
  <c r="G30" i="7"/>
  <c r="F30" i="7"/>
  <c r="E30" i="7"/>
  <c r="D30" i="7"/>
  <c r="C30" i="7"/>
  <c r="C28" i="7"/>
  <c r="C27" i="7"/>
  <c r="C26" i="7"/>
  <c r="C25" i="7"/>
  <c r="C24" i="7"/>
  <c r="C23" i="7"/>
  <c r="C22" i="7"/>
  <c r="O21" i="7"/>
  <c r="N21" i="7"/>
  <c r="M21" i="7"/>
  <c r="L21" i="7"/>
  <c r="K21" i="7"/>
  <c r="J21" i="7"/>
  <c r="I21" i="7"/>
  <c r="H21" i="7"/>
  <c r="G21" i="7"/>
  <c r="F21" i="7"/>
  <c r="E21" i="7"/>
  <c r="D21" i="7"/>
  <c r="C21" i="7"/>
  <c r="C19" i="7"/>
  <c r="C18" i="7"/>
  <c r="C17" i="7"/>
  <c r="C16" i="7"/>
  <c r="C15" i="7"/>
  <c r="C14" i="7"/>
  <c r="C13" i="7"/>
  <c r="O12" i="7"/>
  <c r="N12" i="7"/>
  <c r="M12" i="7"/>
  <c r="L12" i="7"/>
  <c r="K12" i="7"/>
  <c r="J12" i="7"/>
  <c r="I12" i="7"/>
  <c r="H12" i="7"/>
  <c r="G12" i="7"/>
  <c r="F12" i="7"/>
  <c r="E12" i="7"/>
  <c r="D12" i="7"/>
  <c r="C12" i="7"/>
  <c r="C10" i="7"/>
  <c r="C9" i="7"/>
  <c r="C8" i="7"/>
  <c r="C7" i="7"/>
  <c r="C6" i="7"/>
  <c r="C5" i="7"/>
  <c r="C4" i="7"/>
  <c r="O3" i="7"/>
  <c r="N3" i="7"/>
  <c r="M3" i="7"/>
  <c r="L3" i="7"/>
  <c r="K3" i="7"/>
  <c r="J3" i="7"/>
  <c r="I3" i="7"/>
  <c r="H3" i="7"/>
  <c r="G3" i="7"/>
  <c r="F3" i="7"/>
  <c r="E3" i="7"/>
  <c r="C3" i="7" s="1"/>
  <c r="D3" i="7"/>
  <c r="G28" i="5" l="1"/>
  <c r="D28" i="5"/>
  <c r="G27" i="5"/>
  <c r="D27" i="5"/>
  <c r="G26" i="5"/>
  <c r="D26" i="5"/>
  <c r="G25" i="5"/>
  <c r="D25" i="5"/>
  <c r="G24" i="5"/>
  <c r="D24" i="5"/>
  <c r="G23" i="5"/>
  <c r="D23" i="5"/>
  <c r="D19" i="5" s="1"/>
  <c r="G22" i="5"/>
  <c r="D22" i="5"/>
  <c r="G21" i="5"/>
  <c r="G20" i="5"/>
  <c r="G19" i="5"/>
  <c r="H7" i="2" l="1"/>
</calcChain>
</file>

<file path=xl/sharedStrings.xml><?xml version="1.0" encoding="utf-8"?>
<sst xmlns="http://schemas.openxmlformats.org/spreadsheetml/2006/main" count="266" uniqueCount="119">
  <si>
    <t>22</t>
  </si>
  <si>
    <t>23</t>
  </si>
  <si>
    <t>24</t>
  </si>
  <si>
    <t>25</t>
  </si>
  <si>
    <t>26</t>
  </si>
  <si>
    <t>27</t>
  </si>
  <si>
    <t>総　　　数</t>
  </si>
  <si>
    <t>川　　　崎</t>
  </si>
  <si>
    <t>幸</t>
  </si>
  <si>
    <t>中　　　原</t>
  </si>
  <si>
    <t>高　　　津</t>
  </si>
  <si>
    <t>宮　　　前</t>
  </si>
  <si>
    <t>多　　　摩</t>
  </si>
  <si>
    <t>麻　　　生</t>
  </si>
  <si>
    <t>注）　出生率の算出に用いた日本人人口は住民基本台帳に基づくものであるため、厚生労働省の公表値とは異なる。</t>
  </si>
  <si>
    <t>資料：庶務課　「人口動態調査」より</t>
  </si>
  <si>
    <t>×アプリケーション定義またはオブジェクト定義のエラーです。:1004</t>
  </si>
  <si>
    <t>平成21</t>
    <rPh sb="0" eb="2">
      <t>ヘイセイ</t>
    </rPh>
    <phoneticPr fontId="8"/>
  </si>
  <si>
    <t>令和元</t>
    <rPh sb="0" eb="2">
      <t>レイワ</t>
    </rPh>
    <rPh sb="2" eb="3">
      <t>ガン</t>
    </rPh>
    <phoneticPr fontId="8"/>
  </si>
  <si>
    <t>　令和元年の出生数は、12,971人、出生率は、人口千対8.8で各都道府県・指定都市と比較すると、全国的にも高いところに位置している。各区の出生率をみると、幸区、中原区、高津区が全市の8.8を上回っている。</t>
    <rPh sb="1" eb="3">
      <t>レイワ</t>
    </rPh>
    <rPh sb="3" eb="4">
      <t>ガン</t>
    </rPh>
    <rPh sb="78" eb="79">
      <t>サイワ</t>
    </rPh>
    <rPh sb="79" eb="80">
      <t>ク</t>
    </rPh>
    <rPh sb="81" eb="84">
      <t>ナカハラク</t>
    </rPh>
    <rPh sb="85" eb="88">
      <t>タカツク</t>
    </rPh>
    <phoneticPr fontId="8"/>
  </si>
  <si>
    <t>　 出生率は、昭和46年以降減少傾向を示してきており、再生産率をみると、年齢階級別の合計である粗再生産率（合計特殊出生率）では1.31、また、女子だけの年齢階級別出生率の合計である総再生産率は0.63と、将来人口の増減の境界である1を下回っている。</t>
    <phoneticPr fontId="8"/>
  </si>
  <si>
    <t>２８</t>
  </si>
  <si>
    <t>29</t>
  </si>
  <si>
    <t>30</t>
    <phoneticPr fontId="8"/>
  </si>
  <si>
    <t>出生数</t>
  </si>
  <si>
    <t>出生率</t>
  </si>
  <si>
    <t>粗再生産率（合計特殊出生率）</t>
  </si>
  <si>
    <t>総再生産率</t>
  </si>
  <si>
    <t>純再生産率</t>
  </si>
  <si>
    <t>注）　純再生産率の算出については、当該年の川崎市生命表を用いた。</t>
  </si>
  <si>
    <t>表 ８  再生産率の推移</t>
    <phoneticPr fontId="13"/>
  </si>
  <si>
    <t>§２ 人口動態の概要</t>
    <phoneticPr fontId="8"/>
  </si>
  <si>
    <t>表 ７  出生率の推移</t>
    <phoneticPr fontId="8"/>
  </si>
  <si>
    <t>表 ９  全死亡及び三大死因による死亡率の推移</t>
    <phoneticPr fontId="8"/>
  </si>
  <si>
    <t>21</t>
  </si>
  <si>
    <t>粗死亡率</t>
  </si>
  <si>
    <t>全死亡</t>
  </si>
  <si>
    <t>悪性新生物</t>
  </si>
  <si>
    <t>脳血管疾患</t>
  </si>
  <si>
    <t>心疾患</t>
  </si>
  <si>
    <t>年齢調整
死亡率</t>
  </si>
  <si>
    <t>注）　年齢調整死亡率の基準人口は昭和60年川崎市人口  平成26年度までは昭和40年川崎市人口</t>
  </si>
  <si>
    <t>表 １０  死産率の推移</t>
  </si>
  <si>
    <t>総数</t>
  </si>
  <si>
    <t>自然</t>
  </si>
  <si>
    <t>人工</t>
  </si>
  <si>
    <t>川崎</t>
  </si>
  <si>
    <t>　幸</t>
  </si>
  <si>
    <t>中原</t>
  </si>
  <si>
    <t>高津</t>
  </si>
  <si>
    <t>宮前</t>
  </si>
  <si>
    <t>多摩</t>
  </si>
  <si>
    <t>麻生</t>
  </si>
  <si>
    <t>死産率＝</t>
  </si>
  <si>
    <t>死産数</t>
  </si>
  <si>
    <t>×1,000</t>
  </si>
  <si>
    <t>出生数＋死産数</t>
  </si>
  <si>
    <r>
      <t>　平成令和元年</t>
    </r>
    <r>
      <rPr>
        <sz val="9"/>
        <color theme="1"/>
        <rFont val="ＭＳ Ｐ明朝"/>
        <family val="3"/>
        <charset val="128"/>
      </rPr>
      <t>の死産率は、総数で出産千対</t>
    </r>
    <r>
      <rPr>
        <sz val="9"/>
        <color theme="1"/>
        <rFont val="ＭＳ Ｐ明朝"/>
        <family val="1"/>
        <charset val="128"/>
      </rPr>
      <t>26.6</t>
    </r>
    <r>
      <rPr>
        <sz val="9"/>
        <color theme="1"/>
        <rFont val="ＭＳ Ｐ明朝"/>
        <family val="3"/>
        <charset val="128"/>
      </rPr>
      <t>、自然死産</t>
    </r>
    <r>
      <rPr>
        <sz val="9"/>
        <color theme="1"/>
        <rFont val="ＭＳ Ｐ明朝"/>
        <family val="1"/>
        <charset val="128"/>
      </rPr>
      <t>8.8</t>
    </r>
    <r>
      <rPr>
        <sz val="9"/>
        <color theme="1"/>
        <rFont val="ＭＳ Ｐ明朝"/>
        <family val="3"/>
        <charset val="128"/>
      </rPr>
      <t>、人工死産</t>
    </r>
    <r>
      <rPr>
        <sz val="9"/>
        <color theme="1"/>
        <rFont val="ＭＳ Ｐ明朝"/>
        <family val="1"/>
        <charset val="128"/>
      </rPr>
      <t>17.9</t>
    </r>
    <r>
      <rPr>
        <sz val="9"/>
        <color theme="1"/>
        <rFont val="ＭＳ Ｐ明朝"/>
        <family val="3"/>
        <charset val="128"/>
      </rPr>
      <t>、であり、全国平均と比較すると、自然死産、人工死産ともに平均を下回っている。</t>
    </r>
    <rPh sb="3" eb="4">
      <t>レイ</t>
    </rPh>
    <rPh sb="4" eb="5">
      <t>カズ</t>
    </rPh>
    <rPh sb="5" eb="7">
      <t>ガンネン</t>
    </rPh>
    <phoneticPr fontId="8"/>
  </si>
  <si>
    <t>令和元年</t>
    <phoneticPr fontId="8"/>
  </si>
  <si>
    <t>資料：庶務課　「人口動態調査」より　　※基礎資料の提供遅延のため、平成29年度までの情報</t>
    <phoneticPr fontId="8"/>
  </si>
  <si>
    <t>表 １１  年次別人口動態実数</t>
    <phoneticPr fontId="8"/>
  </si>
  <si>
    <t xml:space="preserve"> 人　　口</t>
    <phoneticPr fontId="8"/>
  </si>
  <si>
    <t xml:space="preserve"> 出　　生</t>
    <phoneticPr fontId="8"/>
  </si>
  <si>
    <t>死　　亡</t>
    <phoneticPr fontId="8"/>
  </si>
  <si>
    <t>自然増加</t>
    <phoneticPr fontId="8"/>
  </si>
  <si>
    <t>乳児死亡
 （再掲）</t>
    <phoneticPr fontId="8"/>
  </si>
  <si>
    <t>新生児死亡
（再掲）</t>
    <phoneticPr fontId="8"/>
  </si>
  <si>
    <t xml:space="preserve"> 死　　産</t>
    <phoneticPr fontId="8"/>
  </si>
  <si>
    <t xml:space="preserve"> 婚　　姻</t>
    <phoneticPr fontId="8"/>
  </si>
  <si>
    <t>離　　婚</t>
    <rPh sb="0" eb="1">
      <t>リ</t>
    </rPh>
    <phoneticPr fontId="8"/>
  </si>
  <si>
    <t>平成</t>
    <rPh sb="0" eb="2">
      <t>ヘイセイ</t>
    </rPh>
    <phoneticPr fontId="8"/>
  </si>
  <si>
    <t>男</t>
    <rPh sb="0" eb="1">
      <t>オトコ</t>
    </rPh>
    <phoneticPr fontId="8"/>
  </si>
  <si>
    <t>･</t>
  </si>
  <si>
    <t>女</t>
    <rPh sb="0" eb="1">
      <t>オンナ</t>
    </rPh>
    <phoneticPr fontId="8"/>
  </si>
  <si>
    <t>川　　　崎</t>
    <phoneticPr fontId="8"/>
  </si>
  <si>
    <t>幸</t>
    <rPh sb="0" eb="1">
      <t>サイワイ</t>
    </rPh>
    <phoneticPr fontId="8"/>
  </si>
  <si>
    <t>中　　　原</t>
    <rPh sb="0" eb="5">
      <t>ナカハラ</t>
    </rPh>
    <phoneticPr fontId="8"/>
  </si>
  <si>
    <t>高　　　津</t>
    <rPh sb="0" eb="5">
      <t>タカツ</t>
    </rPh>
    <phoneticPr fontId="8"/>
  </si>
  <si>
    <t>宮　　　前</t>
    <rPh sb="0" eb="5">
      <t>ミヤマエ</t>
    </rPh>
    <phoneticPr fontId="8"/>
  </si>
  <si>
    <t>多　　　摩</t>
    <rPh sb="0" eb="5">
      <t>タマ</t>
    </rPh>
    <phoneticPr fontId="8"/>
  </si>
  <si>
    <t>麻　　　生</t>
    <rPh sb="0" eb="5">
      <t>アサオ</t>
    </rPh>
    <phoneticPr fontId="8"/>
  </si>
  <si>
    <t xml:space="preserve"> 注）　　人口は、日本人人口のみである。</t>
    <rPh sb="5" eb="7">
      <t>ジンコウ</t>
    </rPh>
    <rPh sb="9" eb="12">
      <t>ニホンジン</t>
    </rPh>
    <rPh sb="12" eb="14">
      <t>ジンコウ</t>
    </rPh>
    <phoneticPr fontId="8"/>
  </si>
  <si>
    <t>資料：庶務課　「人口動態調査」及び総合企画局統計情報課　「川崎市の世帯数・人口」より</t>
    <rPh sb="15" eb="16">
      <t>オヨ</t>
    </rPh>
    <phoneticPr fontId="8"/>
  </si>
  <si>
    <t>令和</t>
    <rPh sb="0" eb="2">
      <t>レイワ</t>
    </rPh>
    <phoneticPr fontId="8"/>
  </si>
  <si>
    <t>元</t>
    <rPh sb="0" eb="1">
      <t>モト</t>
    </rPh>
    <phoneticPr fontId="8"/>
  </si>
  <si>
    <t>―</t>
    <phoneticPr fontId="8"/>
  </si>
  <si>
    <t>出　 生　 率
（人口千対）</t>
  </si>
  <si>
    <t>死　 亡　 率
（人口千対）</t>
  </si>
  <si>
    <t>乳児死亡率
（出生千対）</t>
  </si>
  <si>
    <t>新生児死亡率
（出生千対）</t>
  </si>
  <si>
    <t>死　 産　 率
（出産千対）</t>
  </si>
  <si>
    <t>婚　 姻　 率
（人口千対）</t>
  </si>
  <si>
    <t>離　婚　率
（人口千対）</t>
  </si>
  <si>
    <t>川崎市</t>
  </si>
  <si>
    <t>全 国</t>
  </si>
  <si>
    <t>令和元</t>
    <rPh sb="0" eb="2">
      <t>レイワ</t>
    </rPh>
    <rPh sb="2" eb="3">
      <t>モト</t>
    </rPh>
    <phoneticPr fontId="8"/>
  </si>
  <si>
    <t>注）　算出基礎人口は、各年１０月１日現在の本市の日本人人口（町別年齢別人口－管区別年齢別外国人住民人口）による。</t>
  </si>
  <si>
    <t>表 １２  年次別人口動態率</t>
    <phoneticPr fontId="13"/>
  </si>
  <si>
    <t>表 １３  人口動態月別件数</t>
    <phoneticPr fontId="8"/>
  </si>
  <si>
    <t>令和元年</t>
    <rPh sb="0" eb="2">
      <t>レイワ</t>
    </rPh>
    <rPh sb="2" eb="4">
      <t>ガンネン</t>
    </rPh>
    <phoneticPr fontId="8"/>
  </si>
  <si>
    <t>総　数</t>
  </si>
  <si>
    <t xml:space="preserve"> 1月</t>
  </si>
  <si>
    <t>総数</t>
    <rPh sb="0" eb="2">
      <t>ソウスウ</t>
    </rPh>
    <phoneticPr fontId="8"/>
  </si>
  <si>
    <t>川崎</t>
    <rPh sb="0" eb="2">
      <t>カワサキ</t>
    </rPh>
    <phoneticPr fontId="8"/>
  </si>
  <si>
    <t>出</t>
    <rPh sb="0" eb="1">
      <t>デ</t>
    </rPh>
    <phoneticPr fontId="8"/>
  </si>
  <si>
    <t>中原</t>
    <rPh sb="0" eb="2">
      <t>ナカハラ</t>
    </rPh>
    <phoneticPr fontId="8"/>
  </si>
  <si>
    <t>高津</t>
    <rPh sb="0" eb="2">
      <t>タカツ</t>
    </rPh>
    <phoneticPr fontId="8"/>
  </si>
  <si>
    <t>生</t>
    <rPh sb="0" eb="1">
      <t>セイ</t>
    </rPh>
    <phoneticPr fontId="8"/>
  </si>
  <si>
    <t>宮前</t>
    <rPh sb="0" eb="2">
      <t>ミヤマエ</t>
    </rPh>
    <phoneticPr fontId="8"/>
  </si>
  <si>
    <t>多摩</t>
    <rPh sb="0" eb="2">
      <t>タマ</t>
    </rPh>
    <phoneticPr fontId="8"/>
  </si>
  <si>
    <t>麻生</t>
    <rPh sb="0" eb="2">
      <t>アサオ</t>
    </rPh>
    <phoneticPr fontId="8"/>
  </si>
  <si>
    <t>死</t>
    <rPh sb="0" eb="1">
      <t>シ</t>
    </rPh>
    <phoneticPr fontId="8"/>
  </si>
  <si>
    <t>亡</t>
    <rPh sb="0" eb="1">
      <t>ボウ</t>
    </rPh>
    <phoneticPr fontId="8"/>
  </si>
  <si>
    <t>産</t>
    <rPh sb="0" eb="1">
      <t>ウ</t>
    </rPh>
    <phoneticPr fontId="8"/>
  </si>
  <si>
    <t>婚</t>
    <rPh sb="0" eb="1">
      <t>コン</t>
    </rPh>
    <phoneticPr fontId="8"/>
  </si>
  <si>
    <t>姻</t>
    <rPh sb="0" eb="1">
      <t>トツ</t>
    </rPh>
    <phoneticPr fontId="8"/>
  </si>
  <si>
    <t>離</t>
    <rPh sb="0" eb="1">
      <t>リ</t>
    </rPh>
    <phoneticPr fontId="8"/>
  </si>
  <si>
    <t>資料：庶務課　「人口動態調査」より</t>
    <phoneticPr fontId="8"/>
  </si>
  <si>
    <t>　 死亡数は、10,995人で前年より616人増加しており、死亡率は、7.5で前年度より0.3増加した。
死因別では、第 1 位・悪性新生物、第 2 位・心疾患、第 3 位・老衰となっている。</t>
    <rPh sb="23" eb="25">
      <t>ゾウカ</t>
    </rPh>
    <rPh sb="47" eb="49">
      <t>ゾウカ</t>
    </rPh>
    <rPh sb="87" eb="89">
      <t>ロウスイ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</si>
</sst>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_ * #,##0.0_ ;_ * \-#,##0.0_ ;_ * &quot;-&quot;?_ ;_ @_ "/>
    <numFmt numFmtId="177" formatCode="#,##0_ "/>
    <numFmt numFmtId="178" formatCode="0.0_ "/>
    <numFmt numFmtId="179" formatCode="0.00_ "/>
    <numFmt numFmtId="180" formatCode="#,##0.0_ ;[Red]\-#,##0.0\ "/>
    <numFmt numFmtId="181" formatCode="0.0_);[Red]\(0.0\)"/>
    <numFmt numFmtId="182" formatCode="#,##0.0_ "/>
    <numFmt numFmtId="183" formatCode="#,##0.00_ "/>
  </numFmts>
  <fonts count="29">
    <font>
      <sz val="11"/>
      <name val="ＭＳ Ｐゴシック"/>
      <charset val="128"/>
    </font>
    <font>
      <sz val="16"/>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sz val="9"/>
      <name val="ＭＳ Ｐ明朝"/>
      <family val="3"/>
      <charset val="128"/>
    </font>
    <font>
      <b/>
      <sz val="9"/>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ゴシック"/>
      <family val="2"/>
      <charset val="128"/>
    </font>
    <font>
      <sz val="11"/>
      <color theme="1"/>
      <name val="ＭＳ Ｐゴシック"/>
      <family val="2"/>
      <charset val="128"/>
    </font>
    <font>
      <sz val="12"/>
      <color theme="1"/>
      <name val="ＭＳ Ｐゴシック"/>
      <family val="3"/>
      <charset val="128"/>
    </font>
    <font>
      <sz val="6"/>
      <name val="ＭＳ Ｐゴシック"/>
      <family val="2"/>
      <charset val="128"/>
    </font>
    <font>
      <sz val="9"/>
      <color theme="1"/>
      <name val="ＭＳ Ｐ明朝"/>
      <family val="3"/>
      <charset val="128"/>
    </font>
    <font>
      <sz val="11"/>
      <color theme="1"/>
      <name val="ＭＳ Ｐ明朝"/>
      <family val="3"/>
      <charset val="128"/>
    </font>
    <font>
      <sz val="9"/>
      <color theme="1"/>
      <name val="ＭＳ Ｐゴシック"/>
      <family val="3"/>
      <charset val="128"/>
    </font>
    <font>
      <b/>
      <sz val="9"/>
      <color theme="1"/>
      <name val="ＭＳ Ｐゴシック"/>
      <family val="3"/>
      <charset val="128"/>
    </font>
    <font>
      <sz val="11"/>
      <color theme="1"/>
      <name val="ＭＳ Ｐゴシック"/>
      <family val="3"/>
      <charset val="128"/>
    </font>
    <font>
      <sz val="14"/>
      <color theme="1"/>
      <name val="ＭＳ Ｐ明朝"/>
      <family val="3"/>
      <charset val="128"/>
    </font>
    <font>
      <sz val="8"/>
      <name val="ＭＳ Ｐゴシック"/>
      <family val="3"/>
      <charset val="128"/>
    </font>
    <font>
      <b/>
      <sz val="8"/>
      <name val="ＭＳ Ｐゴシック"/>
      <family val="3"/>
      <charset val="128"/>
    </font>
    <font>
      <sz val="9"/>
      <color theme="1"/>
      <name val="ＭＳ Ｐ明朝"/>
      <family val="1"/>
      <charset val="128"/>
    </font>
    <font>
      <sz val="8"/>
      <color theme="1"/>
      <name val="ＭＳ Ｐ明朝"/>
      <family val="3"/>
      <charset val="128"/>
    </font>
    <font>
      <b/>
      <sz val="8"/>
      <color theme="1"/>
      <name val="ＭＳ Ｐ明朝"/>
      <family val="3"/>
      <charset val="128"/>
    </font>
    <font>
      <sz val="8"/>
      <color theme="1"/>
      <name val="ＭＳ Ｐゴシック"/>
      <family val="3"/>
      <charset val="128"/>
    </font>
    <font>
      <b/>
      <sz val="8"/>
      <color theme="1"/>
      <name val="ＭＳ Ｐゴシック"/>
      <family val="3"/>
      <charset val="128"/>
    </font>
    <font>
      <sz val="8"/>
      <color theme="1"/>
      <name val="ＭＳ Ｐ明朝"/>
      <family val="1"/>
      <charset val="128"/>
    </font>
    <font>
      <b/>
      <sz val="8"/>
      <color theme="1"/>
      <name val="ＭＳ Ｐ明朝"/>
      <family val="1"/>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right/>
      <top style="medium">
        <color auto="1"/>
      </top>
      <bottom style="medium">
        <color auto="1"/>
      </bottom>
      <diagonal/>
    </border>
    <border>
      <left style="thin">
        <color indexed="8"/>
      </left>
      <right/>
      <top style="medium">
        <color auto="1"/>
      </top>
      <bottom style="medium">
        <color auto="1"/>
      </bottom>
      <diagonal/>
    </border>
    <border>
      <left style="thin">
        <color indexed="8"/>
      </left>
      <right/>
      <top/>
      <bottom/>
      <diagonal/>
    </border>
    <border>
      <left/>
      <right/>
      <top style="thin">
        <color auto="1"/>
      </top>
      <bottom/>
      <diagonal/>
    </border>
    <border>
      <left style="thin">
        <color indexed="8"/>
      </left>
      <right/>
      <top style="thin">
        <color auto="1"/>
      </top>
      <bottom/>
      <diagonal/>
    </border>
    <border>
      <left/>
      <right/>
      <top/>
      <bottom style="medium">
        <color auto="1"/>
      </bottom>
      <diagonal/>
    </border>
    <border>
      <left style="thin">
        <color indexed="8"/>
      </left>
      <right/>
      <top/>
      <bottom style="medium">
        <color auto="1"/>
      </bottom>
      <diagonal/>
    </border>
    <border>
      <left style="thin">
        <color indexed="64"/>
      </left>
      <right style="thin">
        <color indexed="8"/>
      </right>
      <top style="medium">
        <color auto="1"/>
      </top>
      <bottom style="medium">
        <color auto="1"/>
      </bottom>
      <diagonal/>
    </border>
    <border>
      <left style="thin">
        <color indexed="64"/>
      </left>
      <right style="thin">
        <color indexed="8"/>
      </right>
      <top/>
      <bottom/>
      <diagonal/>
    </border>
    <border>
      <left style="thin">
        <color indexed="64"/>
      </left>
      <right style="thin">
        <color indexed="8"/>
      </right>
      <top style="thin">
        <color auto="1"/>
      </top>
      <bottom/>
      <diagonal/>
    </border>
    <border>
      <left style="thin">
        <color indexed="64"/>
      </left>
      <right style="thin">
        <color indexed="8"/>
      </right>
      <top/>
      <bottom style="medium">
        <color auto="1"/>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64"/>
      </left>
      <right style="medium">
        <color indexed="64"/>
      </right>
      <top style="medium">
        <color indexed="64"/>
      </top>
      <bottom style="medium">
        <color indexed="64"/>
      </bottom>
      <diagonal/>
    </border>
    <border>
      <left/>
      <right style="thin">
        <color indexed="8"/>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8"/>
      </right>
      <top/>
      <bottom style="medium">
        <color indexed="8"/>
      </bottom>
      <diagonal/>
    </border>
    <border>
      <left style="thin">
        <color indexed="8"/>
      </left>
      <right/>
      <top/>
      <bottom style="medium">
        <color indexed="8"/>
      </bottom>
      <diagonal/>
    </border>
    <border>
      <left style="thin">
        <color indexed="64"/>
      </left>
      <right style="medium">
        <color indexed="64"/>
      </right>
      <top/>
      <bottom style="medium">
        <color indexed="64"/>
      </bottom>
      <diagonal/>
    </border>
    <border>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bottom style="medium">
        <color indexed="8"/>
      </bottom>
      <diagonal/>
    </border>
    <border>
      <left style="thin">
        <color indexed="8"/>
      </left>
      <right style="thin">
        <color indexed="8"/>
      </right>
      <top/>
      <bottom style="medium">
        <color indexed="8"/>
      </bottom>
      <diagonal/>
    </border>
    <border>
      <left style="thin">
        <color indexed="64"/>
      </left>
      <right style="medium">
        <color indexed="64"/>
      </right>
      <top style="thin">
        <color indexed="64"/>
      </top>
      <bottom/>
      <diagonal/>
    </border>
    <border>
      <left/>
      <right/>
      <top style="medium">
        <color indexed="8"/>
      </top>
      <bottom/>
      <diagonal/>
    </border>
    <border>
      <left/>
      <right style="thin">
        <color indexed="8"/>
      </right>
      <top style="medium">
        <color indexed="8"/>
      </top>
      <bottom/>
      <diagonal/>
    </border>
    <border>
      <left style="thin">
        <color indexed="8"/>
      </left>
      <right style="thin">
        <color auto="1"/>
      </right>
      <top/>
      <bottom/>
      <diagonal/>
    </border>
    <border>
      <left/>
      <right style="thin">
        <color indexed="8"/>
      </right>
      <top/>
      <bottom style="medium">
        <color auto="1"/>
      </bottom>
      <diagonal/>
    </border>
    <border>
      <left style="thin">
        <color indexed="8"/>
      </left>
      <right style="thin">
        <color auto="1"/>
      </right>
      <top/>
      <bottom style="medium">
        <color auto="1"/>
      </bottom>
      <diagonal/>
    </border>
    <border>
      <left style="thin">
        <color auto="1"/>
      </left>
      <right style="thin">
        <color indexed="8"/>
      </right>
      <top/>
      <bottom style="medium">
        <color auto="1"/>
      </bottom>
      <diagonal/>
    </border>
    <border>
      <left/>
      <right/>
      <top style="medium">
        <color auto="1"/>
      </top>
      <bottom style="thin">
        <color auto="1"/>
      </bottom>
      <diagonal/>
    </border>
    <border>
      <left style="thin">
        <color indexed="8"/>
      </left>
      <right style="thin">
        <color indexed="8"/>
      </right>
      <top/>
      <bottom style="medium">
        <color auto="1"/>
      </bottom>
      <diagonal/>
    </border>
    <border>
      <left/>
      <right/>
      <top style="medium">
        <color auto="1"/>
      </top>
      <bottom/>
      <diagonal/>
    </border>
    <border>
      <left style="thin">
        <color indexed="8"/>
      </left>
      <right/>
      <top style="medium">
        <color indexed="8"/>
      </top>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s>
  <cellStyleXfs count="3">
    <xf numFmtId="0" fontId="0" fillId="0" borderId="0">
      <alignment vertical="center"/>
    </xf>
    <xf numFmtId="0" fontId="7" fillId="0" borderId="0">
      <alignment vertical="center"/>
    </xf>
    <xf numFmtId="38" fontId="10" fillId="0" borderId="0" applyFont="0" applyFill="0" applyBorder="0" applyAlignment="0" applyProtection="0">
      <alignment vertical="center"/>
    </xf>
  </cellStyleXfs>
  <cellXfs count="287">
    <xf numFmtId="0" fontId="0" fillId="0" borderId="0" xfId="0" applyAlignment="1"/>
    <xf numFmtId="0" fontId="1" fillId="0" borderId="0" xfId="0" applyFont="1" applyAlignment="1"/>
    <xf numFmtId="0" fontId="0" fillId="0" borderId="0" xfId="0" applyFont="1" applyAlignment="1"/>
    <xf numFmtId="0" fontId="2" fillId="0" borderId="0" xfId="0" applyFont="1" applyAlignment="1"/>
    <xf numFmtId="0" fontId="0" fillId="0" borderId="0" xfId="0" applyBorder="1" applyAlignment="1"/>
    <xf numFmtId="0" fontId="3" fillId="0" borderId="0" xfId="0" applyNumberFormat="1" applyFont="1" applyAlignment="1">
      <alignment vertical="top"/>
    </xf>
    <xf numFmtId="0" fontId="1" fillId="0" borderId="0" xfId="0" applyNumberFormat="1" applyFont="1" applyAlignment="1">
      <alignment vertical="top"/>
    </xf>
    <xf numFmtId="0" fontId="4" fillId="0" borderId="0" xfId="0" applyNumberFormat="1" applyFont="1" applyAlignment="1">
      <alignment vertical="center"/>
    </xf>
    <xf numFmtId="0" fontId="5" fillId="0" borderId="1" xfId="0" applyFont="1" applyBorder="1" applyAlignment="1">
      <alignment vertical="top" wrapText="1"/>
    </xf>
    <xf numFmtId="49" fontId="5" fillId="0" borderId="2" xfId="0" applyNumberFormat="1" applyFont="1" applyBorder="1" applyAlignment="1">
      <alignment horizontal="center" vertical="center"/>
    </xf>
    <xf numFmtId="0" fontId="5" fillId="0" borderId="0" xfId="0" applyFont="1" applyBorder="1" applyAlignment="1">
      <alignment horizontal="center" vertical="center"/>
    </xf>
    <xf numFmtId="176" fontId="5" fillId="0" borderId="0" xfId="0" applyNumberFormat="1" applyFont="1" applyBorder="1" applyAlignment="1">
      <alignment horizontal="center" vertical="center"/>
    </xf>
    <xf numFmtId="176" fontId="5" fillId="0" borderId="3" xfId="0" applyNumberFormat="1" applyFont="1" applyBorder="1" applyAlignment="1">
      <alignment horizontal="center" vertical="center"/>
    </xf>
    <xf numFmtId="0" fontId="5" fillId="0" borderId="4" xfId="0" applyFont="1" applyBorder="1" applyAlignment="1">
      <alignment horizontal="center" vertical="center"/>
    </xf>
    <xf numFmtId="176" fontId="5" fillId="0" borderId="5" xfId="0" applyNumberFormat="1" applyFont="1" applyBorder="1" applyAlignment="1">
      <alignment horizontal="center" vertical="center"/>
    </xf>
    <xf numFmtId="49" fontId="5" fillId="0" borderId="0" xfId="0" applyNumberFormat="1" applyFont="1" applyBorder="1" applyAlignment="1">
      <alignment horizontal="center" vertical="center"/>
    </xf>
    <xf numFmtId="0" fontId="5" fillId="0" borderId="6" xfId="0" applyFont="1" applyBorder="1" applyAlignment="1">
      <alignment horizontal="center" vertical="center"/>
    </xf>
    <xf numFmtId="176" fontId="5" fillId="0" borderId="7" xfId="0" applyNumberFormat="1"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Alignment="1">
      <alignment vertical="center"/>
    </xf>
    <xf numFmtId="0" fontId="1" fillId="0" borderId="0" xfId="0" applyFont="1" applyBorder="1" applyAlignment="1"/>
    <xf numFmtId="0" fontId="0" fillId="0" borderId="0" xfId="0" applyFont="1" applyBorder="1" applyAlignment="1"/>
    <xf numFmtId="0" fontId="4" fillId="0" borderId="0" xfId="0" applyNumberFormat="1" applyFont="1" applyBorder="1" applyAlignment="1">
      <alignment vertical="center"/>
    </xf>
    <xf numFmtId="0" fontId="0" fillId="0" borderId="0" xfId="0" applyNumberFormat="1" applyFont="1" applyAlignment="1">
      <alignment vertical="top" wrapText="1"/>
    </xf>
    <xf numFmtId="0" fontId="0" fillId="0" borderId="0" xfId="0" applyAlignment="1"/>
    <xf numFmtId="176" fontId="6" fillId="0" borderId="3"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0" xfId="0" applyNumberFormat="1" applyFont="1" applyBorder="1" applyAlignment="1">
      <alignment horizontal="center" vertical="center"/>
    </xf>
    <xf numFmtId="0" fontId="2" fillId="0" borderId="0" xfId="0" applyFont="1" applyBorder="1" applyAlignment="1"/>
    <xf numFmtId="176" fontId="5" fillId="0" borderId="3"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0" fontId="6" fillId="0" borderId="2" xfId="0" applyNumberFormat="1" applyFont="1" applyBorder="1" applyAlignment="1">
      <alignment horizontal="center" vertical="center"/>
    </xf>
    <xf numFmtId="49" fontId="5" fillId="0" borderId="8" xfId="0" applyNumberFormat="1" applyFont="1" applyBorder="1" applyAlignment="1">
      <alignment horizontal="center" vertical="center"/>
    </xf>
    <xf numFmtId="176" fontId="5" fillId="0" borderId="9" xfId="0" applyNumberFormat="1" applyFont="1" applyBorder="1" applyAlignment="1">
      <alignment horizontal="center" vertical="center"/>
    </xf>
    <xf numFmtId="176" fontId="5" fillId="0" borderId="10" xfId="0" applyNumberFormat="1" applyFont="1" applyBorder="1" applyAlignment="1">
      <alignment horizontal="center" vertical="center"/>
    </xf>
    <xf numFmtId="176" fontId="5" fillId="0" borderId="11" xfId="0" applyNumberFormat="1" applyFont="1" applyBorder="1" applyAlignment="1">
      <alignment horizontal="center" vertical="center"/>
    </xf>
    <xf numFmtId="0" fontId="2" fillId="0" borderId="2" xfId="0" applyNumberFormat="1" applyFont="1" applyBorder="1" applyAlignment="1">
      <alignment horizontal="center" vertical="center"/>
    </xf>
    <xf numFmtId="176" fontId="2" fillId="0" borderId="3"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0" fontId="12" fillId="0" borderId="0" xfId="0" applyNumberFormat="1" applyFont="1" applyAlignment="1">
      <alignment vertical="top" wrapText="1"/>
    </xf>
    <xf numFmtId="0" fontId="11" fillId="0" borderId="0" xfId="0" applyFont="1" applyAlignment="1"/>
    <xf numFmtId="0" fontId="15" fillId="0" borderId="0" xfId="0" applyFont="1" applyAlignment="1"/>
    <xf numFmtId="0" fontId="14" fillId="0" borderId="12" xfId="0" applyFont="1" applyBorder="1" applyAlignment="1">
      <alignment vertical="top" wrapText="1"/>
    </xf>
    <xf numFmtId="49" fontId="14" fillId="0" borderId="13" xfId="0" applyNumberFormat="1" applyFont="1" applyBorder="1" applyAlignment="1">
      <alignment horizontal="center" vertical="center"/>
    </xf>
    <xf numFmtId="49" fontId="16" fillId="0" borderId="13" xfId="0" applyNumberFormat="1" applyFont="1" applyBorder="1" applyAlignment="1">
      <alignment horizontal="center" vertical="center"/>
    </xf>
    <xf numFmtId="49" fontId="16" fillId="2" borderId="13" xfId="0" applyNumberFormat="1" applyFont="1" applyFill="1" applyBorder="1" applyAlignment="1">
      <alignment horizontal="center" vertical="center"/>
    </xf>
    <xf numFmtId="49" fontId="17" fillId="0" borderId="14" xfId="0" applyNumberFormat="1" applyFont="1" applyBorder="1" applyAlignment="1">
      <alignment horizontal="center" vertical="center"/>
    </xf>
    <xf numFmtId="0" fontId="14" fillId="0" borderId="15" xfId="0" applyFont="1" applyBorder="1" applyAlignment="1">
      <alignment vertical="center"/>
    </xf>
    <xf numFmtId="177" fontId="14" fillId="0" borderId="3" xfId="0" applyNumberFormat="1" applyFont="1" applyBorder="1" applyAlignment="1">
      <alignment vertical="center"/>
    </xf>
    <xf numFmtId="177" fontId="16" fillId="0" borderId="3" xfId="0" applyNumberFormat="1" applyFont="1" applyBorder="1" applyAlignment="1">
      <alignment vertical="center"/>
    </xf>
    <xf numFmtId="177" fontId="16" fillId="2" borderId="3" xfId="0" applyNumberFormat="1" applyFont="1" applyFill="1" applyBorder="1" applyAlignment="1">
      <alignment vertical="center"/>
    </xf>
    <xf numFmtId="177" fontId="17" fillId="0" borderId="16" xfId="0" applyNumberFormat="1" applyFont="1" applyBorder="1" applyAlignment="1">
      <alignment vertical="center"/>
    </xf>
    <xf numFmtId="0" fontId="18" fillId="0" borderId="0" xfId="0" applyFont="1" applyAlignment="1"/>
    <xf numFmtId="178" fontId="14" fillId="0" borderId="3" xfId="0" applyNumberFormat="1" applyFont="1" applyBorder="1" applyAlignment="1">
      <alignment vertical="center"/>
    </xf>
    <xf numFmtId="178" fontId="16" fillId="0" borderId="3" xfId="0" applyNumberFormat="1" applyFont="1" applyBorder="1" applyAlignment="1">
      <alignment vertical="center"/>
    </xf>
    <xf numFmtId="178" fontId="16" fillId="2" borderId="3" xfId="0" applyNumberFormat="1" applyFont="1" applyFill="1" applyBorder="1" applyAlignment="1">
      <alignment vertical="center"/>
    </xf>
    <xf numFmtId="178" fontId="17" fillId="0" borderId="17" xfId="0" applyNumberFormat="1" applyFont="1" applyBorder="1" applyAlignment="1">
      <alignment vertical="center"/>
    </xf>
    <xf numFmtId="179" fontId="14" fillId="0" borderId="3" xfId="0" applyNumberFormat="1" applyFont="1" applyBorder="1" applyAlignment="1">
      <alignment vertical="center"/>
    </xf>
    <xf numFmtId="179" fontId="16" fillId="0" borderId="3" xfId="0" applyNumberFormat="1" applyFont="1" applyFill="1" applyBorder="1" applyAlignment="1">
      <alignment vertical="center"/>
    </xf>
    <xf numFmtId="179" fontId="16" fillId="2" borderId="3" xfId="0" applyNumberFormat="1" applyFont="1" applyFill="1" applyBorder="1" applyAlignment="1">
      <alignment vertical="center"/>
    </xf>
    <xf numFmtId="179" fontId="17" fillId="0" borderId="17" xfId="0" applyNumberFormat="1" applyFont="1" applyFill="1" applyBorder="1" applyAlignment="1">
      <alignment vertical="center"/>
    </xf>
    <xf numFmtId="179" fontId="14" fillId="0" borderId="3" xfId="0" applyNumberFormat="1" applyFont="1" applyFill="1" applyBorder="1" applyAlignment="1">
      <alignment vertical="center"/>
    </xf>
    <xf numFmtId="0" fontId="14" fillId="0" borderId="18" xfId="0" applyFont="1" applyBorder="1" applyAlignment="1">
      <alignment vertical="center"/>
    </xf>
    <xf numFmtId="179" fontId="14" fillId="0" borderId="19" xfId="0" applyNumberFormat="1" applyFont="1" applyBorder="1" applyAlignment="1">
      <alignment vertical="center"/>
    </xf>
    <xf numFmtId="179" fontId="14" fillId="0" borderId="19" xfId="0" applyNumberFormat="1" applyFont="1" applyFill="1" applyBorder="1" applyAlignment="1">
      <alignment vertical="center"/>
    </xf>
    <xf numFmtId="179" fontId="16" fillId="0" borderId="19" xfId="0" applyNumberFormat="1" applyFont="1" applyFill="1" applyBorder="1" applyAlignment="1">
      <alignment vertical="center"/>
    </xf>
    <xf numFmtId="179" fontId="16" fillId="2" borderId="19" xfId="0" applyNumberFormat="1" applyFont="1" applyFill="1" applyBorder="1" applyAlignment="1">
      <alignment vertical="center"/>
    </xf>
    <xf numFmtId="179" fontId="17" fillId="0" borderId="20" xfId="0" applyNumberFormat="1" applyFont="1" applyFill="1" applyBorder="1" applyAlignment="1">
      <alignment vertical="center"/>
    </xf>
    <xf numFmtId="0" fontId="14" fillId="0" borderId="0" xfId="0" applyNumberFormat="1" applyFont="1" applyAlignment="1">
      <alignment vertical="center"/>
    </xf>
    <xf numFmtId="0" fontId="14" fillId="0" borderId="0" xfId="0" applyNumberFormat="1" applyFont="1" applyAlignment="1">
      <alignment vertical="top"/>
    </xf>
    <xf numFmtId="0" fontId="14" fillId="0" borderId="0" xfId="0" applyFont="1" applyAlignment="1"/>
    <xf numFmtId="0" fontId="15" fillId="0" borderId="0" xfId="0" applyNumberFormat="1" applyFont="1" applyAlignment="1">
      <alignment vertical="center"/>
    </xf>
    <xf numFmtId="0" fontId="19" fillId="0" borderId="0" xfId="0" applyNumberFormat="1" applyFont="1" applyAlignment="1">
      <alignment vertical="top" wrapText="1"/>
    </xf>
    <xf numFmtId="0" fontId="11" fillId="0" borderId="0" xfId="0" applyNumberFormat="1" applyFont="1" applyAlignment="1">
      <alignment vertical="top" wrapText="1"/>
    </xf>
    <xf numFmtId="0" fontId="12" fillId="0" borderId="0" xfId="0" applyNumberFormat="1" applyFont="1" applyFill="1" applyAlignment="1">
      <alignment vertical="center"/>
    </xf>
    <xf numFmtId="0" fontId="11" fillId="0" borderId="0" xfId="0" applyFont="1" applyFill="1" applyAlignment="1"/>
    <xf numFmtId="0" fontId="14" fillId="0" borderId="0" xfId="0" applyNumberFormat="1" applyFont="1" applyFill="1" applyAlignment="1">
      <alignment horizontal="left" vertical="center" wrapText="1"/>
    </xf>
    <xf numFmtId="0" fontId="14" fillId="0" borderId="0" xfId="0" applyNumberFormat="1" applyFont="1" applyFill="1" applyAlignment="1">
      <alignment vertical="center" wrapText="1"/>
    </xf>
    <xf numFmtId="0" fontId="14" fillId="0" borderId="0" xfId="0" applyNumberFormat="1" applyFont="1" applyFill="1" applyBorder="1" applyAlignment="1">
      <alignment horizontal="left" vertical="center" wrapText="1"/>
    </xf>
    <xf numFmtId="49" fontId="14" fillId="0" borderId="22" xfId="0" applyNumberFormat="1" applyFont="1" applyFill="1" applyBorder="1" applyAlignment="1">
      <alignment horizontal="center" vertical="center"/>
    </xf>
    <xf numFmtId="49" fontId="14" fillId="0" borderId="13" xfId="0" applyNumberFormat="1" applyFont="1" applyFill="1" applyBorder="1" applyAlignment="1">
      <alignment horizontal="center" vertical="center"/>
    </xf>
    <xf numFmtId="0" fontId="16" fillId="0" borderId="13" xfId="0" applyNumberFormat="1" applyFont="1" applyFill="1" applyBorder="1" applyAlignment="1">
      <alignment horizontal="center" vertical="center"/>
    </xf>
    <xf numFmtId="0" fontId="17" fillId="0" borderId="13" xfId="0" applyNumberFormat="1" applyFont="1" applyFill="1" applyBorder="1" applyAlignment="1">
      <alignment horizontal="center" vertical="center"/>
    </xf>
    <xf numFmtId="0" fontId="17" fillId="0" borderId="14" xfId="0" applyNumberFormat="1" applyFont="1" applyFill="1" applyBorder="1" applyAlignment="1">
      <alignment horizontal="center" vertical="center"/>
    </xf>
    <xf numFmtId="0" fontId="14" fillId="0" borderId="23" xfId="0" applyFont="1" applyFill="1" applyBorder="1" applyAlignment="1">
      <alignment horizontal="distributed" vertical="center"/>
    </xf>
    <xf numFmtId="178" fontId="14" fillId="0" borderId="3" xfId="0" applyNumberFormat="1" applyFont="1" applyFill="1" applyBorder="1" applyAlignment="1">
      <alignment vertical="center"/>
    </xf>
    <xf numFmtId="180" fontId="14" fillId="0" borderId="3" xfId="0" applyNumberFormat="1" applyFont="1" applyFill="1" applyBorder="1" applyAlignment="1">
      <alignment vertical="center"/>
    </xf>
    <xf numFmtId="180" fontId="16" fillId="0" borderId="3" xfId="0" applyNumberFormat="1" applyFont="1" applyFill="1" applyBorder="1" applyAlignment="1">
      <alignment vertical="center"/>
    </xf>
    <xf numFmtId="180" fontId="17" fillId="0" borderId="3" xfId="0" applyNumberFormat="1" applyFont="1" applyFill="1" applyBorder="1" applyAlignment="1">
      <alignment vertical="center"/>
    </xf>
    <xf numFmtId="181" fontId="17" fillId="0" borderId="16" xfId="0" applyNumberFormat="1" applyFont="1" applyFill="1" applyBorder="1" applyAlignment="1">
      <alignment vertical="center"/>
    </xf>
    <xf numFmtId="181" fontId="17" fillId="0" borderId="17" xfId="0" applyNumberFormat="1" applyFont="1" applyFill="1" applyBorder="1" applyAlignment="1">
      <alignment vertical="center"/>
    </xf>
    <xf numFmtId="0" fontId="14" fillId="0" borderId="26" xfId="0" applyFont="1" applyFill="1" applyBorder="1" applyAlignment="1">
      <alignment horizontal="distributed" vertical="center"/>
    </xf>
    <xf numFmtId="178" fontId="14" fillId="0" borderId="27" xfId="0" applyNumberFormat="1" applyFont="1" applyFill="1" applyBorder="1" applyAlignment="1">
      <alignment vertical="center"/>
    </xf>
    <xf numFmtId="180" fontId="14" fillId="0" borderId="27" xfId="0" applyNumberFormat="1" applyFont="1" applyFill="1" applyBorder="1" applyAlignment="1">
      <alignment vertical="center"/>
    </xf>
    <xf numFmtId="180" fontId="16" fillId="0" borderId="27" xfId="0" applyNumberFormat="1" applyFont="1" applyFill="1" applyBorder="1" applyAlignment="1">
      <alignment vertical="center"/>
    </xf>
    <xf numFmtId="180" fontId="17" fillId="0" borderId="27" xfId="0" applyNumberFormat="1" applyFont="1" applyFill="1" applyBorder="1" applyAlignment="1">
      <alignment vertical="center"/>
    </xf>
    <xf numFmtId="0" fontId="14" fillId="0" borderId="30" xfId="0" applyFont="1" applyFill="1" applyBorder="1" applyAlignment="1">
      <alignment horizontal="distributed" vertical="center" wrapText="1"/>
    </xf>
    <xf numFmtId="178" fontId="14" fillId="0" borderId="31" xfId="0" applyNumberFormat="1" applyFont="1" applyFill="1" applyBorder="1" applyAlignment="1">
      <alignment vertical="center"/>
    </xf>
    <xf numFmtId="178" fontId="16" fillId="0" borderId="31" xfId="0" applyNumberFormat="1" applyFont="1" applyFill="1" applyBorder="1" applyAlignment="1">
      <alignment vertical="center"/>
    </xf>
    <xf numFmtId="178" fontId="17" fillId="0" borderId="31" xfId="0" applyNumberFormat="1" applyFont="1" applyFill="1" applyBorder="1" applyAlignment="1">
      <alignment vertical="center"/>
    </xf>
    <xf numFmtId="181" fontId="17" fillId="0" borderId="34" xfId="0" applyNumberFormat="1" applyFont="1" applyFill="1" applyBorder="1" applyAlignment="1">
      <alignment vertical="center"/>
    </xf>
    <xf numFmtId="178" fontId="16" fillId="0" borderId="3" xfId="0" applyNumberFormat="1" applyFont="1" applyFill="1" applyBorder="1" applyAlignment="1">
      <alignment vertical="center"/>
    </xf>
    <xf numFmtId="178" fontId="17" fillId="0" borderId="3" xfId="0" applyNumberFormat="1" applyFont="1" applyFill="1" applyBorder="1" applyAlignment="1">
      <alignment vertical="center"/>
    </xf>
    <xf numFmtId="0" fontId="14" fillId="0" borderId="33" xfId="0" applyFont="1" applyFill="1" applyBorder="1" applyAlignment="1">
      <alignment horizontal="distributed" vertical="center"/>
    </xf>
    <xf numFmtId="178" fontId="14" fillId="0" borderId="19" xfId="0" applyNumberFormat="1" applyFont="1" applyFill="1" applyBorder="1" applyAlignment="1">
      <alignment vertical="center"/>
    </xf>
    <xf numFmtId="178" fontId="16" fillId="0" borderId="19" xfId="0" applyNumberFormat="1" applyFont="1" applyFill="1" applyBorder="1" applyAlignment="1">
      <alignment vertical="center"/>
    </xf>
    <xf numFmtId="178" fontId="17" fillId="0" borderId="19" xfId="0" applyNumberFormat="1" applyFont="1" applyFill="1" applyBorder="1" applyAlignment="1">
      <alignment vertical="center"/>
    </xf>
    <xf numFmtId="181" fontId="17" fillId="0" borderId="20" xfId="0" applyNumberFormat="1" applyFont="1" applyFill="1" applyBorder="1" applyAlignment="1">
      <alignment vertical="center"/>
    </xf>
    <xf numFmtId="0" fontId="16" fillId="0" borderId="0" xfId="0" applyFont="1" applyFill="1" applyAlignment="1"/>
    <xf numFmtId="0" fontId="14" fillId="0" borderId="0" xfId="0" applyNumberFormat="1" applyFont="1" applyFill="1" applyAlignment="1">
      <alignment vertical="center"/>
    </xf>
    <xf numFmtId="0" fontId="14" fillId="0" borderId="0" xfId="0" applyFont="1" applyFill="1" applyAlignment="1">
      <alignment vertical="center"/>
    </xf>
    <xf numFmtId="0" fontId="14" fillId="0" borderId="0" xfId="0" applyFont="1" applyFill="1" applyAlignment="1"/>
    <xf numFmtId="49" fontId="23" fillId="0" borderId="22" xfId="0" applyNumberFormat="1" applyFont="1" applyBorder="1" applyAlignment="1">
      <alignment horizontal="center" vertical="center"/>
    </xf>
    <xf numFmtId="0" fontId="23" fillId="0" borderId="13" xfId="0" applyNumberFormat="1" applyFont="1" applyBorder="1" applyAlignment="1">
      <alignment horizontal="center" vertical="center"/>
    </xf>
    <xf numFmtId="0" fontId="23" fillId="0" borderId="13" xfId="0" applyNumberFormat="1" applyFont="1" applyFill="1" applyBorder="1" applyAlignment="1">
      <alignment horizontal="center" vertical="center"/>
    </xf>
    <xf numFmtId="0" fontId="24" fillId="0" borderId="13" xfId="0" applyNumberFormat="1" applyFont="1" applyBorder="1" applyAlignment="1">
      <alignment horizontal="center" vertical="center"/>
    </xf>
    <xf numFmtId="0" fontId="25" fillId="0" borderId="0" xfId="0" applyFont="1" applyAlignment="1"/>
    <xf numFmtId="0" fontId="23" fillId="0" borderId="0" xfId="0" applyFont="1" applyBorder="1" applyAlignment="1">
      <alignment vertical="top"/>
    </xf>
    <xf numFmtId="0" fontId="23" fillId="0" borderId="15" xfId="0" applyFont="1" applyBorder="1" applyAlignment="1">
      <alignment vertical="center"/>
    </xf>
    <xf numFmtId="181" fontId="23" fillId="0" borderId="3" xfId="0" applyNumberFormat="1" applyFont="1" applyBorder="1" applyAlignment="1">
      <alignment horizontal="right" vertical="center"/>
    </xf>
    <xf numFmtId="181" fontId="23" fillId="0" borderId="37" xfId="0" applyNumberFormat="1" applyFont="1" applyBorder="1" applyAlignment="1">
      <alignment horizontal="right" vertical="center"/>
    </xf>
    <xf numFmtId="181" fontId="23" fillId="0" borderId="3" xfId="0" applyNumberFormat="1" applyFont="1" applyFill="1" applyBorder="1" applyAlignment="1">
      <alignment horizontal="right" vertical="center"/>
    </xf>
    <xf numFmtId="181" fontId="25" fillId="0" borderId="3" xfId="0" applyNumberFormat="1" applyFont="1" applyBorder="1" applyAlignment="1">
      <alignment horizontal="right" vertical="center"/>
    </xf>
    <xf numFmtId="181" fontId="25" fillId="0" borderId="3" xfId="0" applyNumberFormat="1" applyFont="1" applyFill="1" applyBorder="1" applyAlignment="1">
      <alignment horizontal="right" vertical="center"/>
    </xf>
    <xf numFmtId="181" fontId="26" fillId="0" borderId="3" xfId="0" applyNumberFormat="1" applyFont="1" applyBorder="1" applyAlignment="1">
      <alignment horizontal="right" vertical="center"/>
    </xf>
    <xf numFmtId="0" fontId="23" fillId="0" borderId="0" xfId="0" applyFont="1" applyBorder="1" applyAlignment="1">
      <alignment horizontal="left" vertical="center"/>
    </xf>
    <xf numFmtId="181" fontId="23" fillId="0" borderId="0" xfId="0" applyNumberFormat="1" applyFont="1" applyFill="1" applyBorder="1" applyAlignment="1">
      <alignment horizontal="right" vertical="center"/>
    </xf>
    <xf numFmtId="0" fontId="23" fillId="0" borderId="6" xfId="0" applyFont="1" applyBorder="1" applyAlignment="1">
      <alignment vertical="center"/>
    </xf>
    <xf numFmtId="0" fontId="23" fillId="0" borderId="38" xfId="0" applyFont="1" applyBorder="1" applyAlignment="1">
      <alignment vertical="center"/>
    </xf>
    <xf numFmtId="181" fontId="23" fillId="0" borderId="7" xfId="0" applyNumberFormat="1" applyFont="1" applyBorder="1" applyAlignment="1">
      <alignment horizontal="right" vertical="center"/>
    </xf>
    <xf numFmtId="181" fontId="23" fillId="0" borderId="39" xfId="0" applyNumberFormat="1" applyFont="1" applyBorder="1" applyAlignment="1">
      <alignment horizontal="right" vertical="center"/>
    </xf>
    <xf numFmtId="181" fontId="23" fillId="0" borderId="40" xfId="0" applyNumberFormat="1" applyFont="1" applyFill="1" applyBorder="1" applyAlignment="1">
      <alignment horizontal="right" vertical="center"/>
    </xf>
    <xf numFmtId="181" fontId="25" fillId="0" borderId="7" xfId="0" applyNumberFormat="1" applyFont="1" applyBorder="1" applyAlignment="1">
      <alignment horizontal="right" vertical="center"/>
    </xf>
    <xf numFmtId="181" fontId="25" fillId="0" borderId="7" xfId="0" applyNumberFormat="1" applyFont="1" applyFill="1" applyBorder="1" applyAlignment="1">
      <alignment horizontal="right" vertical="center"/>
    </xf>
    <xf numFmtId="181" fontId="26" fillId="0" borderId="7" xfId="0" applyNumberFormat="1" applyFont="1" applyBorder="1" applyAlignment="1">
      <alignment horizontal="right" vertical="center"/>
    </xf>
    <xf numFmtId="0" fontId="23" fillId="0" borderId="0" xfId="0" applyNumberFormat="1" applyFont="1" applyAlignment="1">
      <alignment vertical="center"/>
    </xf>
    <xf numFmtId="0" fontId="23" fillId="0" borderId="0" xfId="0" applyFont="1" applyAlignment="1"/>
    <xf numFmtId="0" fontId="23" fillId="0" borderId="22" xfId="0" applyNumberFormat="1" applyFont="1" applyBorder="1" applyAlignment="1">
      <alignment horizontal="center" vertical="center"/>
    </xf>
    <xf numFmtId="177" fontId="25" fillId="0" borderId="23" xfId="0" applyNumberFormat="1" applyFont="1" applyFill="1" applyBorder="1" applyAlignment="1">
      <alignment horizontal="right" vertical="center"/>
    </xf>
    <xf numFmtId="177" fontId="25" fillId="0" borderId="26" xfId="0" applyNumberFormat="1" applyFont="1" applyFill="1" applyBorder="1" applyAlignment="1">
      <alignment horizontal="right" vertical="center"/>
    </xf>
    <xf numFmtId="0" fontId="12" fillId="0" borderId="0" xfId="0" applyNumberFormat="1" applyFont="1" applyAlignment="1">
      <alignment vertical="center"/>
    </xf>
    <xf numFmtId="0" fontId="4" fillId="0" borderId="0" xfId="0" applyNumberFormat="1" applyFont="1" applyFill="1" applyAlignment="1">
      <alignment vertical="center"/>
    </xf>
    <xf numFmtId="0" fontId="7" fillId="0" borderId="0" xfId="0" applyFont="1" applyFill="1" applyAlignment="1"/>
    <xf numFmtId="0" fontId="27" fillId="0" borderId="21" xfId="0" applyFont="1" applyBorder="1" applyAlignment="1">
      <alignment vertical="center"/>
    </xf>
    <xf numFmtId="0" fontId="27" fillId="0" borderId="12" xfId="0" applyFont="1" applyBorder="1" applyAlignment="1">
      <alignment horizontal="center" vertical="center"/>
    </xf>
    <xf numFmtId="0" fontId="27" fillId="0" borderId="22" xfId="0" applyFont="1" applyBorder="1" applyAlignment="1">
      <alignment horizontal="center" vertical="center"/>
    </xf>
    <xf numFmtId="0" fontId="27" fillId="0" borderId="13" xfId="0" applyFont="1" applyBorder="1" applyAlignment="1">
      <alignment horizontal="center" vertical="center" wrapText="1"/>
    </xf>
    <xf numFmtId="0" fontId="27" fillId="0" borderId="22" xfId="0" applyFont="1" applyBorder="1" applyAlignment="1">
      <alignment horizontal="center" vertical="center" wrapText="1"/>
    </xf>
    <xf numFmtId="0" fontId="20" fillId="0" borderId="0" xfId="0" applyFont="1" applyFill="1" applyAlignment="1">
      <alignment vertical="center"/>
    </xf>
    <xf numFmtId="0" fontId="27" fillId="0" borderId="0" xfId="0" applyFont="1" applyBorder="1" applyAlignment="1">
      <alignment horizontal="center" vertical="center"/>
    </xf>
    <xf numFmtId="0" fontId="27" fillId="0" borderId="0" xfId="0" applyNumberFormat="1" applyFont="1" applyBorder="1" applyAlignment="1">
      <alignment horizontal="center" vertical="center"/>
    </xf>
    <xf numFmtId="0" fontId="27" fillId="0" borderId="15" xfId="0" applyFont="1" applyBorder="1" applyAlignment="1">
      <alignment horizontal="center" vertical="center"/>
    </xf>
    <xf numFmtId="41" fontId="27" fillId="0" borderId="23" xfId="0" applyNumberFormat="1" applyFont="1" applyBorder="1" applyAlignment="1">
      <alignment horizontal="right" vertical="center"/>
    </xf>
    <xf numFmtId="41" fontId="27" fillId="0" borderId="3" xfId="0" applyNumberFormat="1" applyFont="1" applyBorder="1" applyAlignment="1">
      <alignment horizontal="right" vertical="center"/>
    </xf>
    <xf numFmtId="0" fontId="20" fillId="0" borderId="0" xfId="0" applyFont="1" applyFill="1" applyAlignment="1"/>
    <xf numFmtId="177" fontId="20" fillId="0" borderId="0" xfId="0" applyNumberFormat="1" applyFont="1" applyFill="1" applyAlignment="1"/>
    <xf numFmtId="41" fontId="27" fillId="0" borderId="23" xfId="0" applyNumberFormat="1" applyFont="1" applyFill="1" applyBorder="1" applyAlignment="1">
      <alignment horizontal="right" vertical="center"/>
    </xf>
    <xf numFmtId="0" fontId="25" fillId="0" borderId="0" xfId="0" applyFont="1" applyBorder="1" applyAlignment="1">
      <alignment horizontal="center" vertical="center"/>
    </xf>
    <xf numFmtId="0" fontId="25" fillId="0" borderId="15" xfId="0" applyFont="1" applyBorder="1" applyAlignment="1">
      <alignment horizontal="center" vertical="center"/>
    </xf>
    <xf numFmtId="41" fontId="25" fillId="0" borderId="23" xfId="0" applyNumberFormat="1" applyFont="1" applyBorder="1" applyAlignment="1">
      <alignment horizontal="right" vertical="center"/>
    </xf>
    <xf numFmtId="41" fontId="25" fillId="0" borderId="3" xfId="0" applyNumberFormat="1" applyFont="1" applyBorder="1" applyAlignment="1">
      <alignment horizontal="right" vertical="center"/>
    </xf>
    <xf numFmtId="0" fontId="25" fillId="0" borderId="0" xfId="0" applyFont="1" applyFill="1" applyBorder="1" applyAlignment="1">
      <alignment horizontal="center" vertical="center"/>
    </xf>
    <xf numFmtId="0" fontId="27" fillId="0" borderId="0" xfId="0" applyNumberFormat="1" applyFont="1" applyFill="1" applyBorder="1" applyAlignment="1">
      <alignment horizontal="center" vertical="center"/>
    </xf>
    <xf numFmtId="0" fontId="25" fillId="0" borderId="15" xfId="0" applyFont="1" applyFill="1" applyBorder="1" applyAlignment="1">
      <alignment horizontal="center" vertical="center"/>
    </xf>
    <xf numFmtId="41" fontId="25" fillId="0" borderId="23" xfId="0" applyNumberFormat="1" applyFont="1" applyFill="1" applyBorder="1" applyAlignment="1">
      <alignment horizontal="right" vertical="center"/>
    </xf>
    <xf numFmtId="41" fontId="25" fillId="0" borderId="3" xfId="0" applyNumberFormat="1" applyFont="1" applyFill="1" applyBorder="1" applyAlignment="1">
      <alignment horizontal="right" vertical="center"/>
    </xf>
    <xf numFmtId="177" fontId="20" fillId="0" borderId="0" xfId="0" applyNumberFormat="1" applyFont="1" applyFill="1" applyBorder="1" applyAlignment="1"/>
    <xf numFmtId="0" fontId="26" fillId="0" borderId="0" xfId="0" applyFont="1" applyBorder="1" applyAlignment="1">
      <alignment horizontal="center" vertical="center"/>
    </xf>
    <xf numFmtId="49" fontId="28" fillId="0" borderId="0" xfId="0" applyNumberFormat="1" applyFont="1" applyBorder="1" applyAlignment="1">
      <alignment horizontal="center" vertical="center"/>
    </xf>
    <xf numFmtId="0" fontId="26" fillId="0" borderId="15" xfId="0" applyFont="1" applyBorder="1" applyAlignment="1">
      <alignment horizontal="center" vertical="center"/>
    </xf>
    <xf numFmtId="41" fontId="26" fillId="0" borderId="23" xfId="0" applyNumberFormat="1" applyFont="1" applyBorder="1" applyAlignment="1">
      <alignment horizontal="right" vertical="center"/>
    </xf>
    <xf numFmtId="41" fontId="26" fillId="0" borderId="3" xfId="0" applyNumberFormat="1" applyFont="1" applyBorder="1" applyAlignment="1">
      <alignment horizontal="right" vertical="center"/>
    </xf>
    <xf numFmtId="177" fontId="21" fillId="0" borderId="0" xfId="0" applyNumberFormat="1" applyFont="1" applyFill="1" applyBorder="1" applyAlignment="1"/>
    <xf numFmtId="0" fontId="21" fillId="0" borderId="0" xfId="0" applyFont="1" applyFill="1" applyAlignment="1"/>
    <xf numFmtId="177" fontId="27" fillId="0" borderId="23" xfId="0" applyNumberFormat="1" applyFont="1" applyFill="1" applyBorder="1" applyAlignment="1">
      <alignment horizontal="right" vertical="center"/>
    </xf>
    <xf numFmtId="0" fontId="27" fillId="0" borderId="23" xfId="0" applyNumberFormat="1" applyFont="1" applyFill="1" applyBorder="1" applyAlignment="1">
      <alignment horizontal="right" vertical="center"/>
    </xf>
    <xf numFmtId="0" fontId="27" fillId="0" borderId="3" xfId="0" applyNumberFormat="1" applyFont="1" applyFill="1" applyBorder="1" applyAlignment="1">
      <alignment horizontal="right" vertical="center"/>
    </xf>
    <xf numFmtId="41" fontId="27" fillId="0" borderId="3" xfId="0" applyNumberFormat="1" applyFont="1" applyFill="1" applyBorder="1" applyAlignment="1">
      <alignment horizontal="right" vertical="center"/>
    </xf>
    <xf numFmtId="41" fontId="27" fillId="0" borderId="42" xfId="0" applyNumberFormat="1" applyFont="1" applyFill="1" applyBorder="1" applyAlignment="1">
      <alignment horizontal="right" vertical="center"/>
    </xf>
    <xf numFmtId="41" fontId="27" fillId="0" borderId="7" xfId="0" applyNumberFormat="1" applyFont="1" applyFill="1" applyBorder="1" applyAlignment="1">
      <alignment horizontal="right" vertical="center"/>
    </xf>
    <xf numFmtId="0" fontId="25" fillId="0" borderId="43" xfId="0" applyFont="1" applyBorder="1" applyAlignment="1"/>
    <xf numFmtId="0" fontId="27" fillId="0" borderId="0" xfId="0" applyNumberFormat="1" applyFont="1" applyAlignment="1">
      <alignment vertical="center"/>
    </xf>
    <xf numFmtId="0" fontId="22" fillId="0" borderId="0" xfId="0" applyNumberFormat="1" applyFont="1" applyAlignment="1">
      <alignment vertical="center"/>
    </xf>
    <xf numFmtId="0" fontId="22" fillId="0" borderId="0" xfId="0" applyFont="1" applyAlignment="1">
      <alignment vertical="center"/>
    </xf>
    <xf numFmtId="0" fontId="16" fillId="0" borderId="0" xfId="0" applyFont="1" applyAlignment="1"/>
    <xf numFmtId="0" fontId="2" fillId="0" borderId="0" xfId="0" applyFont="1" applyFill="1" applyAlignment="1"/>
    <xf numFmtId="0" fontId="0" fillId="0" borderId="0" xfId="0" applyFill="1" applyAlignment="1"/>
    <xf numFmtId="0" fontId="4" fillId="0" borderId="32" xfId="0" applyNumberFormat="1" applyFont="1" applyFill="1" applyBorder="1" applyAlignment="1">
      <alignment vertical="center"/>
    </xf>
    <xf numFmtId="0" fontId="3" fillId="0" borderId="32" xfId="0" applyNumberFormat="1" applyFont="1" applyFill="1" applyBorder="1" applyAlignment="1">
      <alignment vertical="top"/>
    </xf>
    <xf numFmtId="0" fontId="3" fillId="0" borderId="0" xfId="0" applyNumberFormat="1" applyFont="1" applyFill="1" applyAlignment="1">
      <alignment vertical="top"/>
    </xf>
    <xf numFmtId="0" fontId="0" fillId="0" borderId="0" xfId="0" applyFont="1" applyFill="1" applyAlignment="1"/>
    <xf numFmtId="0" fontId="5" fillId="0" borderId="36" xfId="0" applyFont="1" applyFill="1" applyBorder="1" applyAlignment="1"/>
    <xf numFmtId="0" fontId="5" fillId="0" borderId="18" xfId="0" applyFont="1" applyFill="1" applyBorder="1" applyAlignment="1"/>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15" xfId="0" applyNumberFormat="1" applyFont="1" applyFill="1" applyBorder="1" applyAlignment="1">
      <alignment horizontal="center" vertical="center"/>
    </xf>
    <xf numFmtId="182" fontId="5" fillId="0" borderId="23" xfId="0" applyNumberFormat="1" applyFont="1" applyFill="1" applyBorder="1" applyAlignment="1">
      <alignment horizontal="right" vertical="center"/>
    </xf>
    <xf numFmtId="182" fontId="5" fillId="0" borderId="3" xfId="0" applyNumberFormat="1" applyFont="1" applyFill="1" applyBorder="1" applyAlignment="1">
      <alignment horizontal="right" vertical="center"/>
    </xf>
    <xf numFmtId="183" fontId="5" fillId="0" borderId="23" xfId="0" applyNumberFormat="1" applyFont="1" applyFill="1" applyBorder="1" applyAlignment="1">
      <alignment horizontal="right" vertical="center"/>
    </xf>
    <xf numFmtId="183" fontId="5" fillId="0" borderId="3" xfId="0" applyNumberFormat="1" applyFont="1" applyFill="1" applyBorder="1" applyAlignment="1">
      <alignment horizontal="right" vertical="center"/>
    </xf>
    <xf numFmtId="0" fontId="5" fillId="0" borderId="0" xfId="0" applyFont="1" applyFill="1" applyAlignment="1"/>
    <xf numFmtId="0" fontId="2" fillId="0" borderId="15" xfId="0" applyNumberFormat="1" applyFont="1" applyFill="1" applyBorder="1" applyAlignment="1">
      <alignment horizontal="center" vertical="center"/>
    </xf>
    <xf numFmtId="182" fontId="2" fillId="0" borderId="23" xfId="0" applyNumberFormat="1" applyFont="1" applyFill="1" applyBorder="1" applyAlignment="1">
      <alignment horizontal="right" vertical="center"/>
    </xf>
    <xf numFmtId="182" fontId="2" fillId="0" borderId="3" xfId="0" applyNumberFormat="1" applyFont="1" applyFill="1" applyBorder="1" applyAlignment="1">
      <alignment horizontal="right" vertical="center"/>
    </xf>
    <xf numFmtId="183" fontId="2" fillId="0" borderId="23" xfId="0" applyNumberFormat="1" applyFont="1" applyFill="1" applyBorder="1" applyAlignment="1">
      <alignment horizontal="right" vertical="center"/>
    </xf>
    <xf numFmtId="183" fontId="2" fillId="0" borderId="3" xfId="0" applyNumberFormat="1" applyFont="1" applyFill="1" applyBorder="1" applyAlignment="1">
      <alignment horizontal="right" vertical="center"/>
    </xf>
    <xf numFmtId="49" fontId="6" fillId="0" borderId="15" xfId="0" applyNumberFormat="1" applyFont="1" applyFill="1" applyBorder="1" applyAlignment="1">
      <alignment horizontal="center" vertical="center"/>
    </xf>
    <xf numFmtId="182" fontId="6" fillId="0" borderId="23" xfId="0" applyNumberFormat="1" applyFont="1" applyFill="1" applyBorder="1" applyAlignment="1">
      <alignment horizontal="right" vertical="center"/>
    </xf>
    <xf numFmtId="182" fontId="6" fillId="0" borderId="3" xfId="0" applyNumberFormat="1" applyFont="1" applyFill="1" applyBorder="1" applyAlignment="1">
      <alignment horizontal="right" vertical="center"/>
    </xf>
    <xf numFmtId="183" fontId="6" fillId="0" borderId="23" xfId="0" applyNumberFormat="1" applyFont="1" applyFill="1" applyBorder="1" applyAlignment="1">
      <alignment horizontal="right" vertical="center"/>
    </xf>
    <xf numFmtId="183" fontId="6" fillId="0" borderId="3" xfId="0" applyNumberFormat="1" applyFont="1" applyFill="1" applyBorder="1" applyAlignment="1">
      <alignment horizontal="right" vertical="center"/>
    </xf>
    <xf numFmtId="0" fontId="5" fillId="0" borderId="15" xfId="0" applyFont="1" applyFill="1" applyBorder="1" applyAlignment="1">
      <alignment horizontal="center" vertical="center"/>
    </xf>
    <xf numFmtId="0" fontId="5" fillId="0" borderId="18" xfId="0" applyFont="1" applyFill="1" applyBorder="1" applyAlignment="1">
      <alignment horizontal="center" vertical="center"/>
    </xf>
    <xf numFmtId="182" fontId="5" fillId="0" borderId="33" xfId="0" applyNumberFormat="1" applyFont="1" applyFill="1" applyBorder="1" applyAlignment="1">
      <alignment horizontal="right" vertical="center"/>
    </xf>
    <xf numFmtId="182" fontId="5" fillId="0" borderId="19" xfId="0" applyNumberFormat="1" applyFont="1" applyFill="1" applyBorder="1" applyAlignment="1">
      <alignment horizontal="right" vertical="center"/>
    </xf>
    <xf numFmtId="183" fontId="5" fillId="0" borderId="33" xfId="0" applyNumberFormat="1" applyFont="1" applyFill="1" applyBorder="1" applyAlignment="1">
      <alignment horizontal="right" vertical="center"/>
    </xf>
    <xf numFmtId="38" fontId="5" fillId="0" borderId="35" xfId="2" applyFont="1" applyFill="1" applyBorder="1" applyAlignment="1">
      <alignment vertical="center"/>
    </xf>
    <xf numFmtId="38" fontId="5" fillId="0" borderId="35" xfId="2" applyFont="1" applyFill="1" applyBorder="1" applyAlignment="1"/>
    <xf numFmtId="0" fontId="5" fillId="0" borderId="0" xfId="0" applyFont="1" applyFill="1" applyAlignment="1">
      <alignment vertical="center"/>
    </xf>
    <xf numFmtId="0" fontId="5" fillId="0" borderId="0" xfId="0" applyNumberFormat="1" applyFont="1" applyFill="1" applyAlignment="1">
      <alignment vertical="top" wrapText="1"/>
    </xf>
    <xf numFmtId="0" fontId="22" fillId="0" borderId="0" xfId="0" applyNumberFormat="1" applyFont="1" applyFill="1" applyAlignment="1">
      <alignment horizontal="right" vertical="center"/>
    </xf>
    <xf numFmtId="0" fontId="9" fillId="0" borderId="13"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0" xfId="0" applyFont="1" applyFill="1" applyAlignment="1"/>
    <xf numFmtId="0" fontId="2" fillId="0" borderId="0" xfId="0" applyFont="1" applyFill="1" applyBorder="1" applyAlignment="1">
      <alignment vertical="top"/>
    </xf>
    <xf numFmtId="0" fontId="6" fillId="0" borderId="15" xfId="0" applyFont="1" applyFill="1" applyBorder="1" applyAlignment="1">
      <alignment vertical="center"/>
    </xf>
    <xf numFmtId="41" fontId="6" fillId="0" borderId="3" xfId="0" applyNumberFormat="1" applyFont="1" applyFill="1" applyBorder="1" applyAlignment="1">
      <alignment vertical="center"/>
    </xf>
    <xf numFmtId="0" fontId="9" fillId="0" borderId="0" xfId="0" applyFont="1" applyFill="1" applyBorder="1" applyAlignment="1">
      <alignment vertical="top"/>
    </xf>
    <xf numFmtId="0" fontId="9" fillId="0" borderId="15" xfId="0" applyFont="1" applyFill="1" applyBorder="1" applyAlignment="1">
      <alignment vertical="center"/>
    </xf>
    <xf numFmtId="41" fontId="2" fillId="0" borderId="23" xfId="0" applyNumberFormat="1" applyFont="1" applyFill="1" applyBorder="1" applyAlignment="1">
      <alignment vertical="center"/>
    </xf>
    <xf numFmtId="41" fontId="9" fillId="0" borderId="23" xfId="0" applyNumberFormat="1" applyFont="1" applyFill="1" applyBorder="1" applyAlignment="1" applyProtection="1">
      <alignment vertical="center"/>
      <protection locked="0"/>
    </xf>
    <xf numFmtId="41" fontId="9" fillId="0" borderId="3" xfId="0" applyNumberFormat="1" applyFont="1" applyFill="1" applyBorder="1" applyAlignment="1" applyProtection="1">
      <alignment vertical="center"/>
      <protection locked="0"/>
    </xf>
    <xf numFmtId="0" fontId="2" fillId="0" borderId="15" xfId="0" applyFont="1" applyFill="1" applyBorder="1" applyAlignment="1">
      <alignment vertical="center"/>
    </xf>
    <xf numFmtId="41" fontId="2" fillId="0" borderId="3" xfId="0" applyNumberFormat="1" applyFont="1" applyFill="1" applyBorder="1" applyAlignment="1">
      <alignment vertical="center"/>
    </xf>
    <xf numFmtId="0" fontId="9" fillId="0" borderId="0" xfId="0" applyFont="1" applyFill="1" applyBorder="1" applyAlignment="1">
      <alignment vertical="center"/>
    </xf>
    <xf numFmtId="0" fontId="9" fillId="0" borderId="6" xfId="0" applyFont="1" applyFill="1" applyBorder="1" applyAlignment="1">
      <alignment vertical="top"/>
    </xf>
    <xf numFmtId="0" fontId="9" fillId="0" borderId="38" xfId="0" applyFont="1" applyFill="1" applyBorder="1" applyAlignment="1">
      <alignment vertical="center"/>
    </xf>
    <xf numFmtId="41" fontId="2" fillId="0" borderId="42" xfId="0" applyNumberFormat="1" applyFont="1" applyFill="1" applyBorder="1" applyAlignment="1">
      <alignment vertical="center"/>
    </xf>
    <xf numFmtId="41" fontId="9" fillId="0" borderId="42" xfId="0" applyNumberFormat="1" applyFont="1" applyFill="1" applyBorder="1" applyAlignment="1" applyProtection="1">
      <alignment vertical="center"/>
      <protection locked="0"/>
    </xf>
    <xf numFmtId="41" fontId="9" fillId="0" borderId="7" xfId="0" applyNumberFormat="1" applyFont="1" applyFill="1" applyBorder="1" applyAlignment="1" applyProtection="1">
      <alignment vertical="center"/>
      <protection locked="0"/>
    </xf>
    <xf numFmtId="0" fontId="9" fillId="0" borderId="0" xfId="0" applyNumberFormat="1" applyFont="1" applyFill="1" applyAlignment="1">
      <alignment vertical="center"/>
    </xf>
    <xf numFmtId="0" fontId="5" fillId="0" borderId="0" xfId="0" applyNumberFormat="1" applyFont="1" applyFill="1" applyAlignment="1">
      <alignment horizontal="left" vertical="center" wrapText="1"/>
    </xf>
    <xf numFmtId="0" fontId="9" fillId="0" borderId="6" xfId="0" applyNumberFormat="1" applyFont="1" applyFill="1" applyBorder="1" applyAlignment="1">
      <alignment horizontal="left" vertical="center" wrapText="1"/>
    </xf>
    <xf numFmtId="0" fontId="11" fillId="0" borderId="0" xfId="0" applyNumberFormat="1" applyFont="1" applyAlignment="1">
      <alignment vertical="top" wrapText="1"/>
    </xf>
    <xf numFmtId="0" fontId="12" fillId="0" borderId="0" xfId="0" applyNumberFormat="1" applyFont="1" applyAlignment="1">
      <alignment vertical="top" wrapText="1"/>
    </xf>
    <xf numFmtId="0" fontId="14" fillId="0" borderId="0" xfId="0" applyNumberFormat="1" applyFont="1" applyFill="1" applyAlignment="1">
      <alignment horizontal="left" vertical="center" wrapText="1"/>
    </xf>
    <xf numFmtId="0" fontId="19" fillId="0" borderId="0" xfId="0" applyNumberFormat="1" applyFont="1" applyAlignment="1">
      <alignment vertical="top" wrapText="1"/>
    </xf>
    <xf numFmtId="0" fontId="14" fillId="0" borderId="2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0" xfId="0" applyFont="1" applyFill="1" applyBorder="1" applyAlignment="1">
      <alignment horizontal="center" vertical="distributed" textRotation="255"/>
    </xf>
    <xf numFmtId="0" fontId="14" fillId="0" borderId="15" xfId="0" applyFont="1" applyFill="1" applyBorder="1" applyAlignment="1">
      <alignment horizontal="center" vertical="distributed" textRotation="255"/>
    </xf>
    <xf numFmtId="0" fontId="14" fillId="0" borderId="24" xfId="0" applyFont="1" applyFill="1" applyBorder="1" applyAlignment="1">
      <alignment horizontal="center" vertical="distributed" textRotation="255"/>
    </xf>
    <xf numFmtId="0" fontId="14" fillId="0" borderId="25" xfId="0" applyFont="1" applyFill="1" applyBorder="1" applyAlignment="1">
      <alignment horizontal="center" vertical="distributed" textRotation="255"/>
    </xf>
    <xf numFmtId="0" fontId="14" fillId="0" borderId="28" xfId="0" applyFont="1" applyFill="1" applyBorder="1" applyAlignment="1">
      <alignment horizontal="center" vertical="distributed" textRotation="255" wrapText="1"/>
    </xf>
    <xf numFmtId="0" fontId="14" fillId="0" borderId="29" xfId="0" applyFont="1" applyFill="1" applyBorder="1" applyAlignment="1">
      <alignment horizontal="center" vertical="distributed" textRotation="255" wrapText="1"/>
    </xf>
    <xf numFmtId="0" fontId="14" fillId="0" borderId="0" xfId="0" applyFont="1" applyFill="1" applyBorder="1" applyAlignment="1">
      <alignment horizontal="center" vertical="distributed" textRotation="255" wrapText="1"/>
    </xf>
    <xf numFmtId="0" fontId="14" fillId="0" borderId="15" xfId="0" applyFont="1" applyFill="1" applyBorder="1" applyAlignment="1">
      <alignment horizontal="center" vertical="distributed" textRotation="255" wrapText="1"/>
    </xf>
    <xf numFmtId="0" fontId="14" fillId="0" borderId="32" xfId="0" applyFont="1" applyFill="1" applyBorder="1" applyAlignment="1">
      <alignment horizontal="center" vertical="distributed" textRotation="255" wrapText="1"/>
    </xf>
    <xf numFmtId="0" fontId="14" fillId="0" borderId="18" xfId="0" applyFont="1" applyFill="1" applyBorder="1" applyAlignment="1">
      <alignment horizontal="center" vertical="distributed" textRotation="255" wrapText="1"/>
    </xf>
    <xf numFmtId="0" fontId="14" fillId="0" borderId="0" xfId="0" applyNumberFormat="1" applyFont="1" applyFill="1" applyBorder="1" applyAlignment="1">
      <alignment horizontal="left" vertical="center" wrapText="1"/>
    </xf>
    <xf numFmtId="0" fontId="14" fillId="0" borderId="0" xfId="0" applyNumberFormat="1" applyFont="1" applyFill="1" applyBorder="1" applyAlignment="1">
      <alignment vertical="center" wrapText="1"/>
    </xf>
    <xf numFmtId="0" fontId="22" fillId="0" borderId="0" xfId="0" applyNumberFormat="1" applyFont="1" applyFill="1" applyAlignment="1">
      <alignment horizontal="left" vertical="center" wrapText="1"/>
    </xf>
    <xf numFmtId="0" fontId="23" fillId="0" borderId="21" xfId="0" applyFont="1" applyBorder="1" applyAlignment="1">
      <alignment vertical="top" wrapText="1"/>
    </xf>
    <xf numFmtId="0" fontId="23" fillId="0" borderId="12" xfId="0" applyFont="1" applyBorder="1" applyAlignment="1">
      <alignment vertical="top" wrapText="1"/>
    </xf>
    <xf numFmtId="0" fontId="23" fillId="0" borderId="0" xfId="0" applyFont="1" applyBorder="1" applyAlignment="1">
      <alignment horizontal="center" vertical="center"/>
    </xf>
    <xf numFmtId="0" fontId="23" fillId="0" borderId="0" xfId="0" applyFont="1" applyAlignment="1">
      <alignment horizontal="center" vertical="center"/>
    </xf>
    <xf numFmtId="0" fontId="23" fillId="0" borderId="41" xfId="0" applyFont="1" applyBorder="1" applyAlignment="1">
      <alignment horizontal="center" vertical="center"/>
    </xf>
    <xf numFmtId="0" fontId="23" fillId="0" borderId="0" xfId="0" applyFont="1" applyBorder="1" applyAlignment="1">
      <alignment horizontal="left" vertical="center"/>
    </xf>
    <xf numFmtId="0" fontId="23" fillId="0" borderId="0" xfId="0" applyFont="1" applyAlignment="1">
      <alignment horizontal="left" vertical="center"/>
    </xf>
    <xf numFmtId="0" fontId="27" fillId="0" borderId="0" xfId="0" applyFont="1" applyBorder="1" applyAlignment="1">
      <alignment horizontal="center" vertical="center"/>
    </xf>
    <xf numFmtId="0" fontId="27" fillId="0" borderId="15" xfId="0" applyFont="1" applyBorder="1" applyAlignment="1">
      <alignment horizontal="center" vertical="center"/>
    </xf>
    <xf numFmtId="0" fontId="27" fillId="0" borderId="6" xfId="0" applyFont="1" applyFill="1" applyBorder="1" applyAlignment="1">
      <alignment horizontal="center" vertical="center"/>
    </xf>
    <xf numFmtId="0" fontId="27" fillId="0" borderId="38" xfId="0" applyFont="1" applyFill="1" applyBorder="1" applyAlignment="1">
      <alignment horizontal="center" vertical="center"/>
    </xf>
    <xf numFmtId="0" fontId="27" fillId="0" borderId="43" xfId="0" applyNumberFormat="1" applyFont="1" applyBorder="1" applyAlignment="1">
      <alignment horizontal="left" vertical="center" wrapText="1"/>
    </xf>
    <xf numFmtId="0" fontId="5" fillId="0" borderId="44"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0" fillId="0" borderId="0" xfId="0" applyNumberFormat="1" applyFont="1" applyFill="1" applyAlignment="1">
      <alignment vertical="center"/>
    </xf>
    <xf numFmtId="0" fontId="3" fillId="0" borderId="0" xfId="0" applyNumberFormat="1" applyFont="1" applyFill="1" applyAlignment="1">
      <alignment vertical="top" wrapText="1"/>
    </xf>
    <xf numFmtId="0" fontId="5" fillId="0" borderId="45"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4" fillId="0" borderId="32" xfId="0" applyNumberFormat="1" applyFont="1" applyFill="1" applyBorder="1" applyAlignment="1">
      <alignment vertical="center" wrapText="1"/>
    </xf>
    <xf numFmtId="0" fontId="9" fillId="0" borderId="21" xfId="0" applyFont="1" applyFill="1" applyBorder="1" applyAlignment="1">
      <alignment vertical="top" wrapText="1"/>
    </xf>
    <xf numFmtId="0" fontId="9" fillId="0" borderId="12" xfId="0" applyFont="1" applyFill="1" applyBorder="1" applyAlignment="1">
      <alignment vertical="top" wrapText="1"/>
    </xf>
  </cellXfs>
  <cellStyles count="3">
    <cellStyle name="桁区切り" xfId="2" builtinId="6"/>
    <cellStyle name="標準" xfId="0" builtinId="0"/>
    <cellStyle name="標準 2" xfId="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419100</xdr:colOff>
      <xdr:row>5</xdr:row>
      <xdr:rowOff>38100</xdr:rowOff>
    </xdr:from>
    <xdr:to>
      <xdr:col>1</xdr:col>
      <xdr:colOff>0</xdr:colOff>
      <xdr:row>7</xdr:row>
      <xdr:rowOff>127000</xdr:rowOff>
    </xdr:to>
    <xdr:sp macro="" textlink="">
      <xdr:nvSpPr>
        <xdr:cNvPr id="2" name="AutoShape 1">
          <a:extLst>
            <a:ext uri="{FF2B5EF4-FFF2-40B4-BE49-F238E27FC236}">
              <a16:creationId xmlns:a16="http://schemas.microsoft.com/office/drawing/2014/main" id="{7D1A86D9-D3B4-314A-B18C-84083F5E1F4C}"/>
            </a:ext>
          </a:extLst>
        </xdr:cNvPr>
        <xdr:cNvSpPr>
          <a:spLocks/>
        </xdr:cNvSpPr>
      </xdr:nvSpPr>
      <xdr:spPr bwMode="auto">
        <a:xfrm>
          <a:off x="419100" y="927100"/>
          <a:ext cx="127000" cy="368300"/>
        </a:xfrm>
        <a:prstGeom prst="leftBrace">
          <a:avLst>
            <a:gd name="adj1" fmla="val 3592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8</xdr:row>
      <xdr:rowOff>38100</xdr:rowOff>
    </xdr:from>
    <xdr:to>
      <xdr:col>0</xdr:col>
      <xdr:colOff>622300</xdr:colOff>
      <xdr:row>10</xdr:row>
      <xdr:rowOff>127000</xdr:rowOff>
    </xdr:to>
    <xdr:sp macro="" textlink="">
      <xdr:nvSpPr>
        <xdr:cNvPr id="3" name="AutoShape 1">
          <a:extLst>
            <a:ext uri="{FF2B5EF4-FFF2-40B4-BE49-F238E27FC236}">
              <a16:creationId xmlns:a16="http://schemas.microsoft.com/office/drawing/2014/main" id="{09DDC032-DB40-EB4B-AC39-599DA5B11F4A}"/>
            </a:ext>
          </a:extLst>
        </xdr:cNvPr>
        <xdr:cNvSpPr>
          <a:spLocks/>
        </xdr:cNvSpPr>
      </xdr:nvSpPr>
      <xdr:spPr bwMode="auto">
        <a:xfrm>
          <a:off x="419100" y="1346200"/>
          <a:ext cx="127000" cy="368300"/>
        </a:xfrm>
        <a:prstGeom prst="leftBrace">
          <a:avLst>
            <a:gd name="adj1" fmla="val 3592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11</xdr:row>
      <xdr:rowOff>50800</xdr:rowOff>
    </xdr:from>
    <xdr:to>
      <xdr:col>1</xdr:col>
      <xdr:colOff>0</xdr:colOff>
      <xdr:row>13</xdr:row>
      <xdr:rowOff>127000</xdr:rowOff>
    </xdr:to>
    <xdr:sp macro="" textlink="">
      <xdr:nvSpPr>
        <xdr:cNvPr id="4" name="AutoShape 1">
          <a:extLst>
            <a:ext uri="{FF2B5EF4-FFF2-40B4-BE49-F238E27FC236}">
              <a16:creationId xmlns:a16="http://schemas.microsoft.com/office/drawing/2014/main" id="{170E116C-C10E-9C4F-8EDC-5DA06A3C9EC5}"/>
            </a:ext>
          </a:extLst>
        </xdr:cNvPr>
        <xdr:cNvSpPr>
          <a:spLocks/>
        </xdr:cNvSpPr>
      </xdr:nvSpPr>
      <xdr:spPr bwMode="auto">
        <a:xfrm>
          <a:off x="419100" y="1778000"/>
          <a:ext cx="127000" cy="355600"/>
        </a:xfrm>
        <a:prstGeom prst="leftBrace">
          <a:avLst>
            <a:gd name="adj1" fmla="val 346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14</xdr:row>
      <xdr:rowOff>50800</xdr:rowOff>
    </xdr:from>
    <xdr:to>
      <xdr:col>0</xdr:col>
      <xdr:colOff>622300</xdr:colOff>
      <xdr:row>16</xdr:row>
      <xdr:rowOff>127000</xdr:rowOff>
    </xdr:to>
    <xdr:sp macro="" textlink="">
      <xdr:nvSpPr>
        <xdr:cNvPr id="5" name="AutoShape 1">
          <a:extLst>
            <a:ext uri="{FF2B5EF4-FFF2-40B4-BE49-F238E27FC236}">
              <a16:creationId xmlns:a16="http://schemas.microsoft.com/office/drawing/2014/main" id="{A4919D1E-DF49-4742-9199-940C2E65CDF4}"/>
            </a:ext>
          </a:extLst>
        </xdr:cNvPr>
        <xdr:cNvSpPr>
          <a:spLocks/>
        </xdr:cNvSpPr>
      </xdr:nvSpPr>
      <xdr:spPr bwMode="auto">
        <a:xfrm>
          <a:off x="419100" y="2197100"/>
          <a:ext cx="127000" cy="355600"/>
        </a:xfrm>
        <a:prstGeom prst="leftBrace">
          <a:avLst>
            <a:gd name="adj1" fmla="val 346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17</xdr:row>
      <xdr:rowOff>50800</xdr:rowOff>
    </xdr:from>
    <xdr:to>
      <xdr:col>0</xdr:col>
      <xdr:colOff>622300</xdr:colOff>
      <xdr:row>19</xdr:row>
      <xdr:rowOff>127000</xdr:rowOff>
    </xdr:to>
    <xdr:sp macro="" textlink="">
      <xdr:nvSpPr>
        <xdr:cNvPr id="6" name="AutoShape 1">
          <a:extLst>
            <a:ext uri="{FF2B5EF4-FFF2-40B4-BE49-F238E27FC236}">
              <a16:creationId xmlns:a16="http://schemas.microsoft.com/office/drawing/2014/main" id="{445D074B-CD60-2641-BDE7-5758C1DFC60B}"/>
            </a:ext>
          </a:extLst>
        </xdr:cNvPr>
        <xdr:cNvSpPr>
          <a:spLocks/>
        </xdr:cNvSpPr>
      </xdr:nvSpPr>
      <xdr:spPr bwMode="auto">
        <a:xfrm>
          <a:off x="419100" y="2616200"/>
          <a:ext cx="127000" cy="355600"/>
        </a:xfrm>
        <a:prstGeom prst="leftBrace">
          <a:avLst>
            <a:gd name="adj1" fmla="val 346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20</xdr:row>
      <xdr:rowOff>38100</xdr:rowOff>
    </xdr:from>
    <xdr:to>
      <xdr:col>0</xdr:col>
      <xdr:colOff>622300</xdr:colOff>
      <xdr:row>22</xdr:row>
      <xdr:rowOff>127000</xdr:rowOff>
    </xdr:to>
    <xdr:sp macro="" textlink="">
      <xdr:nvSpPr>
        <xdr:cNvPr id="7" name="AutoShape 1">
          <a:extLst>
            <a:ext uri="{FF2B5EF4-FFF2-40B4-BE49-F238E27FC236}">
              <a16:creationId xmlns:a16="http://schemas.microsoft.com/office/drawing/2014/main" id="{52F11F65-68A4-1E4B-828F-008EEA56E718}"/>
            </a:ext>
          </a:extLst>
        </xdr:cNvPr>
        <xdr:cNvSpPr>
          <a:spLocks/>
        </xdr:cNvSpPr>
      </xdr:nvSpPr>
      <xdr:spPr bwMode="auto">
        <a:xfrm>
          <a:off x="419100" y="3022600"/>
          <a:ext cx="127000" cy="368300"/>
        </a:xfrm>
        <a:prstGeom prst="leftBrace">
          <a:avLst>
            <a:gd name="adj1" fmla="val 3592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23</xdr:row>
      <xdr:rowOff>50800</xdr:rowOff>
    </xdr:from>
    <xdr:to>
      <xdr:col>0</xdr:col>
      <xdr:colOff>622300</xdr:colOff>
      <xdr:row>25</xdr:row>
      <xdr:rowOff>127000</xdr:rowOff>
    </xdr:to>
    <xdr:sp macro="" textlink="">
      <xdr:nvSpPr>
        <xdr:cNvPr id="8" name="AutoShape 1">
          <a:extLst>
            <a:ext uri="{FF2B5EF4-FFF2-40B4-BE49-F238E27FC236}">
              <a16:creationId xmlns:a16="http://schemas.microsoft.com/office/drawing/2014/main" id="{B0604455-BE8D-C24C-94C9-8E4829B4E873}"/>
            </a:ext>
          </a:extLst>
        </xdr:cNvPr>
        <xdr:cNvSpPr>
          <a:spLocks/>
        </xdr:cNvSpPr>
      </xdr:nvSpPr>
      <xdr:spPr bwMode="auto">
        <a:xfrm>
          <a:off x="419100" y="3454400"/>
          <a:ext cx="127000" cy="355600"/>
        </a:xfrm>
        <a:prstGeom prst="leftBrace">
          <a:avLst>
            <a:gd name="adj1" fmla="val 346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26</xdr:row>
      <xdr:rowOff>38100</xdr:rowOff>
    </xdr:from>
    <xdr:to>
      <xdr:col>0</xdr:col>
      <xdr:colOff>622300</xdr:colOff>
      <xdr:row>28</xdr:row>
      <xdr:rowOff>127000</xdr:rowOff>
    </xdr:to>
    <xdr:sp macro="" textlink="">
      <xdr:nvSpPr>
        <xdr:cNvPr id="9" name="AutoShape 1">
          <a:extLst>
            <a:ext uri="{FF2B5EF4-FFF2-40B4-BE49-F238E27FC236}">
              <a16:creationId xmlns:a16="http://schemas.microsoft.com/office/drawing/2014/main" id="{AE7F6A94-B4DD-5245-BBEA-C4FAB128860C}"/>
            </a:ext>
          </a:extLst>
        </xdr:cNvPr>
        <xdr:cNvSpPr>
          <a:spLocks/>
        </xdr:cNvSpPr>
      </xdr:nvSpPr>
      <xdr:spPr bwMode="auto">
        <a:xfrm>
          <a:off x="419100" y="3860800"/>
          <a:ext cx="127000" cy="368300"/>
        </a:xfrm>
        <a:prstGeom prst="leftBrace">
          <a:avLst>
            <a:gd name="adj1" fmla="val 3592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5</xdr:row>
      <xdr:rowOff>38100</xdr:rowOff>
    </xdr:from>
    <xdr:to>
      <xdr:col>1</xdr:col>
      <xdr:colOff>0</xdr:colOff>
      <xdr:row>7</xdr:row>
      <xdr:rowOff>127000</xdr:rowOff>
    </xdr:to>
    <xdr:sp macro="" textlink="">
      <xdr:nvSpPr>
        <xdr:cNvPr id="10" name="AutoShape 1">
          <a:extLst>
            <a:ext uri="{FF2B5EF4-FFF2-40B4-BE49-F238E27FC236}">
              <a16:creationId xmlns:a16="http://schemas.microsoft.com/office/drawing/2014/main" id="{6C751051-69A4-E146-8C88-15A9FCB2EA97}"/>
            </a:ext>
          </a:extLst>
        </xdr:cNvPr>
        <xdr:cNvSpPr>
          <a:spLocks/>
        </xdr:cNvSpPr>
      </xdr:nvSpPr>
      <xdr:spPr bwMode="auto">
        <a:xfrm>
          <a:off x="419100" y="927100"/>
          <a:ext cx="127000" cy="368300"/>
        </a:xfrm>
        <a:prstGeom prst="leftBrace">
          <a:avLst>
            <a:gd name="adj1" fmla="val 3592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8</xdr:row>
      <xdr:rowOff>38100</xdr:rowOff>
    </xdr:from>
    <xdr:to>
      <xdr:col>0</xdr:col>
      <xdr:colOff>622300</xdr:colOff>
      <xdr:row>10</xdr:row>
      <xdr:rowOff>127000</xdr:rowOff>
    </xdr:to>
    <xdr:sp macro="" textlink="">
      <xdr:nvSpPr>
        <xdr:cNvPr id="11" name="AutoShape 1">
          <a:extLst>
            <a:ext uri="{FF2B5EF4-FFF2-40B4-BE49-F238E27FC236}">
              <a16:creationId xmlns:a16="http://schemas.microsoft.com/office/drawing/2014/main" id="{3DCF978A-CCA1-364D-9896-5593CD29884E}"/>
            </a:ext>
          </a:extLst>
        </xdr:cNvPr>
        <xdr:cNvSpPr>
          <a:spLocks/>
        </xdr:cNvSpPr>
      </xdr:nvSpPr>
      <xdr:spPr bwMode="auto">
        <a:xfrm>
          <a:off x="419100" y="1346200"/>
          <a:ext cx="127000" cy="368300"/>
        </a:xfrm>
        <a:prstGeom prst="leftBrace">
          <a:avLst>
            <a:gd name="adj1" fmla="val 3592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11</xdr:row>
      <xdr:rowOff>50800</xdr:rowOff>
    </xdr:from>
    <xdr:to>
      <xdr:col>1</xdr:col>
      <xdr:colOff>0</xdr:colOff>
      <xdr:row>13</xdr:row>
      <xdr:rowOff>127000</xdr:rowOff>
    </xdr:to>
    <xdr:sp macro="" textlink="">
      <xdr:nvSpPr>
        <xdr:cNvPr id="12" name="AutoShape 1">
          <a:extLst>
            <a:ext uri="{FF2B5EF4-FFF2-40B4-BE49-F238E27FC236}">
              <a16:creationId xmlns:a16="http://schemas.microsoft.com/office/drawing/2014/main" id="{0B9998A0-36E8-5B41-AD93-1BC3CC59887B}"/>
            </a:ext>
          </a:extLst>
        </xdr:cNvPr>
        <xdr:cNvSpPr>
          <a:spLocks/>
        </xdr:cNvSpPr>
      </xdr:nvSpPr>
      <xdr:spPr bwMode="auto">
        <a:xfrm>
          <a:off x="419100" y="1778000"/>
          <a:ext cx="127000" cy="355600"/>
        </a:xfrm>
        <a:prstGeom prst="leftBrace">
          <a:avLst>
            <a:gd name="adj1" fmla="val 346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14</xdr:row>
      <xdr:rowOff>50800</xdr:rowOff>
    </xdr:from>
    <xdr:to>
      <xdr:col>0</xdr:col>
      <xdr:colOff>622300</xdr:colOff>
      <xdr:row>16</xdr:row>
      <xdr:rowOff>127000</xdr:rowOff>
    </xdr:to>
    <xdr:sp macro="" textlink="">
      <xdr:nvSpPr>
        <xdr:cNvPr id="13" name="AutoShape 1">
          <a:extLst>
            <a:ext uri="{FF2B5EF4-FFF2-40B4-BE49-F238E27FC236}">
              <a16:creationId xmlns:a16="http://schemas.microsoft.com/office/drawing/2014/main" id="{136074DC-DFA3-1E4E-BA48-499C4898D04B}"/>
            </a:ext>
          </a:extLst>
        </xdr:cNvPr>
        <xdr:cNvSpPr>
          <a:spLocks/>
        </xdr:cNvSpPr>
      </xdr:nvSpPr>
      <xdr:spPr bwMode="auto">
        <a:xfrm>
          <a:off x="419100" y="2197100"/>
          <a:ext cx="127000" cy="355600"/>
        </a:xfrm>
        <a:prstGeom prst="leftBrace">
          <a:avLst>
            <a:gd name="adj1" fmla="val 346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17</xdr:row>
      <xdr:rowOff>50800</xdr:rowOff>
    </xdr:from>
    <xdr:to>
      <xdr:col>0</xdr:col>
      <xdr:colOff>622300</xdr:colOff>
      <xdr:row>19</xdr:row>
      <xdr:rowOff>127000</xdr:rowOff>
    </xdr:to>
    <xdr:sp macro="" textlink="">
      <xdr:nvSpPr>
        <xdr:cNvPr id="14" name="AutoShape 1">
          <a:extLst>
            <a:ext uri="{FF2B5EF4-FFF2-40B4-BE49-F238E27FC236}">
              <a16:creationId xmlns:a16="http://schemas.microsoft.com/office/drawing/2014/main" id="{B5CF7668-F1C4-E24C-A16C-A3F961866997}"/>
            </a:ext>
          </a:extLst>
        </xdr:cNvPr>
        <xdr:cNvSpPr>
          <a:spLocks/>
        </xdr:cNvSpPr>
      </xdr:nvSpPr>
      <xdr:spPr bwMode="auto">
        <a:xfrm>
          <a:off x="419100" y="2616200"/>
          <a:ext cx="127000" cy="355600"/>
        </a:xfrm>
        <a:prstGeom prst="leftBrace">
          <a:avLst>
            <a:gd name="adj1" fmla="val 346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20</xdr:row>
      <xdr:rowOff>38100</xdr:rowOff>
    </xdr:from>
    <xdr:to>
      <xdr:col>0</xdr:col>
      <xdr:colOff>622300</xdr:colOff>
      <xdr:row>22</xdr:row>
      <xdr:rowOff>127000</xdr:rowOff>
    </xdr:to>
    <xdr:sp macro="" textlink="">
      <xdr:nvSpPr>
        <xdr:cNvPr id="15" name="AutoShape 1">
          <a:extLst>
            <a:ext uri="{FF2B5EF4-FFF2-40B4-BE49-F238E27FC236}">
              <a16:creationId xmlns:a16="http://schemas.microsoft.com/office/drawing/2014/main" id="{F0EC4B55-DAB3-0D4C-8650-3E01893902BD}"/>
            </a:ext>
          </a:extLst>
        </xdr:cNvPr>
        <xdr:cNvSpPr>
          <a:spLocks/>
        </xdr:cNvSpPr>
      </xdr:nvSpPr>
      <xdr:spPr bwMode="auto">
        <a:xfrm>
          <a:off x="419100" y="3022600"/>
          <a:ext cx="127000" cy="368300"/>
        </a:xfrm>
        <a:prstGeom prst="leftBrace">
          <a:avLst>
            <a:gd name="adj1" fmla="val 3592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23</xdr:row>
      <xdr:rowOff>50800</xdr:rowOff>
    </xdr:from>
    <xdr:to>
      <xdr:col>0</xdr:col>
      <xdr:colOff>622300</xdr:colOff>
      <xdr:row>25</xdr:row>
      <xdr:rowOff>127000</xdr:rowOff>
    </xdr:to>
    <xdr:sp macro="" textlink="">
      <xdr:nvSpPr>
        <xdr:cNvPr id="16" name="AutoShape 1">
          <a:extLst>
            <a:ext uri="{FF2B5EF4-FFF2-40B4-BE49-F238E27FC236}">
              <a16:creationId xmlns:a16="http://schemas.microsoft.com/office/drawing/2014/main" id="{669934DE-FDBC-BF48-9BBB-992BF1EC65EB}"/>
            </a:ext>
          </a:extLst>
        </xdr:cNvPr>
        <xdr:cNvSpPr>
          <a:spLocks/>
        </xdr:cNvSpPr>
      </xdr:nvSpPr>
      <xdr:spPr bwMode="auto">
        <a:xfrm>
          <a:off x="419100" y="3454400"/>
          <a:ext cx="127000" cy="355600"/>
        </a:xfrm>
        <a:prstGeom prst="leftBrace">
          <a:avLst>
            <a:gd name="adj1" fmla="val 346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26</xdr:row>
      <xdr:rowOff>38100</xdr:rowOff>
    </xdr:from>
    <xdr:to>
      <xdr:col>0</xdr:col>
      <xdr:colOff>622300</xdr:colOff>
      <xdr:row>28</xdr:row>
      <xdr:rowOff>127000</xdr:rowOff>
    </xdr:to>
    <xdr:sp macro="" textlink="">
      <xdr:nvSpPr>
        <xdr:cNvPr id="17" name="AutoShape 1">
          <a:extLst>
            <a:ext uri="{FF2B5EF4-FFF2-40B4-BE49-F238E27FC236}">
              <a16:creationId xmlns:a16="http://schemas.microsoft.com/office/drawing/2014/main" id="{A1A9F139-0851-694A-9BF2-FDCE1F4B663E}"/>
            </a:ext>
          </a:extLst>
        </xdr:cNvPr>
        <xdr:cNvSpPr>
          <a:spLocks/>
        </xdr:cNvSpPr>
      </xdr:nvSpPr>
      <xdr:spPr bwMode="auto">
        <a:xfrm>
          <a:off x="419100" y="3860800"/>
          <a:ext cx="127000" cy="368300"/>
        </a:xfrm>
        <a:prstGeom prst="leftBrace">
          <a:avLst>
            <a:gd name="adj1" fmla="val 3592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5</xdr:row>
      <xdr:rowOff>38100</xdr:rowOff>
    </xdr:from>
    <xdr:to>
      <xdr:col>1</xdr:col>
      <xdr:colOff>0</xdr:colOff>
      <xdr:row>7</xdr:row>
      <xdr:rowOff>127000</xdr:rowOff>
    </xdr:to>
    <xdr:sp macro="" textlink="">
      <xdr:nvSpPr>
        <xdr:cNvPr id="18" name="AutoShape 1">
          <a:extLst>
            <a:ext uri="{FF2B5EF4-FFF2-40B4-BE49-F238E27FC236}">
              <a16:creationId xmlns:a16="http://schemas.microsoft.com/office/drawing/2014/main" id="{D7AC7223-717B-ED40-BC51-85C4594F9D51}"/>
            </a:ext>
          </a:extLst>
        </xdr:cNvPr>
        <xdr:cNvSpPr>
          <a:spLocks/>
        </xdr:cNvSpPr>
      </xdr:nvSpPr>
      <xdr:spPr bwMode="auto">
        <a:xfrm>
          <a:off x="419100" y="927100"/>
          <a:ext cx="127000" cy="368300"/>
        </a:xfrm>
        <a:prstGeom prst="leftBrace">
          <a:avLst>
            <a:gd name="adj1" fmla="val 3592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8</xdr:row>
      <xdr:rowOff>38100</xdr:rowOff>
    </xdr:from>
    <xdr:to>
      <xdr:col>0</xdr:col>
      <xdr:colOff>622300</xdr:colOff>
      <xdr:row>10</xdr:row>
      <xdr:rowOff>127000</xdr:rowOff>
    </xdr:to>
    <xdr:sp macro="" textlink="">
      <xdr:nvSpPr>
        <xdr:cNvPr id="19" name="AutoShape 1">
          <a:extLst>
            <a:ext uri="{FF2B5EF4-FFF2-40B4-BE49-F238E27FC236}">
              <a16:creationId xmlns:a16="http://schemas.microsoft.com/office/drawing/2014/main" id="{6A628197-484D-A64A-B3C5-58F5F4215FC2}"/>
            </a:ext>
          </a:extLst>
        </xdr:cNvPr>
        <xdr:cNvSpPr>
          <a:spLocks/>
        </xdr:cNvSpPr>
      </xdr:nvSpPr>
      <xdr:spPr bwMode="auto">
        <a:xfrm>
          <a:off x="419100" y="1346200"/>
          <a:ext cx="127000" cy="368300"/>
        </a:xfrm>
        <a:prstGeom prst="leftBrace">
          <a:avLst>
            <a:gd name="adj1" fmla="val 3592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11</xdr:row>
      <xdr:rowOff>50800</xdr:rowOff>
    </xdr:from>
    <xdr:to>
      <xdr:col>1</xdr:col>
      <xdr:colOff>0</xdr:colOff>
      <xdr:row>13</xdr:row>
      <xdr:rowOff>127000</xdr:rowOff>
    </xdr:to>
    <xdr:sp macro="" textlink="">
      <xdr:nvSpPr>
        <xdr:cNvPr id="20" name="AutoShape 1">
          <a:extLst>
            <a:ext uri="{FF2B5EF4-FFF2-40B4-BE49-F238E27FC236}">
              <a16:creationId xmlns:a16="http://schemas.microsoft.com/office/drawing/2014/main" id="{3557C5E7-992F-564E-83FF-834B58AC6747}"/>
            </a:ext>
          </a:extLst>
        </xdr:cNvPr>
        <xdr:cNvSpPr>
          <a:spLocks/>
        </xdr:cNvSpPr>
      </xdr:nvSpPr>
      <xdr:spPr bwMode="auto">
        <a:xfrm>
          <a:off x="419100" y="1778000"/>
          <a:ext cx="127000" cy="355600"/>
        </a:xfrm>
        <a:prstGeom prst="leftBrace">
          <a:avLst>
            <a:gd name="adj1" fmla="val 346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14</xdr:row>
      <xdr:rowOff>50800</xdr:rowOff>
    </xdr:from>
    <xdr:to>
      <xdr:col>0</xdr:col>
      <xdr:colOff>622300</xdr:colOff>
      <xdr:row>16</xdr:row>
      <xdr:rowOff>127000</xdr:rowOff>
    </xdr:to>
    <xdr:sp macro="" textlink="">
      <xdr:nvSpPr>
        <xdr:cNvPr id="21" name="AutoShape 1">
          <a:extLst>
            <a:ext uri="{FF2B5EF4-FFF2-40B4-BE49-F238E27FC236}">
              <a16:creationId xmlns:a16="http://schemas.microsoft.com/office/drawing/2014/main" id="{03DBD044-F697-994A-B870-861F9C9DF016}"/>
            </a:ext>
          </a:extLst>
        </xdr:cNvPr>
        <xdr:cNvSpPr>
          <a:spLocks/>
        </xdr:cNvSpPr>
      </xdr:nvSpPr>
      <xdr:spPr bwMode="auto">
        <a:xfrm>
          <a:off x="419100" y="2197100"/>
          <a:ext cx="127000" cy="355600"/>
        </a:xfrm>
        <a:prstGeom prst="leftBrace">
          <a:avLst>
            <a:gd name="adj1" fmla="val 346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17</xdr:row>
      <xdr:rowOff>50800</xdr:rowOff>
    </xdr:from>
    <xdr:to>
      <xdr:col>0</xdr:col>
      <xdr:colOff>622300</xdr:colOff>
      <xdr:row>19</xdr:row>
      <xdr:rowOff>127000</xdr:rowOff>
    </xdr:to>
    <xdr:sp macro="" textlink="">
      <xdr:nvSpPr>
        <xdr:cNvPr id="22" name="AutoShape 1">
          <a:extLst>
            <a:ext uri="{FF2B5EF4-FFF2-40B4-BE49-F238E27FC236}">
              <a16:creationId xmlns:a16="http://schemas.microsoft.com/office/drawing/2014/main" id="{B4960146-FCC0-1E4B-8DB8-D16264CD4BDE}"/>
            </a:ext>
          </a:extLst>
        </xdr:cNvPr>
        <xdr:cNvSpPr>
          <a:spLocks/>
        </xdr:cNvSpPr>
      </xdr:nvSpPr>
      <xdr:spPr bwMode="auto">
        <a:xfrm>
          <a:off x="419100" y="2616200"/>
          <a:ext cx="127000" cy="355600"/>
        </a:xfrm>
        <a:prstGeom prst="leftBrace">
          <a:avLst>
            <a:gd name="adj1" fmla="val 346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20</xdr:row>
      <xdr:rowOff>38100</xdr:rowOff>
    </xdr:from>
    <xdr:to>
      <xdr:col>0</xdr:col>
      <xdr:colOff>622300</xdr:colOff>
      <xdr:row>22</xdr:row>
      <xdr:rowOff>127000</xdr:rowOff>
    </xdr:to>
    <xdr:sp macro="" textlink="">
      <xdr:nvSpPr>
        <xdr:cNvPr id="23" name="AutoShape 1">
          <a:extLst>
            <a:ext uri="{FF2B5EF4-FFF2-40B4-BE49-F238E27FC236}">
              <a16:creationId xmlns:a16="http://schemas.microsoft.com/office/drawing/2014/main" id="{839AAEFA-5633-0F4B-99DD-24921ABD3B7D}"/>
            </a:ext>
          </a:extLst>
        </xdr:cNvPr>
        <xdr:cNvSpPr>
          <a:spLocks/>
        </xdr:cNvSpPr>
      </xdr:nvSpPr>
      <xdr:spPr bwMode="auto">
        <a:xfrm>
          <a:off x="419100" y="3022600"/>
          <a:ext cx="127000" cy="368300"/>
        </a:xfrm>
        <a:prstGeom prst="leftBrace">
          <a:avLst>
            <a:gd name="adj1" fmla="val 3592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23</xdr:row>
      <xdr:rowOff>50800</xdr:rowOff>
    </xdr:from>
    <xdr:to>
      <xdr:col>0</xdr:col>
      <xdr:colOff>622300</xdr:colOff>
      <xdr:row>25</xdr:row>
      <xdr:rowOff>127000</xdr:rowOff>
    </xdr:to>
    <xdr:sp macro="" textlink="">
      <xdr:nvSpPr>
        <xdr:cNvPr id="24" name="AutoShape 1">
          <a:extLst>
            <a:ext uri="{FF2B5EF4-FFF2-40B4-BE49-F238E27FC236}">
              <a16:creationId xmlns:a16="http://schemas.microsoft.com/office/drawing/2014/main" id="{9FDAEAF4-08F7-2D4B-97A1-4D21335EBF6A}"/>
            </a:ext>
          </a:extLst>
        </xdr:cNvPr>
        <xdr:cNvSpPr>
          <a:spLocks/>
        </xdr:cNvSpPr>
      </xdr:nvSpPr>
      <xdr:spPr bwMode="auto">
        <a:xfrm>
          <a:off x="419100" y="3454400"/>
          <a:ext cx="127000" cy="355600"/>
        </a:xfrm>
        <a:prstGeom prst="leftBrace">
          <a:avLst>
            <a:gd name="adj1" fmla="val 346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0</xdr:col>
      <xdr:colOff>419100</xdr:colOff>
      <xdr:row>26</xdr:row>
      <xdr:rowOff>38100</xdr:rowOff>
    </xdr:from>
    <xdr:to>
      <xdr:col>0</xdr:col>
      <xdr:colOff>622300</xdr:colOff>
      <xdr:row>28</xdr:row>
      <xdr:rowOff>127000</xdr:rowOff>
    </xdr:to>
    <xdr:sp macro="" textlink="">
      <xdr:nvSpPr>
        <xdr:cNvPr id="25" name="AutoShape 1">
          <a:extLst>
            <a:ext uri="{FF2B5EF4-FFF2-40B4-BE49-F238E27FC236}">
              <a16:creationId xmlns:a16="http://schemas.microsoft.com/office/drawing/2014/main" id="{3FFC6521-C262-674B-9705-151FC3FD951E}"/>
            </a:ext>
          </a:extLst>
        </xdr:cNvPr>
        <xdr:cNvSpPr>
          <a:spLocks/>
        </xdr:cNvSpPr>
      </xdr:nvSpPr>
      <xdr:spPr bwMode="auto">
        <a:xfrm>
          <a:off x="419100" y="3860800"/>
          <a:ext cx="127000" cy="368300"/>
        </a:xfrm>
        <a:prstGeom prst="leftBrace">
          <a:avLst>
            <a:gd name="adj1" fmla="val 3592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2</xdr:row>
      <xdr:rowOff>47625</xdr:rowOff>
    </xdr:from>
    <xdr:to>
      <xdr:col>0</xdr:col>
      <xdr:colOff>330200</xdr:colOff>
      <xdr:row>9</xdr:row>
      <xdr:rowOff>127000</xdr:rowOff>
    </xdr:to>
    <xdr:sp macro="" textlink="">
      <xdr:nvSpPr>
        <xdr:cNvPr id="2" name="AutoShape 1">
          <a:extLst>
            <a:ext uri="{FF2B5EF4-FFF2-40B4-BE49-F238E27FC236}">
              <a16:creationId xmlns:a16="http://schemas.microsoft.com/office/drawing/2014/main" id="{82908EF3-D49F-DA4C-B3A9-A38CE59CF637}"/>
            </a:ext>
          </a:extLst>
        </xdr:cNvPr>
        <xdr:cNvSpPr>
          <a:spLocks/>
        </xdr:cNvSpPr>
      </xdr:nvSpPr>
      <xdr:spPr bwMode="auto">
        <a:xfrm>
          <a:off x="161925" y="517525"/>
          <a:ext cx="168275" cy="1412875"/>
        </a:xfrm>
        <a:prstGeom prst="leftBrace">
          <a:avLst>
            <a:gd name="adj1" fmla="val 15226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161925</xdr:colOff>
      <xdr:row>11</xdr:row>
      <xdr:rowOff>47625</xdr:rowOff>
    </xdr:from>
    <xdr:to>
      <xdr:col>0</xdr:col>
      <xdr:colOff>330200</xdr:colOff>
      <xdr:row>18</xdr:row>
      <xdr:rowOff>127000</xdr:rowOff>
    </xdr:to>
    <xdr:sp macro="" textlink="">
      <xdr:nvSpPr>
        <xdr:cNvPr id="3" name="AutoShape 11">
          <a:extLst>
            <a:ext uri="{FF2B5EF4-FFF2-40B4-BE49-F238E27FC236}">
              <a16:creationId xmlns:a16="http://schemas.microsoft.com/office/drawing/2014/main" id="{E1BB6F31-9941-8A40-AE35-206820CC46C5}"/>
            </a:ext>
          </a:extLst>
        </xdr:cNvPr>
        <xdr:cNvSpPr>
          <a:spLocks/>
        </xdr:cNvSpPr>
      </xdr:nvSpPr>
      <xdr:spPr bwMode="auto">
        <a:xfrm>
          <a:off x="161925" y="2130425"/>
          <a:ext cx="168275" cy="1412875"/>
        </a:xfrm>
        <a:prstGeom prst="leftBrace">
          <a:avLst>
            <a:gd name="adj1" fmla="val 1507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161925</xdr:colOff>
      <xdr:row>20</xdr:row>
      <xdr:rowOff>47625</xdr:rowOff>
    </xdr:from>
    <xdr:to>
      <xdr:col>0</xdr:col>
      <xdr:colOff>330200</xdr:colOff>
      <xdr:row>27</xdr:row>
      <xdr:rowOff>127000</xdr:rowOff>
    </xdr:to>
    <xdr:sp macro="" textlink="">
      <xdr:nvSpPr>
        <xdr:cNvPr id="4" name="AutoShape 12">
          <a:extLst>
            <a:ext uri="{FF2B5EF4-FFF2-40B4-BE49-F238E27FC236}">
              <a16:creationId xmlns:a16="http://schemas.microsoft.com/office/drawing/2014/main" id="{D92F7682-9405-9040-AA84-43FA51997DB4}"/>
            </a:ext>
          </a:extLst>
        </xdr:cNvPr>
        <xdr:cNvSpPr>
          <a:spLocks/>
        </xdr:cNvSpPr>
      </xdr:nvSpPr>
      <xdr:spPr bwMode="auto">
        <a:xfrm>
          <a:off x="161925" y="3743325"/>
          <a:ext cx="168275" cy="1412875"/>
        </a:xfrm>
        <a:prstGeom prst="leftBrace">
          <a:avLst>
            <a:gd name="adj1" fmla="val 1507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161925</xdr:colOff>
      <xdr:row>29</xdr:row>
      <xdr:rowOff>47625</xdr:rowOff>
    </xdr:from>
    <xdr:to>
      <xdr:col>0</xdr:col>
      <xdr:colOff>330200</xdr:colOff>
      <xdr:row>36</xdr:row>
      <xdr:rowOff>127000</xdr:rowOff>
    </xdr:to>
    <xdr:sp macro="" textlink="">
      <xdr:nvSpPr>
        <xdr:cNvPr id="5" name="AutoShape 13">
          <a:extLst>
            <a:ext uri="{FF2B5EF4-FFF2-40B4-BE49-F238E27FC236}">
              <a16:creationId xmlns:a16="http://schemas.microsoft.com/office/drawing/2014/main" id="{44ABBD0F-C040-9549-AF7F-0435F1C2AD33}"/>
            </a:ext>
          </a:extLst>
        </xdr:cNvPr>
        <xdr:cNvSpPr>
          <a:spLocks/>
        </xdr:cNvSpPr>
      </xdr:nvSpPr>
      <xdr:spPr bwMode="auto">
        <a:xfrm>
          <a:off x="161925" y="5356225"/>
          <a:ext cx="168275" cy="1412875"/>
        </a:xfrm>
        <a:prstGeom prst="leftBrace">
          <a:avLst>
            <a:gd name="adj1" fmla="val 1507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161925</xdr:colOff>
      <xdr:row>38</xdr:row>
      <xdr:rowOff>47625</xdr:rowOff>
    </xdr:from>
    <xdr:to>
      <xdr:col>0</xdr:col>
      <xdr:colOff>330200</xdr:colOff>
      <xdr:row>45</xdr:row>
      <xdr:rowOff>127000</xdr:rowOff>
    </xdr:to>
    <xdr:sp macro="" textlink="">
      <xdr:nvSpPr>
        <xdr:cNvPr id="6" name="AutoShape 14">
          <a:extLst>
            <a:ext uri="{FF2B5EF4-FFF2-40B4-BE49-F238E27FC236}">
              <a16:creationId xmlns:a16="http://schemas.microsoft.com/office/drawing/2014/main" id="{5477E056-4D68-4742-BB92-B217A7DBA1D3}"/>
            </a:ext>
          </a:extLst>
        </xdr:cNvPr>
        <xdr:cNvSpPr>
          <a:spLocks/>
        </xdr:cNvSpPr>
      </xdr:nvSpPr>
      <xdr:spPr bwMode="auto">
        <a:xfrm>
          <a:off x="161925" y="6969125"/>
          <a:ext cx="168275" cy="1412875"/>
        </a:xfrm>
        <a:prstGeom prst="leftBrace">
          <a:avLst>
            <a:gd name="adj1" fmla="val 1507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161925</xdr:colOff>
      <xdr:row>2</xdr:row>
      <xdr:rowOff>47625</xdr:rowOff>
    </xdr:from>
    <xdr:to>
      <xdr:col>0</xdr:col>
      <xdr:colOff>330200</xdr:colOff>
      <xdr:row>9</xdr:row>
      <xdr:rowOff>127000</xdr:rowOff>
    </xdr:to>
    <xdr:sp macro="" textlink="">
      <xdr:nvSpPr>
        <xdr:cNvPr id="7" name="AutoShape 1">
          <a:extLst>
            <a:ext uri="{FF2B5EF4-FFF2-40B4-BE49-F238E27FC236}">
              <a16:creationId xmlns:a16="http://schemas.microsoft.com/office/drawing/2014/main" id="{4F6D9BEC-1AC9-2344-93F0-5917D46C9719}"/>
            </a:ext>
          </a:extLst>
        </xdr:cNvPr>
        <xdr:cNvSpPr>
          <a:spLocks/>
        </xdr:cNvSpPr>
      </xdr:nvSpPr>
      <xdr:spPr bwMode="auto">
        <a:xfrm>
          <a:off x="161925" y="517525"/>
          <a:ext cx="168275" cy="1412875"/>
        </a:xfrm>
        <a:prstGeom prst="leftBrace">
          <a:avLst>
            <a:gd name="adj1" fmla="val 15226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161925</xdr:colOff>
      <xdr:row>11</xdr:row>
      <xdr:rowOff>47625</xdr:rowOff>
    </xdr:from>
    <xdr:to>
      <xdr:col>0</xdr:col>
      <xdr:colOff>330200</xdr:colOff>
      <xdr:row>18</xdr:row>
      <xdr:rowOff>127000</xdr:rowOff>
    </xdr:to>
    <xdr:sp macro="" textlink="">
      <xdr:nvSpPr>
        <xdr:cNvPr id="8" name="AutoShape 11">
          <a:extLst>
            <a:ext uri="{FF2B5EF4-FFF2-40B4-BE49-F238E27FC236}">
              <a16:creationId xmlns:a16="http://schemas.microsoft.com/office/drawing/2014/main" id="{5E10A285-BEFF-FF45-AFD7-383EE1F88D1F}"/>
            </a:ext>
          </a:extLst>
        </xdr:cNvPr>
        <xdr:cNvSpPr>
          <a:spLocks/>
        </xdr:cNvSpPr>
      </xdr:nvSpPr>
      <xdr:spPr bwMode="auto">
        <a:xfrm>
          <a:off x="161925" y="2130425"/>
          <a:ext cx="168275" cy="1412875"/>
        </a:xfrm>
        <a:prstGeom prst="leftBrace">
          <a:avLst>
            <a:gd name="adj1" fmla="val 1507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161925</xdr:colOff>
      <xdr:row>20</xdr:row>
      <xdr:rowOff>47625</xdr:rowOff>
    </xdr:from>
    <xdr:to>
      <xdr:col>0</xdr:col>
      <xdr:colOff>330200</xdr:colOff>
      <xdr:row>27</xdr:row>
      <xdr:rowOff>127000</xdr:rowOff>
    </xdr:to>
    <xdr:sp macro="" textlink="">
      <xdr:nvSpPr>
        <xdr:cNvPr id="9" name="AutoShape 12">
          <a:extLst>
            <a:ext uri="{FF2B5EF4-FFF2-40B4-BE49-F238E27FC236}">
              <a16:creationId xmlns:a16="http://schemas.microsoft.com/office/drawing/2014/main" id="{532A6A3D-1D58-EA43-A812-24D6AEED8895}"/>
            </a:ext>
          </a:extLst>
        </xdr:cNvPr>
        <xdr:cNvSpPr>
          <a:spLocks/>
        </xdr:cNvSpPr>
      </xdr:nvSpPr>
      <xdr:spPr bwMode="auto">
        <a:xfrm>
          <a:off x="161925" y="3743325"/>
          <a:ext cx="168275" cy="1412875"/>
        </a:xfrm>
        <a:prstGeom prst="leftBrace">
          <a:avLst>
            <a:gd name="adj1" fmla="val 1507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161925</xdr:colOff>
      <xdr:row>29</xdr:row>
      <xdr:rowOff>47625</xdr:rowOff>
    </xdr:from>
    <xdr:to>
      <xdr:col>0</xdr:col>
      <xdr:colOff>330200</xdr:colOff>
      <xdr:row>36</xdr:row>
      <xdr:rowOff>127000</xdr:rowOff>
    </xdr:to>
    <xdr:sp macro="" textlink="">
      <xdr:nvSpPr>
        <xdr:cNvPr id="10" name="AutoShape 13">
          <a:extLst>
            <a:ext uri="{FF2B5EF4-FFF2-40B4-BE49-F238E27FC236}">
              <a16:creationId xmlns:a16="http://schemas.microsoft.com/office/drawing/2014/main" id="{7D7CDAE3-3D2D-5E41-8ED1-0B42C9D6B9F2}"/>
            </a:ext>
          </a:extLst>
        </xdr:cNvPr>
        <xdr:cNvSpPr>
          <a:spLocks/>
        </xdr:cNvSpPr>
      </xdr:nvSpPr>
      <xdr:spPr bwMode="auto">
        <a:xfrm>
          <a:off x="161925" y="5356225"/>
          <a:ext cx="168275" cy="1412875"/>
        </a:xfrm>
        <a:prstGeom prst="leftBrace">
          <a:avLst>
            <a:gd name="adj1" fmla="val 1507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161925</xdr:colOff>
      <xdr:row>38</xdr:row>
      <xdr:rowOff>47625</xdr:rowOff>
    </xdr:from>
    <xdr:to>
      <xdr:col>0</xdr:col>
      <xdr:colOff>330200</xdr:colOff>
      <xdr:row>45</xdr:row>
      <xdr:rowOff>127000</xdr:rowOff>
    </xdr:to>
    <xdr:sp macro="" textlink="">
      <xdr:nvSpPr>
        <xdr:cNvPr id="11" name="AutoShape 14">
          <a:extLst>
            <a:ext uri="{FF2B5EF4-FFF2-40B4-BE49-F238E27FC236}">
              <a16:creationId xmlns:a16="http://schemas.microsoft.com/office/drawing/2014/main" id="{25B770CD-F9E6-B54B-8CD6-56DD2FE2CCCC}"/>
            </a:ext>
          </a:extLst>
        </xdr:cNvPr>
        <xdr:cNvSpPr>
          <a:spLocks/>
        </xdr:cNvSpPr>
      </xdr:nvSpPr>
      <xdr:spPr bwMode="auto">
        <a:xfrm>
          <a:off x="161925" y="6969125"/>
          <a:ext cx="168275" cy="1412875"/>
        </a:xfrm>
        <a:prstGeom prst="leftBrace">
          <a:avLst>
            <a:gd name="adj1" fmla="val 1507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1"/>
  <sheetViews>
    <sheetView showGridLines="0" tabSelected="1" zoomScaleNormal="100" workbookViewId="0"/>
  </sheetViews>
  <sheetFormatPr defaultColWidth="8.875" defaultRowHeight="13.5"/>
  <cols>
    <col min="1" max="1" width="11" style="24" customWidth="1"/>
    <col min="2" max="11" width="7" style="24" customWidth="1"/>
    <col min="12" max="12" width="7" style="4" customWidth="1"/>
    <col min="13" max="13" width="8.625" style="24" customWidth="1"/>
    <col min="14" max="16384" width="8.875" style="24"/>
  </cols>
  <sheetData>
    <row r="1" spans="1:15" s="1" customFormat="1" ht="21.75" customHeight="1">
      <c r="A1" s="5" t="s">
        <v>31</v>
      </c>
      <c r="B1" s="6"/>
      <c r="G1" s="2"/>
      <c r="L1" s="20"/>
    </row>
    <row r="2" spans="1:15" s="2" customFormat="1" ht="18" customHeight="1">
      <c r="L2" s="21"/>
    </row>
    <row r="3" spans="1:15" s="2" customFormat="1" ht="18" customHeight="1">
      <c r="A3" s="7" t="s">
        <v>32</v>
      </c>
      <c r="B3" s="7"/>
      <c r="C3" s="7"/>
      <c r="D3" s="7"/>
      <c r="E3" s="7"/>
      <c r="F3" s="7"/>
      <c r="G3" s="7"/>
      <c r="H3" s="7"/>
      <c r="I3" s="7"/>
      <c r="J3" s="7"/>
      <c r="K3" s="7"/>
      <c r="L3" s="22"/>
      <c r="M3" s="7"/>
    </row>
    <row r="4" spans="1:15" s="2" customFormat="1" ht="12" customHeight="1">
      <c r="A4" s="244" t="s">
        <v>19</v>
      </c>
      <c r="B4" s="244"/>
      <c r="C4" s="244"/>
      <c r="D4" s="244"/>
      <c r="E4" s="244"/>
      <c r="F4" s="244"/>
      <c r="G4" s="244"/>
      <c r="H4" s="244"/>
      <c r="I4" s="244"/>
      <c r="J4" s="244"/>
      <c r="K4" s="244"/>
      <c r="L4" s="244"/>
      <c r="M4" s="23"/>
      <c r="O4" s="24"/>
    </row>
    <row r="5" spans="1:15" s="2" customFormat="1" ht="12" customHeight="1">
      <c r="A5" s="244"/>
      <c r="B5" s="244"/>
      <c r="C5" s="244"/>
      <c r="D5" s="244"/>
      <c r="E5" s="244"/>
      <c r="F5" s="244"/>
      <c r="G5" s="244"/>
      <c r="H5" s="244"/>
      <c r="I5" s="244"/>
      <c r="J5" s="244"/>
      <c r="K5" s="244"/>
      <c r="L5" s="244"/>
      <c r="M5" s="23"/>
    </row>
    <row r="6" spans="1:15" s="2" customFormat="1" ht="12" customHeight="1" thickBot="1">
      <c r="A6" s="245"/>
      <c r="B6" s="245"/>
      <c r="C6" s="245"/>
      <c r="D6" s="245"/>
      <c r="E6" s="245"/>
      <c r="F6" s="245"/>
      <c r="G6" s="245"/>
      <c r="H6" s="245"/>
      <c r="I6" s="245"/>
      <c r="J6" s="245"/>
      <c r="K6" s="245"/>
      <c r="L6" s="245"/>
      <c r="M6" s="23"/>
    </row>
    <row r="7" spans="1:15" s="3" customFormat="1" ht="17.100000000000001" customHeight="1" thickBot="1">
      <c r="A7" s="8"/>
      <c r="B7" s="34" t="s">
        <v>17</v>
      </c>
      <c r="C7" s="9" t="s">
        <v>0</v>
      </c>
      <c r="D7" s="9" t="s">
        <v>1</v>
      </c>
      <c r="E7" s="9" t="s">
        <v>2</v>
      </c>
      <c r="F7" s="9" t="s">
        <v>3</v>
      </c>
      <c r="G7" s="9" t="s">
        <v>4</v>
      </c>
      <c r="H7" s="9" t="s">
        <v>5</v>
      </c>
      <c r="I7" s="9">
        <v>28</v>
      </c>
      <c r="J7" s="9">
        <v>29</v>
      </c>
      <c r="K7" s="38">
        <v>30</v>
      </c>
      <c r="L7" s="33" t="s">
        <v>18</v>
      </c>
    </row>
    <row r="8" spans="1:15" s="3" customFormat="1" ht="17.100000000000001" customHeight="1">
      <c r="A8" s="10" t="s">
        <v>6</v>
      </c>
      <c r="B8" s="35">
        <v>10.4</v>
      </c>
      <c r="C8" s="12">
        <v>10.4</v>
      </c>
      <c r="D8" s="12">
        <v>10.3</v>
      </c>
      <c r="E8" s="12">
        <v>10.199999999999999</v>
      </c>
      <c r="F8" s="12">
        <v>10.199999999999999</v>
      </c>
      <c r="G8" s="12">
        <v>9.9911023596429054</v>
      </c>
      <c r="H8" s="12">
        <v>10.3</v>
      </c>
      <c r="I8" s="30">
        <v>9.9</v>
      </c>
      <c r="J8" s="30">
        <v>9.5176122108381147</v>
      </c>
      <c r="K8" s="39">
        <v>9.2068965280669701</v>
      </c>
      <c r="L8" s="25">
        <v>8.8376551835971604</v>
      </c>
    </row>
    <row r="9" spans="1:15" s="3" customFormat="1" ht="17.100000000000001" customHeight="1">
      <c r="A9" s="13" t="s">
        <v>7</v>
      </c>
      <c r="B9" s="36">
        <v>8.6</v>
      </c>
      <c r="C9" s="14">
        <v>8.8000000000000007</v>
      </c>
      <c r="D9" s="14">
        <v>8.3000000000000007</v>
      </c>
      <c r="E9" s="14">
        <v>8.6</v>
      </c>
      <c r="F9" s="14">
        <v>8.6999999999999993</v>
      </c>
      <c r="G9" s="14">
        <v>8.0254240895139812</v>
      </c>
      <c r="H9" s="14">
        <v>9</v>
      </c>
      <c r="I9" s="31">
        <v>8.1999999999999993</v>
      </c>
      <c r="J9" s="31">
        <v>7.8416556858914701</v>
      </c>
      <c r="K9" s="40">
        <v>7.1627317556957495</v>
      </c>
      <c r="L9" s="26">
        <v>7.1790598544958399</v>
      </c>
    </row>
    <row r="10" spans="1:15" s="3" customFormat="1" ht="17.100000000000001" customHeight="1">
      <c r="A10" s="15" t="s">
        <v>8</v>
      </c>
      <c r="B10" s="35">
        <v>10.5</v>
      </c>
      <c r="C10" s="12">
        <v>11.1</v>
      </c>
      <c r="D10" s="12">
        <v>10.7</v>
      </c>
      <c r="E10" s="12">
        <v>10.9</v>
      </c>
      <c r="F10" s="12">
        <v>10.9</v>
      </c>
      <c r="G10" s="12">
        <v>10.021598827492221</v>
      </c>
      <c r="H10" s="12">
        <v>10.8</v>
      </c>
      <c r="I10" s="30">
        <v>10.3</v>
      </c>
      <c r="J10" s="30">
        <v>10.454857397228936</v>
      </c>
      <c r="K10" s="39">
        <v>10.279172993809135</v>
      </c>
      <c r="L10" s="25">
        <v>9.8356287171287722</v>
      </c>
    </row>
    <row r="11" spans="1:15" s="3" customFormat="1" ht="17.100000000000001" customHeight="1">
      <c r="A11" s="10" t="s">
        <v>9</v>
      </c>
      <c r="B11" s="35">
        <v>12.1</v>
      </c>
      <c r="C11" s="12">
        <v>12</v>
      </c>
      <c r="D11" s="12">
        <v>11.7</v>
      </c>
      <c r="E11" s="12">
        <v>11.9</v>
      </c>
      <c r="F11" s="12">
        <v>12</v>
      </c>
      <c r="G11" s="12">
        <v>12.260360853388994</v>
      </c>
      <c r="H11" s="12">
        <v>12.5</v>
      </c>
      <c r="I11" s="30">
        <v>12.1</v>
      </c>
      <c r="J11" s="30">
        <v>11.984461863350994</v>
      </c>
      <c r="K11" s="39">
        <v>11.34057153903154</v>
      </c>
      <c r="L11" s="25">
        <v>11.066338362643352</v>
      </c>
    </row>
    <row r="12" spans="1:15" s="3" customFormat="1" ht="17.100000000000001" customHeight="1">
      <c r="A12" s="10" t="s">
        <v>10</v>
      </c>
      <c r="B12" s="35">
        <v>11.4</v>
      </c>
      <c r="C12" s="12">
        <v>11.2</v>
      </c>
      <c r="D12" s="12">
        <v>11.3</v>
      </c>
      <c r="E12" s="12">
        <v>10.9</v>
      </c>
      <c r="F12" s="12">
        <v>11</v>
      </c>
      <c r="G12" s="12">
        <v>10.920142720517914</v>
      </c>
      <c r="H12" s="12">
        <v>11</v>
      </c>
      <c r="I12" s="30">
        <v>10.7</v>
      </c>
      <c r="J12" s="30">
        <v>10.487780746017611</v>
      </c>
      <c r="K12" s="39">
        <v>9.7955859451912577</v>
      </c>
      <c r="L12" s="25">
        <v>9.2257089756788933</v>
      </c>
    </row>
    <row r="13" spans="1:15" s="3" customFormat="1" ht="17.100000000000001" customHeight="1">
      <c r="A13" s="10" t="s">
        <v>11</v>
      </c>
      <c r="B13" s="35">
        <v>10.5</v>
      </c>
      <c r="C13" s="12">
        <v>10</v>
      </c>
      <c r="D13" s="12">
        <v>10.7</v>
      </c>
      <c r="E13" s="12">
        <v>9.1</v>
      </c>
      <c r="F13" s="12">
        <v>10</v>
      </c>
      <c r="G13" s="12">
        <v>9.8366866467317031</v>
      </c>
      <c r="H13" s="12">
        <v>9.6999999999999993</v>
      </c>
      <c r="I13" s="30">
        <v>9.1</v>
      </c>
      <c r="J13" s="30">
        <v>8.6219889532151814</v>
      </c>
      <c r="K13" s="39">
        <v>8.7384712960597586</v>
      </c>
      <c r="L13" s="25">
        <v>7.9903115826608921</v>
      </c>
    </row>
    <row r="14" spans="1:15" s="3" customFormat="1" ht="17.100000000000001" customHeight="1">
      <c r="A14" s="10" t="s">
        <v>12</v>
      </c>
      <c r="B14" s="35">
        <v>10.3</v>
      </c>
      <c r="C14" s="12">
        <v>10.3</v>
      </c>
      <c r="D14" s="12">
        <v>10.199999999999999</v>
      </c>
      <c r="E14" s="12">
        <v>11.2</v>
      </c>
      <c r="F14" s="12">
        <v>9.6</v>
      </c>
      <c r="G14" s="12">
        <v>9.6505641906482857</v>
      </c>
      <c r="H14" s="12">
        <v>10.4</v>
      </c>
      <c r="I14" s="30">
        <v>9.8000000000000007</v>
      </c>
      <c r="J14" s="30">
        <v>9.2444776280694168</v>
      </c>
      <c r="K14" s="39">
        <v>9.1482495599452385</v>
      </c>
      <c r="L14" s="25">
        <v>8.8393282110559603</v>
      </c>
    </row>
    <row r="15" spans="1:15" s="3" customFormat="1" ht="17.100000000000001" customHeight="1" thickBot="1">
      <c r="A15" s="16" t="s">
        <v>13</v>
      </c>
      <c r="B15" s="37">
        <v>9.1999999999999993</v>
      </c>
      <c r="C15" s="17">
        <v>9.1</v>
      </c>
      <c r="D15" s="17">
        <v>9.1</v>
      </c>
      <c r="E15" s="17">
        <v>8.9</v>
      </c>
      <c r="F15" s="17">
        <v>8.9</v>
      </c>
      <c r="G15" s="17">
        <v>8.6816757980689143</v>
      </c>
      <c r="H15" s="17">
        <v>8.3000000000000007</v>
      </c>
      <c r="I15" s="32">
        <v>8.1999999999999993</v>
      </c>
      <c r="J15" s="32">
        <v>7.4896379815077827</v>
      </c>
      <c r="K15" s="41">
        <v>7.6406149314185772</v>
      </c>
      <c r="L15" s="27">
        <v>7.3651957274992128</v>
      </c>
    </row>
    <row r="16" spans="1:15" s="3" customFormat="1" ht="17.100000000000001" customHeight="1">
      <c r="A16" s="18" t="s">
        <v>14</v>
      </c>
      <c r="B16" s="11"/>
      <c r="C16" s="11"/>
      <c r="D16" s="11"/>
      <c r="E16" s="11"/>
      <c r="F16" s="11"/>
      <c r="G16" s="11"/>
      <c r="H16" s="11"/>
      <c r="I16" s="11"/>
      <c r="J16" s="11"/>
      <c r="K16" s="28"/>
      <c r="L16" s="28"/>
    </row>
    <row r="17" spans="1:12" s="3" customFormat="1" ht="17.100000000000001" customHeight="1">
      <c r="A17" s="19" t="s">
        <v>15</v>
      </c>
      <c r="L17" s="29"/>
    </row>
    <row r="471" spans="10:12">
      <c r="J471" s="24" t="s">
        <v>16</v>
      </c>
      <c r="L471" s="24"/>
    </row>
  </sheetData>
  <mergeCells count="1">
    <mergeCell ref="A4:L6"/>
  </mergeCells>
  <phoneticPr fontId="8"/>
  <printOptions horizontalCentered="1"/>
  <pageMargins left="0.469444444444444" right="0.469444444444444" top="0.70972222222222203" bottom="0" header="0" footer="0"/>
  <pageSetup paperSize="9" orientation="portrait" r:id="rId1"/>
  <headerFooter alignWithMargins="0"/>
  <ignoredErrors>
    <ignoredError sqref="C7:H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election sqref="A1:G1"/>
    </sheetView>
  </sheetViews>
  <sheetFormatPr defaultColWidth="8.875" defaultRowHeight="13.5"/>
  <cols>
    <col min="1" max="1" width="27" style="43" customWidth="1"/>
    <col min="2" max="8" width="8.625" style="43" customWidth="1"/>
    <col min="9" max="16384" width="8.875" style="43"/>
  </cols>
  <sheetData>
    <row r="1" spans="1:9" ht="14.25">
      <c r="A1" s="247" t="s">
        <v>30</v>
      </c>
      <c r="B1" s="247"/>
      <c r="C1" s="247"/>
      <c r="D1" s="247"/>
      <c r="E1" s="247"/>
      <c r="F1" s="247"/>
      <c r="G1" s="247"/>
      <c r="H1" s="42"/>
    </row>
    <row r="2" spans="1:9" s="44" customFormat="1" ht="12" customHeight="1">
      <c r="A2" s="248" t="s">
        <v>20</v>
      </c>
      <c r="B2" s="248"/>
      <c r="C2" s="248"/>
      <c r="D2" s="248"/>
      <c r="E2" s="248"/>
      <c r="F2" s="248"/>
      <c r="G2" s="248"/>
      <c r="H2" s="248"/>
    </row>
    <row r="3" spans="1:9" s="44" customFormat="1" ht="12" customHeight="1">
      <c r="A3" s="248"/>
      <c r="B3" s="248"/>
      <c r="C3" s="248"/>
      <c r="D3" s="248"/>
      <c r="E3" s="248"/>
      <c r="F3" s="248"/>
      <c r="G3" s="248"/>
      <c r="H3" s="248"/>
    </row>
    <row r="4" spans="1:9" s="44" customFormat="1" ht="14.25" thickBot="1">
      <c r="A4" s="248"/>
      <c r="B4" s="248"/>
      <c r="C4" s="248"/>
      <c r="D4" s="248"/>
      <c r="E4" s="248"/>
      <c r="F4" s="248"/>
      <c r="G4" s="248"/>
      <c r="H4" s="248"/>
    </row>
    <row r="5" spans="1:9" ht="14.25" thickBot="1">
      <c r="A5" s="45"/>
      <c r="B5" s="46" t="s">
        <v>3</v>
      </c>
      <c r="C5" s="46" t="s">
        <v>4</v>
      </c>
      <c r="D5" s="46" t="s">
        <v>5</v>
      </c>
      <c r="E5" s="46" t="s">
        <v>21</v>
      </c>
      <c r="F5" s="47" t="s">
        <v>22</v>
      </c>
      <c r="G5" s="48" t="s">
        <v>23</v>
      </c>
      <c r="H5" s="49" t="s">
        <v>18</v>
      </c>
    </row>
    <row r="6" spans="1:9" ht="18" customHeight="1">
      <c r="A6" s="50" t="s">
        <v>24</v>
      </c>
      <c r="B6" s="51">
        <v>14286</v>
      </c>
      <c r="C6" s="51">
        <v>14457</v>
      </c>
      <c r="D6" s="51">
        <v>14703</v>
      </c>
      <c r="E6" s="51">
        <v>14158</v>
      </c>
      <c r="F6" s="52">
        <v>13778</v>
      </c>
      <c r="G6" s="53">
        <v>13420</v>
      </c>
      <c r="H6" s="54">
        <v>12971</v>
      </c>
      <c r="I6" s="55"/>
    </row>
    <row r="7" spans="1:9" ht="18" customHeight="1">
      <c r="A7" s="50" t="s">
        <v>25</v>
      </c>
      <c r="B7" s="56">
        <v>10.199999999999999</v>
      </c>
      <c r="C7" s="56">
        <v>10.199999999999999</v>
      </c>
      <c r="D7" s="56">
        <v>10.3</v>
      </c>
      <c r="E7" s="56">
        <v>9.9</v>
      </c>
      <c r="F7" s="57">
        <v>9.4</v>
      </c>
      <c r="G7" s="58">
        <v>9.1999999999999993</v>
      </c>
      <c r="H7" s="59">
        <f>12971/1467697*1000</f>
        <v>8.8376551835971604</v>
      </c>
    </row>
    <row r="8" spans="1:9" ht="18" customHeight="1">
      <c r="A8" s="50" t="s">
        <v>26</v>
      </c>
      <c r="B8" s="60">
        <v>1.3796161287672399</v>
      </c>
      <c r="C8" s="60">
        <v>1.3796161287672399</v>
      </c>
      <c r="D8" s="60">
        <v>1.45</v>
      </c>
      <c r="E8" s="60">
        <v>1.4</v>
      </c>
      <c r="F8" s="61">
        <v>1.38</v>
      </c>
      <c r="G8" s="62">
        <v>1.35</v>
      </c>
      <c r="H8" s="63">
        <v>1.31</v>
      </c>
    </row>
    <row r="9" spans="1:9" ht="18" customHeight="1">
      <c r="A9" s="50" t="s">
        <v>27</v>
      </c>
      <c r="B9" s="60">
        <v>0.66909512221605305</v>
      </c>
      <c r="C9" s="60">
        <v>0.67</v>
      </c>
      <c r="D9" s="64">
        <v>0.7</v>
      </c>
      <c r="E9" s="64">
        <v>0.68</v>
      </c>
      <c r="F9" s="61">
        <v>0.67</v>
      </c>
      <c r="G9" s="62">
        <v>0.65</v>
      </c>
      <c r="H9" s="63">
        <v>0.63</v>
      </c>
    </row>
    <row r="10" spans="1:9" ht="14.25" thickBot="1">
      <c r="A10" s="65" t="s">
        <v>28</v>
      </c>
      <c r="B10" s="66">
        <v>0.66214166136636998</v>
      </c>
      <c r="C10" s="66">
        <v>0.67</v>
      </c>
      <c r="D10" s="67">
        <v>0.7</v>
      </c>
      <c r="E10" s="67">
        <v>0.67</v>
      </c>
      <c r="F10" s="68">
        <v>0.67</v>
      </c>
      <c r="G10" s="69">
        <v>0.67</v>
      </c>
      <c r="H10" s="70">
        <v>0.62</v>
      </c>
    </row>
    <row r="11" spans="1:9" ht="18" customHeight="1">
      <c r="A11" s="71" t="s">
        <v>29</v>
      </c>
      <c r="B11" s="72"/>
      <c r="C11" s="72"/>
      <c r="D11" s="72"/>
      <c r="E11" s="73"/>
      <c r="F11" s="73"/>
      <c r="G11" s="73"/>
      <c r="H11" s="73"/>
    </row>
    <row r="12" spans="1:9" ht="18" customHeight="1">
      <c r="A12" s="71" t="s">
        <v>15</v>
      </c>
      <c r="B12" s="73"/>
      <c r="C12" s="73"/>
      <c r="D12" s="73"/>
      <c r="E12" s="73"/>
      <c r="F12" s="73"/>
      <c r="G12" s="73"/>
      <c r="H12" s="73"/>
    </row>
    <row r="13" spans="1:9">
      <c r="A13" s="74"/>
      <c r="B13" s="44"/>
      <c r="C13" s="44"/>
      <c r="D13" s="44"/>
      <c r="E13" s="44"/>
      <c r="F13" s="44"/>
      <c r="G13" s="44"/>
      <c r="H13" s="44"/>
    </row>
    <row r="14" spans="1:9" ht="17.25">
      <c r="A14" s="249"/>
      <c r="B14" s="249"/>
      <c r="C14" s="249"/>
      <c r="D14" s="249"/>
      <c r="E14" s="249"/>
      <c r="F14" s="249"/>
      <c r="G14" s="249"/>
      <c r="H14" s="75"/>
    </row>
    <row r="15" spans="1:9">
      <c r="A15" s="246"/>
      <c r="B15" s="246"/>
      <c r="C15" s="246"/>
      <c r="D15" s="246"/>
      <c r="E15" s="246"/>
      <c r="F15" s="246"/>
      <c r="G15" s="246"/>
      <c r="H15" s="76"/>
    </row>
    <row r="16" spans="1:9">
      <c r="A16" s="246"/>
      <c r="B16" s="246"/>
      <c r="C16" s="246"/>
      <c r="D16" s="246"/>
      <c r="E16" s="246"/>
      <c r="F16" s="246"/>
      <c r="G16" s="246"/>
      <c r="H16" s="76"/>
    </row>
    <row r="17" spans="1:8">
      <c r="A17" s="246"/>
      <c r="B17" s="246"/>
      <c r="C17" s="246"/>
      <c r="D17" s="246"/>
      <c r="E17" s="246"/>
      <c r="F17" s="246"/>
      <c r="G17" s="246"/>
      <c r="H17" s="76"/>
    </row>
  </sheetData>
  <mergeCells count="6">
    <mergeCell ref="A17:G17"/>
    <mergeCell ref="A1:G1"/>
    <mergeCell ref="A2:H4"/>
    <mergeCell ref="A14:G14"/>
    <mergeCell ref="A15:G15"/>
    <mergeCell ref="A16:G16"/>
  </mergeCells>
  <phoneticPr fontId="13"/>
  <pageMargins left="0.7" right="0.7" top="0.75" bottom="0.75" header="0.3" footer="0.3"/>
  <ignoredErrors>
    <ignoredError sqref="B5:G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ColWidth="8.875" defaultRowHeight="13.5"/>
  <cols>
    <col min="1" max="2" width="2.625" style="78" customWidth="1"/>
    <col min="3" max="3" width="9.625" style="78" customWidth="1"/>
    <col min="4" max="14" width="6.5" style="78" customWidth="1"/>
    <col min="15" max="16384" width="8.875" style="78"/>
  </cols>
  <sheetData>
    <row r="1" spans="1:15" ht="15" customHeight="1">
      <c r="A1" s="77" t="s">
        <v>33</v>
      </c>
      <c r="B1" s="77"/>
      <c r="C1" s="77"/>
      <c r="D1" s="77"/>
      <c r="E1" s="77"/>
      <c r="F1" s="77"/>
      <c r="G1" s="77"/>
      <c r="H1" s="77"/>
      <c r="I1" s="77"/>
      <c r="J1" s="77"/>
      <c r="K1" s="77"/>
      <c r="L1" s="77"/>
      <c r="M1" s="77"/>
      <c r="N1" s="77"/>
      <c r="O1" s="77"/>
    </row>
    <row r="2" spans="1:15" ht="12" customHeight="1">
      <c r="A2" s="248" t="s">
        <v>118</v>
      </c>
      <c r="B2" s="248"/>
      <c r="C2" s="248"/>
      <c r="D2" s="248"/>
      <c r="E2" s="248"/>
      <c r="F2" s="248"/>
      <c r="G2" s="248"/>
      <c r="H2" s="248"/>
      <c r="I2" s="248"/>
      <c r="J2" s="248"/>
      <c r="K2" s="248"/>
      <c r="L2" s="248"/>
      <c r="M2" s="248"/>
      <c r="N2" s="79"/>
      <c r="O2" s="80"/>
    </row>
    <row r="3" spans="1:15" ht="12" customHeight="1">
      <c r="A3" s="248"/>
      <c r="B3" s="248"/>
      <c r="C3" s="248"/>
      <c r="D3" s="248"/>
      <c r="E3" s="248"/>
      <c r="F3" s="248"/>
      <c r="G3" s="248"/>
      <c r="H3" s="248"/>
      <c r="I3" s="248"/>
      <c r="J3" s="248"/>
      <c r="K3" s="248"/>
      <c r="L3" s="248"/>
      <c r="M3" s="248"/>
      <c r="N3" s="79"/>
      <c r="O3" s="80"/>
    </row>
    <row r="4" spans="1:15" ht="14.25" thickBot="1">
      <c r="A4" s="262"/>
      <c r="B4" s="262"/>
      <c r="C4" s="262"/>
      <c r="D4" s="262"/>
      <c r="E4" s="262"/>
      <c r="F4" s="262"/>
      <c r="G4" s="262"/>
      <c r="H4" s="262"/>
      <c r="I4" s="262"/>
      <c r="J4" s="262"/>
      <c r="K4" s="262"/>
      <c r="L4" s="262"/>
      <c r="M4" s="262"/>
      <c r="N4" s="81"/>
      <c r="O4" s="80"/>
    </row>
    <row r="5" spans="1:15" ht="14.25" thickBot="1">
      <c r="A5" s="250"/>
      <c r="B5" s="250"/>
      <c r="C5" s="251"/>
      <c r="D5" s="82" t="s">
        <v>34</v>
      </c>
      <c r="E5" s="82" t="s">
        <v>0</v>
      </c>
      <c r="F5" s="82" t="s">
        <v>1</v>
      </c>
      <c r="G5" s="82" t="s">
        <v>2</v>
      </c>
      <c r="H5" s="82" t="s">
        <v>3</v>
      </c>
      <c r="I5" s="82" t="s">
        <v>4</v>
      </c>
      <c r="J5" s="82" t="s">
        <v>5</v>
      </c>
      <c r="K5" s="83">
        <v>28</v>
      </c>
      <c r="L5" s="84">
        <v>29</v>
      </c>
      <c r="M5" s="85">
        <v>30</v>
      </c>
      <c r="N5" s="86" t="s">
        <v>18</v>
      </c>
    </row>
    <row r="6" spans="1:15" ht="18" customHeight="1">
      <c r="A6" s="252" t="s">
        <v>35</v>
      </c>
      <c r="B6" s="253"/>
      <c r="C6" s="87" t="s">
        <v>36</v>
      </c>
      <c r="D6" s="88">
        <v>642.4</v>
      </c>
      <c r="E6" s="88">
        <v>672.7</v>
      </c>
      <c r="F6" s="88">
        <v>699.6</v>
      </c>
      <c r="G6" s="88">
        <v>697.6</v>
      </c>
      <c r="H6" s="88">
        <v>711.9</v>
      </c>
      <c r="I6" s="88">
        <v>724.1</v>
      </c>
      <c r="J6" s="88">
        <v>730.5</v>
      </c>
      <c r="K6" s="89">
        <v>722.5</v>
      </c>
      <c r="L6" s="90">
        <v>751.7</v>
      </c>
      <c r="M6" s="91">
        <v>766.5</v>
      </c>
      <c r="N6" s="92">
        <v>788</v>
      </c>
    </row>
    <row r="7" spans="1:15" ht="18" customHeight="1">
      <c r="A7" s="252"/>
      <c r="B7" s="253"/>
      <c r="C7" s="87" t="s">
        <v>37</v>
      </c>
      <c r="D7" s="88">
        <v>211.2</v>
      </c>
      <c r="E7" s="88">
        <v>210.94808877666901</v>
      </c>
      <c r="F7" s="88">
        <v>216.6</v>
      </c>
      <c r="G7" s="88">
        <v>216.1</v>
      </c>
      <c r="H7" s="88">
        <v>221.2</v>
      </c>
      <c r="I7" s="88">
        <v>223.3</v>
      </c>
      <c r="J7" s="88">
        <v>222.5</v>
      </c>
      <c r="K7" s="89">
        <v>217.3</v>
      </c>
      <c r="L7" s="90">
        <v>222.2</v>
      </c>
      <c r="M7" s="91">
        <v>227</v>
      </c>
      <c r="N7" s="93">
        <v>224.6</v>
      </c>
    </row>
    <row r="8" spans="1:15" ht="18" customHeight="1">
      <c r="A8" s="252"/>
      <c r="B8" s="253"/>
      <c r="C8" s="87" t="s">
        <v>38</v>
      </c>
      <c r="D8" s="88">
        <v>67.400000000000006</v>
      </c>
      <c r="E8" s="88">
        <v>67.219588621969194</v>
      </c>
      <c r="F8" s="88">
        <v>67.900000000000006</v>
      </c>
      <c r="G8" s="88">
        <v>66.7</v>
      </c>
      <c r="H8" s="88">
        <v>70.5</v>
      </c>
      <c r="I8" s="88">
        <v>63</v>
      </c>
      <c r="J8" s="88">
        <v>59.4</v>
      </c>
      <c r="K8" s="89">
        <v>74.8</v>
      </c>
      <c r="L8" s="90">
        <v>59.2</v>
      </c>
      <c r="M8" s="91">
        <v>54.3</v>
      </c>
      <c r="N8" s="93">
        <v>56.8</v>
      </c>
    </row>
    <row r="9" spans="1:15" ht="18" customHeight="1">
      <c r="A9" s="254"/>
      <c r="B9" s="255"/>
      <c r="C9" s="94" t="s">
        <v>39</v>
      </c>
      <c r="D9" s="95">
        <v>95.5</v>
      </c>
      <c r="E9" s="95">
        <v>103.279716141698</v>
      </c>
      <c r="F9" s="95">
        <v>109</v>
      </c>
      <c r="G9" s="95">
        <v>99.4</v>
      </c>
      <c r="H9" s="95">
        <v>98.8</v>
      </c>
      <c r="I9" s="95">
        <v>102.1</v>
      </c>
      <c r="J9" s="95">
        <v>104.5</v>
      </c>
      <c r="K9" s="96">
        <v>103.3</v>
      </c>
      <c r="L9" s="97">
        <v>115.1</v>
      </c>
      <c r="M9" s="98">
        <v>114.3</v>
      </c>
      <c r="N9" s="93">
        <v>120.7</v>
      </c>
    </row>
    <row r="10" spans="1:15" ht="18" customHeight="1">
      <c r="A10" s="256" t="s">
        <v>40</v>
      </c>
      <c r="B10" s="257"/>
      <c r="C10" s="99" t="s">
        <v>36</v>
      </c>
      <c r="D10" s="100">
        <v>142</v>
      </c>
      <c r="E10" s="100">
        <v>139.80000000000001</v>
      </c>
      <c r="F10" s="100">
        <v>144.69999999999999</v>
      </c>
      <c r="G10" s="100">
        <v>135.30000000000001</v>
      </c>
      <c r="H10" s="100">
        <v>133.9</v>
      </c>
      <c r="I10" s="100">
        <v>133.1</v>
      </c>
      <c r="J10" s="100">
        <v>256.8</v>
      </c>
      <c r="K10" s="100">
        <v>243.9</v>
      </c>
      <c r="L10" s="101">
        <v>240.2</v>
      </c>
      <c r="M10" s="102">
        <v>240.9</v>
      </c>
      <c r="N10" s="103">
        <v>242.1</v>
      </c>
    </row>
    <row r="11" spans="1:15" ht="18" customHeight="1">
      <c r="A11" s="258"/>
      <c r="B11" s="259"/>
      <c r="C11" s="87" t="s">
        <v>37</v>
      </c>
      <c r="D11" s="88">
        <v>46.8</v>
      </c>
      <c r="E11" s="88">
        <v>45.3</v>
      </c>
      <c r="F11" s="88">
        <v>45.8</v>
      </c>
      <c r="G11" s="88">
        <v>43.9</v>
      </c>
      <c r="H11" s="88">
        <v>44.4</v>
      </c>
      <c r="I11" s="88">
        <v>43.3</v>
      </c>
      <c r="J11" s="88">
        <v>87.5</v>
      </c>
      <c r="K11" s="88">
        <v>85.5</v>
      </c>
      <c r="L11" s="104">
        <v>80.599999999999994</v>
      </c>
      <c r="M11" s="105">
        <v>81.900000000000006</v>
      </c>
      <c r="N11" s="93">
        <v>79.400000000000006</v>
      </c>
    </row>
    <row r="12" spans="1:15" ht="18" customHeight="1">
      <c r="A12" s="258"/>
      <c r="B12" s="259"/>
      <c r="C12" s="87" t="s">
        <v>38</v>
      </c>
      <c r="D12" s="88">
        <v>11.4</v>
      </c>
      <c r="E12" s="88">
        <v>10.9</v>
      </c>
      <c r="F12" s="88">
        <v>11.5</v>
      </c>
      <c r="G12" s="88">
        <v>9.9</v>
      </c>
      <c r="H12" s="88">
        <v>10.7</v>
      </c>
      <c r="I12" s="88">
        <v>9.5</v>
      </c>
      <c r="J12" s="88">
        <v>19.899999999999999</v>
      </c>
      <c r="K12" s="88">
        <v>24.3</v>
      </c>
      <c r="L12" s="104">
        <v>19.5</v>
      </c>
      <c r="M12" s="105">
        <v>16</v>
      </c>
      <c r="N12" s="93">
        <v>17</v>
      </c>
    </row>
    <row r="13" spans="1:15" ht="14.25" thickBot="1">
      <c r="A13" s="260"/>
      <c r="B13" s="261"/>
      <c r="C13" s="106" t="s">
        <v>39</v>
      </c>
      <c r="D13" s="107">
        <v>18.5</v>
      </c>
      <c r="E13" s="107">
        <v>17.399999999999999</v>
      </c>
      <c r="F13" s="107">
        <v>18.7</v>
      </c>
      <c r="G13" s="107">
        <v>16.3</v>
      </c>
      <c r="H13" s="107">
        <v>17.100000000000001</v>
      </c>
      <c r="I13" s="107">
        <v>17.399999999999999</v>
      </c>
      <c r="J13" s="107">
        <v>34.6</v>
      </c>
      <c r="K13" s="107">
        <v>32.700000000000003</v>
      </c>
      <c r="L13" s="108">
        <v>34.9</v>
      </c>
      <c r="M13" s="109">
        <v>34.1</v>
      </c>
      <c r="N13" s="110">
        <v>35.9</v>
      </c>
    </row>
    <row r="14" spans="1:15" ht="18" customHeight="1">
      <c r="A14" s="263" t="s">
        <v>41</v>
      </c>
      <c r="B14" s="263"/>
      <c r="C14" s="263"/>
      <c r="D14" s="263"/>
      <c r="E14" s="263"/>
      <c r="F14" s="263"/>
      <c r="G14" s="263"/>
      <c r="H14" s="263"/>
      <c r="I14" s="263"/>
      <c r="J14" s="263"/>
      <c r="K14" s="263"/>
      <c r="L14" s="263"/>
      <c r="M14" s="111"/>
      <c r="N14" s="111"/>
      <c r="O14" s="111"/>
    </row>
    <row r="15" spans="1:15" ht="18" customHeight="1">
      <c r="A15" s="112" t="s">
        <v>15</v>
      </c>
      <c r="B15" s="112"/>
      <c r="C15" s="113"/>
      <c r="D15" s="114"/>
      <c r="E15" s="114"/>
      <c r="F15" s="114"/>
      <c r="G15" s="114"/>
      <c r="H15" s="114"/>
      <c r="I15" s="114"/>
      <c r="J15" s="114"/>
      <c r="K15" s="114"/>
      <c r="L15" s="111"/>
      <c r="M15" s="111"/>
      <c r="N15" s="111"/>
      <c r="O15" s="111"/>
    </row>
  </sheetData>
  <mergeCells count="5">
    <mergeCell ref="A5:C5"/>
    <mergeCell ref="A6:B9"/>
    <mergeCell ref="A10:B13"/>
    <mergeCell ref="A2:M4"/>
    <mergeCell ref="A14:L14"/>
  </mergeCells>
  <phoneticPr fontId="13"/>
  <pageMargins left="0.7" right="0.7" top="0.75" bottom="0.75" header="0.3" footer="0.3"/>
  <ignoredErrors>
    <ignoredError sqref="D5:J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election sqref="A1:K1"/>
    </sheetView>
  </sheetViews>
  <sheetFormatPr defaultColWidth="14.375" defaultRowHeight="13.5"/>
  <cols>
    <col min="1" max="1" width="7.125" style="43" customWidth="1"/>
    <col min="2" max="2" width="5" style="43" customWidth="1"/>
    <col min="3" max="3" width="8.875" style="43" customWidth="1"/>
    <col min="4" max="13" width="6.625" style="43" customWidth="1"/>
    <col min="14" max="16384" width="14.375" style="43"/>
  </cols>
  <sheetData>
    <row r="1" spans="1:13" ht="15" customHeight="1">
      <c r="A1" s="247" t="s">
        <v>42</v>
      </c>
      <c r="B1" s="247"/>
      <c r="C1" s="247"/>
      <c r="D1" s="247"/>
      <c r="E1" s="247"/>
      <c r="F1" s="247"/>
      <c r="G1" s="247"/>
      <c r="H1" s="247"/>
      <c r="I1" s="247"/>
      <c r="J1" s="247"/>
      <c r="K1" s="247"/>
      <c r="L1" s="42"/>
    </row>
    <row r="2" spans="1:13" ht="13.7" customHeight="1">
      <c r="A2" s="264" t="s">
        <v>57</v>
      </c>
      <c r="B2" s="248"/>
      <c r="C2" s="248"/>
      <c r="D2" s="248"/>
      <c r="E2" s="248"/>
      <c r="F2" s="248"/>
      <c r="G2" s="248"/>
      <c r="H2" s="248"/>
      <c r="I2" s="248"/>
      <c r="J2" s="248"/>
      <c r="K2" s="248"/>
      <c r="L2" s="248"/>
      <c r="M2" s="248"/>
    </row>
    <row r="3" spans="1:13" ht="13.7" customHeight="1">
      <c r="A3" s="248"/>
      <c r="B3" s="248"/>
      <c r="C3" s="248"/>
      <c r="D3" s="248"/>
      <c r="E3" s="248"/>
      <c r="F3" s="248"/>
      <c r="G3" s="248"/>
      <c r="H3" s="248"/>
      <c r="I3" s="248"/>
      <c r="J3" s="248"/>
      <c r="K3" s="248"/>
      <c r="L3" s="248"/>
      <c r="M3" s="248"/>
    </row>
    <row r="4" spans="1:13" ht="14.25" thickBot="1">
      <c r="A4" s="262"/>
      <c r="B4" s="262"/>
      <c r="C4" s="262"/>
      <c r="D4" s="262"/>
      <c r="E4" s="262"/>
      <c r="F4" s="262"/>
      <c r="G4" s="262"/>
      <c r="H4" s="262"/>
      <c r="I4" s="262"/>
      <c r="J4" s="262"/>
      <c r="K4" s="262"/>
      <c r="L4" s="262"/>
      <c r="M4" s="262"/>
    </row>
    <row r="5" spans="1:13" s="119" customFormat="1" ht="12.95" customHeight="1" thickBot="1">
      <c r="A5" s="265"/>
      <c r="B5" s="266"/>
      <c r="C5" s="140">
        <v>21</v>
      </c>
      <c r="D5" s="140">
        <v>22</v>
      </c>
      <c r="E5" s="140">
        <v>23</v>
      </c>
      <c r="F5" s="140">
        <v>24</v>
      </c>
      <c r="G5" s="140">
        <v>25</v>
      </c>
      <c r="H5" s="140">
        <v>26</v>
      </c>
      <c r="I5" s="140">
        <v>27</v>
      </c>
      <c r="J5" s="115">
        <v>28</v>
      </c>
      <c r="K5" s="116">
        <v>29</v>
      </c>
      <c r="L5" s="117">
        <v>30</v>
      </c>
      <c r="M5" s="118" t="s">
        <v>58</v>
      </c>
    </row>
    <row r="6" spans="1:13" s="119" customFormat="1" ht="10.5">
      <c r="A6" s="120"/>
      <c r="B6" s="121" t="s">
        <v>43</v>
      </c>
      <c r="C6" s="122">
        <v>20.7</v>
      </c>
      <c r="D6" s="122">
        <v>18.100000000000001</v>
      </c>
      <c r="E6" s="122">
        <v>20.7</v>
      </c>
      <c r="F6" s="122">
        <v>19.399999999999999</v>
      </c>
      <c r="G6" s="122">
        <v>18.5</v>
      </c>
      <c r="H6" s="122">
        <v>17.899999999999999</v>
      </c>
      <c r="I6" s="123">
        <v>19.899999999999999</v>
      </c>
      <c r="J6" s="124">
        <v>17.692361062929301</v>
      </c>
      <c r="K6" s="125">
        <v>17.26105563480742</v>
      </c>
      <c r="L6" s="126">
        <v>19.364267446108876</v>
      </c>
      <c r="M6" s="127">
        <v>26.639651808494676</v>
      </c>
    </row>
    <row r="7" spans="1:13" s="119" customFormat="1" ht="10.5">
      <c r="A7" s="128" t="s">
        <v>43</v>
      </c>
      <c r="B7" s="121" t="s">
        <v>44</v>
      </c>
      <c r="C7" s="122">
        <v>12.5</v>
      </c>
      <c r="D7" s="122">
        <v>10.199999999999999</v>
      </c>
      <c r="E7" s="122">
        <v>10.5</v>
      </c>
      <c r="F7" s="122">
        <v>8.6999999999999993</v>
      </c>
      <c r="G7" s="122">
        <v>9.4</v>
      </c>
      <c r="H7" s="122">
        <v>9.1</v>
      </c>
      <c r="I7" s="123">
        <v>10.5</v>
      </c>
      <c r="J7" s="124">
        <v>7.215708041351558</v>
      </c>
      <c r="K7" s="125">
        <v>8.6305278174037099</v>
      </c>
      <c r="L7" s="126">
        <v>8.6225794665692366</v>
      </c>
      <c r="M7" s="127">
        <v>8.7798289058982437</v>
      </c>
    </row>
    <row r="8" spans="1:13" s="119" customFormat="1" ht="10.5">
      <c r="A8" s="128"/>
      <c r="B8" s="121" t="s">
        <v>45</v>
      </c>
      <c r="C8" s="122">
        <v>8.4</v>
      </c>
      <c r="D8" s="122">
        <v>8</v>
      </c>
      <c r="E8" s="122">
        <v>10.3</v>
      </c>
      <c r="F8" s="122">
        <v>10.7</v>
      </c>
      <c r="G8" s="122">
        <v>9.1</v>
      </c>
      <c r="H8" s="122">
        <v>8.8000000000000007</v>
      </c>
      <c r="I8" s="123">
        <v>9.4</v>
      </c>
      <c r="J8" s="124">
        <v>10.476653021577743</v>
      </c>
      <c r="K8" s="125">
        <v>8.6305278174037099</v>
      </c>
      <c r="L8" s="126">
        <v>10.741687979539641</v>
      </c>
      <c r="M8" s="127">
        <v>17.859822902596431</v>
      </c>
    </row>
    <row r="9" spans="1:13" s="119" customFormat="1" ht="10.5">
      <c r="A9" s="128"/>
      <c r="B9" s="121" t="s">
        <v>43</v>
      </c>
      <c r="C9" s="122">
        <v>31.3</v>
      </c>
      <c r="D9" s="122">
        <v>20.9</v>
      </c>
      <c r="E9" s="122">
        <v>28.5</v>
      </c>
      <c r="F9" s="122">
        <v>20.6</v>
      </c>
      <c r="G9" s="122">
        <v>23</v>
      </c>
      <c r="H9" s="122">
        <v>25.7</v>
      </c>
      <c r="I9" s="123">
        <v>19.5</v>
      </c>
      <c r="J9" s="129">
        <v>23.717595146166573</v>
      </c>
      <c r="K9" s="125">
        <v>16.753321779318313</v>
      </c>
      <c r="L9" s="126">
        <v>24.390243902439025</v>
      </c>
      <c r="M9" s="127">
        <v>38.036809815950917</v>
      </c>
    </row>
    <row r="10" spans="1:13" s="119" customFormat="1" ht="10.5">
      <c r="A10" s="128" t="s">
        <v>46</v>
      </c>
      <c r="B10" s="121" t="s">
        <v>44</v>
      </c>
      <c r="C10" s="122">
        <v>15.9</v>
      </c>
      <c r="D10" s="122">
        <v>9.1999999999999993</v>
      </c>
      <c r="E10" s="122">
        <v>13.4</v>
      </c>
      <c r="F10" s="122">
        <v>8.6999999999999993</v>
      </c>
      <c r="G10" s="122">
        <v>10.7</v>
      </c>
      <c r="H10" s="122">
        <v>10.199999999999999</v>
      </c>
      <c r="I10" s="123">
        <v>8.1999999999999993</v>
      </c>
      <c r="J10" s="129">
        <v>8.2735797021511299</v>
      </c>
      <c r="K10" s="125">
        <v>5.7770075101097635</v>
      </c>
      <c r="L10" s="126">
        <v>14.383989993746091</v>
      </c>
      <c r="M10" s="127">
        <v>10.429447852760736</v>
      </c>
    </row>
    <row r="11" spans="1:13" s="119" customFormat="1" ht="10.5">
      <c r="A11" s="128"/>
      <c r="B11" s="121" t="s">
        <v>45</v>
      </c>
      <c r="C11" s="122">
        <v>15.9</v>
      </c>
      <c r="D11" s="122">
        <v>11.9</v>
      </c>
      <c r="E11" s="122">
        <v>15.1</v>
      </c>
      <c r="F11" s="122">
        <v>12</v>
      </c>
      <c r="G11" s="122">
        <v>12.3</v>
      </c>
      <c r="H11" s="122">
        <v>15.5</v>
      </c>
      <c r="I11" s="123">
        <v>11.3</v>
      </c>
      <c r="J11" s="129">
        <v>15.444015444015445</v>
      </c>
      <c r="K11" s="125">
        <v>10.976314269208551</v>
      </c>
      <c r="L11" s="126">
        <v>10.006253908692933</v>
      </c>
      <c r="M11" s="127">
        <v>27.607361963190183</v>
      </c>
    </row>
    <row r="12" spans="1:13" s="119" customFormat="1" ht="10.5">
      <c r="A12" s="128"/>
      <c r="B12" s="121" t="s">
        <v>43</v>
      </c>
      <c r="C12" s="122">
        <v>20.5</v>
      </c>
      <c r="D12" s="122">
        <v>14.6</v>
      </c>
      <c r="E12" s="122">
        <v>16.3</v>
      </c>
      <c r="F12" s="122">
        <v>13.6</v>
      </c>
      <c r="G12" s="122">
        <v>22.6</v>
      </c>
      <c r="H12" s="122">
        <v>21.4</v>
      </c>
      <c r="I12" s="123">
        <v>14.4</v>
      </c>
      <c r="J12" s="129">
        <v>12.055455093429778</v>
      </c>
      <c r="K12" s="125">
        <v>16.288539848749274</v>
      </c>
      <c r="L12" s="126">
        <v>15.891701000588581</v>
      </c>
      <c r="M12" s="127">
        <v>24.624624624624627</v>
      </c>
    </row>
    <row r="13" spans="1:13" s="119" customFormat="1" ht="10.5">
      <c r="A13" s="128" t="s">
        <v>47</v>
      </c>
      <c r="B13" s="121" t="s">
        <v>44</v>
      </c>
      <c r="C13" s="122">
        <v>12.5</v>
      </c>
      <c r="D13" s="122">
        <v>7.7</v>
      </c>
      <c r="E13" s="122">
        <v>7.8</v>
      </c>
      <c r="F13" s="122">
        <v>4.0999999999999996</v>
      </c>
      <c r="G13" s="122">
        <v>10.4</v>
      </c>
      <c r="H13" s="122">
        <v>11.6</v>
      </c>
      <c r="I13" s="123">
        <v>5.8</v>
      </c>
      <c r="J13" s="129">
        <v>4.2194092827004219</v>
      </c>
      <c r="K13" s="125">
        <v>7.5625363583478764</v>
      </c>
      <c r="L13" s="126">
        <v>11.183048852266039</v>
      </c>
      <c r="M13" s="127">
        <v>8.408408408408409</v>
      </c>
    </row>
    <row r="14" spans="1:13" s="119" customFormat="1" ht="10.5">
      <c r="A14" s="128"/>
      <c r="B14" s="121" t="s">
        <v>45</v>
      </c>
      <c r="C14" s="122">
        <v>8.1999999999999993</v>
      </c>
      <c r="D14" s="122">
        <v>7.1</v>
      </c>
      <c r="E14" s="122">
        <v>8.4</v>
      </c>
      <c r="F14" s="122">
        <v>9.5</v>
      </c>
      <c r="G14" s="122">
        <v>12.2</v>
      </c>
      <c r="H14" s="122">
        <v>9.8000000000000007</v>
      </c>
      <c r="I14" s="123">
        <v>8.6999999999999993</v>
      </c>
      <c r="J14" s="129">
        <v>7.8360458107293551</v>
      </c>
      <c r="K14" s="125">
        <v>8.7260034904013963</v>
      </c>
      <c r="L14" s="126">
        <v>4.7086521483225425</v>
      </c>
      <c r="M14" s="127">
        <v>16.216216216216218</v>
      </c>
    </row>
    <row r="15" spans="1:13" s="119" customFormat="1" ht="10.5">
      <c r="A15" s="128"/>
      <c r="B15" s="121" t="s">
        <v>43</v>
      </c>
      <c r="C15" s="122">
        <v>16.8</v>
      </c>
      <c r="D15" s="122">
        <v>14.6</v>
      </c>
      <c r="E15" s="122">
        <v>20.8</v>
      </c>
      <c r="F15" s="122">
        <v>19.2</v>
      </c>
      <c r="G15" s="122">
        <v>15.6</v>
      </c>
      <c r="H15" s="122">
        <v>12.7</v>
      </c>
      <c r="I15" s="123">
        <v>23.5</v>
      </c>
      <c r="J15" s="129">
        <v>14.098690835850956</v>
      </c>
      <c r="K15" s="125">
        <v>15.766521301576653</v>
      </c>
      <c r="L15" s="126">
        <v>20.180932498260262</v>
      </c>
      <c r="M15" s="127">
        <v>23.517023517023517</v>
      </c>
    </row>
    <row r="16" spans="1:13" s="119" customFormat="1" ht="10.5">
      <c r="A16" s="128" t="s">
        <v>48</v>
      </c>
      <c r="B16" s="121" t="s">
        <v>44</v>
      </c>
      <c r="C16" s="122">
        <v>11.4</v>
      </c>
      <c r="D16" s="122">
        <v>7</v>
      </c>
      <c r="E16" s="122">
        <v>11.5</v>
      </c>
      <c r="F16" s="122">
        <v>9.8000000000000007</v>
      </c>
      <c r="G16" s="122">
        <v>9.9</v>
      </c>
      <c r="H16" s="122">
        <v>7.4</v>
      </c>
      <c r="I16" s="123">
        <v>14</v>
      </c>
      <c r="J16" s="129">
        <v>7.049345417925478</v>
      </c>
      <c r="K16" s="125">
        <v>8.7219054008721901</v>
      </c>
      <c r="L16" s="126">
        <v>8.0027835768963111</v>
      </c>
      <c r="M16" s="127">
        <v>6.3180063180063177</v>
      </c>
    </row>
    <row r="17" spans="1:13" s="119" customFormat="1" ht="10.5">
      <c r="A17" s="128"/>
      <c r="B17" s="121" t="s">
        <v>45</v>
      </c>
      <c r="C17" s="122">
        <v>5.5</v>
      </c>
      <c r="D17" s="122">
        <v>7.7</v>
      </c>
      <c r="E17" s="122">
        <v>9.3000000000000007</v>
      </c>
      <c r="F17" s="122">
        <v>9</v>
      </c>
      <c r="G17" s="122">
        <v>5.3</v>
      </c>
      <c r="H17" s="122">
        <v>5</v>
      </c>
      <c r="I17" s="123">
        <v>9.5</v>
      </c>
      <c r="J17" s="129">
        <v>7.049345417925478</v>
      </c>
      <c r="K17" s="125">
        <v>7.0446159007044615</v>
      </c>
      <c r="L17" s="126">
        <v>12.178148921363952</v>
      </c>
      <c r="M17" s="127">
        <v>17.199017199017199</v>
      </c>
    </row>
    <row r="18" spans="1:13" s="119" customFormat="1" ht="10.5">
      <c r="A18" s="128"/>
      <c r="B18" s="121" t="s">
        <v>43</v>
      </c>
      <c r="C18" s="122">
        <v>19.8</v>
      </c>
      <c r="D18" s="122">
        <v>19.600000000000001</v>
      </c>
      <c r="E18" s="122">
        <v>19.3</v>
      </c>
      <c r="F18" s="122">
        <v>25.4</v>
      </c>
      <c r="G18" s="122">
        <v>17.8</v>
      </c>
      <c r="H18" s="122">
        <v>13.5</v>
      </c>
      <c r="I18" s="123">
        <v>19.100000000000001</v>
      </c>
      <c r="J18" s="129">
        <v>16.58374792703151</v>
      </c>
      <c r="K18" s="125">
        <v>18.518518518518519</v>
      </c>
      <c r="L18" s="126">
        <v>16.179775280898873</v>
      </c>
      <c r="M18" s="127">
        <v>35.863996273870512</v>
      </c>
    </row>
    <row r="19" spans="1:13" s="119" customFormat="1" ht="10.5">
      <c r="A19" s="128" t="s">
        <v>49</v>
      </c>
      <c r="B19" s="121" t="s">
        <v>44</v>
      </c>
      <c r="C19" s="122">
        <v>11.2</v>
      </c>
      <c r="D19" s="122">
        <v>12.6</v>
      </c>
      <c r="E19" s="122">
        <v>12.3</v>
      </c>
      <c r="F19" s="122">
        <v>11.6</v>
      </c>
      <c r="G19" s="122">
        <v>10.8</v>
      </c>
      <c r="H19" s="122">
        <v>8.6</v>
      </c>
      <c r="I19" s="123">
        <v>10.6</v>
      </c>
      <c r="J19" s="129">
        <v>4.9751243781094523</v>
      </c>
      <c r="K19" s="125">
        <v>10.521885521885523</v>
      </c>
      <c r="L19" s="126">
        <v>4.9438202247191008</v>
      </c>
      <c r="M19" s="127">
        <v>13.04145319049837</v>
      </c>
    </row>
    <row r="20" spans="1:13" s="119" customFormat="1" ht="10.5">
      <c r="A20" s="128"/>
      <c r="B20" s="121" t="s">
        <v>45</v>
      </c>
      <c r="C20" s="122">
        <v>8.8000000000000007</v>
      </c>
      <c r="D20" s="122">
        <v>7.2</v>
      </c>
      <c r="E20" s="122">
        <v>7</v>
      </c>
      <c r="F20" s="122">
        <v>13.7</v>
      </c>
      <c r="G20" s="122">
        <v>7.1</v>
      </c>
      <c r="H20" s="122">
        <v>4.9000000000000004</v>
      </c>
      <c r="I20" s="123">
        <v>8.5</v>
      </c>
      <c r="J20" s="129">
        <v>11.608623548922056</v>
      </c>
      <c r="K20" s="125">
        <v>7.9966329966329965</v>
      </c>
      <c r="L20" s="126">
        <v>11.235955056179774</v>
      </c>
      <c r="M20" s="127">
        <v>22.822543083372146</v>
      </c>
    </row>
    <row r="21" spans="1:13" s="119" customFormat="1" ht="10.5">
      <c r="A21" s="128"/>
      <c r="B21" s="121" t="s">
        <v>43</v>
      </c>
      <c r="C21" s="122">
        <v>18.3</v>
      </c>
      <c r="D21" s="122">
        <v>24</v>
      </c>
      <c r="E21" s="122">
        <v>18.5</v>
      </c>
      <c r="F21" s="122">
        <v>15.8</v>
      </c>
      <c r="G21" s="122">
        <v>16.100000000000001</v>
      </c>
      <c r="H21" s="122">
        <v>16.899999999999999</v>
      </c>
      <c r="I21" s="123">
        <v>18.600000000000001</v>
      </c>
      <c r="J21" s="129">
        <v>14.946962391513985</v>
      </c>
      <c r="K21" s="125">
        <v>19.657258064516128</v>
      </c>
      <c r="L21" s="126">
        <v>25.061425061425062</v>
      </c>
      <c r="M21" s="127">
        <v>22.544283413848628</v>
      </c>
    </row>
    <row r="22" spans="1:13" s="119" customFormat="1" ht="10.5">
      <c r="A22" s="128" t="s">
        <v>50</v>
      </c>
      <c r="B22" s="121" t="s">
        <v>44</v>
      </c>
      <c r="C22" s="122">
        <v>11.9</v>
      </c>
      <c r="D22" s="122">
        <v>14.6</v>
      </c>
      <c r="E22" s="122">
        <v>8</v>
      </c>
      <c r="F22" s="122">
        <v>8.3000000000000007</v>
      </c>
      <c r="G22" s="122">
        <v>6.7</v>
      </c>
      <c r="H22" s="122">
        <v>7.5</v>
      </c>
      <c r="I22" s="123">
        <v>11.8</v>
      </c>
      <c r="J22" s="129">
        <v>6.750241080038573</v>
      </c>
      <c r="K22" s="125">
        <v>9.5766129032258061</v>
      </c>
      <c r="L22" s="126">
        <v>11.302211302211303</v>
      </c>
      <c r="M22" s="127">
        <v>6.4412238325281805</v>
      </c>
    </row>
    <row r="23" spans="1:13" s="119" customFormat="1" ht="10.5">
      <c r="A23" s="128"/>
      <c r="B23" s="121" t="s">
        <v>45</v>
      </c>
      <c r="C23" s="122">
        <v>6.6</v>
      </c>
      <c r="D23" s="122">
        <v>9.6999999999999993</v>
      </c>
      <c r="E23" s="122">
        <v>10.5</v>
      </c>
      <c r="F23" s="122">
        <v>7.4</v>
      </c>
      <c r="G23" s="122">
        <v>9.4</v>
      </c>
      <c r="H23" s="122">
        <v>9.3000000000000007</v>
      </c>
      <c r="I23" s="123">
        <v>6.8</v>
      </c>
      <c r="J23" s="129">
        <v>8.1967213114754109</v>
      </c>
      <c r="K23" s="125">
        <v>10.080645161290322</v>
      </c>
      <c r="L23" s="126">
        <v>13.759213759213759</v>
      </c>
      <c r="M23" s="127">
        <v>16.103059581320448</v>
      </c>
    </row>
    <row r="24" spans="1:13" s="119" customFormat="1" ht="10.5">
      <c r="A24" s="128"/>
      <c r="B24" s="121" t="s">
        <v>43</v>
      </c>
      <c r="C24" s="122">
        <v>21.2</v>
      </c>
      <c r="D24" s="122">
        <v>18.5</v>
      </c>
      <c r="E24" s="122">
        <v>21.9</v>
      </c>
      <c r="F24" s="122">
        <v>23.5</v>
      </c>
      <c r="G24" s="122">
        <v>20.2</v>
      </c>
      <c r="H24" s="122">
        <v>21.3</v>
      </c>
      <c r="I24" s="123">
        <v>21.5</v>
      </c>
      <c r="J24" s="129">
        <v>24.06679764243615</v>
      </c>
      <c r="K24" s="125">
        <v>14.659685863874348</v>
      </c>
      <c r="L24" s="126">
        <v>16.815554387808724</v>
      </c>
      <c r="M24" s="127">
        <v>20.97902097902098</v>
      </c>
    </row>
    <row r="25" spans="1:13" s="119" customFormat="1" ht="10.5">
      <c r="A25" s="128" t="s">
        <v>51</v>
      </c>
      <c r="B25" s="121" t="s">
        <v>44</v>
      </c>
      <c r="C25" s="122">
        <v>14.3</v>
      </c>
      <c r="D25" s="122">
        <v>11.5</v>
      </c>
      <c r="E25" s="122">
        <v>9.5</v>
      </c>
      <c r="F25" s="122">
        <v>10.3</v>
      </c>
      <c r="G25" s="122">
        <v>9.1</v>
      </c>
      <c r="H25" s="122">
        <v>9.9</v>
      </c>
      <c r="I25" s="123">
        <v>10.8</v>
      </c>
      <c r="J25" s="129">
        <v>10.805500982318271</v>
      </c>
      <c r="K25" s="125">
        <v>8.376963350785342</v>
      </c>
      <c r="L25" s="126">
        <v>6.3058328954282716</v>
      </c>
      <c r="M25" s="127">
        <v>7.5309306078536844</v>
      </c>
    </row>
    <row r="26" spans="1:13" s="119" customFormat="1" ht="10.5">
      <c r="A26" s="128"/>
      <c r="B26" s="121" t="s">
        <v>45</v>
      </c>
      <c r="C26" s="122">
        <v>7.2</v>
      </c>
      <c r="D26" s="122">
        <v>7.2</v>
      </c>
      <c r="E26" s="122">
        <v>12.4</v>
      </c>
      <c r="F26" s="122">
        <v>13.2</v>
      </c>
      <c r="G26" s="122">
        <v>11.1</v>
      </c>
      <c r="H26" s="122">
        <v>11.4</v>
      </c>
      <c r="I26" s="123">
        <v>10.8</v>
      </c>
      <c r="J26" s="129">
        <v>13.261296660117878</v>
      </c>
      <c r="K26" s="125">
        <v>6.2827225130890056</v>
      </c>
      <c r="L26" s="126">
        <v>10.509721492380452</v>
      </c>
      <c r="M26" s="127">
        <v>13.448090371167295</v>
      </c>
    </row>
    <row r="27" spans="1:13" s="119" customFormat="1" ht="10.5">
      <c r="A27" s="128"/>
      <c r="B27" s="121" t="s">
        <v>43</v>
      </c>
      <c r="C27" s="122">
        <v>19.5</v>
      </c>
      <c r="D27" s="122">
        <v>13.1</v>
      </c>
      <c r="E27" s="122">
        <v>20.6</v>
      </c>
      <c r="F27" s="122">
        <v>15.9</v>
      </c>
      <c r="G27" s="122">
        <v>16.399999999999999</v>
      </c>
      <c r="H27" s="122">
        <v>19</v>
      </c>
      <c r="I27" s="123">
        <v>20.7</v>
      </c>
      <c r="J27" s="129">
        <v>20.833333333333332</v>
      </c>
      <c r="K27" s="125">
        <v>20.470053070507959</v>
      </c>
      <c r="L27" s="126">
        <v>16.296296296296298</v>
      </c>
      <c r="M27" s="127">
        <v>20.563594821020565</v>
      </c>
    </row>
    <row r="28" spans="1:13" s="119" customFormat="1" ht="10.5">
      <c r="A28" s="128" t="s">
        <v>52</v>
      </c>
      <c r="B28" s="121" t="s">
        <v>44</v>
      </c>
      <c r="C28" s="122">
        <v>11.2</v>
      </c>
      <c r="D28" s="122">
        <v>8.6</v>
      </c>
      <c r="E28" s="122">
        <v>10.3</v>
      </c>
      <c r="F28" s="122">
        <v>5.9</v>
      </c>
      <c r="G28" s="122">
        <v>7.9</v>
      </c>
      <c r="H28" s="122">
        <v>10.5</v>
      </c>
      <c r="I28" s="123">
        <v>9.6999999999999993</v>
      </c>
      <c r="J28" s="129">
        <v>9.0277777777777768</v>
      </c>
      <c r="K28" s="125">
        <v>9.0978013646702038</v>
      </c>
      <c r="L28" s="126">
        <v>5.1851851851851851</v>
      </c>
      <c r="M28" s="127">
        <v>10.662604722010663</v>
      </c>
    </row>
    <row r="29" spans="1:13" s="119" customFormat="1" ht="11.25" thickBot="1">
      <c r="A29" s="130"/>
      <c r="B29" s="131" t="s">
        <v>45</v>
      </c>
      <c r="C29" s="132">
        <v>8.6</v>
      </c>
      <c r="D29" s="132">
        <v>4.5999999999999996</v>
      </c>
      <c r="E29" s="132">
        <v>10.3</v>
      </c>
      <c r="F29" s="132">
        <v>9.9</v>
      </c>
      <c r="G29" s="132">
        <v>8.5</v>
      </c>
      <c r="H29" s="132">
        <v>8.5</v>
      </c>
      <c r="I29" s="133">
        <v>11</v>
      </c>
      <c r="J29" s="134">
        <v>11.805555555555555</v>
      </c>
      <c r="K29" s="135">
        <v>11.372251705837757</v>
      </c>
      <c r="L29" s="136">
        <v>11.111111111111111</v>
      </c>
      <c r="M29" s="137">
        <v>9.9009900990099009</v>
      </c>
    </row>
    <row r="30" spans="1:13" s="119" customFormat="1" ht="10.5">
      <c r="A30" s="267" t="s">
        <v>53</v>
      </c>
      <c r="B30" s="269" t="s">
        <v>54</v>
      </c>
      <c r="C30" s="269"/>
      <c r="D30" s="270" t="s">
        <v>55</v>
      </c>
    </row>
    <row r="31" spans="1:13" s="119" customFormat="1" ht="10.5">
      <c r="A31" s="268"/>
      <c r="B31" s="267" t="s">
        <v>56</v>
      </c>
      <c r="C31" s="267"/>
      <c r="D31" s="271"/>
    </row>
    <row r="32" spans="1:13" s="119" customFormat="1" ht="10.5">
      <c r="A32" s="138" t="s">
        <v>59</v>
      </c>
      <c r="B32" s="138"/>
      <c r="C32" s="139"/>
      <c r="D32" s="139"/>
      <c r="E32" s="139"/>
      <c r="F32" s="139"/>
      <c r="G32" s="139"/>
      <c r="H32" s="139"/>
      <c r="I32" s="139"/>
      <c r="J32" s="139"/>
      <c r="K32" s="139"/>
      <c r="L32" s="139"/>
    </row>
  </sheetData>
  <mergeCells count="7">
    <mergeCell ref="A1:K1"/>
    <mergeCell ref="A2:M4"/>
    <mergeCell ref="A5:B5"/>
    <mergeCell ref="A30:A31"/>
    <mergeCell ref="B30:C30"/>
    <mergeCell ref="D30:D31"/>
    <mergeCell ref="B31:C31"/>
  </mergeCells>
  <phoneticPr fontId="13"/>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ColWidth="8.875" defaultRowHeight="13.5"/>
  <cols>
    <col min="1" max="1" width="4.625" style="189" customWidth="1"/>
    <col min="2" max="3" width="3.125" style="189" customWidth="1"/>
    <col min="4" max="12" width="8.5" style="189" customWidth="1"/>
    <col min="13" max="13" width="9.875" style="189" bestFit="1" customWidth="1"/>
    <col min="14" max="16384" width="8.875" style="189"/>
  </cols>
  <sheetData>
    <row r="1" spans="1:13" s="145" customFormat="1" ht="15" thickBot="1">
      <c r="A1" s="143" t="s">
        <v>60</v>
      </c>
      <c r="B1" s="143"/>
      <c r="C1" s="143"/>
      <c r="D1" s="143"/>
      <c r="E1" s="143"/>
      <c r="F1" s="143"/>
      <c r="G1" s="143"/>
      <c r="H1" s="143"/>
      <c r="I1" s="143"/>
      <c r="J1" s="143"/>
      <c r="K1" s="143"/>
      <c r="L1" s="143"/>
      <c r="M1" s="144"/>
    </row>
    <row r="2" spans="1:13" s="151" customFormat="1" ht="27" customHeight="1" thickBot="1">
      <c r="A2" s="146"/>
      <c r="B2" s="146"/>
      <c r="C2" s="147"/>
      <c r="D2" s="148" t="s">
        <v>61</v>
      </c>
      <c r="E2" s="148" t="s">
        <v>62</v>
      </c>
      <c r="F2" s="148" t="s">
        <v>63</v>
      </c>
      <c r="G2" s="148" t="s">
        <v>64</v>
      </c>
      <c r="H2" s="149" t="s">
        <v>65</v>
      </c>
      <c r="I2" s="150" t="s">
        <v>66</v>
      </c>
      <c r="J2" s="148" t="s">
        <v>67</v>
      </c>
      <c r="K2" s="148" t="s">
        <v>68</v>
      </c>
      <c r="L2" s="149" t="s">
        <v>69</v>
      </c>
    </row>
    <row r="3" spans="1:13" s="157" customFormat="1" ht="10.5">
      <c r="A3" s="152" t="s">
        <v>70</v>
      </c>
      <c r="B3" s="153">
        <v>15</v>
      </c>
      <c r="C3" s="154"/>
      <c r="D3" s="155">
        <v>1293618</v>
      </c>
      <c r="E3" s="155">
        <v>13175</v>
      </c>
      <c r="F3" s="155">
        <v>7398</v>
      </c>
      <c r="G3" s="156">
        <v>5777</v>
      </c>
      <c r="H3" s="155">
        <v>42</v>
      </c>
      <c r="I3" s="155">
        <v>22</v>
      </c>
      <c r="J3" s="155">
        <v>346</v>
      </c>
      <c r="K3" s="155">
        <v>10383</v>
      </c>
      <c r="L3" s="156">
        <v>3100</v>
      </c>
    </row>
    <row r="4" spans="1:13" s="157" customFormat="1" ht="10.5">
      <c r="A4" s="152"/>
      <c r="B4" s="153">
        <v>16</v>
      </c>
      <c r="C4" s="154"/>
      <c r="D4" s="155">
        <v>1306021</v>
      </c>
      <c r="E4" s="155">
        <v>13331</v>
      </c>
      <c r="F4" s="155">
        <v>7422</v>
      </c>
      <c r="G4" s="156">
        <v>5909</v>
      </c>
      <c r="H4" s="155">
        <v>35</v>
      </c>
      <c r="I4" s="155">
        <v>17</v>
      </c>
      <c r="J4" s="155">
        <v>324</v>
      </c>
      <c r="K4" s="155">
        <v>10356</v>
      </c>
      <c r="L4" s="156">
        <v>3072</v>
      </c>
    </row>
    <row r="5" spans="1:13" s="157" customFormat="1" ht="10.5">
      <c r="A5" s="152"/>
      <c r="B5" s="153">
        <v>17</v>
      </c>
      <c r="C5" s="154"/>
      <c r="D5" s="155">
        <v>1327011</v>
      </c>
      <c r="E5" s="155">
        <v>12845</v>
      </c>
      <c r="F5" s="155">
        <v>8034</v>
      </c>
      <c r="G5" s="156">
        <v>4811</v>
      </c>
      <c r="H5" s="155">
        <v>35</v>
      </c>
      <c r="I5" s="155">
        <v>19</v>
      </c>
      <c r="J5" s="155">
        <v>323</v>
      </c>
      <c r="K5" s="155">
        <v>10685</v>
      </c>
      <c r="L5" s="156">
        <v>2935</v>
      </c>
    </row>
    <row r="6" spans="1:13" s="157" customFormat="1" ht="10.5">
      <c r="A6" s="152"/>
      <c r="B6" s="153">
        <v>18</v>
      </c>
      <c r="C6" s="154"/>
      <c r="D6" s="155">
        <v>1342262</v>
      </c>
      <c r="E6" s="155">
        <v>13648</v>
      </c>
      <c r="F6" s="155">
        <v>8017</v>
      </c>
      <c r="G6" s="156">
        <v>5631</v>
      </c>
      <c r="H6" s="155">
        <v>38</v>
      </c>
      <c r="I6" s="155">
        <v>22</v>
      </c>
      <c r="J6" s="155">
        <v>283</v>
      </c>
      <c r="K6" s="155">
        <v>10876</v>
      </c>
      <c r="L6" s="156">
        <v>2944</v>
      </c>
    </row>
    <row r="7" spans="1:13" s="157" customFormat="1" ht="10.5">
      <c r="A7" s="152"/>
      <c r="B7" s="153">
        <v>19</v>
      </c>
      <c r="C7" s="154"/>
      <c r="D7" s="155">
        <v>1369443</v>
      </c>
      <c r="E7" s="155">
        <v>14051</v>
      </c>
      <c r="F7" s="155">
        <v>8362</v>
      </c>
      <c r="G7" s="156">
        <v>5689</v>
      </c>
      <c r="H7" s="155">
        <v>47</v>
      </c>
      <c r="I7" s="155">
        <v>23</v>
      </c>
      <c r="J7" s="155">
        <v>270</v>
      </c>
      <c r="K7" s="155">
        <v>11075</v>
      </c>
      <c r="L7" s="156">
        <v>2880</v>
      </c>
    </row>
    <row r="8" spans="1:13" s="157" customFormat="1" ht="10.5">
      <c r="A8" s="152"/>
      <c r="B8" s="153">
        <v>20</v>
      </c>
      <c r="C8" s="154"/>
      <c r="D8" s="155">
        <v>1390270</v>
      </c>
      <c r="E8" s="155">
        <v>14399</v>
      </c>
      <c r="F8" s="155">
        <v>8679</v>
      </c>
      <c r="G8" s="156">
        <v>5720</v>
      </c>
      <c r="H8" s="155">
        <v>34</v>
      </c>
      <c r="I8" s="155">
        <v>23</v>
      </c>
      <c r="J8" s="155">
        <v>282</v>
      </c>
      <c r="K8" s="155">
        <v>11171</v>
      </c>
      <c r="L8" s="156">
        <v>2816</v>
      </c>
    </row>
    <row r="9" spans="1:13" s="157" customFormat="1" ht="10.5">
      <c r="A9" s="152"/>
      <c r="B9" s="153">
        <v>21</v>
      </c>
      <c r="C9" s="154"/>
      <c r="D9" s="155">
        <v>1409558</v>
      </c>
      <c r="E9" s="155">
        <v>14276</v>
      </c>
      <c r="F9" s="155">
        <v>8783</v>
      </c>
      <c r="G9" s="155">
        <v>5493</v>
      </c>
      <c r="H9" s="155">
        <v>32</v>
      </c>
      <c r="I9" s="155">
        <v>21</v>
      </c>
      <c r="J9" s="155">
        <v>302</v>
      </c>
      <c r="K9" s="155">
        <v>10773</v>
      </c>
      <c r="L9" s="156">
        <v>2713</v>
      </c>
    </row>
    <row r="10" spans="1:13" s="157" customFormat="1" ht="10.5">
      <c r="A10" s="152"/>
      <c r="B10" s="153">
        <v>22</v>
      </c>
      <c r="C10" s="154"/>
      <c r="D10" s="155">
        <v>1425512</v>
      </c>
      <c r="E10" s="155">
        <v>14292</v>
      </c>
      <c r="F10" s="155">
        <v>9272</v>
      </c>
      <c r="G10" s="155">
        <v>5020</v>
      </c>
      <c r="H10" s="155">
        <v>41</v>
      </c>
      <c r="I10" s="155">
        <v>20</v>
      </c>
      <c r="J10" s="155">
        <v>263</v>
      </c>
      <c r="K10" s="155">
        <v>10828</v>
      </c>
      <c r="L10" s="156">
        <v>2851</v>
      </c>
    </row>
    <row r="11" spans="1:13" s="157" customFormat="1" ht="10.5">
      <c r="A11" s="152"/>
      <c r="B11" s="153">
        <v>23</v>
      </c>
      <c r="C11" s="154"/>
      <c r="D11" s="155">
        <v>1430773</v>
      </c>
      <c r="E11" s="155">
        <v>14307</v>
      </c>
      <c r="F11" s="155">
        <v>9686</v>
      </c>
      <c r="G11" s="155">
        <v>4621</v>
      </c>
      <c r="H11" s="155">
        <v>39</v>
      </c>
      <c r="I11" s="155">
        <v>21</v>
      </c>
      <c r="J11" s="155">
        <v>303</v>
      </c>
      <c r="K11" s="155">
        <v>10334</v>
      </c>
      <c r="L11" s="156">
        <v>2512</v>
      </c>
    </row>
    <row r="12" spans="1:13" s="157" customFormat="1" ht="10.5">
      <c r="A12" s="152"/>
      <c r="B12" s="153">
        <v>24</v>
      </c>
      <c r="C12" s="154"/>
      <c r="D12" s="155">
        <v>1439164</v>
      </c>
      <c r="E12" s="155">
        <v>14257</v>
      </c>
      <c r="F12" s="155">
        <v>9716</v>
      </c>
      <c r="G12" s="155">
        <v>4541</v>
      </c>
      <c r="H12" s="155">
        <v>30</v>
      </c>
      <c r="I12" s="155">
        <v>16</v>
      </c>
      <c r="J12" s="155">
        <v>283</v>
      </c>
      <c r="K12" s="155">
        <v>10583</v>
      </c>
      <c r="L12" s="156">
        <v>2583</v>
      </c>
      <c r="M12" s="158"/>
    </row>
    <row r="13" spans="1:13" s="157" customFormat="1" ht="10.5">
      <c r="A13" s="152"/>
      <c r="B13" s="153">
        <v>25</v>
      </c>
      <c r="C13" s="154"/>
      <c r="D13" s="155">
        <v>1448196</v>
      </c>
      <c r="E13" s="155">
        <v>14286</v>
      </c>
      <c r="F13" s="155">
        <v>9984</v>
      </c>
      <c r="G13" s="155">
        <v>4302</v>
      </c>
      <c r="H13" s="155">
        <v>33</v>
      </c>
      <c r="I13" s="155">
        <v>16</v>
      </c>
      <c r="J13" s="155">
        <v>269</v>
      </c>
      <c r="K13" s="155">
        <v>10340</v>
      </c>
      <c r="L13" s="156">
        <v>2529</v>
      </c>
      <c r="M13" s="158"/>
    </row>
    <row r="14" spans="1:13" s="157" customFormat="1" ht="10.5">
      <c r="A14" s="152"/>
      <c r="B14" s="153">
        <v>26</v>
      </c>
      <c r="C14" s="154"/>
      <c r="D14" s="159">
        <v>1461043</v>
      </c>
      <c r="E14" s="155">
        <v>14457</v>
      </c>
      <c r="F14" s="155">
        <v>10238</v>
      </c>
      <c r="G14" s="155">
        <v>4219</v>
      </c>
      <c r="H14" s="155">
        <v>29</v>
      </c>
      <c r="I14" s="155">
        <v>13</v>
      </c>
      <c r="J14" s="155">
        <v>263</v>
      </c>
      <c r="K14" s="155">
        <v>10342</v>
      </c>
      <c r="L14" s="156">
        <v>2529</v>
      </c>
      <c r="M14" s="158"/>
    </row>
    <row r="15" spans="1:13" s="157" customFormat="1" ht="10.5">
      <c r="A15" s="152"/>
      <c r="B15" s="153">
        <v>27</v>
      </c>
      <c r="C15" s="154"/>
      <c r="D15" s="159">
        <v>1475213</v>
      </c>
      <c r="E15" s="155">
        <v>14703</v>
      </c>
      <c r="F15" s="155">
        <v>10409</v>
      </c>
      <c r="G15" s="155">
        <v>4294</v>
      </c>
      <c r="H15" s="155">
        <v>20</v>
      </c>
      <c r="I15" s="155">
        <v>10</v>
      </c>
      <c r="J15" s="155">
        <v>299</v>
      </c>
      <c r="K15" s="155">
        <v>10324</v>
      </c>
      <c r="L15" s="156">
        <v>2564</v>
      </c>
      <c r="M15" s="158"/>
    </row>
    <row r="16" spans="1:13" s="157" customFormat="1" ht="10.5">
      <c r="A16" s="160"/>
      <c r="B16" s="153">
        <v>28</v>
      </c>
      <c r="C16" s="154"/>
      <c r="D16" s="155">
        <v>1489477</v>
      </c>
      <c r="E16" s="155">
        <v>14158</v>
      </c>
      <c r="F16" s="159">
        <v>10379</v>
      </c>
      <c r="G16" s="155">
        <v>3779</v>
      </c>
      <c r="H16" s="159">
        <v>32</v>
      </c>
      <c r="I16" s="159">
        <v>16</v>
      </c>
      <c r="J16" s="155">
        <v>255</v>
      </c>
      <c r="K16" s="155">
        <v>10008</v>
      </c>
      <c r="L16" s="156">
        <v>2458</v>
      </c>
      <c r="M16" s="158"/>
    </row>
    <row r="17" spans="1:13" s="157" customFormat="1" ht="10.5">
      <c r="A17" s="160"/>
      <c r="B17" s="153">
        <v>29</v>
      </c>
      <c r="C17" s="161"/>
      <c r="D17" s="162">
        <v>1462659</v>
      </c>
      <c r="E17" s="162">
        <v>13778</v>
      </c>
      <c r="F17" s="162">
        <v>10997</v>
      </c>
      <c r="G17" s="162">
        <v>2781</v>
      </c>
      <c r="H17" s="162">
        <v>28</v>
      </c>
      <c r="I17" s="162">
        <v>13</v>
      </c>
      <c r="J17" s="162">
        <v>242</v>
      </c>
      <c r="K17" s="162">
        <v>10115</v>
      </c>
      <c r="L17" s="163">
        <v>2504</v>
      </c>
      <c r="M17" s="158"/>
    </row>
    <row r="18" spans="1:13" s="157" customFormat="1" ht="10.5">
      <c r="A18" s="164"/>
      <c r="B18" s="165">
        <v>30</v>
      </c>
      <c r="C18" s="166"/>
      <c r="D18" s="167">
        <v>1457603</v>
      </c>
      <c r="E18" s="167">
        <v>13420</v>
      </c>
      <c r="F18" s="167">
        <v>11174</v>
      </c>
      <c r="G18" s="167">
        <v>2246</v>
      </c>
      <c r="H18" s="167">
        <v>18</v>
      </c>
      <c r="I18" s="167">
        <v>13</v>
      </c>
      <c r="J18" s="167">
        <v>265</v>
      </c>
      <c r="K18" s="167">
        <v>9899</v>
      </c>
      <c r="L18" s="168">
        <v>2362</v>
      </c>
      <c r="M18" s="169"/>
    </row>
    <row r="19" spans="1:13" s="176" customFormat="1" ht="10.5">
      <c r="A19" s="170" t="s">
        <v>83</v>
      </c>
      <c r="B19" s="171" t="s">
        <v>84</v>
      </c>
      <c r="C19" s="172"/>
      <c r="D19" s="173">
        <f>SUM(D22:D28)</f>
        <v>1467697</v>
      </c>
      <c r="E19" s="173">
        <v>12971</v>
      </c>
      <c r="F19" s="173">
        <v>11566</v>
      </c>
      <c r="G19" s="173">
        <f t="shared" ref="G19:G28" si="0">E19-F19</f>
        <v>1405</v>
      </c>
      <c r="H19" s="173">
        <v>20</v>
      </c>
      <c r="I19" s="173">
        <v>10</v>
      </c>
      <c r="J19" s="173">
        <v>355</v>
      </c>
      <c r="K19" s="173">
        <v>10303</v>
      </c>
      <c r="L19" s="174">
        <v>2432</v>
      </c>
      <c r="M19" s="175"/>
    </row>
    <row r="20" spans="1:13" s="157" customFormat="1" ht="10.5">
      <c r="A20" s="272" t="s">
        <v>71</v>
      </c>
      <c r="B20" s="272"/>
      <c r="C20" s="273"/>
      <c r="D20" s="159">
        <v>745013</v>
      </c>
      <c r="E20" s="155">
        <v>6741</v>
      </c>
      <c r="F20" s="155">
        <v>6212</v>
      </c>
      <c r="G20" s="162">
        <f t="shared" si="0"/>
        <v>529</v>
      </c>
      <c r="H20" s="141">
        <v>11</v>
      </c>
      <c r="I20" s="141">
        <v>7</v>
      </c>
      <c r="J20" s="177" t="s">
        <v>85</v>
      </c>
      <c r="K20" s="178" t="s">
        <v>85</v>
      </c>
      <c r="L20" s="179" t="s">
        <v>85</v>
      </c>
    </row>
    <row r="21" spans="1:13" s="157" customFormat="1" ht="10.5">
      <c r="A21" s="272" t="s">
        <v>73</v>
      </c>
      <c r="B21" s="272"/>
      <c r="C21" s="273"/>
      <c r="D21" s="159">
        <v>722684</v>
      </c>
      <c r="E21" s="155">
        <v>6230</v>
      </c>
      <c r="F21" s="155">
        <v>5354</v>
      </c>
      <c r="G21" s="162">
        <f t="shared" si="0"/>
        <v>876</v>
      </c>
      <c r="H21" s="141">
        <v>9</v>
      </c>
      <c r="I21" s="141">
        <v>3</v>
      </c>
      <c r="J21" s="177" t="s">
        <v>85</v>
      </c>
      <c r="K21" s="178" t="s">
        <v>85</v>
      </c>
      <c r="L21" s="179" t="s">
        <v>85</v>
      </c>
    </row>
    <row r="22" spans="1:13" s="157" customFormat="1" ht="10.5">
      <c r="A22" s="272" t="s">
        <v>74</v>
      </c>
      <c r="B22" s="272"/>
      <c r="C22" s="273"/>
      <c r="D22" s="155">
        <f>118570+99843</f>
        <v>218413</v>
      </c>
      <c r="E22" s="155">
        <v>1568</v>
      </c>
      <c r="F22" s="155">
        <v>2335</v>
      </c>
      <c r="G22" s="162">
        <f t="shared" si="0"/>
        <v>-767</v>
      </c>
      <c r="H22" s="141">
        <v>3</v>
      </c>
      <c r="I22" s="141">
        <v>2</v>
      </c>
      <c r="J22" s="155">
        <v>5</v>
      </c>
      <c r="K22" s="155">
        <v>1490</v>
      </c>
      <c r="L22" s="156">
        <v>458</v>
      </c>
    </row>
    <row r="23" spans="1:13" s="157" customFormat="1" ht="10.5">
      <c r="A23" s="272" t="s">
        <v>75</v>
      </c>
      <c r="B23" s="272"/>
      <c r="C23" s="273"/>
      <c r="D23" s="155">
        <f>84354+80760</f>
        <v>165114</v>
      </c>
      <c r="E23" s="155">
        <v>1624</v>
      </c>
      <c r="F23" s="155">
        <v>1451</v>
      </c>
      <c r="G23" s="162">
        <f t="shared" si="0"/>
        <v>173</v>
      </c>
      <c r="H23" s="141">
        <v>2</v>
      </c>
      <c r="I23" s="141">
        <v>2</v>
      </c>
      <c r="J23" s="155">
        <v>6</v>
      </c>
      <c r="K23" s="155">
        <v>1191</v>
      </c>
      <c r="L23" s="156">
        <v>274</v>
      </c>
    </row>
    <row r="24" spans="1:13" s="157" customFormat="1" ht="10.5">
      <c r="A24" s="272" t="s">
        <v>76</v>
      </c>
      <c r="B24" s="272"/>
      <c r="C24" s="273"/>
      <c r="D24" s="155">
        <f>127379+124014</f>
        <v>251393</v>
      </c>
      <c r="E24" s="155">
        <v>2782</v>
      </c>
      <c r="F24" s="155">
        <v>1563</v>
      </c>
      <c r="G24" s="162">
        <f t="shared" si="0"/>
        <v>1219</v>
      </c>
      <c r="H24" s="141">
        <v>5</v>
      </c>
      <c r="I24" s="141">
        <v>0</v>
      </c>
      <c r="J24" s="155">
        <v>6</v>
      </c>
      <c r="K24" s="155">
        <v>2371</v>
      </c>
      <c r="L24" s="156">
        <v>399</v>
      </c>
    </row>
    <row r="25" spans="1:13" s="157" customFormat="1" ht="10.5">
      <c r="A25" s="272" t="s">
        <v>77</v>
      </c>
      <c r="B25" s="272"/>
      <c r="C25" s="273"/>
      <c r="D25" s="155">
        <f>112699+111674</f>
        <v>224373</v>
      </c>
      <c r="E25" s="155">
        <v>2070</v>
      </c>
      <c r="F25" s="155">
        <v>1529</v>
      </c>
      <c r="G25" s="162">
        <f t="shared" si="0"/>
        <v>541</v>
      </c>
      <c r="H25" s="141">
        <v>1</v>
      </c>
      <c r="I25" s="141">
        <v>0</v>
      </c>
      <c r="J25" s="155">
        <v>8</v>
      </c>
      <c r="K25" s="155">
        <v>1608</v>
      </c>
      <c r="L25" s="156">
        <v>359</v>
      </c>
    </row>
    <row r="26" spans="1:13" s="157" customFormat="1" ht="10.5">
      <c r="A26" s="272" t="s">
        <v>78</v>
      </c>
      <c r="B26" s="272"/>
      <c r="C26" s="273"/>
      <c r="D26" s="155">
        <f>112084+115817</f>
        <v>227901</v>
      </c>
      <c r="E26" s="155">
        <v>1821</v>
      </c>
      <c r="F26" s="155">
        <v>1723</v>
      </c>
      <c r="G26" s="162">
        <f t="shared" si="0"/>
        <v>98</v>
      </c>
      <c r="H26" s="141">
        <v>4</v>
      </c>
      <c r="I26" s="141">
        <v>3</v>
      </c>
      <c r="J26" s="155">
        <v>4</v>
      </c>
      <c r="K26" s="155">
        <v>1082</v>
      </c>
      <c r="L26" s="180">
        <v>377</v>
      </c>
    </row>
    <row r="27" spans="1:13" s="157" customFormat="1" ht="10.5">
      <c r="A27" s="272" t="s">
        <v>79</v>
      </c>
      <c r="B27" s="272"/>
      <c r="C27" s="273"/>
      <c r="D27" s="155">
        <f>104892+101006</f>
        <v>205898</v>
      </c>
      <c r="E27" s="155">
        <v>1820</v>
      </c>
      <c r="F27" s="155">
        <v>1588</v>
      </c>
      <c r="G27" s="162">
        <f t="shared" si="0"/>
        <v>232</v>
      </c>
      <c r="H27" s="141">
        <v>3</v>
      </c>
      <c r="I27" s="141">
        <v>1</v>
      </c>
      <c r="J27" s="155">
        <v>4</v>
      </c>
      <c r="K27" s="155">
        <v>1745</v>
      </c>
      <c r="L27" s="180">
        <v>342</v>
      </c>
    </row>
    <row r="28" spans="1:13" s="157" customFormat="1" ht="11.25" thickBot="1">
      <c r="A28" s="274" t="s">
        <v>80</v>
      </c>
      <c r="B28" s="274"/>
      <c r="C28" s="275"/>
      <c r="D28" s="181">
        <f>85035+89570</f>
        <v>174605</v>
      </c>
      <c r="E28" s="181">
        <v>1286</v>
      </c>
      <c r="F28" s="181">
        <v>1377</v>
      </c>
      <c r="G28" s="167">
        <f t="shared" si="0"/>
        <v>-91</v>
      </c>
      <c r="H28" s="142">
        <v>2</v>
      </c>
      <c r="I28" s="141">
        <v>2</v>
      </c>
      <c r="J28" s="181">
        <v>9</v>
      </c>
      <c r="K28" s="181">
        <v>816</v>
      </c>
      <c r="L28" s="182">
        <v>223</v>
      </c>
    </row>
    <row r="29" spans="1:13" s="157" customFormat="1" ht="12" customHeight="1">
      <c r="A29" s="276" t="s">
        <v>81</v>
      </c>
      <c r="B29" s="276"/>
      <c r="C29" s="276"/>
      <c r="D29" s="276"/>
      <c r="E29" s="276"/>
      <c r="F29" s="276"/>
      <c r="G29" s="276"/>
      <c r="H29" s="276"/>
      <c r="I29" s="183"/>
      <c r="J29" s="119"/>
      <c r="K29" s="119"/>
      <c r="L29" s="119"/>
    </row>
    <row r="30" spans="1:13" s="188" customFormat="1" ht="11.25">
      <c r="A30" s="184" t="s">
        <v>82</v>
      </c>
      <c r="B30" s="185"/>
      <c r="C30" s="185"/>
      <c r="D30" s="185"/>
      <c r="E30" s="185"/>
      <c r="F30" s="185"/>
      <c r="G30" s="185"/>
      <c r="H30" s="186"/>
      <c r="I30" s="187"/>
      <c r="J30" s="187"/>
      <c r="K30" s="187"/>
      <c r="L30" s="187"/>
    </row>
  </sheetData>
  <mergeCells count="10">
    <mergeCell ref="A26:C26"/>
    <mergeCell ref="A27:C27"/>
    <mergeCell ref="A28:C28"/>
    <mergeCell ref="A29:H29"/>
    <mergeCell ref="A20:C20"/>
    <mergeCell ref="A21:C21"/>
    <mergeCell ref="A22:C22"/>
    <mergeCell ref="A23:C23"/>
    <mergeCell ref="A24:C24"/>
    <mergeCell ref="A25:C25"/>
  </mergeCells>
  <phoneticPr fontId="1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workbookViewId="0"/>
  </sheetViews>
  <sheetFormatPr defaultColWidth="8.875" defaultRowHeight="13.5"/>
  <cols>
    <col min="1" max="1" width="8.375" style="189" customWidth="1"/>
    <col min="2" max="15" width="5.625" style="189" customWidth="1"/>
    <col min="16" max="16384" width="8.875" style="189"/>
  </cols>
  <sheetData>
    <row r="1" spans="1:15" s="193" customFormat="1" ht="18" thickBot="1">
      <c r="A1" s="190" t="s">
        <v>97</v>
      </c>
      <c r="B1" s="191"/>
      <c r="C1" s="191"/>
      <c r="D1" s="192"/>
      <c r="H1" s="281"/>
      <c r="I1" s="281"/>
      <c r="J1" s="281"/>
    </row>
    <row r="2" spans="1:15" s="188" customFormat="1" ht="11.25">
      <c r="A2" s="194"/>
      <c r="B2" s="277" t="s">
        <v>86</v>
      </c>
      <c r="C2" s="278"/>
      <c r="D2" s="277" t="s">
        <v>87</v>
      </c>
      <c r="E2" s="278"/>
      <c r="F2" s="282" t="s">
        <v>88</v>
      </c>
      <c r="G2" s="283"/>
      <c r="H2" s="277" t="s">
        <v>89</v>
      </c>
      <c r="I2" s="278"/>
      <c r="J2" s="277" t="s">
        <v>90</v>
      </c>
      <c r="K2" s="278"/>
      <c r="L2" s="277" t="s">
        <v>91</v>
      </c>
      <c r="M2" s="278"/>
      <c r="N2" s="277" t="s">
        <v>92</v>
      </c>
      <c r="O2" s="279"/>
    </row>
    <row r="3" spans="1:15" s="188" customFormat="1" ht="12" thickBot="1">
      <c r="A3" s="195"/>
      <c r="B3" s="196" t="s">
        <v>93</v>
      </c>
      <c r="C3" s="196" t="s">
        <v>94</v>
      </c>
      <c r="D3" s="196" t="s">
        <v>93</v>
      </c>
      <c r="E3" s="196" t="s">
        <v>94</v>
      </c>
      <c r="F3" s="196" t="s">
        <v>93</v>
      </c>
      <c r="G3" s="196" t="s">
        <v>94</v>
      </c>
      <c r="H3" s="196" t="s">
        <v>93</v>
      </c>
      <c r="I3" s="196" t="s">
        <v>94</v>
      </c>
      <c r="J3" s="196" t="s">
        <v>93</v>
      </c>
      <c r="K3" s="196" t="s">
        <v>94</v>
      </c>
      <c r="L3" s="196" t="s">
        <v>93</v>
      </c>
      <c r="M3" s="196" t="s">
        <v>94</v>
      </c>
      <c r="N3" s="196" t="s">
        <v>93</v>
      </c>
      <c r="O3" s="197" t="s">
        <v>94</v>
      </c>
    </row>
    <row r="4" spans="1:15" s="188" customFormat="1" ht="11.25">
      <c r="A4" s="198">
        <v>15</v>
      </c>
      <c r="B4" s="199">
        <v>10.4</v>
      </c>
      <c r="C4" s="199">
        <v>8.9</v>
      </c>
      <c r="D4" s="200">
        <v>5.8</v>
      </c>
      <c r="E4" s="199">
        <v>8</v>
      </c>
      <c r="F4" s="200">
        <v>3.2</v>
      </c>
      <c r="G4" s="200">
        <v>3</v>
      </c>
      <c r="H4" s="199">
        <v>1.7</v>
      </c>
      <c r="I4" s="199">
        <v>1.7</v>
      </c>
      <c r="J4" s="199">
        <v>25.6</v>
      </c>
      <c r="K4" s="199">
        <v>30.5</v>
      </c>
      <c r="L4" s="199">
        <v>8.1999999999999993</v>
      </c>
      <c r="M4" s="199">
        <v>5.9</v>
      </c>
      <c r="N4" s="201">
        <v>2.4500000000000002</v>
      </c>
      <c r="O4" s="202">
        <v>2.25</v>
      </c>
    </row>
    <row r="5" spans="1:15" s="188" customFormat="1" ht="11.25">
      <c r="A5" s="198">
        <v>16</v>
      </c>
      <c r="B5" s="199">
        <v>10.4</v>
      </c>
      <c r="C5" s="199">
        <v>8.8000000000000007</v>
      </c>
      <c r="D5" s="200">
        <v>5.8</v>
      </c>
      <c r="E5" s="199">
        <v>8.1999999999999993</v>
      </c>
      <c r="F5" s="200">
        <v>2.6</v>
      </c>
      <c r="G5" s="200">
        <v>2.8</v>
      </c>
      <c r="H5" s="199">
        <v>1.3</v>
      </c>
      <c r="I5" s="199">
        <v>1.5</v>
      </c>
      <c r="J5" s="199">
        <v>23.7</v>
      </c>
      <c r="K5" s="199">
        <v>30</v>
      </c>
      <c r="L5" s="199">
        <v>8.1</v>
      </c>
      <c r="M5" s="199">
        <v>5.7</v>
      </c>
      <c r="N5" s="201">
        <v>2.4</v>
      </c>
      <c r="O5" s="202">
        <v>2.15</v>
      </c>
    </row>
    <row r="6" spans="1:15" s="188" customFormat="1" ht="11.25">
      <c r="A6" s="198">
        <v>17</v>
      </c>
      <c r="B6" s="199">
        <v>10</v>
      </c>
      <c r="C6" s="199">
        <v>8.4</v>
      </c>
      <c r="D6" s="200">
        <v>6.2</v>
      </c>
      <c r="E6" s="199">
        <v>8.6</v>
      </c>
      <c r="F6" s="200">
        <v>2.7</v>
      </c>
      <c r="G6" s="200">
        <v>2.8</v>
      </c>
      <c r="H6" s="199">
        <v>1.5</v>
      </c>
      <c r="I6" s="199">
        <v>1.4</v>
      </c>
      <c r="J6" s="199">
        <v>24.5</v>
      </c>
      <c r="K6" s="199">
        <v>29.1</v>
      </c>
      <c r="L6" s="199">
        <v>8.3000000000000007</v>
      </c>
      <c r="M6" s="199">
        <v>5.7</v>
      </c>
      <c r="N6" s="201">
        <v>2.2799999999999998</v>
      </c>
      <c r="O6" s="202">
        <v>2.08</v>
      </c>
    </row>
    <row r="7" spans="1:15" s="188" customFormat="1" ht="11.25">
      <c r="A7" s="198">
        <v>18</v>
      </c>
      <c r="B7" s="199">
        <v>10.5</v>
      </c>
      <c r="C7" s="199">
        <v>8.6999999999999993</v>
      </c>
      <c r="D7" s="200">
        <v>6.1</v>
      </c>
      <c r="E7" s="199">
        <v>8.6</v>
      </c>
      <c r="F7" s="200">
        <v>2.8</v>
      </c>
      <c r="G7" s="200">
        <v>2.6</v>
      </c>
      <c r="H7" s="199">
        <v>1.6</v>
      </c>
      <c r="I7" s="199">
        <v>1.3</v>
      </c>
      <c r="J7" s="199">
        <v>20.3</v>
      </c>
      <c r="K7" s="199">
        <v>27.5</v>
      </c>
      <c r="L7" s="199">
        <v>8.3000000000000007</v>
      </c>
      <c r="M7" s="199">
        <v>5.8</v>
      </c>
      <c r="N7" s="201">
        <v>2.2599999999999998</v>
      </c>
      <c r="O7" s="202">
        <v>2.04</v>
      </c>
    </row>
    <row r="8" spans="1:15" s="188" customFormat="1" ht="11.25">
      <c r="A8" s="198">
        <v>19</v>
      </c>
      <c r="B8" s="199">
        <v>10.6</v>
      </c>
      <c r="C8" s="199">
        <v>8.6</v>
      </c>
      <c r="D8" s="200">
        <v>6.3</v>
      </c>
      <c r="E8" s="199">
        <v>8.8000000000000007</v>
      </c>
      <c r="F8" s="200">
        <v>3.3</v>
      </c>
      <c r="G8" s="200">
        <v>2.6</v>
      </c>
      <c r="H8" s="199">
        <v>1.6</v>
      </c>
      <c r="I8" s="199">
        <v>1.3</v>
      </c>
      <c r="J8" s="199">
        <v>18.899999999999999</v>
      </c>
      <c r="K8" s="199">
        <v>26.2</v>
      </c>
      <c r="L8" s="199">
        <v>8.3000000000000007</v>
      </c>
      <c r="M8" s="199">
        <v>5.7</v>
      </c>
      <c r="N8" s="201">
        <v>2.17</v>
      </c>
      <c r="O8" s="202">
        <v>2.02</v>
      </c>
    </row>
    <row r="9" spans="1:15" s="188" customFormat="1" ht="11.25">
      <c r="A9" s="198">
        <v>20</v>
      </c>
      <c r="B9" s="199">
        <v>10.7</v>
      </c>
      <c r="C9" s="199">
        <v>8.6999999999999993</v>
      </c>
      <c r="D9" s="200">
        <v>6.4</v>
      </c>
      <c r="E9" s="199">
        <v>9.1</v>
      </c>
      <c r="F9" s="200">
        <v>2.4</v>
      </c>
      <c r="G9" s="200">
        <v>2.6</v>
      </c>
      <c r="H9" s="199">
        <v>1.6</v>
      </c>
      <c r="I9" s="199">
        <v>1.2</v>
      </c>
      <c r="J9" s="199">
        <v>19.2</v>
      </c>
      <c r="K9" s="199">
        <v>25.2</v>
      </c>
      <c r="L9" s="199">
        <v>8.3000000000000007</v>
      </c>
      <c r="M9" s="199">
        <v>5.8</v>
      </c>
      <c r="N9" s="201">
        <v>2.09</v>
      </c>
      <c r="O9" s="202">
        <v>1.99</v>
      </c>
    </row>
    <row r="10" spans="1:15" s="188" customFormat="1" ht="11.25">
      <c r="A10" s="198">
        <v>21</v>
      </c>
      <c r="B10" s="199">
        <v>10.4</v>
      </c>
      <c r="C10" s="199">
        <v>8.5</v>
      </c>
      <c r="D10" s="200">
        <v>6.4</v>
      </c>
      <c r="E10" s="199">
        <v>9.1</v>
      </c>
      <c r="F10" s="200">
        <v>2.2000000000000002</v>
      </c>
      <c r="G10" s="200">
        <v>2.4</v>
      </c>
      <c r="H10" s="199">
        <v>1.5</v>
      </c>
      <c r="I10" s="199">
        <v>1.2</v>
      </c>
      <c r="J10" s="199">
        <v>20.7</v>
      </c>
      <c r="K10" s="199">
        <v>24.6</v>
      </c>
      <c r="L10" s="199">
        <v>7.9</v>
      </c>
      <c r="M10" s="199">
        <v>5.6</v>
      </c>
      <c r="N10" s="201">
        <v>1.98</v>
      </c>
      <c r="O10" s="202">
        <v>2.0099999999999998</v>
      </c>
    </row>
    <row r="11" spans="1:15" s="188" customFormat="1" ht="11.25">
      <c r="A11" s="198">
        <v>22</v>
      </c>
      <c r="B11" s="199">
        <v>10.4</v>
      </c>
      <c r="C11" s="199">
        <v>8.5</v>
      </c>
      <c r="D11" s="200">
        <v>6.7</v>
      </c>
      <c r="E11" s="199">
        <v>9.1</v>
      </c>
      <c r="F11" s="200">
        <v>2.9</v>
      </c>
      <c r="G11" s="200">
        <v>2.4</v>
      </c>
      <c r="H11" s="199">
        <v>1.4</v>
      </c>
      <c r="I11" s="199">
        <v>1.2</v>
      </c>
      <c r="J11" s="199">
        <v>18.100000000000001</v>
      </c>
      <c r="K11" s="199">
        <v>24.6</v>
      </c>
      <c r="L11" s="199">
        <v>7.9</v>
      </c>
      <c r="M11" s="199">
        <v>5.6</v>
      </c>
      <c r="N11" s="201">
        <v>2.0699999999999998</v>
      </c>
      <c r="O11" s="202">
        <v>2.0099999999999998</v>
      </c>
    </row>
    <row r="12" spans="1:15" s="188" customFormat="1" ht="11.25">
      <c r="A12" s="198">
        <v>23</v>
      </c>
      <c r="B12" s="199">
        <v>10.3</v>
      </c>
      <c r="C12" s="199">
        <v>8.3000000000000007</v>
      </c>
      <c r="D12" s="200">
        <v>7</v>
      </c>
      <c r="E12" s="199">
        <v>9.9</v>
      </c>
      <c r="F12" s="200">
        <v>2.7</v>
      </c>
      <c r="G12" s="200">
        <v>2.2999999999999998</v>
      </c>
      <c r="H12" s="199">
        <v>1.5</v>
      </c>
      <c r="I12" s="199">
        <v>1.1000000000000001</v>
      </c>
      <c r="J12" s="199">
        <v>20.7</v>
      </c>
      <c r="K12" s="199">
        <v>23.9</v>
      </c>
      <c r="L12" s="199">
        <v>7.5</v>
      </c>
      <c r="M12" s="199">
        <v>5.2</v>
      </c>
      <c r="N12" s="201">
        <v>1.81</v>
      </c>
      <c r="O12" s="202">
        <v>1.87</v>
      </c>
    </row>
    <row r="13" spans="1:15" s="188" customFormat="1" ht="11.25">
      <c r="A13" s="198">
        <v>24</v>
      </c>
      <c r="B13" s="199">
        <v>10.199999999999999</v>
      </c>
      <c r="C13" s="199">
        <v>8.1999999999999993</v>
      </c>
      <c r="D13" s="200">
        <v>7</v>
      </c>
      <c r="E13" s="199">
        <v>10</v>
      </c>
      <c r="F13" s="200">
        <v>2.1</v>
      </c>
      <c r="G13" s="200">
        <v>2.2000000000000002</v>
      </c>
      <c r="H13" s="199">
        <v>1.1000000000000001</v>
      </c>
      <c r="I13" s="199">
        <v>1</v>
      </c>
      <c r="J13" s="199">
        <v>19.399999999999999</v>
      </c>
      <c r="K13" s="199">
        <v>23.4</v>
      </c>
      <c r="L13" s="199">
        <v>7.6</v>
      </c>
      <c r="M13" s="199">
        <v>5.3</v>
      </c>
      <c r="N13" s="201">
        <v>1.85</v>
      </c>
      <c r="O13" s="202">
        <v>1.87</v>
      </c>
    </row>
    <row r="14" spans="1:15" s="188" customFormat="1" ht="11.25">
      <c r="A14" s="198">
        <v>25</v>
      </c>
      <c r="B14" s="199">
        <v>10.199999999999999</v>
      </c>
      <c r="C14" s="199">
        <v>8.1999999999999993</v>
      </c>
      <c r="D14" s="200">
        <v>7.1</v>
      </c>
      <c r="E14" s="199">
        <v>10.1</v>
      </c>
      <c r="F14" s="200">
        <v>2.2999999999999998</v>
      </c>
      <c r="G14" s="200">
        <v>2.1</v>
      </c>
      <c r="H14" s="199">
        <v>1.1000000000000001</v>
      </c>
      <c r="I14" s="199">
        <v>1</v>
      </c>
      <c r="J14" s="199">
        <v>18.399999999999999</v>
      </c>
      <c r="K14" s="199">
        <v>22.9</v>
      </c>
      <c r="L14" s="199">
        <v>7.4</v>
      </c>
      <c r="M14" s="199">
        <v>5.3</v>
      </c>
      <c r="N14" s="201">
        <v>1.8</v>
      </c>
      <c r="O14" s="202">
        <v>1.84</v>
      </c>
    </row>
    <row r="15" spans="1:15" s="188" customFormat="1" ht="11.25">
      <c r="A15" s="198">
        <v>26</v>
      </c>
      <c r="B15" s="199">
        <v>10.199999999999999</v>
      </c>
      <c r="C15" s="199">
        <v>8</v>
      </c>
      <c r="D15" s="200">
        <v>7.2</v>
      </c>
      <c r="E15" s="199">
        <v>10.1</v>
      </c>
      <c r="F15" s="200">
        <v>2</v>
      </c>
      <c r="G15" s="200">
        <v>2.1</v>
      </c>
      <c r="H15" s="199">
        <v>0.9</v>
      </c>
      <c r="I15" s="199">
        <v>1</v>
      </c>
      <c r="J15" s="199">
        <v>17.8</v>
      </c>
      <c r="K15" s="199">
        <v>22.9</v>
      </c>
      <c r="L15" s="199">
        <v>7.3</v>
      </c>
      <c r="M15" s="199">
        <v>5.0999999999999996</v>
      </c>
      <c r="N15" s="201">
        <v>1.79</v>
      </c>
      <c r="O15" s="202">
        <v>1.77</v>
      </c>
    </row>
    <row r="16" spans="1:15" s="203" customFormat="1" ht="11.25">
      <c r="A16" s="198">
        <v>27</v>
      </c>
      <c r="B16" s="199">
        <v>10.3</v>
      </c>
      <c r="C16" s="199">
        <v>8</v>
      </c>
      <c r="D16" s="200">
        <v>7.3</v>
      </c>
      <c r="E16" s="199">
        <v>10</v>
      </c>
      <c r="F16" s="200">
        <v>1.3</v>
      </c>
      <c r="G16" s="200">
        <v>1.9</v>
      </c>
      <c r="H16" s="199">
        <v>0.7</v>
      </c>
      <c r="I16" s="199">
        <v>0.9</v>
      </c>
      <c r="J16" s="199">
        <v>19.899999999999999</v>
      </c>
      <c r="K16" s="199">
        <v>22</v>
      </c>
      <c r="L16" s="199">
        <v>7.2</v>
      </c>
      <c r="M16" s="199">
        <v>5.0599999999999996</v>
      </c>
      <c r="N16" s="201">
        <v>1.8</v>
      </c>
      <c r="O16" s="202">
        <v>1.8</v>
      </c>
    </row>
    <row r="17" spans="1:16" s="203" customFormat="1" ht="11.25">
      <c r="A17" s="198">
        <v>28</v>
      </c>
      <c r="B17" s="199">
        <v>9.9</v>
      </c>
      <c r="C17" s="199">
        <v>7.8</v>
      </c>
      <c r="D17" s="200">
        <v>7.2</v>
      </c>
      <c r="E17" s="199">
        <v>10.5</v>
      </c>
      <c r="F17" s="200">
        <v>2.2999999999999998</v>
      </c>
      <c r="G17" s="200">
        <v>2</v>
      </c>
      <c r="H17" s="199">
        <v>1.1000000000000001</v>
      </c>
      <c r="I17" s="199">
        <v>0.9</v>
      </c>
      <c r="J17" s="199">
        <v>17.7</v>
      </c>
      <c r="K17" s="199">
        <v>21</v>
      </c>
      <c r="L17" s="199">
        <v>7</v>
      </c>
      <c r="M17" s="199">
        <v>5</v>
      </c>
      <c r="N17" s="201">
        <v>1.71</v>
      </c>
      <c r="O17" s="202">
        <v>1.73</v>
      </c>
    </row>
    <row r="18" spans="1:16" s="203" customFormat="1" ht="11.25">
      <c r="A18" s="198">
        <v>29</v>
      </c>
      <c r="B18" s="199">
        <v>9.4</v>
      </c>
      <c r="C18" s="199">
        <v>7.6</v>
      </c>
      <c r="D18" s="200">
        <v>7.5</v>
      </c>
      <c r="E18" s="199">
        <v>10.8</v>
      </c>
      <c r="F18" s="200">
        <v>2</v>
      </c>
      <c r="G18" s="200">
        <v>1.9</v>
      </c>
      <c r="H18" s="199">
        <v>0.9</v>
      </c>
      <c r="I18" s="199">
        <v>0.9</v>
      </c>
      <c r="J18" s="199">
        <v>17.3</v>
      </c>
      <c r="K18" s="199">
        <v>21.1</v>
      </c>
      <c r="L18" s="199">
        <v>6.9</v>
      </c>
      <c r="M18" s="199">
        <v>4.9000000000000004</v>
      </c>
      <c r="N18" s="201">
        <v>1.71</v>
      </c>
      <c r="O18" s="202">
        <v>1.7</v>
      </c>
    </row>
    <row r="19" spans="1:16" s="188" customFormat="1" ht="11.25">
      <c r="A19" s="204">
        <v>30</v>
      </c>
      <c r="B19" s="205">
        <v>9.1999999999999993</v>
      </c>
      <c r="C19" s="205">
        <v>7.4</v>
      </c>
      <c r="D19" s="206">
        <v>7.7</v>
      </c>
      <c r="E19" s="205">
        <v>11</v>
      </c>
      <c r="F19" s="206">
        <v>1.3</v>
      </c>
      <c r="G19" s="205">
        <v>1.9</v>
      </c>
      <c r="H19" s="205">
        <v>1</v>
      </c>
      <c r="I19" s="205">
        <v>0.9</v>
      </c>
      <c r="J19" s="205">
        <v>19.399999999999999</v>
      </c>
      <c r="K19" s="205">
        <v>20.9</v>
      </c>
      <c r="L19" s="205">
        <v>6.8</v>
      </c>
      <c r="M19" s="205">
        <v>4.7</v>
      </c>
      <c r="N19" s="207">
        <v>1.62</v>
      </c>
      <c r="O19" s="208">
        <v>1.68</v>
      </c>
    </row>
    <row r="20" spans="1:16" s="188" customFormat="1" ht="11.25">
      <c r="A20" s="209" t="s">
        <v>95</v>
      </c>
      <c r="B20" s="210">
        <v>8.5</v>
      </c>
      <c r="C20" s="210">
        <v>7</v>
      </c>
      <c r="D20" s="211">
        <v>7.6</v>
      </c>
      <c r="E20" s="210">
        <v>11.2</v>
      </c>
      <c r="F20" s="211">
        <v>1.5</v>
      </c>
      <c r="G20" s="210">
        <v>1.9</v>
      </c>
      <c r="H20" s="210">
        <v>0.8</v>
      </c>
      <c r="I20" s="210">
        <v>0.9</v>
      </c>
      <c r="J20" s="210">
        <v>26.6</v>
      </c>
      <c r="K20" s="210">
        <v>22</v>
      </c>
      <c r="L20" s="210">
        <v>6.7</v>
      </c>
      <c r="M20" s="210">
        <v>4.8</v>
      </c>
      <c r="N20" s="212">
        <v>1.59</v>
      </c>
      <c r="O20" s="213">
        <v>1.69</v>
      </c>
    </row>
    <row r="21" spans="1:16" s="188" customFormat="1" ht="11.25">
      <c r="A21" s="214" t="s">
        <v>7</v>
      </c>
      <c r="B21" s="199">
        <v>7.2</v>
      </c>
      <c r="C21" s="199" t="s">
        <v>72</v>
      </c>
      <c r="D21" s="200">
        <v>10.7</v>
      </c>
      <c r="E21" s="199" t="s">
        <v>72</v>
      </c>
      <c r="F21" s="200">
        <v>1.9</v>
      </c>
      <c r="G21" s="199" t="s">
        <v>72</v>
      </c>
      <c r="H21" s="199">
        <v>1.3</v>
      </c>
      <c r="I21" s="199" t="s">
        <v>72</v>
      </c>
      <c r="J21" s="199">
        <v>3.2</v>
      </c>
      <c r="K21" s="199" t="s">
        <v>72</v>
      </c>
      <c r="L21" s="199">
        <v>6.8</v>
      </c>
      <c r="M21" s="199" t="s">
        <v>72</v>
      </c>
      <c r="N21" s="201">
        <v>2.1</v>
      </c>
      <c r="O21" s="200" t="s">
        <v>72</v>
      </c>
      <c r="P21" s="203"/>
    </row>
    <row r="22" spans="1:16" s="188" customFormat="1" ht="11.25">
      <c r="A22" s="214" t="s">
        <v>8</v>
      </c>
      <c r="B22" s="199">
        <v>9.8000000000000007</v>
      </c>
      <c r="C22" s="199" t="s">
        <v>72</v>
      </c>
      <c r="D22" s="200">
        <v>8.8000000000000007</v>
      </c>
      <c r="E22" s="199" t="s">
        <v>72</v>
      </c>
      <c r="F22" s="200">
        <v>1.2</v>
      </c>
      <c r="G22" s="199" t="s">
        <v>72</v>
      </c>
      <c r="H22" s="199">
        <v>1.2</v>
      </c>
      <c r="I22" s="199" t="s">
        <v>72</v>
      </c>
      <c r="J22" s="199">
        <v>3.7</v>
      </c>
      <c r="K22" s="199" t="s">
        <v>72</v>
      </c>
      <c r="L22" s="199">
        <v>7.2</v>
      </c>
      <c r="M22" s="199" t="s">
        <v>72</v>
      </c>
      <c r="N22" s="201">
        <v>1.66</v>
      </c>
      <c r="O22" s="200" t="s">
        <v>72</v>
      </c>
      <c r="P22" s="203"/>
    </row>
    <row r="23" spans="1:16" s="188" customFormat="1" ht="11.25">
      <c r="A23" s="214" t="s">
        <v>9</v>
      </c>
      <c r="B23" s="199">
        <v>11.1</v>
      </c>
      <c r="C23" s="199" t="s">
        <v>72</v>
      </c>
      <c r="D23" s="200">
        <v>6.2</v>
      </c>
      <c r="E23" s="199" t="s">
        <v>72</v>
      </c>
      <c r="F23" s="200">
        <v>1.8</v>
      </c>
      <c r="G23" s="199" t="s">
        <v>72</v>
      </c>
      <c r="H23" s="199">
        <v>0</v>
      </c>
      <c r="I23" s="199" t="s">
        <v>72</v>
      </c>
      <c r="J23" s="199">
        <v>2.2000000000000002</v>
      </c>
      <c r="K23" s="199" t="s">
        <v>72</v>
      </c>
      <c r="L23" s="199">
        <v>9.4</v>
      </c>
      <c r="M23" s="199" t="s">
        <v>72</v>
      </c>
      <c r="N23" s="201">
        <v>1.59</v>
      </c>
      <c r="O23" s="200" t="s">
        <v>72</v>
      </c>
      <c r="P23" s="203"/>
    </row>
    <row r="24" spans="1:16" s="188" customFormat="1" ht="11.25">
      <c r="A24" s="214" t="s">
        <v>10</v>
      </c>
      <c r="B24" s="199">
        <v>9.1999999999999993</v>
      </c>
      <c r="C24" s="199" t="s">
        <v>72</v>
      </c>
      <c r="D24" s="200">
        <v>6.8</v>
      </c>
      <c r="E24" s="199" t="s">
        <v>72</v>
      </c>
      <c r="F24" s="200">
        <v>0.5</v>
      </c>
      <c r="G24" s="199" t="s">
        <v>72</v>
      </c>
      <c r="H24" s="199">
        <v>0</v>
      </c>
      <c r="I24" s="199" t="s">
        <v>72</v>
      </c>
      <c r="J24" s="199">
        <v>3.8</v>
      </c>
      <c r="K24" s="199" t="s">
        <v>72</v>
      </c>
      <c r="L24" s="199">
        <v>7.2</v>
      </c>
      <c r="M24" s="199" t="s">
        <v>72</v>
      </c>
      <c r="N24" s="201">
        <v>1.6</v>
      </c>
      <c r="O24" s="200" t="s">
        <v>72</v>
      </c>
      <c r="P24" s="203"/>
    </row>
    <row r="25" spans="1:16" s="188" customFormat="1" ht="11.25">
      <c r="A25" s="214" t="s">
        <v>11</v>
      </c>
      <c r="B25" s="199">
        <v>8</v>
      </c>
      <c r="C25" s="199" t="s">
        <v>72</v>
      </c>
      <c r="D25" s="200">
        <v>7.6</v>
      </c>
      <c r="E25" s="199" t="s">
        <v>72</v>
      </c>
      <c r="F25" s="200">
        <v>2.2000000000000002</v>
      </c>
      <c r="G25" s="199" t="s">
        <v>72</v>
      </c>
      <c r="H25" s="199">
        <v>1.6</v>
      </c>
      <c r="I25" s="199" t="s">
        <v>72</v>
      </c>
      <c r="J25" s="199">
        <v>2.2000000000000002</v>
      </c>
      <c r="K25" s="199" t="s">
        <v>72</v>
      </c>
      <c r="L25" s="199">
        <v>4.7</v>
      </c>
      <c r="M25" s="199" t="s">
        <v>72</v>
      </c>
      <c r="N25" s="201">
        <v>1.65</v>
      </c>
      <c r="O25" s="200" t="s">
        <v>72</v>
      </c>
      <c r="P25" s="203"/>
    </row>
    <row r="26" spans="1:16" s="188" customFormat="1" ht="11.25">
      <c r="A26" s="214" t="s">
        <v>12</v>
      </c>
      <c r="B26" s="199">
        <v>8.8000000000000007</v>
      </c>
      <c r="C26" s="199" t="s">
        <v>72</v>
      </c>
      <c r="D26" s="200">
        <v>7.7</v>
      </c>
      <c r="E26" s="199" t="s">
        <v>72</v>
      </c>
      <c r="F26" s="200">
        <v>1.6</v>
      </c>
      <c r="G26" s="199" t="s">
        <v>72</v>
      </c>
      <c r="H26" s="199">
        <v>0.5</v>
      </c>
      <c r="I26" s="199" t="s">
        <v>72</v>
      </c>
      <c r="J26" s="199">
        <v>2.2000000000000002</v>
      </c>
      <c r="K26" s="199" t="s">
        <v>72</v>
      </c>
      <c r="L26" s="199">
        <v>8.5</v>
      </c>
      <c r="M26" s="199" t="s">
        <v>72</v>
      </c>
      <c r="N26" s="201">
        <v>1.66</v>
      </c>
      <c r="O26" s="200" t="s">
        <v>72</v>
      </c>
      <c r="P26" s="203"/>
    </row>
    <row r="27" spans="1:16" s="188" customFormat="1" ht="12" thickBot="1">
      <c r="A27" s="215" t="s">
        <v>13</v>
      </c>
      <c r="B27" s="216">
        <v>7.4</v>
      </c>
      <c r="C27" s="216" t="s">
        <v>72</v>
      </c>
      <c r="D27" s="217">
        <v>7.9</v>
      </c>
      <c r="E27" s="216" t="s">
        <v>72</v>
      </c>
      <c r="F27" s="216">
        <v>1.6</v>
      </c>
      <c r="G27" s="216" t="s">
        <v>72</v>
      </c>
      <c r="H27" s="216">
        <v>1.6</v>
      </c>
      <c r="I27" s="216" t="s">
        <v>72</v>
      </c>
      <c r="J27" s="216">
        <v>7</v>
      </c>
      <c r="K27" s="216" t="s">
        <v>72</v>
      </c>
      <c r="L27" s="216">
        <v>4.7</v>
      </c>
      <c r="M27" s="216" t="s">
        <v>72</v>
      </c>
      <c r="N27" s="218">
        <v>1.28</v>
      </c>
      <c r="O27" s="217" t="s">
        <v>72</v>
      </c>
      <c r="P27" s="203"/>
    </row>
    <row r="28" spans="1:16" s="188" customFormat="1" ht="11.25">
      <c r="A28" s="219" t="s">
        <v>96</v>
      </c>
      <c r="B28" s="220"/>
      <c r="C28" s="220"/>
      <c r="D28" s="220"/>
      <c r="E28" s="220"/>
      <c r="F28" s="220"/>
      <c r="G28" s="220"/>
      <c r="H28" s="220"/>
      <c r="I28" s="220"/>
      <c r="J28" s="220"/>
      <c r="K28" s="220"/>
      <c r="L28" s="220"/>
      <c r="M28" s="220"/>
      <c r="N28" s="220"/>
      <c r="O28" s="220"/>
      <c r="P28" s="203"/>
    </row>
    <row r="29" spans="1:16" s="188" customFormat="1" ht="11.25">
      <c r="A29" s="221" t="s">
        <v>15</v>
      </c>
      <c r="B29" s="222"/>
      <c r="C29" s="222"/>
      <c r="D29" s="222"/>
      <c r="E29" s="222"/>
      <c r="F29" s="222"/>
      <c r="G29" s="222"/>
      <c r="H29" s="203"/>
      <c r="I29" s="203"/>
      <c r="J29" s="203"/>
      <c r="K29" s="203"/>
      <c r="L29" s="203"/>
      <c r="M29" s="203"/>
      <c r="N29" s="203"/>
      <c r="O29" s="203"/>
      <c r="P29" s="203"/>
    </row>
    <row r="30" spans="1:16">
      <c r="A30" s="280"/>
      <c r="B30" s="280"/>
    </row>
    <row r="31" spans="1:16" ht="17.25">
      <c r="D31" s="281"/>
      <c r="E31" s="281"/>
      <c r="F31" s="281"/>
      <c r="G31" s="281"/>
    </row>
    <row r="32" spans="1:16" ht="17.25">
      <c r="G32" s="281"/>
      <c r="H32" s="281"/>
      <c r="I32" s="281"/>
    </row>
  </sheetData>
  <mergeCells count="11">
    <mergeCell ref="H1:J1"/>
    <mergeCell ref="B2:C2"/>
    <mergeCell ref="D2:E2"/>
    <mergeCell ref="F2:G2"/>
    <mergeCell ref="H2:I2"/>
    <mergeCell ref="J2:K2"/>
    <mergeCell ref="L2:M2"/>
    <mergeCell ref="N2:O2"/>
    <mergeCell ref="A30:B30"/>
    <mergeCell ref="D31:G31"/>
    <mergeCell ref="G32:I32"/>
  </mergeCells>
  <phoneticPr fontId="1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election sqref="A1:E1"/>
    </sheetView>
  </sheetViews>
  <sheetFormatPr defaultColWidth="8.875" defaultRowHeight="13.5"/>
  <cols>
    <col min="1" max="1" width="4.625" style="189" customWidth="1"/>
    <col min="2" max="2" width="6.125" style="189" customWidth="1"/>
    <col min="3" max="3" width="8.875" style="189"/>
    <col min="4" max="15" width="5.625" style="189" customWidth="1"/>
    <col min="16" max="16384" width="8.875" style="189"/>
  </cols>
  <sheetData>
    <row r="1" spans="1:15" ht="15" thickBot="1">
      <c r="A1" s="284" t="s">
        <v>98</v>
      </c>
      <c r="B1" s="284"/>
      <c r="C1" s="284"/>
      <c r="D1" s="284"/>
      <c r="E1" s="284"/>
      <c r="N1" s="223"/>
      <c r="O1" s="223" t="s">
        <v>99</v>
      </c>
    </row>
    <row r="2" spans="1:15" s="226" customFormat="1" ht="12" thickBot="1">
      <c r="A2" s="285"/>
      <c r="B2" s="286"/>
      <c r="C2" s="224" t="s">
        <v>100</v>
      </c>
      <c r="D2" s="225" t="s">
        <v>101</v>
      </c>
      <c r="E2" s="224">
        <v>2</v>
      </c>
      <c r="F2" s="225">
        <v>3</v>
      </c>
      <c r="G2" s="225">
        <v>4</v>
      </c>
      <c r="H2" s="225">
        <v>5</v>
      </c>
      <c r="I2" s="225">
        <v>6</v>
      </c>
      <c r="J2" s="225">
        <v>7</v>
      </c>
      <c r="K2" s="225">
        <v>8</v>
      </c>
      <c r="L2" s="225">
        <v>9</v>
      </c>
      <c r="M2" s="225">
        <v>10</v>
      </c>
      <c r="N2" s="224">
        <v>11</v>
      </c>
      <c r="O2" s="224">
        <v>12</v>
      </c>
    </row>
    <row r="3" spans="1:15" s="188" customFormat="1" ht="11.25">
      <c r="A3" s="227"/>
      <c r="B3" s="228" t="s">
        <v>102</v>
      </c>
      <c r="C3" s="229">
        <f t="shared" ref="C3:C10" si="0">SUM(D3:O3)</f>
        <v>12971</v>
      </c>
      <c r="D3" s="229">
        <f t="shared" ref="D3:O3" si="1">SUM(D4:D10)</f>
        <v>1023</v>
      </c>
      <c r="E3" s="229">
        <f t="shared" si="1"/>
        <v>928</v>
      </c>
      <c r="F3" s="229">
        <f t="shared" si="1"/>
        <v>1034</v>
      </c>
      <c r="G3" s="229">
        <f t="shared" si="1"/>
        <v>1079</v>
      </c>
      <c r="H3" s="229">
        <f t="shared" si="1"/>
        <v>1141</v>
      </c>
      <c r="I3" s="229">
        <f t="shared" si="1"/>
        <v>1047</v>
      </c>
      <c r="J3" s="229">
        <f t="shared" si="1"/>
        <v>1199</v>
      </c>
      <c r="K3" s="229">
        <f t="shared" si="1"/>
        <v>1146</v>
      </c>
      <c r="L3" s="229">
        <f t="shared" si="1"/>
        <v>1089</v>
      </c>
      <c r="M3" s="229">
        <f t="shared" si="1"/>
        <v>1118</v>
      </c>
      <c r="N3" s="229">
        <f t="shared" si="1"/>
        <v>1106</v>
      </c>
      <c r="O3" s="229">
        <f t="shared" si="1"/>
        <v>1061</v>
      </c>
    </row>
    <row r="4" spans="1:15" s="226" customFormat="1" ht="11.25">
      <c r="A4" s="230"/>
      <c r="B4" s="231" t="s">
        <v>103</v>
      </c>
      <c r="C4" s="232">
        <f t="shared" si="0"/>
        <v>1568</v>
      </c>
      <c r="D4" s="233">
        <v>127</v>
      </c>
      <c r="E4" s="233">
        <v>113</v>
      </c>
      <c r="F4" s="233">
        <v>121</v>
      </c>
      <c r="G4" s="233">
        <v>139</v>
      </c>
      <c r="H4" s="233">
        <v>143</v>
      </c>
      <c r="I4" s="233">
        <v>114</v>
      </c>
      <c r="J4" s="233">
        <v>140</v>
      </c>
      <c r="K4" s="233">
        <v>147</v>
      </c>
      <c r="L4" s="233">
        <v>134</v>
      </c>
      <c r="M4" s="233">
        <v>133</v>
      </c>
      <c r="N4" s="233">
        <v>133</v>
      </c>
      <c r="O4" s="234">
        <v>124</v>
      </c>
    </row>
    <row r="5" spans="1:15" s="226" customFormat="1" ht="11.25">
      <c r="A5" s="230" t="s">
        <v>104</v>
      </c>
      <c r="B5" s="231" t="s">
        <v>75</v>
      </c>
      <c r="C5" s="232">
        <f t="shared" si="0"/>
        <v>1624</v>
      </c>
      <c r="D5" s="233">
        <v>142</v>
      </c>
      <c r="E5" s="233">
        <v>102</v>
      </c>
      <c r="F5" s="233">
        <v>127</v>
      </c>
      <c r="G5" s="233">
        <v>140</v>
      </c>
      <c r="H5" s="233">
        <v>138</v>
      </c>
      <c r="I5" s="233">
        <v>126</v>
      </c>
      <c r="J5" s="233">
        <v>145</v>
      </c>
      <c r="K5" s="233">
        <v>164</v>
      </c>
      <c r="L5" s="233">
        <v>117</v>
      </c>
      <c r="M5" s="233">
        <v>149</v>
      </c>
      <c r="N5" s="233">
        <v>133</v>
      </c>
      <c r="O5" s="234">
        <v>141</v>
      </c>
    </row>
    <row r="6" spans="1:15" s="226" customFormat="1" ht="11.25">
      <c r="A6" s="230"/>
      <c r="B6" s="231" t="s">
        <v>105</v>
      </c>
      <c r="C6" s="232">
        <f t="shared" si="0"/>
        <v>2782</v>
      </c>
      <c r="D6" s="233">
        <v>211</v>
      </c>
      <c r="E6" s="233">
        <v>202</v>
      </c>
      <c r="F6" s="233">
        <v>225</v>
      </c>
      <c r="G6" s="233">
        <v>241</v>
      </c>
      <c r="H6" s="233">
        <v>242</v>
      </c>
      <c r="I6" s="233">
        <v>228</v>
      </c>
      <c r="J6" s="233">
        <v>263</v>
      </c>
      <c r="K6" s="233">
        <v>228</v>
      </c>
      <c r="L6" s="233">
        <v>235</v>
      </c>
      <c r="M6" s="233">
        <v>232</v>
      </c>
      <c r="N6" s="233">
        <v>253</v>
      </c>
      <c r="O6" s="234">
        <v>222</v>
      </c>
    </row>
    <row r="7" spans="1:15" s="226" customFormat="1" ht="11.25">
      <c r="A7" s="230"/>
      <c r="B7" s="231" t="s">
        <v>106</v>
      </c>
      <c r="C7" s="232">
        <f t="shared" si="0"/>
        <v>2070</v>
      </c>
      <c r="D7" s="233">
        <v>151</v>
      </c>
      <c r="E7" s="233">
        <v>154</v>
      </c>
      <c r="F7" s="233">
        <v>173</v>
      </c>
      <c r="G7" s="233">
        <v>188</v>
      </c>
      <c r="H7" s="233">
        <v>175</v>
      </c>
      <c r="I7" s="233">
        <v>175</v>
      </c>
      <c r="J7" s="233">
        <v>178</v>
      </c>
      <c r="K7" s="233">
        <v>174</v>
      </c>
      <c r="L7" s="233">
        <v>177</v>
      </c>
      <c r="M7" s="233">
        <v>182</v>
      </c>
      <c r="N7" s="233">
        <v>175</v>
      </c>
      <c r="O7" s="234">
        <v>168</v>
      </c>
    </row>
    <row r="8" spans="1:15" s="226" customFormat="1" ht="11.25">
      <c r="A8" s="230" t="s">
        <v>107</v>
      </c>
      <c r="B8" s="231" t="s">
        <v>108</v>
      </c>
      <c r="C8" s="232">
        <f t="shared" si="0"/>
        <v>1821</v>
      </c>
      <c r="D8" s="233">
        <v>152</v>
      </c>
      <c r="E8" s="233">
        <v>133</v>
      </c>
      <c r="F8" s="233">
        <v>145</v>
      </c>
      <c r="G8" s="233">
        <v>126</v>
      </c>
      <c r="H8" s="233">
        <v>153</v>
      </c>
      <c r="I8" s="233">
        <v>144</v>
      </c>
      <c r="J8" s="233">
        <v>178</v>
      </c>
      <c r="K8" s="233">
        <v>162</v>
      </c>
      <c r="L8" s="233">
        <v>168</v>
      </c>
      <c r="M8" s="233">
        <v>154</v>
      </c>
      <c r="N8" s="233">
        <v>150</v>
      </c>
      <c r="O8" s="234">
        <v>156</v>
      </c>
    </row>
    <row r="9" spans="1:15" s="226" customFormat="1" ht="11.25">
      <c r="A9" s="230"/>
      <c r="B9" s="231" t="s">
        <v>109</v>
      </c>
      <c r="C9" s="232">
        <f t="shared" si="0"/>
        <v>1820</v>
      </c>
      <c r="D9" s="233">
        <v>148</v>
      </c>
      <c r="E9" s="233">
        <v>135</v>
      </c>
      <c r="F9" s="233">
        <v>144</v>
      </c>
      <c r="G9" s="233">
        <v>146</v>
      </c>
      <c r="H9" s="233">
        <v>174</v>
      </c>
      <c r="I9" s="233">
        <v>138</v>
      </c>
      <c r="J9" s="233">
        <v>161</v>
      </c>
      <c r="K9" s="233">
        <v>166</v>
      </c>
      <c r="L9" s="233">
        <v>133</v>
      </c>
      <c r="M9" s="233">
        <v>170</v>
      </c>
      <c r="N9" s="233">
        <v>161</v>
      </c>
      <c r="O9" s="234">
        <v>144</v>
      </c>
    </row>
    <row r="10" spans="1:15" s="226" customFormat="1" ht="11.25">
      <c r="A10" s="230"/>
      <c r="B10" s="231" t="s">
        <v>110</v>
      </c>
      <c r="C10" s="232">
        <f t="shared" si="0"/>
        <v>1286</v>
      </c>
      <c r="D10" s="233">
        <v>92</v>
      </c>
      <c r="E10" s="233">
        <v>89</v>
      </c>
      <c r="F10" s="233">
        <v>99</v>
      </c>
      <c r="G10" s="233">
        <v>99</v>
      </c>
      <c r="H10" s="233">
        <v>116</v>
      </c>
      <c r="I10" s="233">
        <v>122</v>
      </c>
      <c r="J10" s="233">
        <v>134</v>
      </c>
      <c r="K10" s="233">
        <v>105</v>
      </c>
      <c r="L10" s="233">
        <v>125</v>
      </c>
      <c r="M10" s="233">
        <v>98</v>
      </c>
      <c r="N10" s="233">
        <v>101</v>
      </c>
      <c r="O10" s="234">
        <v>106</v>
      </c>
    </row>
    <row r="11" spans="1:15" s="188" customFormat="1" ht="11.25">
      <c r="A11" s="227"/>
      <c r="B11" s="235"/>
      <c r="C11" s="232"/>
      <c r="D11" s="232"/>
      <c r="E11" s="232"/>
      <c r="F11" s="232"/>
      <c r="G11" s="232"/>
      <c r="H11" s="232"/>
      <c r="I11" s="232"/>
      <c r="J11" s="232"/>
      <c r="K11" s="232"/>
      <c r="L11" s="232"/>
      <c r="M11" s="232"/>
      <c r="N11" s="232"/>
      <c r="O11" s="236"/>
    </row>
    <row r="12" spans="1:15" s="188" customFormat="1" ht="11.25">
      <c r="A12" s="227"/>
      <c r="B12" s="228" t="s">
        <v>102</v>
      </c>
      <c r="C12" s="229">
        <f>SUM(C13:C19)</f>
        <v>11566</v>
      </c>
      <c r="D12" s="229">
        <f>SUM(D13:D19)</f>
        <v>1191</v>
      </c>
      <c r="E12" s="229">
        <f t="shared" ref="E12:O12" si="2">SUM(E13:E19)</f>
        <v>982</v>
      </c>
      <c r="F12" s="229">
        <f t="shared" si="2"/>
        <v>918</v>
      </c>
      <c r="G12" s="229">
        <f t="shared" si="2"/>
        <v>1003</v>
      </c>
      <c r="H12" s="229">
        <f t="shared" si="2"/>
        <v>897</v>
      </c>
      <c r="I12" s="229">
        <f t="shared" si="2"/>
        <v>856</v>
      </c>
      <c r="J12" s="229">
        <f t="shared" si="2"/>
        <v>835</v>
      </c>
      <c r="K12" s="229">
        <f t="shared" si="2"/>
        <v>953</v>
      </c>
      <c r="L12" s="229">
        <f t="shared" si="2"/>
        <v>933</v>
      </c>
      <c r="M12" s="229">
        <f t="shared" si="2"/>
        <v>997</v>
      </c>
      <c r="N12" s="229">
        <f t="shared" si="2"/>
        <v>951</v>
      </c>
      <c r="O12" s="229">
        <f t="shared" si="2"/>
        <v>1050</v>
      </c>
    </row>
    <row r="13" spans="1:15" s="226" customFormat="1" ht="11.25">
      <c r="A13" s="230"/>
      <c r="B13" s="231" t="s">
        <v>103</v>
      </c>
      <c r="C13" s="232">
        <f>SUM(D13:O13)</f>
        <v>2335</v>
      </c>
      <c r="D13" s="233">
        <v>249</v>
      </c>
      <c r="E13" s="233">
        <v>197</v>
      </c>
      <c r="F13" s="233">
        <v>173</v>
      </c>
      <c r="G13" s="233">
        <v>189</v>
      </c>
      <c r="H13" s="233">
        <v>177</v>
      </c>
      <c r="I13" s="233">
        <v>160</v>
      </c>
      <c r="J13" s="233">
        <v>172</v>
      </c>
      <c r="K13" s="233">
        <v>189</v>
      </c>
      <c r="L13" s="233">
        <v>193</v>
      </c>
      <c r="M13" s="233">
        <v>210</v>
      </c>
      <c r="N13" s="233">
        <v>211</v>
      </c>
      <c r="O13" s="234">
        <v>215</v>
      </c>
    </row>
    <row r="14" spans="1:15" s="226" customFormat="1" ht="11.25">
      <c r="A14" s="230" t="s">
        <v>111</v>
      </c>
      <c r="B14" s="231" t="s">
        <v>75</v>
      </c>
      <c r="C14" s="232">
        <f t="shared" ref="C14:C19" si="3">SUM(D14:O14)</f>
        <v>1451</v>
      </c>
      <c r="D14" s="233">
        <v>144</v>
      </c>
      <c r="E14" s="233">
        <v>129</v>
      </c>
      <c r="F14" s="233">
        <v>103</v>
      </c>
      <c r="G14" s="233">
        <v>132</v>
      </c>
      <c r="H14" s="233">
        <v>101</v>
      </c>
      <c r="I14" s="233">
        <v>108</v>
      </c>
      <c r="J14" s="233">
        <v>105</v>
      </c>
      <c r="K14" s="233">
        <v>119</v>
      </c>
      <c r="L14" s="233">
        <v>121</v>
      </c>
      <c r="M14" s="233">
        <v>129</v>
      </c>
      <c r="N14" s="233">
        <v>116</v>
      </c>
      <c r="O14" s="234">
        <v>144</v>
      </c>
    </row>
    <row r="15" spans="1:15" s="226" customFormat="1" ht="11.25">
      <c r="A15" s="230"/>
      <c r="B15" s="231" t="s">
        <v>105</v>
      </c>
      <c r="C15" s="232">
        <f t="shared" si="3"/>
        <v>1563</v>
      </c>
      <c r="D15" s="233">
        <v>164</v>
      </c>
      <c r="E15" s="233">
        <v>160</v>
      </c>
      <c r="F15" s="233">
        <v>140</v>
      </c>
      <c r="G15" s="233">
        <v>146</v>
      </c>
      <c r="H15" s="233">
        <v>118</v>
      </c>
      <c r="I15" s="233">
        <v>125</v>
      </c>
      <c r="J15" s="233">
        <v>103</v>
      </c>
      <c r="K15" s="233">
        <v>106</v>
      </c>
      <c r="L15" s="233">
        <v>137</v>
      </c>
      <c r="M15" s="233">
        <v>115</v>
      </c>
      <c r="N15" s="233">
        <v>119</v>
      </c>
      <c r="O15" s="234">
        <v>130</v>
      </c>
    </row>
    <row r="16" spans="1:15" s="226" customFormat="1" ht="11.25">
      <c r="A16" s="237"/>
      <c r="B16" s="231" t="s">
        <v>106</v>
      </c>
      <c r="C16" s="232">
        <f t="shared" si="3"/>
        <v>1529</v>
      </c>
      <c r="D16" s="233">
        <v>143</v>
      </c>
      <c r="E16" s="233">
        <v>125</v>
      </c>
      <c r="F16" s="233">
        <v>122</v>
      </c>
      <c r="G16" s="233">
        <v>138</v>
      </c>
      <c r="H16" s="233">
        <v>121</v>
      </c>
      <c r="I16" s="233">
        <v>95</v>
      </c>
      <c r="J16" s="233">
        <v>128</v>
      </c>
      <c r="K16" s="233">
        <v>151</v>
      </c>
      <c r="L16" s="233">
        <v>119</v>
      </c>
      <c r="M16" s="233">
        <v>126</v>
      </c>
      <c r="N16" s="233">
        <v>127</v>
      </c>
      <c r="O16" s="234">
        <v>134</v>
      </c>
    </row>
    <row r="17" spans="1:15" s="226" customFormat="1" ht="11.25">
      <c r="A17" s="230" t="s">
        <v>112</v>
      </c>
      <c r="B17" s="231" t="s">
        <v>108</v>
      </c>
      <c r="C17" s="232">
        <f t="shared" si="3"/>
        <v>1723</v>
      </c>
      <c r="D17" s="233">
        <v>203</v>
      </c>
      <c r="E17" s="233">
        <v>133</v>
      </c>
      <c r="F17" s="233">
        <v>148</v>
      </c>
      <c r="G17" s="233">
        <v>139</v>
      </c>
      <c r="H17" s="233">
        <v>141</v>
      </c>
      <c r="I17" s="233">
        <v>133</v>
      </c>
      <c r="J17" s="233">
        <v>117</v>
      </c>
      <c r="K17" s="233">
        <v>155</v>
      </c>
      <c r="L17" s="233">
        <v>135</v>
      </c>
      <c r="M17" s="233">
        <v>156</v>
      </c>
      <c r="N17" s="233">
        <v>116</v>
      </c>
      <c r="O17" s="234">
        <v>147</v>
      </c>
    </row>
    <row r="18" spans="1:15" s="226" customFormat="1" ht="11.25">
      <c r="A18" s="230"/>
      <c r="B18" s="231" t="s">
        <v>109</v>
      </c>
      <c r="C18" s="232">
        <f t="shared" si="3"/>
        <v>1588</v>
      </c>
      <c r="D18" s="233">
        <v>170</v>
      </c>
      <c r="E18" s="233">
        <v>124</v>
      </c>
      <c r="F18" s="233">
        <v>126</v>
      </c>
      <c r="G18" s="233">
        <v>138</v>
      </c>
      <c r="H18" s="233">
        <v>140</v>
      </c>
      <c r="I18" s="233">
        <v>131</v>
      </c>
      <c r="J18" s="233">
        <v>124</v>
      </c>
      <c r="K18" s="233">
        <v>123</v>
      </c>
      <c r="L18" s="233">
        <v>118</v>
      </c>
      <c r="M18" s="233">
        <v>134</v>
      </c>
      <c r="N18" s="233">
        <v>122</v>
      </c>
      <c r="O18" s="234">
        <v>138</v>
      </c>
    </row>
    <row r="19" spans="1:15" s="226" customFormat="1" ht="11.25">
      <c r="A19" s="230"/>
      <c r="B19" s="231" t="s">
        <v>110</v>
      </c>
      <c r="C19" s="232">
        <f t="shared" si="3"/>
        <v>1377</v>
      </c>
      <c r="D19" s="233">
        <v>118</v>
      </c>
      <c r="E19" s="233">
        <v>114</v>
      </c>
      <c r="F19" s="233">
        <v>106</v>
      </c>
      <c r="G19" s="233">
        <v>121</v>
      </c>
      <c r="H19" s="233">
        <v>99</v>
      </c>
      <c r="I19" s="233">
        <v>104</v>
      </c>
      <c r="J19" s="233">
        <v>86</v>
      </c>
      <c r="K19" s="233">
        <v>110</v>
      </c>
      <c r="L19" s="233">
        <v>110</v>
      </c>
      <c r="M19" s="233">
        <v>127</v>
      </c>
      <c r="N19" s="233">
        <v>140</v>
      </c>
      <c r="O19" s="234">
        <v>142</v>
      </c>
    </row>
    <row r="20" spans="1:15" s="188" customFormat="1" ht="11.25">
      <c r="A20" s="227"/>
      <c r="B20" s="235"/>
      <c r="C20" s="232"/>
      <c r="D20" s="232"/>
      <c r="E20" s="232"/>
      <c r="F20" s="232"/>
      <c r="G20" s="232"/>
      <c r="H20" s="232"/>
      <c r="I20" s="232"/>
      <c r="J20" s="232"/>
      <c r="K20" s="232"/>
      <c r="L20" s="232"/>
      <c r="M20" s="232"/>
      <c r="N20" s="232"/>
      <c r="O20" s="236"/>
    </row>
    <row r="21" spans="1:15" s="188" customFormat="1" ht="11.25">
      <c r="A21" s="227"/>
      <c r="B21" s="228" t="s">
        <v>102</v>
      </c>
      <c r="C21" s="229">
        <f>SUM(D21:O21)</f>
        <v>355</v>
      </c>
      <c r="D21" s="229">
        <f>SUM(D22:D28)</f>
        <v>27</v>
      </c>
      <c r="E21" s="229">
        <f t="shared" ref="E21:O21" si="4">SUM(E22:E28)</f>
        <v>19</v>
      </c>
      <c r="F21" s="229">
        <f t="shared" si="4"/>
        <v>23</v>
      </c>
      <c r="G21" s="229">
        <f t="shared" si="4"/>
        <v>28</v>
      </c>
      <c r="H21" s="229">
        <f t="shared" si="4"/>
        <v>23</v>
      </c>
      <c r="I21" s="229">
        <f t="shared" si="4"/>
        <v>34</v>
      </c>
      <c r="J21" s="229">
        <f t="shared" si="4"/>
        <v>25</v>
      </c>
      <c r="K21" s="229">
        <f t="shared" si="4"/>
        <v>37</v>
      </c>
      <c r="L21" s="229">
        <f t="shared" si="4"/>
        <v>44</v>
      </c>
      <c r="M21" s="229">
        <f t="shared" si="4"/>
        <v>31</v>
      </c>
      <c r="N21" s="229">
        <f t="shared" si="4"/>
        <v>29</v>
      </c>
      <c r="O21" s="229">
        <f t="shared" si="4"/>
        <v>35</v>
      </c>
    </row>
    <row r="22" spans="1:15" s="226" customFormat="1" ht="11.25">
      <c r="A22" s="230"/>
      <c r="B22" s="231" t="s">
        <v>103</v>
      </c>
      <c r="C22" s="236">
        <f t="shared" ref="C22:C28" si="5">SUM(D22:O22)</f>
        <v>62</v>
      </c>
      <c r="D22" s="233">
        <v>2</v>
      </c>
      <c r="E22" s="233">
        <v>7</v>
      </c>
      <c r="F22" s="233">
        <v>2</v>
      </c>
      <c r="G22" s="233">
        <v>5</v>
      </c>
      <c r="H22" s="233">
        <v>2</v>
      </c>
      <c r="I22" s="233">
        <v>5</v>
      </c>
      <c r="J22" s="233">
        <v>4</v>
      </c>
      <c r="K22" s="233">
        <v>3</v>
      </c>
      <c r="L22" s="233">
        <v>11</v>
      </c>
      <c r="M22" s="233">
        <v>7</v>
      </c>
      <c r="N22" s="233">
        <v>4</v>
      </c>
      <c r="O22" s="234">
        <v>10</v>
      </c>
    </row>
    <row r="23" spans="1:15" s="226" customFormat="1" ht="11.25">
      <c r="A23" s="230" t="s">
        <v>111</v>
      </c>
      <c r="B23" s="231" t="s">
        <v>75</v>
      </c>
      <c r="C23" s="236">
        <f t="shared" si="5"/>
        <v>41</v>
      </c>
      <c r="D23" s="233">
        <v>6</v>
      </c>
      <c r="E23" s="233">
        <v>0</v>
      </c>
      <c r="F23" s="233">
        <v>2</v>
      </c>
      <c r="G23" s="233">
        <v>4</v>
      </c>
      <c r="H23" s="233">
        <v>3</v>
      </c>
      <c r="I23" s="233">
        <v>2</v>
      </c>
      <c r="J23" s="233">
        <v>2</v>
      </c>
      <c r="K23" s="233">
        <v>7</v>
      </c>
      <c r="L23" s="233">
        <v>6</v>
      </c>
      <c r="M23" s="233">
        <v>3</v>
      </c>
      <c r="N23" s="233">
        <v>4</v>
      </c>
      <c r="O23" s="234">
        <v>2</v>
      </c>
    </row>
    <row r="24" spans="1:15" s="226" customFormat="1" ht="11.25">
      <c r="A24" s="230"/>
      <c r="B24" s="231" t="s">
        <v>105</v>
      </c>
      <c r="C24" s="236">
        <f t="shared" si="5"/>
        <v>67</v>
      </c>
      <c r="D24" s="233">
        <v>4</v>
      </c>
      <c r="E24" s="233">
        <v>3</v>
      </c>
      <c r="F24" s="233">
        <v>6</v>
      </c>
      <c r="G24" s="233">
        <v>7</v>
      </c>
      <c r="H24" s="233">
        <v>2</v>
      </c>
      <c r="I24" s="233">
        <v>6</v>
      </c>
      <c r="J24" s="233">
        <v>4</v>
      </c>
      <c r="K24" s="233">
        <v>8</v>
      </c>
      <c r="L24" s="233">
        <v>5</v>
      </c>
      <c r="M24" s="233">
        <v>7</v>
      </c>
      <c r="N24" s="233">
        <v>7</v>
      </c>
      <c r="O24" s="234">
        <v>8</v>
      </c>
    </row>
    <row r="25" spans="1:15" s="226" customFormat="1" ht="11.25">
      <c r="A25" s="237"/>
      <c r="B25" s="231" t="s">
        <v>106</v>
      </c>
      <c r="C25" s="236">
        <f t="shared" si="5"/>
        <v>77</v>
      </c>
      <c r="D25" s="233">
        <v>5</v>
      </c>
      <c r="E25" s="233">
        <v>5</v>
      </c>
      <c r="F25" s="233">
        <v>4</v>
      </c>
      <c r="G25" s="233">
        <v>4</v>
      </c>
      <c r="H25" s="233">
        <v>10</v>
      </c>
      <c r="I25" s="233">
        <v>10</v>
      </c>
      <c r="J25" s="233">
        <v>7</v>
      </c>
      <c r="K25" s="233">
        <v>7</v>
      </c>
      <c r="L25" s="233">
        <v>10</v>
      </c>
      <c r="M25" s="233">
        <v>4</v>
      </c>
      <c r="N25" s="233">
        <v>7</v>
      </c>
      <c r="O25" s="234">
        <v>4</v>
      </c>
    </row>
    <row r="26" spans="1:15" s="226" customFormat="1" ht="11.25">
      <c r="A26" s="230" t="s">
        <v>113</v>
      </c>
      <c r="B26" s="231" t="s">
        <v>108</v>
      </c>
      <c r="C26" s="236">
        <f t="shared" si="5"/>
        <v>42</v>
      </c>
      <c r="D26" s="233">
        <v>4</v>
      </c>
      <c r="E26" s="233">
        <v>3</v>
      </c>
      <c r="F26" s="233">
        <v>5</v>
      </c>
      <c r="G26" s="233">
        <v>3</v>
      </c>
      <c r="H26" s="233">
        <v>1</v>
      </c>
      <c r="I26" s="233">
        <v>3</v>
      </c>
      <c r="J26" s="233">
        <v>4</v>
      </c>
      <c r="K26" s="233">
        <v>3</v>
      </c>
      <c r="L26" s="233">
        <v>4</v>
      </c>
      <c r="M26" s="233">
        <v>4</v>
      </c>
      <c r="N26" s="233">
        <v>2</v>
      </c>
      <c r="O26" s="234">
        <v>6</v>
      </c>
    </row>
    <row r="27" spans="1:15" s="226" customFormat="1" ht="11.25">
      <c r="A27" s="230"/>
      <c r="B27" s="231" t="s">
        <v>109</v>
      </c>
      <c r="C27" s="236">
        <f t="shared" si="5"/>
        <v>39</v>
      </c>
      <c r="D27" s="233">
        <v>3</v>
      </c>
      <c r="E27" s="233">
        <v>1</v>
      </c>
      <c r="F27" s="233">
        <v>2</v>
      </c>
      <c r="G27" s="233">
        <v>2</v>
      </c>
      <c r="H27" s="233">
        <v>3</v>
      </c>
      <c r="I27" s="233">
        <v>4</v>
      </c>
      <c r="J27" s="233">
        <v>1</v>
      </c>
      <c r="K27" s="233">
        <v>6</v>
      </c>
      <c r="L27" s="233">
        <v>6</v>
      </c>
      <c r="M27" s="233">
        <v>4</v>
      </c>
      <c r="N27" s="233">
        <v>4</v>
      </c>
      <c r="O27" s="234">
        <v>3</v>
      </c>
    </row>
    <row r="28" spans="1:15" s="226" customFormat="1" ht="11.25">
      <c r="A28" s="230"/>
      <c r="B28" s="231" t="s">
        <v>110</v>
      </c>
      <c r="C28" s="236">
        <f t="shared" si="5"/>
        <v>27</v>
      </c>
      <c r="D28" s="233">
        <v>3</v>
      </c>
      <c r="E28" s="233">
        <v>0</v>
      </c>
      <c r="F28" s="233">
        <v>2</v>
      </c>
      <c r="G28" s="233">
        <v>3</v>
      </c>
      <c r="H28" s="233">
        <v>2</v>
      </c>
      <c r="I28" s="233">
        <v>4</v>
      </c>
      <c r="J28" s="233">
        <v>3</v>
      </c>
      <c r="K28" s="233">
        <v>3</v>
      </c>
      <c r="L28" s="233">
        <v>2</v>
      </c>
      <c r="M28" s="233">
        <v>2</v>
      </c>
      <c r="N28" s="233">
        <v>1</v>
      </c>
      <c r="O28" s="234">
        <v>2</v>
      </c>
    </row>
    <row r="29" spans="1:15" s="188" customFormat="1" ht="11.25">
      <c r="A29" s="227"/>
      <c r="B29" s="235"/>
      <c r="C29" s="232"/>
      <c r="D29" s="232"/>
      <c r="E29" s="232"/>
      <c r="F29" s="232"/>
      <c r="G29" s="232"/>
      <c r="H29" s="232"/>
      <c r="I29" s="232"/>
      <c r="J29" s="232"/>
      <c r="K29" s="232"/>
      <c r="L29" s="232"/>
      <c r="M29" s="232"/>
      <c r="N29" s="232"/>
      <c r="O29" s="236"/>
    </row>
    <row r="30" spans="1:15" s="188" customFormat="1" ht="11.25">
      <c r="A30" s="227"/>
      <c r="B30" s="228" t="s">
        <v>102</v>
      </c>
      <c r="C30" s="232">
        <f t="shared" ref="C30:C36" si="6">SUM(D30:O30)</f>
        <v>10303</v>
      </c>
      <c r="D30" s="229">
        <f>SUM(D31:D37)</f>
        <v>651</v>
      </c>
      <c r="E30" s="229">
        <f t="shared" ref="E30:O30" si="7">SUM(E31:E37)</f>
        <v>803</v>
      </c>
      <c r="F30" s="229">
        <f t="shared" si="7"/>
        <v>851</v>
      </c>
      <c r="G30" s="229">
        <f t="shared" si="7"/>
        <v>606</v>
      </c>
      <c r="H30" s="229">
        <f t="shared" si="7"/>
        <v>1606</v>
      </c>
      <c r="I30" s="229">
        <f t="shared" si="7"/>
        <v>742</v>
      </c>
      <c r="J30" s="229">
        <f t="shared" si="7"/>
        <v>718</v>
      </c>
      <c r="K30" s="229">
        <f t="shared" si="7"/>
        <v>721</v>
      </c>
      <c r="L30" s="229">
        <f t="shared" si="7"/>
        <v>777</v>
      </c>
      <c r="M30" s="229">
        <f t="shared" si="7"/>
        <v>625</v>
      </c>
      <c r="N30" s="229">
        <f t="shared" si="7"/>
        <v>1363</v>
      </c>
      <c r="O30" s="229">
        <f t="shared" si="7"/>
        <v>840</v>
      </c>
    </row>
    <row r="31" spans="1:15" s="226" customFormat="1" ht="11.25">
      <c r="A31" s="230"/>
      <c r="B31" s="231" t="s">
        <v>103</v>
      </c>
      <c r="C31" s="232">
        <f t="shared" si="6"/>
        <v>1490</v>
      </c>
      <c r="D31" s="233">
        <v>85</v>
      </c>
      <c r="E31" s="233">
        <v>139</v>
      </c>
      <c r="F31" s="233">
        <v>114</v>
      </c>
      <c r="G31" s="233">
        <v>85</v>
      </c>
      <c r="H31" s="233">
        <v>238</v>
      </c>
      <c r="I31" s="233">
        <v>117</v>
      </c>
      <c r="J31" s="233">
        <v>108</v>
      </c>
      <c r="K31" s="233">
        <v>96</v>
      </c>
      <c r="L31" s="233">
        <v>106</v>
      </c>
      <c r="M31" s="233">
        <v>90</v>
      </c>
      <c r="N31" s="233">
        <v>184</v>
      </c>
      <c r="O31" s="234">
        <v>128</v>
      </c>
    </row>
    <row r="32" spans="1:15" s="226" customFormat="1" ht="11.25">
      <c r="A32" s="230" t="s">
        <v>114</v>
      </c>
      <c r="B32" s="231" t="s">
        <v>75</v>
      </c>
      <c r="C32" s="232">
        <f t="shared" si="6"/>
        <v>1191</v>
      </c>
      <c r="D32" s="233">
        <v>77</v>
      </c>
      <c r="E32" s="233">
        <v>94</v>
      </c>
      <c r="F32" s="233">
        <v>115</v>
      </c>
      <c r="G32" s="233">
        <v>77</v>
      </c>
      <c r="H32" s="233">
        <v>191</v>
      </c>
      <c r="I32" s="233">
        <v>89</v>
      </c>
      <c r="J32" s="233">
        <v>85</v>
      </c>
      <c r="K32" s="233">
        <v>88</v>
      </c>
      <c r="L32" s="233">
        <v>86</v>
      </c>
      <c r="M32" s="233">
        <v>63</v>
      </c>
      <c r="N32" s="233">
        <v>141</v>
      </c>
      <c r="O32" s="234">
        <v>85</v>
      </c>
    </row>
    <row r="33" spans="1:15" s="226" customFormat="1" ht="11.25">
      <c r="A33" s="230"/>
      <c r="B33" s="231" t="s">
        <v>105</v>
      </c>
      <c r="C33" s="232">
        <f t="shared" si="6"/>
        <v>2371</v>
      </c>
      <c r="D33" s="233">
        <v>140</v>
      </c>
      <c r="E33" s="233">
        <v>196</v>
      </c>
      <c r="F33" s="233">
        <v>189</v>
      </c>
      <c r="G33" s="233">
        <v>129</v>
      </c>
      <c r="H33" s="233">
        <v>375</v>
      </c>
      <c r="I33" s="233">
        <v>145</v>
      </c>
      <c r="J33" s="233">
        <v>150</v>
      </c>
      <c r="K33" s="233">
        <v>175</v>
      </c>
      <c r="L33" s="233">
        <v>168</v>
      </c>
      <c r="M33" s="233">
        <v>153</v>
      </c>
      <c r="N33" s="233">
        <v>348</v>
      </c>
      <c r="O33" s="234">
        <v>203</v>
      </c>
    </row>
    <row r="34" spans="1:15" s="226" customFormat="1" ht="11.25">
      <c r="A34" s="237"/>
      <c r="B34" s="231" t="s">
        <v>106</v>
      </c>
      <c r="C34" s="232">
        <f t="shared" si="6"/>
        <v>1608</v>
      </c>
      <c r="D34" s="233">
        <v>109</v>
      </c>
      <c r="E34" s="233">
        <v>114</v>
      </c>
      <c r="F34" s="233">
        <v>110</v>
      </c>
      <c r="G34" s="233">
        <v>80</v>
      </c>
      <c r="H34" s="233">
        <v>273</v>
      </c>
      <c r="I34" s="233">
        <v>133</v>
      </c>
      <c r="J34" s="233">
        <v>121</v>
      </c>
      <c r="K34" s="233">
        <v>96</v>
      </c>
      <c r="L34" s="233">
        <v>138</v>
      </c>
      <c r="M34" s="233">
        <v>94</v>
      </c>
      <c r="N34" s="233">
        <v>209</v>
      </c>
      <c r="O34" s="234">
        <v>131</v>
      </c>
    </row>
    <row r="35" spans="1:15" s="226" customFormat="1" ht="11.25">
      <c r="A35" s="230" t="s">
        <v>115</v>
      </c>
      <c r="B35" s="231" t="s">
        <v>108</v>
      </c>
      <c r="C35" s="232">
        <f t="shared" si="6"/>
        <v>1082</v>
      </c>
      <c r="D35" s="233">
        <v>77</v>
      </c>
      <c r="E35" s="233">
        <v>72</v>
      </c>
      <c r="F35" s="233">
        <v>102</v>
      </c>
      <c r="G35" s="233">
        <v>72</v>
      </c>
      <c r="H35" s="233">
        <v>165</v>
      </c>
      <c r="I35" s="233">
        <v>72</v>
      </c>
      <c r="J35" s="233">
        <v>68</v>
      </c>
      <c r="K35" s="233">
        <v>73</v>
      </c>
      <c r="L35" s="233">
        <v>96</v>
      </c>
      <c r="M35" s="233">
        <v>60</v>
      </c>
      <c r="N35" s="233">
        <v>148</v>
      </c>
      <c r="O35" s="234">
        <v>77</v>
      </c>
    </row>
    <row r="36" spans="1:15" s="226" customFormat="1" ht="11.25">
      <c r="A36" s="230"/>
      <c r="B36" s="231" t="s">
        <v>109</v>
      </c>
      <c r="C36" s="232">
        <f t="shared" si="6"/>
        <v>1745</v>
      </c>
      <c r="D36" s="233">
        <v>111</v>
      </c>
      <c r="E36" s="233">
        <v>132</v>
      </c>
      <c r="F36" s="233">
        <v>164</v>
      </c>
      <c r="G36" s="233">
        <v>106</v>
      </c>
      <c r="H36" s="233">
        <v>258</v>
      </c>
      <c r="I36" s="233">
        <v>125</v>
      </c>
      <c r="J36" s="233">
        <v>110</v>
      </c>
      <c r="K36" s="233">
        <v>124</v>
      </c>
      <c r="L36" s="233">
        <v>126</v>
      </c>
      <c r="M36" s="233">
        <v>108</v>
      </c>
      <c r="N36" s="233">
        <v>226</v>
      </c>
      <c r="O36" s="234">
        <v>155</v>
      </c>
    </row>
    <row r="37" spans="1:15" s="226" customFormat="1" ht="11.25">
      <c r="A37" s="230"/>
      <c r="B37" s="231" t="s">
        <v>110</v>
      </c>
      <c r="C37" s="232">
        <f>SUM(D37:O37)</f>
        <v>816</v>
      </c>
      <c r="D37" s="233">
        <v>52</v>
      </c>
      <c r="E37" s="233">
        <v>56</v>
      </c>
      <c r="F37" s="233">
        <v>57</v>
      </c>
      <c r="G37" s="233">
        <v>57</v>
      </c>
      <c r="H37" s="233">
        <v>106</v>
      </c>
      <c r="I37" s="233">
        <v>61</v>
      </c>
      <c r="J37" s="233">
        <v>76</v>
      </c>
      <c r="K37" s="233">
        <v>69</v>
      </c>
      <c r="L37" s="233">
        <v>57</v>
      </c>
      <c r="M37" s="233">
        <v>57</v>
      </c>
      <c r="N37" s="233">
        <v>107</v>
      </c>
      <c r="O37" s="234">
        <v>61</v>
      </c>
    </row>
    <row r="38" spans="1:15" s="188" customFormat="1" ht="11.25">
      <c r="A38" s="227"/>
      <c r="B38" s="235"/>
      <c r="C38" s="232"/>
      <c r="D38" s="232"/>
      <c r="E38" s="232"/>
      <c r="F38" s="232"/>
      <c r="G38" s="232"/>
      <c r="H38" s="232"/>
      <c r="I38" s="232"/>
      <c r="J38" s="232"/>
      <c r="K38" s="232"/>
      <c r="L38" s="232"/>
      <c r="M38" s="232"/>
      <c r="N38" s="232"/>
      <c r="O38" s="236"/>
    </row>
    <row r="39" spans="1:15" s="188" customFormat="1" ht="11.25">
      <c r="A39" s="227"/>
      <c r="B39" s="228" t="s">
        <v>102</v>
      </c>
      <c r="C39" s="229">
        <f t="shared" ref="C39:C45" si="8">SUM(D39:O39)</f>
        <v>2432</v>
      </c>
      <c r="D39" s="229">
        <f>SUM(D40:D46)</f>
        <v>196</v>
      </c>
      <c r="E39" s="229">
        <f t="shared" ref="E39:O39" si="9">SUM(E40:E46)</f>
        <v>197</v>
      </c>
      <c r="F39" s="229">
        <f t="shared" si="9"/>
        <v>269</v>
      </c>
      <c r="G39" s="229">
        <f t="shared" si="9"/>
        <v>230</v>
      </c>
      <c r="H39" s="229">
        <f t="shared" si="9"/>
        <v>194</v>
      </c>
      <c r="I39" s="229">
        <f t="shared" si="9"/>
        <v>164</v>
      </c>
      <c r="J39" s="229">
        <f t="shared" si="9"/>
        <v>197</v>
      </c>
      <c r="K39" s="229">
        <f t="shared" si="9"/>
        <v>213</v>
      </c>
      <c r="L39" s="229">
        <f t="shared" si="9"/>
        <v>195</v>
      </c>
      <c r="M39" s="229">
        <f t="shared" si="9"/>
        <v>192</v>
      </c>
      <c r="N39" s="229">
        <f t="shared" si="9"/>
        <v>177</v>
      </c>
      <c r="O39" s="229">
        <f t="shared" si="9"/>
        <v>208</v>
      </c>
    </row>
    <row r="40" spans="1:15" s="226" customFormat="1" ht="11.25">
      <c r="A40" s="230"/>
      <c r="B40" s="231" t="s">
        <v>103</v>
      </c>
      <c r="C40" s="232">
        <f t="shared" si="8"/>
        <v>458</v>
      </c>
      <c r="D40" s="233">
        <v>32</v>
      </c>
      <c r="E40" s="233">
        <v>46</v>
      </c>
      <c r="F40" s="233">
        <v>47</v>
      </c>
      <c r="G40" s="233">
        <v>43</v>
      </c>
      <c r="H40" s="233">
        <v>41</v>
      </c>
      <c r="I40" s="233">
        <v>34</v>
      </c>
      <c r="J40" s="233">
        <v>41</v>
      </c>
      <c r="K40" s="233">
        <v>39</v>
      </c>
      <c r="L40" s="233">
        <v>36</v>
      </c>
      <c r="M40" s="233">
        <v>29</v>
      </c>
      <c r="N40" s="233">
        <v>34</v>
      </c>
      <c r="O40" s="234">
        <v>36</v>
      </c>
    </row>
    <row r="41" spans="1:15" s="226" customFormat="1" ht="11.25">
      <c r="A41" s="230" t="s">
        <v>116</v>
      </c>
      <c r="B41" s="231" t="s">
        <v>75</v>
      </c>
      <c r="C41" s="232">
        <f t="shared" si="8"/>
        <v>274</v>
      </c>
      <c r="D41" s="233">
        <v>29</v>
      </c>
      <c r="E41" s="233">
        <v>24</v>
      </c>
      <c r="F41" s="233">
        <v>29</v>
      </c>
      <c r="G41" s="233">
        <v>31</v>
      </c>
      <c r="H41" s="233">
        <v>16</v>
      </c>
      <c r="I41" s="233">
        <v>19</v>
      </c>
      <c r="J41" s="233">
        <v>16</v>
      </c>
      <c r="K41" s="233">
        <v>24</v>
      </c>
      <c r="L41" s="233">
        <v>23</v>
      </c>
      <c r="M41" s="233">
        <v>28</v>
      </c>
      <c r="N41" s="233">
        <v>16</v>
      </c>
      <c r="O41" s="234">
        <v>19</v>
      </c>
    </row>
    <row r="42" spans="1:15" s="226" customFormat="1" ht="11.25">
      <c r="A42" s="230"/>
      <c r="B42" s="231" t="s">
        <v>105</v>
      </c>
      <c r="C42" s="232">
        <f t="shared" si="8"/>
        <v>399</v>
      </c>
      <c r="D42" s="233">
        <v>32</v>
      </c>
      <c r="E42" s="233">
        <v>30</v>
      </c>
      <c r="F42" s="233">
        <v>52</v>
      </c>
      <c r="G42" s="233">
        <v>34</v>
      </c>
      <c r="H42" s="233">
        <v>26</v>
      </c>
      <c r="I42" s="233">
        <v>31</v>
      </c>
      <c r="J42" s="233">
        <v>37</v>
      </c>
      <c r="K42" s="233">
        <v>37</v>
      </c>
      <c r="L42" s="233">
        <v>29</v>
      </c>
      <c r="M42" s="233">
        <v>30</v>
      </c>
      <c r="N42" s="233">
        <v>26</v>
      </c>
      <c r="O42" s="234">
        <v>35</v>
      </c>
    </row>
    <row r="43" spans="1:15" s="226" customFormat="1" ht="11.25">
      <c r="A43" s="237"/>
      <c r="B43" s="231" t="s">
        <v>106</v>
      </c>
      <c r="C43" s="232">
        <f t="shared" si="8"/>
        <v>359</v>
      </c>
      <c r="D43" s="233">
        <v>30</v>
      </c>
      <c r="E43" s="233">
        <v>26</v>
      </c>
      <c r="F43" s="233">
        <v>40</v>
      </c>
      <c r="G43" s="233">
        <v>48</v>
      </c>
      <c r="H43" s="233">
        <v>29</v>
      </c>
      <c r="I43" s="233">
        <v>21</v>
      </c>
      <c r="J43" s="233">
        <v>24</v>
      </c>
      <c r="K43" s="233">
        <v>27</v>
      </c>
      <c r="L43" s="233">
        <v>33</v>
      </c>
      <c r="M43" s="233">
        <v>36</v>
      </c>
      <c r="N43" s="233">
        <v>20</v>
      </c>
      <c r="O43" s="234">
        <v>25</v>
      </c>
    </row>
    <row r="44" spans="1:15" s="226" customFormat="1" ht="11.25">
      <c r="A44" s="230" t="s">
        <v>114</v>
      </c>
      <c r="B44" s="231" t="s">
        <v>108</v>
      </c>
      <c r="C44" s="232">
        <f t="shared" si="8"/>
        <v>377</v>
      </c>
      <c r="D44" s="233">
        <v>25</v>
      </c>
      <c r="E44" s="233">
        <v>28</v>
      </c>
      <c r="F44" s="233">
        <v>46</v>
      </c>
      <c r="G44" s="233">
        <v>31</v>
      </c>
      <c r="H44" s="233">
        <v>29</v>
      </c>
      <c r="I44" s="233">
        <v>22</v>
      </c>
      <c r="J44" s="233">
        <v>35</v>
      </c>
      <c r="K44" s="233">
        <v>28</v>
      </c>
      <c r="L44" s="233">
        <v>34</v>
      </c>
      <c r="M44" s="233">
        <v>27</v>
      </c>
      <c r="N44" s="233">
        <v>32</v>
      </c>
      <c r="O44" s="234">
        <v>40</v>
      </c>
    </row>
    <row r="45" spans="1:15" s="226" customFormat="1" ht="11.25">
      <c r="A45" s="230"/>
      <c r="B45" s="231" t="s">
        <v>109</v>
      </c>
      <c r="C45" s="232">
        <f t="shared" si="8"/>
        <v>342</v>
      </c>
      <c r="D45" s="233">
        <v>28</v>
      </c>
      <c r="E45" s="233">
        <v>31</v>
      </c>
      <c r="F45" s="233">
        <v>29</v>
      </c>
      <c r="G45" s="233">
        <v>27</v>
      </c>
      <c r="H45" s="233">
        <v>33</v>
      </c>
      <c r="I45" s="233">
        <v>21</v>
      </c>
      <c r="J45" s="233">
        <v>23</v>
      </c>
      <c r="K45" s="233">
        <v>39</v>
      </c>
      <c r="L45" s="233">
        <v>28</v>
      </c>
      <c r="M45" s="233">
        <v>22</v>
      </c>
      <c r="N45" s="233">
        <v>29</v>
      </c>
      <c r="O45" s="234">
        <v>32</v>
      </c>
    </row>
    <row r="46" spans="1:15" s="226" customFormat="1" ht="12" thickBot="1">
      <c r="A46" s="238"/>
      <c r="B46" s="239" t="s">
        <v>110</v>
      </c>
      <c r="C46" s="240">
        <f>SUM(D46:O46)</f>
        <v>223</v>
      </c>
      <c r="D46" s="241">
        <v>20</v>
      </c>
      <c r="E46" s="241">
        <v>12</v>
      </c>
      <c r="F46" s="241">
        <v>26</v>
      </c>
      <c r="G46" s="241">
        <v>16</v>
      </c>
      <c r="H46" s="241">
        <v>20</v>
      </c>
      <c r="I46" s="241">
        <v>16</v>
      </c>
      <c r="J46" s="241">
        <v>21</v>
      </c>
      <c r="K46" s="241">
        <v>19</v>
      </c>
      <c r="L46" s="241">
        <v>12</v>
      </c>
      <c r="M46" s="241">
        <v>20</v>
      </c>
      <c r="N46" s="241">
        <v>20</v>
      </c>
      <c r="O46" s="242">
        <v>21</v>
      </c>
    </row>
    <row r="47" spans="1:15" s="226" customFormat="1" ht="11.25">
      <c r="A47" s="243" t="s">
        <v>117</v>
      </c>
      <c r="B47" s="243"/>
    </row>
  </sheetData>
  <mergeCells count="2">
    <mergeCell ref="A1:E1"/>
    <mergeCell ref="A2:B2"/>
  </mergeCells>
  <phoneticPr fontId="1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表 ７  出生率の推移</vt:lpstr>
      <vt:lpstr>表 ８  再生産率の推移</vt:lpstr>
      <vt:lpstr>表 ９  全死亡及び三大死因による死亡率の推移</vt:lpstr>
      <vt:lpstr>表 １０  死産率の推移</vt:lpstr>
      <vt:lpstr>表 １１  年次別人口動態実数</vt:lpstr>
      <vt:lpstr>表 １２  年次別人口動態率</vt:lpstr>
      <vt:lpstr>表 １３  人口動態月別件数</vt:lpstr>
      <vt:lpstr>'表 ７  出生率の推移'!Print_Area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健康福祉局総務部庶務課</dc:creator>
  <cp:lastModifiedBy>川崎市</cp:lastModifiedBy>
  <cp:lastPrinted>2021-03-01T06:36:03Z</cp:lastPrinted>
  <dcterms:created xsi:type="dcterms:W3CDTF">2002-08-09T06:04:00Z</dcterms:created>
  <dcterms:modified xsi:type="dcterms:W3CDTF">2022-01-31T01:25:06Z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1041-9.1.0.4840</vt:lpwstr>
  </property>
</Properties>
</file>