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1/CD-R/第１章　川崎市の人口及び人口動態統計/"/>
    </mc:Choice>
  </mc:AlternateContent>
  <xr:revisionPtr revIDLastSave="0" documentId="13_ncr:1_{168A7F3C-8E17-D74F-B80B-7FCE334A4D07}" xr6:coauthVersionLast="36" xr6:coauthVersionMax="36" xr10:uidLastSave="{00000000-0000-0000-0000-000000000000}"/>
  <bookViews>
    <workbookView xWindow="17720" yWindow="6200" windowWidth="25420" windowHeight="20560" xr2:uid="{00000000-000D-0000-FFFF-FFFF00000000}"/>
  </bookViews>
  <sheets>
    <sheet name="表 １４  体重、性別出生数" sheetId="1" r:id="rId1"/>
    <sheet name="表 １５  低体重児出生数、月別推移" sheetId="2" r:id="rId2"/>
    <sheet name="表 １６  母の年齢階級別出生順位" sheetId="3" r:id="rId3"/>
    <sheet name="表 １７  出生順位別出生数" sheetId="4" r:id="rId4"/>
    <sheet name="表 １８  母の年齢階級別出生数、出生率（女子人口千対）" sheetId="5" r:id="rId5"/>
    <sheet name="表 １９  妊娠期間別出生数" sheetId="6" r:id="rId6"/>
    <sheet name="表 ２０  施設及び立会者別出生数" sheetId="7" r:id="rId7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7" l="1"/>
  <c r="C20" i="7"/>
  <c r="C19" i="7"/>
  <c r="C18" i="7"/>
  <c r="C17" i="7"/>
  <c r="C16" i="7"/>
  <c r="C15" i="7"/>
  <c r="C14" i="7"/>
  <c r="C13" i="7"/>
  <c r="C12" i="7"/>
  <c r="C11" i="7"/>
  <c r="C7" i="7" s="1"/>
  <c r="C10" i="7"/>
  <c r="C9" i="7"/>
  <c r="C8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Q6" i="7"/>
  <c r="P6" i="7"/>
  <c r="P4" i="7" s="1"/>
  <c r="O6" i="7"/>
  <c r="O4" i="7" s="1"/>
  <c r="N6" i="7"/>
  <c r="M6" i="7"/>
  <c r="L6" i="7"/>
  <c r="L4" i="7" s="1"/>
  <c r="K6" i="7"/>
  <c r="K4" i="7" s="1"/>
  <c r="J6" i="7"/>
  <c r="I6" i="7"/>
  <c r="H6" i="7"/>
  <c r="H4" i="7" s="1"/>
  <c r="G6" i="7"/>
  <c r="G4" i="7" s="1"/>
  <c r="F6" i="7"/>
  <c r="E6" i="7"/>
  <c r="D6" i="7"/>
  <c r="D4" i="7" s="1"/>
  <c r="C6" i="7"/>
  <c r="C4" i="7" s="1"/>
  <c r="Q4" i="7"/>
  <c r="Q5" i="7" s="1"/>
  <c r="N4" i="7"/>
  <c r="M4" i="7"/>
  <c r="J4" i="7"/>
  <c r="I4" i="7"/>
  <c r="I5" i="7" s="1"/>
  <c r="F4" i="7"/>
  <c r="E4" i="7"/>
  <c r="N5" i="7" l="1"/>
  <c r="F5" i="7"/>
  <c r="J5" i="7"/>
  <c r="K5" i="7"/>
  <c r="O5" i="7"/>
  <c r="M5" i="7"/>
  <c r="D5" i="7"/>
  <c r="H5" i="7"/>
  <c r="L5" i="7"/>
  <c r="G5" i="7"/>
  <c r="E5" i="7"/>
  <c r="P5" i="7"/>
  <c r="C5" i="7" l="1"/>
  <c r="C20" i="6" l="1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K6" i="6"/>
  <c r="J6" i="6"/>
  <c r="I6" i="6"/>
  <c r="H6" i="6"/>
  <c r="G6" i="6"/>
  <c r="F6" i="6"/>
  <c r="E6" i="6"/>
  <c r="C6" i="6" s="1"/>
  <c r="K5" i="6"/>
  <c r="K3" i="6" s="1"/>
  <c r="J5" i="6"/>
  <c r="J3" i="6" s="1"/>
  <c r="I5" i="6"/>
  <c r="H5" i="6"/>
  <c r="G5" i="6"/>
  <c r="G3" i="6" s="1"/>
  <c r="F5" i="6"/>
  <c r="F3" i="6" s="1"/>
  <c r="E5" i="6"/>
  <c r="I3" i="6"/>
  <c r="H3" i="6"/>
  <c r="E3" i="6"/>
  <c r="C5" i="6" l="1"/>
  <c r="C3" i="6" s="1"/>
  <c r="J4" i="6" s="1"/>
  <c r="F4" i="6" l="1"/>
  <c r="I4" i="6"/>
  <c r="K4" i="6"/>
  <c r="G4" i="6"/>
  <c r="E4" i="6"/>
  <c r="H4" i="6"/>
  <c r="D3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M7" i="5"/>
  <c r="L7" i="5"/>
  <c r="L3" i="5" s="1"/>
  <c r="L5" i="5" s="1"/>
  <c r="K7" i="5"/>
  <c r="J7" i="5"/>
  <c r="I7" i="5"/>
  <c r="H7" i="5"/>
  <c r="H3" i="5" s="1"/>
  <c r="H5" i="5" s="1"/>
  <c r="G7" i="5"/>
  <c r="F7" i="5"/>
  <c r="E7" i="5"/>
  <c r="C7" i="5"/>
  <c r="M6" i="5"/>
  <c r="L6" i="5"/>
  <c r="K6" i="5"/>
  <c r="J6" i="5"/>
  <c r="J3" i="5" s="1"/>
  <c r="J5" i="5" s="1"/>
  <c r="I6" i="5"/>
  <c r="H6" i="5"/>
  <c r="G6" i="5"/>
  <c r="F6" i="5"/>
  <c r="F3" i="5" s="1"/>
  <c r="F5" i="5" s="1"/>
  <c r="E6" i="5"/>
  <c r="C6" i="5" s="1"/>
  <c r="C3" i="5" s="1"/>
  <c r="M3" i="5"/>
  <c r="K3" i="5"/>
  <c r="I3" i="5"/>
  <c r="I5" i="5" s="1"/>
  <c r="G3" i="5"/>
  <c r="G5" i="5" s="1"/>
  <c r="E3" i="5"/>
  <c r="K5" i="5" l="1"/>
  <c r="E5" i="5"/>
  <c r="M5" i="5"/>
  <c r="C5" i="5"/>
  <c r="D5" i="5"/>
  <c r="C20" i="4" l="1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H6" i="4"/>
  <c r="G6" i="4"/>
  <c r="G3" i="4" s="1"/>
  <c r="F6" i="4"/>
  <c r="E6" i="4"/>
  <c r="D6" i="4"/>
  <c r="C6" i="4"/>
  <c r="H5" i="4"/>
  <c r="G5" i="4"/>
  <c r="F5" i="4"/>
  <c r="E5" i="4"/>
  <c r="C5" i="4" s="1"/>
  <c r="D5" i="4"/>
  <c r="H3" i="4"/>
  <c r="F3" i="4"/>
  <c r="E3" i="4"/>
  <c r="D3" i="4"/>
  <c r="H4" i="4" l="1"/>
  <c r="C3" i="4"/>
  <c r="E4" i="4" s="1"/>
  <c r="F4" i="4" l="1"/>
  <c r="G4" i="4"/>
  <c r="D4" i="4"/>
  <c r="C4" i="4" l="1"/>
  <c r="B9" i="3" l="1"/>
  <c r="B8" i="3"/>
  <c r="B7" i="3"/>
  <c r="B6" i="3"/>
  <c r="B5" i="3"/>
  <c r="B4" i="3"/>
  <c r="K3" i="3"/>
  <c r="J3" i="3"/>
  <c r="I3" i="3"/>
  <c r="H3" i="3"/>
  <c r="G3" i="3"/>
  <c r="F3" i="3"/>
  <c r="E3" i="3"/>
  <c r="D3" i="3"/>
  <c r="C3" i="3"/>
  <c r="B3" i="3"/>
  <c r="B10" i="2" l="1"/>
  <c r="B9" i="2"/>
  <c r="B8" i="2"/>
  <c r="B7" i="2"/>
  <c r="B6" i="2"/>
  <c r="B5" i="2"/>
  <c r="B4" i="2"/>
  <c r="N3" i="2"/>
  <c r="M3" i="2"/>
  <c r="L3" i="2"/>
  <c r="K3" i="2"/>
  <c r="J3" i="2"/>
  <c r="I3" i="2"/>
  <c r="H3" i="2"/>
  <c r="G3" i="2"/>
  <c r="F3" i="2"/>
  <c r="E3" i="2"/>
  <c r="D3" i="2"/>
  <c r="C3" i="2"/>
  <c r="B3" i="2"/>
  <c r="D9" i="1" l="1"/>
  <c r="E9" i="1"/>
  <c r="F9" i="1"/>
  <c r="G9" i="1"/>
  <c r="H9" i="1"/>
  <c r="I9" i="1"/>
  <c r="J9" i="1"/>
  <c r="K9" i="1"/>
  <c r="L9" i="1"/>
  <c r="M9" i="1"/>
  <c r="N9" i="1"/>
  <c r="O9" i="1"/>
  <c r="D7" i="1"/>
  <c r="E7" i="1"/>
  <c r="F7" i="1"/>
  <c r="G7" i="1"/>
  <c r="H7" i="1"/>
  <c r="I7" i="1"/>
  <c r="J7" i="1"/>
  <c r="K7" i="1"/>
  <c r="L7" i="1"/>
  <c r="M7" i="1"/>
  <c r="M5" i="1" s="1"/>
  <c r="N7" i="1"/>
  <c r="N5" i="1" s="1"/>
  <c r="O7" i="1"/>
  <c r="C10" i="1"/>
  <c r="C12" i="1"/>
  <c r="C16" i="1"/>
  <c r="C30" i="1"/>
  <c r="C28" i="1"/>
  <c r="C27" i="1"/>
  <c r="C25" i="1"/>
  <c r="C24" i="1"/>
  <c r="C22" i="1"/>
  <c r="C21" i="1"/>
  <c r="C19" i="1"/>
  <c r="C18" i="1"/>
  <c r="C15" i="1"/>
  <c r="C13" i="1"/>
  <c r="L5" i="1" l="1"/>
  <c r="D5" i="1"/>
  <c r="G5" i="1"/>
  <c r="I5" i="1"/>
  <c r="F5" i="1"/>
  <c r="K5" i="1"/>
  <c r="J5" i="1"/>
  <c r="E5" i="1"/>
  <c r="H5" i="1"/>
  <c r="C7" i="1"/>
  <c r="O5" i="1"/>
  <c r="C9" i="1"/>
  <c r="C5" i="1" l="1"/>
  <c r="D6" i="1" s="1"/>
  <c r="O6" i="1" l="1"/>
  <c r="L6" i="1"/>
  <c r="I6" i="1"/>
  <c r="C6" i="1"/>
  <c r="N6" i="1"/>
  <c r="F6" i="1"/>
  <c r="K6" i="1"/>
  <c r="E6" i="1"/>
  <c r="J6" i="1"/>
  <c r="H6" i="1"/>
  <c r="M6" i="1"/>
  <c r="G6" i="1"/>
</calcChain>
</file>

<file path=xl/sharedStrings.xml><?xml version="1.0" encoding="utf-8"?>
<sst xmlns="http://schemas.openxmlformats.org/spreadsheetml/2006/main" count="288" uniqueCount="104">
  <si>
    <t>§３　出　　 生</t>
  </si>
  <si>
    <t>総　数</t>
  </si>
  <si>
    <t>999ｇ
以下</t>
  </si>
  <si>
    <t>1,000
～
1,499</t>
  </si>
  <si>
    <t>1,500
～
1,999</t>
  </si>
  <si>
    <t>2,000
～
2,499</t>
  </si>
  <si>
    <t>2,500未満
低体重児
（再掲）</t>
  </si>
  <si>
    <t>2,500
～
2,999</t>
  </si>
  <si>
    <t>3,000
～
3,499</t>
  </si>
  <si>
    <t>3,500
～
3,999</t>
  </si>
  <si>
    <t>4,000
～
4,499</t>
  </si>
  <si>
    <t>4,500
～
4,999</t>
  </si>
  <si>
    <t>5,000ｇ
以上</t>
  </si>
  <si>
    <t>不詳</t>
  </si>
  <si>
    <t>総　　　　　数</t>
  </si>
  <si>
    <t>構成割合（％）</t>
  </si>
  <si>
    <t>総数</t>
  </si>
  <si>
    <t>男</t>
  </si>
  <si>
    <t>女</t>
  </si>
  <si>
    <t>川崎</t>
  </si>
  <si>
    <t>　幸</t>
  </si>
  <si>
    <t>中原</t>
  </si>
  <si>
    <t>高津</t>
  </si>
  <si>
    <t>宮前</t>
  </si>
  <si>
    <t>多摩</t>
  </si>
  <si>
    <t>麻生</t>
  </si>
  <si>
    <t>資料：庶務課　「人口動態調査」より</t>
  </si>
  <si>
    <t>令和元年</t>
    <rPh sb="0" eb="2">
      <t>レイワ</t>
    </rPh>
    <rPh sb="2" eb="3">
      <t>ガン</t>
    </rPh>
    <phoneticPr fontId="10"/>
  </si>
  <si>
    <t>表 １４  体重、性別出生数</t>
    <rPh sb="0" eb="1">
      <t>、</t>
    </rPh>
    <phoneticPr fontId="10"/>
  </si>
  <si>
    <t>表 １５  低体重児出生数、月別推移</t>
    <phoneticPr fontId="12"/>
  </si>
  <si>
    <t>令和元年</t>
    <rPh sb="0" eb="2">
      <t>レイワ</t>
    </rPh>
    <rPh sb="2" eb="4">
      <t>ガンネン</t>
    </rPh>
    <rPh sb="3" eb="4">
      <t>ネン</t>
    </rPh>
    <phoneticPr fontId="12"/>
  </si>
  <si>
    <t xml:space="preserve"> １月</t>
  </si>
  <si>
    <t>総　　数</t>
    <rPh sb="0" eb="1">
      <t>フサ</t>
    </rPh>
    <rPh sb="3" eb="4">
      <t>カズ</t>
    </rPh>
    <phoneticPr fontId="12"/>
  </si>
  <si>
    <t>川　　崎</t>
    <rPh sb="0" eb="1">
      <t>カワ</t>
    </rPh>
    <rPh sb="3" eb="4">
      <t>ザキ</t>
    </rPh>
    <phoneticPr fontId="12"/>
  </si>
  <si>
    <t>幸</t>
    <rPh sb="0" eb="1">
      <t>サイワイ</t>
    </rPh>
    <phoneticPr fontId="12"/>
  </si>
  <si>
    <t>中　　原</t>
    <rPh sb="0" eb="1">
      <t>ナカ</t>
    </rPh>
    <rPh sb="3" eb="4">
      <t>ハラ</t>
    </rPh>
    <phoneticPr fontId="12"/>
  </si>
  <si>
    <t>高　　津</t>
    <rPh sb="0" eb="1">
      <t>タカ</t>
    </rPh>
    <rPh sb="3" eb="4">
      <t>ツ</t>
    </rPh>
    <phoneticPr fontId="12"/>
  </si>
  <si>
    <t>宮　　前</t>
    <rPh sb="0" eb="1">
      <t>ミヤ</t>
    </rPh>
    <rPh sb="3" eb="4">
      <t>マエ</t>
    </rPh>
    <phoneticPr fontId="12"/>
  </si>
  <si>
    <t>多　　摩</t>
    <rPh sb="0" eb="1">
      <t>タ</t>
    </rPh>
    <rPh sb="3" eb="4">
      <t>マ</t>
    </rPh>
    <phoneticPr fontId="12"/>
  </si>
  <si>
    <t>麻　　生</t>
    <rPh sb="0" eb="1">
      <t>アサ</t>
    </rPh>
    <rPh sb="3" eb="4">
      <t>ショウ</t>
    </rPh>
    <phoneticPr fontId="12"/>
  </si>
  <si>
    <t>表 １６  母の年齢階級別出生順位</t>
    <phoneticPr fontId="10"/>
  </si>
  <si>
    <t>令和元年</t>
    <rPh sb="0" eb="2">
      <t>レイワ</t>
    </rPh>
    <rPh sb="2" eb="4">
      <t>ガンネン</t>
    </rPh>
    <phoneticPr fontId="10"/>
  </si>
  <si>
    <t>総　　数</t>
    <phoneticPr fontId="10"/>
  </si>
  <si>
    <t>～19歳</t>
    <rPh sb="3" eb="4">
      <t>サイ</t>
    </rPh>
    <phoneticPr fontId="10"/>
  </si>
  <si>
    <t>20～24</t>
    <phoneticPr fontId="10"/>
  </si>
  <si>
    <t>25～29</t>
    <phoneticPr fontId="10"/>
  </si>
  <si>
    <t>30～34</t>
    <phoneticPr fontId="10"/>
  </si>
  <si>
    <t>35～39</t>
    <phoneticPr fontId="10"/>
  </si>
  <si>
    <t>40～44</t>
    <phoneticPr fontId="10"/>
  </si>
  <si>
    <t>45～49</t>
    <phoneticPr fontId="10"/>
  </si>
  <si>
    <t>50～55</t>
    <phoneticPr fontId="10"/>
  </si>
  <si>
    <t>不　　詳</t>
    <rPh sb="0" eb="1">
      <t>フ</t>
    </rPh>
    <rPh sb="3" eb="4">
      <t>ショウ</t>
    </rPh>
    <phoneticPr fontId="10"/>
  </si>
  <si>
    <t>平均出産年齢</t>
    <rPh sb="0" eb="2">
      <t>ヘイキン</t>
    </rPh>
    <rPh sb="2" eb="4">
      <t>シュッサン</t>
    </rPh>
    <rPh sb="4" eb="6">
      <t>ネンレイ</t>
    </rPh>
    <phoneticPr fontId="10"/>
  </si>
  <si>
    <t>総　　数</t>
  </si>
  <si>
    <t>第 １ 子</t>
    <rPh sb="0" eb="1">
      <t>ダイ</t>
    </rPh>
    <rPh sb="4" eb="5">
      <t>コ</t>
    </rPh>
    <phoneticPr fontId="16"/>
  </si>
  <si>
    <t>５子以上</t>
    <rPh sb="1" eb="2">
      <t>コ</t>
    </rPh>
    <rPh sb="2" eb="4">
      <t>イジョウ</t>
    </rPh>
    <phoneticPr fontId="16"/>
  </si>
  <si>
    <t>不　　詳</t>
    <rPh sb="0" eb="1">
      <t>フ</t>
    </rPh>
    <rPh sb="3" eb="4">
      <t>ショウ</t>
    </rPh>
    <phoneticPr fontId="16"/>
  </si>
  <si>
    <t>資料：庶務課　「人口動態調査」より</t>
    <phoneticPr fontId="10"/>
  </si>
  <si>
    <t>表 １７  出生順位別出生数</t>
    <phoneticPr fontId="10"/>
  </si>
  <si>
    <t>第　１　子</t>
  </si>
  <si>
    <t>５　以　上</t>
  </si>
  <si>
    <t>不　　詳</t>
  </si>
  <si>
    <t xml:space="preserve">　幸  </t>
    <phoneticPr fontId="10"/>
  </si>
  <si>
    <t>麻生</t>
    <phoneticPr fontId="10"/>
  </si>
  <si>
    <t>表 １８  母の年齢階級別出生数、出生率（女子人口千対）</t>
    <phoneticPr fontId="10"/>
  </si>
  <si>
    <t>～14歳</t>
  </si>
  <si>
    <t>15～19</t>
  </si>
  <si>
    <t>20～24</t>
  </si>
  <si>
    <t>25～29</t>
  </si>
  <si>
    <t>30～34</t>
  </si>
  <si>
    <t>35～39</t>
  </si>
  <si>
    <t>40～44</t>
  </si>
  <si>
    <t>45～49</t>
  </si>
  <si>
    <t>50歳～</t>
  </si>
  <si>
    <t>不詳</t>
    <phoneticPr fontId="10"/>
  </si>
  <si>
    <t>出　　生　　率</t>
  </si>
  <si>
    <t>資料：庶務課　「人口動態調査」より</t>
    <rPh sb="12" eb="14">
      <t>チョウサ</t>
    </rPh>
    <phoneticPr fontId="10"/>
  </si>
  <si>
    <t>表 １９  妊娠期間別出生数</t>
    <phoneticPr fontId="10"/>
  </si>
  <si>
    <t>満22週未満</t>
  </si>
  <si>
    <t>22～23</t>
  </si>
  <si>
    <t>24～27</t>
  </si>
  <si>
    <t>28～31</t>
  </si>
  <si>
    <t>32～35</t>
  </si>
  <si>
    <t>36～39</t>
  </si>
  <si>
    <t>40以上</t>
  </si>
  <si>
    <t>妊娠期間別出生数（ＷＨＯの定義による早期、正期、過期区分別）</t>
  </si>
  <si>
    <t>早　　　　　　　　　　期</t>
  </si>
  <si>
    <t>正　　期</t>
  </si>
  <si>
    <t>過　　期</t>
  </si>
  <si>
    <t>満28週未満</t>
    <phoneticPr fontId="10"/>
  </si>
  <si>
    <t>32～36</t>
  </si>
  <si>
    <t>37～41</t>
  </si>
  <si>
    <t>42以上</t>
  </si>
  <si>
    <t>-</t>
  </si>
  <si>
    <t>病　　　　　　　院</t>
  </si>
  <si>
    <t>診　　　療　　　所</t>
  </si>
  <si>
    <t>助産所</t>
  </si>
  <si>
    <t>自　　　　　　宅</t>
  </si>
  <si>
    <t>そ　　　　の　　　　他</t>
  </si>
  <si>
    <t>医　師</t>
  </si>
  <si>
    <t>助産師</t>
  </si>
  <si>
    <t>その他</t>
  </si>
  <si>
    <t xml:space="preserve">　幸  </t>
  </si>
  <si>
    <t>表 ２０  施設及び立会者別出生数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</si>
</sst>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_ * #,##0.0_ ;_ * \-#,##0.0_ ;_ * &quot;-&quot;?_ ;_ @_ "/>
    <numFmt numFmtId="177" formatCode="#,##0_ "/>
    <numFmt numFmtId="178" formatCode="#,##0.0_ "/>
    <numFmt numFmtId="179" formatCode="#,##0_ ;[Red]\-#,##0\ "/>
    <numFmt numFmtId="180" formatCode="#,##0.0_);[Red]\(#,##0.0\)"/>
    <numFmt numFmtId="181" formatCode="0_ ;[Red]\-0\ "/>
    <numFmt numFmtId="182" formatCode="#,##0_);[Red]\(#,##0\)"/>
    <numFmt numFmtId="183" formatCode="0.0_ "/>
  </numFmts>
  <fonts count="21">
    <font>
      <sz val="11"/>
      <name val="ＭＳ Ｐゴシック"/>
      <charset val="128"/>
    </font>
    <font>
      <sz val="11"/>
      <name val="ＭＳ Ｐ明朝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3"/>
      <charset val="128"/>
    </font>
    <font>
      <b/>
      <sz val="9"/>
      <name val="ＭＳ Ｐゴシック"/>
      <family val="3"/>
      <charset val="128"/>
    </font>
    <font>
      <sz val="8"/>
      <name val="ＭＳ Ｐ明朝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color indexed="63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theme="1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/>
  </cellStyleXfs>
  <cellXfs count="248">
    <xf numFmtId="0" fontId="0" fillId="0" borderId="0" xfId="0" applyAlignment="1"/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top"/>
    </xf>
    <xf numFmtId="41" fontId="5" fillId="0" borderId="9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vertical="top"/>
    </xf>
    <xf numFmtId="41" fontId="5" fillId="0" borderId="13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top" wrapText="1"/>
    </xf>
    <xf numFmtId="41" fontId="0" fillId="0" borderId="0" xfId="0" applyNumberFormat="1" applyFill="1" applyAlignment="1"/>
    <xf numFmtId="0" fontId="5" fillId="0" borderId="14" xfId="0" applyFont="1" applyFill="1" applyBorder="1" applyAlignment="1">
      <alignment horizontal="center" vertical="center" wrapText="1"/>
    </xf>
    <xf numFmtId="41" fontId="5" fillId="0" borderId="9" xfId="0" applyNumberFormat="1" applyFont="1" applyFill="1" applyBorder="1" applyAlignment="1">
      <alignment horizontal="right" vertical="center"/>
    </xf>
    <xf numFmtId="41" fontId="5" fillId="0" borderId="16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 shrinkToFit="1"/>
    </xf>
    <xf numFmtId="41" fontId="6" fillId="0" borderId="15" xfId="0" applyNumberFormat="1" applyFont="1" applyFill="1" applyBorder="1" applyAlignment="1">
      <alignment vertical="center" shrinkToFit="1"/>
    </xf>
    <xf numFmtId="176" fontId="5" fillId="0" borderId="9" xfId="0" applyNumberFormat="1" applyFont="1" applyFill="1" applyBorder="1" applyAlignment="1">
      <alignment vertical="center" shrinkToFit="1"/>
    </xf>
    <xf numFmtId="176" fontId="5" fillId="0" borderId="16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41" fontId="5" fillId="2" borderId="9" xfId="0" applyNumberFormat="1" applyFont="1" applyFill="1" applyBorder="1" applyAlignment="1">
      <alignment vertical="center"/>
    </xf>
    <xf numFmtId="41" fontId="5" fillId="2" borderId="16" xfId="0" applyNumberFormat="1" applyFont="1" applyFill="1" applyBorder="1" applyAlignment="1">
      <alignment vertical="center"/>
    </xf>
    <xf numFmtId="41" fontId="5" fillId="2" borderId="9" xfId="0" applyNumberFormat="1" applyFont="1" applyFill="1" applyBorder="1" applyAlignment="1">
      <alignment horizontal="right" vertical="center"/>
    </xf>
    <xf numFmtId="41" fontId="5" fillId="2" borderId="13" xfId="0" applyNumberFormat="1" applyFont="1" applyFill="1" applyBorder="1" applyAlignment="1">
      <alignment vertical="center"/>
    </xf>
    <xf numFmtId="41" fontId="5" fillId="2" borderId="13" xfId="0" applyNumberFormat="1" applyFont="1" applyFill="1" applyBorder="1" applyAlignment="1">
      <alignment horizontal="right" vertical="center"/>
    </xf>
    <xf numFmtId="41" fontId="5" fillId="2" borderId="1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top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11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vertical="top"/>
    </xf>
    <xf numFmtId="0" fontId="4" fillId="0" borderId="11" xfId="0" applyNumberFormat="1" applyFont="1" applyBorder="1" applyAlignment="1">
      <alignment vertical="top"/>
    </xf>
    <xf numFmtId="0" fontId="8" fillId="0" borderId="11" xfId="0" applyFont="1" applyBorder="1" applyAlignment="1"/>
    <xf numFmtId="0" fontId="13" fillId="0" borderId="11" xfId="0" applyNumberFormat="1" applyFont="1" applyBorder="1" applyAlignment="1">
      <alignment horizontal="right" vertical="center"/>
    </xf>
    <xf numFmtId="0" fontId="8" fillId="0" borderId="0" xfId="0" applyFont="1" applyAlignment="1"/>
    <xf numFmtId="0" fontId="14" fillId="0" borderId="18" xfId="0" applyFont="1" applyBorder="1" applyAlignment="1">
      <alignment vertical="top" wrapText="1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0" xfId="0" applyFont="1" applyAlignment="1"/>
    <xf numFmtId="0" fontId="6" fillId="0" borderId="5" xfId="0" applyFont="1" applyBorder="1" applyAlignment="1">
      <alignment horizontal="center" vertical="center"/>
    </xf>
    <xf numFmtId="177" fontId="6" fillId="0" borderId="15" xfId="0" applyNumberFormat="1" applyFont="1" applyBorder="1" applyAlignment="1">
      <alignment vertical="center"/>
    </xf>
    <xf numFmtId="0" fontId="15" fillId="0" borderId="0" xfId="0" applyFont="1" applyAlignment="1"/>
    <xf numFmtId="0" fontId="14" fillId="0" borderId="10" xfId="0" applyFont="1" applyBorder="1" applyAlignment="1">
      <alignment horizontal="center" vertical="center"/>
    </xf>
    <xf numFmtId="177" fontId="14" fillId="0" borderId="21" xfId="0" applyNumberFormat="1" applyFont="1" applyFill="1" applyBorder="1" applyAlignment="1">
      <alignment vertical="center"/>
    </xf>
    <xf numFmtId="177" fontId="14" fillId="0" borderId="9" xfId="0" applyNumberFormat="1" applyFont="1" applyFill="1" applyBorder="1" applyAlignment="1">
      <alignment vertical="center"/>
    </xf>
    <xf numFmtId="177" fontId="14" fillId="0" borderId="16" xfId="0" applyNumberFormat="1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177" fontId="14" fillId="0" borderId="23" xfId="0" applyNumberFormat="1" applyFont="1" applyFill="1" applyBorder="1" applyAlignment="1">
      <alignment vertical="center"/>
    </xf>
    <xf numFmtId="177" fontId="14" fillId="0" borderId="24" xfId="0" applyNumberFormat="1" applyFont="1" applyFill="1" applyBorder="1" applyAlignment="1">
      <alignment vertical="center"/>
    </xf>
    <xf numFmtId="177" fontId="14" fillId="0" borderId="0" xfId="0" applyNumberFormat="1" applyFont="1" applyFill="1" applyBorder="1" applyAlignment="1"/>
    <xf numFmtId="177" fontId="14" fillId="0" borderId="25" xfId="0" applyNumberFormat="1" applyFont="1" applyFill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177" fontId="14" fillId="0" borderId="17" xfId="0" applyNumberFormat="1" applyFont="1" applyFill="1" applyBorder="1" applyAlignment="1">
      <alignment vertical="center"/>
    </xf>
    <xf numFmtId="177" fontId="14" fillId="0" borderId="13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14" fillId="0" borderId="19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vertical="center" wrapText="1"/>
    </xf>
    <xf numFmtId="0" fontId="13" fillId="0" borderId="11" xfId="3" applyFont="1" applyBorder="1" applyAlignment="1">
      <alignment horizontal="right" vertical="center"/>
    </xf>
    <xf numFmtId="0" fontId="14" fillId="0" borderId="26" xfId="0" applyFont="1" applyBorder="1" applyAlignment="1"/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1" fontId="6" fillId="0" borderId="30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0" fontId="14" fillId="0" borderId="31" xfId="0" applyFont="1" applyBorder="1" applyAlignment="1">
      <alignment horizontal="center" vertical="center"/>
    </xf>
    <xf numFmtId="41" fontId="14" fillId="0" borderId="32" xfId="0" applyNumberFormat="1" applyFont="1" applyBorder="1" applyAlignment="1">
      <alignment vertical="center"/>
    </xf>
    <xf numFmtId="41" fontId="14" fillId="0" borderId="33" xfId="0" applyNumberFormat="1" applyFont="1" applyBorder="1" applyAlignment="1">
      <alignment vertical="center"/>
    </xf>
    <xf numFmtId="178" fontId="14" fillId="0" borderId="32" xfId="0" applyNumberFormat="1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41" fontId="14" fillId="0" borderId="28" xfId="0" applyNumberFormat="1" applyFont="1" applyBorder="1" applyAlignment="1">
      <alignment vertical="center"/>
    </xf>
    <xf numFmtId="41" fontId="14" fillId="0" borderId="27" xfId="0" applyNumberFormat="1" applyFont="1" applyBorder="1" applyAlignment="1">
      <alignment vertical="center"/>
    </xf>
    <xf numFmtId="0" fontId="14" fillId="0" borderId="3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3" fillId="0" borderId="11" xfId="0" applyFont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1" fontId="6" fillId="0" borderId="6" xfId="0" applyNumberFormat="1" applyFont="1" applyBorder="1" applyAlignment="1">
      <alignment vertical="center"/>
    </xf>
    <xf numFmtId="41" fontId="6" fillId="0" borderId="15" xfId="0" applyNumberFormat="1" applyFont="1" applyBorder="1" applyAlignment="1">
      <alignment vertical="center"/>
    </xf>
    <xf numFmtId="41" fontId="15" fillId="0" borderId="0" xfId="0" applyNumberFormat="1" applyFont="1" applyAlignment="1"/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76" fontId="14" fillId="0" borderId="34" xfId="0" applyNumberFormat="1" applyFont="1" applyBorder="1" applyAlignment="1">
      <alignment vertical="center"/>
    </xf>
    <xf numFmtId="176" fontId="14" fillId="0" borderId="9" xfId="0" applyNumberFormat="1" applyFont="1" applyBorder="1" applyAlignment="1">
      <alignment vertical="center"/>
    </xf>
    <xf numFmtId="41" fontId="14" fillId="0" borderId="16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41" fontId="6" fillId="0" borderId="9" xfId="0" applyNumberFormat="1" applyFont="1" applyBorder="1" applyAlignment="1">
      <alignment vertical="center"/>
    </xf>
    <xf numFmtId="41" fontId="14" fillId="0" borderId="9" xfId="0" applyNumberFormat="1" applyFont="1" applyBorder="1" applyAlignment="1">
      <alignment vertical="center"/>
    </xf>
    <xf numFmtId="41" fontId="14" fillId="0" borderId="16" xfId="0" applyNumberFormat="1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41" fontId="6" fillId="0" borderId="13" xfId="0" applyNumberFormat="1" applyFont="1" applyBorder="1" applyAlignment="1">
      <alignment vertical="center"/>
    </xf>
    <xf numFmtId="41" fontId="14" fillId="0" borderId="13" xfId="0" applyNumberFormat="1" applyFont="1" applyBorder="1" applyAlignment="1">
      <alignment vertical="center"/>
    </xf>
    <xf numFmtId="41" fontId="14" fillId="0" borderId="17" xfId="0" applyNumberFormat="1" applyFont="1" applyBorder="1" applyAlignment="1">
      <alignment vertical="center"/>
    </xf>
    <xf numFmtId="49" fontId="14" fillId="0" borderId="0" xfId="0" applyNumberFormat="1" applyFont="1" applyAlignment="1">
      <alignment vertical="center"/>
    </xf>
    <xf numFmtId="0" fontId="17" fillId="0" borderId="0" xfId="0" applyFont="1" applyAlignment="1">
      <alignment vertical="top" wrapText="1"/>
    </xf>
    <xf numFmtId="0" fontId="18" fillId="0" borderId="0" xfId="0" applyFont="1" applyAlignment="1"/>
    <xf numFmtId="0" fontId="18" fillId="0" borderId="0" xfId="0" applyNumberFormat="1" applyFont="1" applyAlignment="1">
      <alignment vertical="center"/>
    </xf>
    <xf numFmtId="0" fontId="14" fillId="0" borderId="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8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179" fontId="6" fillId="0" borderId="9" xfId="0" applyNumberFormat="1" applyFont="1" applyBorder="1" applyAlignment="1">
      <alignment horizontal="right" vertical="center"/>
    </xf>
    <xf numFmtId="179" fontId="6" fillId="0" borderId="35" xfId="0" applyNumberFormat="1" applyFont="1" applyBorder="1" applyAlignment="1">
      <alignment horizontal="right" vertical="center"/>
    </xf>
    <xf numFmtId="180" fontId="14" fillId="0" borderId="34" xfId="0" applyNumberFormat="1" applyFont="1" applyFill="1" applyBorder="1" applyAlignment="1">
      <alignment horizontal="right" vertical="center"/>
    </xf>
    <xf numFmtId="180" fontId="14" fillId="0" borderId="34" xfId="0" applyNumberFormat="1" applyFont="1" applyBorder="1" applyAlignment="1">
      <alignment horizontal="right" vertical="center"/>
    </xf>
    <xf numFmtId="180" fontId="14" fillId="0" borderId="36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/>
    </xf>
    <xf numFmtId="180" fontId="14" fillId="0" borderId="9" xfId="0" applyNumberFormat="1" applyFont="1" applyBorder="1" applyAlignment="1">
      <alignment horizontal="right" vertical="center"/>
    </xf>
    <xf numFmtId="180" fontId="14" fillId="0" borderId="16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179" fontId="14" fillId="0" borderId="33" xfId="0" applyNumberFormat="1" applyFont="1" applyBorder="1" applyAlignment="1">
      <alignment horizontal="right" vertical="center"/>
    </xf>
    <xf numFmtId="181" fontId="14" fillId="0" borderId="33" xfId="0" applyNumberFormat="1" applyFont="1" applyBorder="1" applyAlignment="1">
      <alignment horizontal="right" vertical="center"/>
    </xf>
    <xf numFmtId="181" fontId="14" fillId="0" borderId="33" xfId="0" applyNumberFormat="1" applyFont="1" applyBorder="1" applyAlignment="1">
      <alignment vertical="center"/>
    </xf>
    <xf numFmtId="182" fontId="14" fillId="0" borderId="33" xfId="0" applyNumberFormat="1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179" fontId="14" fillId="0" borderId="28" xfId="0" applyNumberFormat="1" applyFont="1" applyBorder="1" applyAlignment="1">
      <alignment horizontal="right" vertical="center"/>
    </xf>
    <xf numFmtId="181" fontId="14" fillId="0" borderId="28" xfId="0" applyNumberFormat="1" applyFont="1" applyBorder="1" applyAlignment="1">
      <alignment vertical="center"/>
    </xf>
    <xf numFmtId="182" fontId="14" fillId="0" borderId="28" xfId="0" applyNumberFormat="1" applyFont="1" applyBorder="1" applyAlignment="1">
      <alignment vertical="center"/>
    </xf>
    <xf numFmtId="0" fontId="14" fillId="0" borderId="0" xfId="0" applyNumberFormat="1" applyFont="1" applyAlignment="1">
      <alignment vertical="top" wrapText="1"/>
    </xf>
    <xf numFmtId="0" fontId="3" fillId="0" borderId="0" xfId="2" applyFont="1" applyFill="1" applyAlignment="1">
      <alignment vertical="center"/>
    </xf>
    <xf numFmtId="0" fontId="2" fillId="0" borderId="0" xfId="2" applyFont="1" applyFill="1" applyAlignment="1">
      <alignment vertical="top"/>
    </xf>
    <xf numFmtId="0" fontId="4" fillId="0" borderId="0" xfId="2" applyFont="1" applyFill="1" applyAlignment="1">
      <alignment vertical="top"/>
    </xf>
    <xf numFmtId="0" fontId="8" fillId="0" borderId="0" xfId="2" applyFont="1" applyFill="1" applyBorder="1" applyAlignment="1">
      <alignment horizontal="right" vertical="center"/>
    </xf>
    <xf numFmtId="0" fontId="8" fillId="0" borderId="0" xfId="2" applyFill="1" applyBorder="1" applyAlignment="1">
      <alignment horizontal="right" vertical="center"/>
    </xf>
    <xf numFmtId="0" fontId="13" fillId="0" borderId="0" xfId="2" applyFont="1" applyFill="1" applyBorder="1" applyAlignment="1">
      <alignment horizontal="right" vertical="center"/>
    </xf>
    <xf numFmtId="0" fontId="14" fillId="0" borderId="1" xfId="2" applyFont="1" applyFill="1" applyBorder="1" applyAlignment="1">
      <alignment vertical="top"/>
    </xf>
    <xf numFmtId="0" fontId="14" fillId="0" borderId="2" xfId="2" applyFont="1" applyFill="1" applyBorder="1" applyAlignment="1">
      <alignment vertical="top"/>
    </xf>
    <xf numFmtId="0" fontId="14" fillId="0" borderId="3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 wrapText="1"/>
    </xf>
    <xf numFmtId="0" fontId="14" fillId="0" borderId="14" xfId="2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6" fillId="0" borderId="37" xfId="2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center" vertical="center"/>
    </xf>
    <xf numFmtId="41" fontId="6" fillId="0" borderId="9" xfId="2" applyNumberFormat="1" applyFont="1" applyFill="1" applyBorder="1" applyAlignment="1">
      <alignment vertical="center"/>
    </xf>
    <xf numFmtId="41" fontId="6" fillId="0" borderId="16" xfId="2" applyNumberFormat="1" applyFont="1" applyFill="1" applyBorder="1" applyAlignment="1">
      <alignment vertical="center"/>
    </xf>
    <xf numFmtId="0" fontId="15" fillId="0" borderId="0" xfId="0" applyFont="1" applyFill="1" applyAlignment="1"/>
    <xf numFmtId="0" fontId="14" fillId="0" borderId="0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176" fontId="14" fillId="0" borderId="9" xfId="2" applyNumberFormat="1" applyFont="1" applyFill="1" applyBorder="1" applyAlignment="1"/>
    <xf numFmtId="41" fontId="14" fillId="0" borderId="9" xfId="2" applyNumberFormat="1" applyFont="1" applyFill="1" applyBorder="1" applyAlignment="1"/>
    <xf numFmtId="176" fontId="14" fillId="0" borderId="16" xfId="2" applyNumberFormat="1" applyFont="1" applyFill="1" applyBorder="1" applyAlignment="1"/>
    <xf numFmtId="0" fontId="14" fillId="0" borderId="10" xfId="2" applyFont="1" applyFill="1" applyBorder="1" applyAlignment="1">
      <alignment vertical="top"/>
    </xf>
    <xf numFmtId="41" fontId="14" fillId="0" borderId="16" xfId="2" applyNumberFormat="1" applyFont="1" applyFill="1" applyBorder="1" applyAlignment="1"/>
    <xf numFmtId="0" fontId="14" fillId="0" borderId="11" xfId="2" applyFont="1" applyFill="1" applyBorder="1" applyAlignment="1">
      <alignment horizontal="center" vertical="center"/>
    </xf>
    <xf numFmtId="0" fontId="14" fillId="0" borderId="12" xfId="2" applyFont="1" applyFill="1" applyBorder="1" applyAlignment="1">
      <alignment vertical="top"/>
    </xf>
    <xf numFmtId="41" fontId="14" fillId="0" borderId="13" xfId="2" applyNumberFormat="1" applyFont="1" applyFill="1" applyBorder="1" applyAlignment="1"/>
    <xf numFmtId="41" fontId="14" fillId="0" borderId="17" xfId="2" applyNumberFormat="1" applyFont="1" applyFill="1" applyBorder="1" applyAlignment="1"/>
    <xf numFmtId="0" fontId="19" fillId="0" borderId="0" xfId="2" applyFont="1" applyFill="1" applyAlignment="1">
      <alignment vertical="top" wrapText="1"/>
    </xf>
    <xf numFmtId="0" fontId="8" fillId="0" borderId="0" xfId="2" applyFill="1" applyAlignment="1"/>
    <xf numFmtId="0" fontId="14" fillId="0" borderId="37" xfId="2" applyFont="1" applyFill="1" applyBorder="1" applyAlignment="1">
      <alignment vertical="top"/>
    </xf>
    <xf numFmtId="0" fontId="14" fillId="0" borderId="39" xfId="2" applyFont="1" applyFill="1" applyBorder="1" applyAlignment="1">
      <alignment vertical="top"/>
    </xf>
    <xf numFmtId="0" fontId="14" fillId="0" borderId="40" xfId="2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29" xfId="2" applyFont="1" applyFill="1" applyBorder="1" applyAlignment="1">
      <alignment horizontal="center" vertical="center"/>
    </xf>
    <xf numFmtId="0" fontId="14" fillId="0" borderId="41" xfId="2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center" vertical="center"/>
    </xf>
    <xf numFmtId="0" fontId="14" fillId="0" borderId="42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14" fillId="0" borderId="11" xfId="2" applyFont="1" applyFill="1" applyBorder="1" applyAlignment="1">
      <alignment vertical="top"/>
    </xf>
    <xf numFmtId="0" fontId="14" fillId="0" borderId="26" xfId="2" applyFont="1" applyFill="1" applyBorder="1" applyAlignment="1">
      <alignment vertical="top"/>
    </xf>
    <xf numFmtId="0" fontId="14" fillId="0" borderId="28" xfId="2" applyFont="1" applyFill="1" applyBorder="1" applyAlignment="1">
      <alignment horizontal="center" vertical="center"/>
    </xf>
    <xf numFmtId="0" fontId="14" fillId="0" borderId="43" xfId="2" applyFont="1" applyFill="1" applyBorder="1" applyAlignment="1">
      <alignment horizontal="center" vertical="center" wrapText="1"/>
    </xf>
    <xf numFmtId="0" fontId="14" fillId="0" borderId="44" xfId="2" applyFont="1" applyFill="1" applyBorder="1" applyAlignment="1">
      <alignment horizontal="center" vertical="center" wrapText="1"/>
    </xf>
    <xf numFmtId="0" fontId="14" fillId="0" borderId="27" xfId="2" applyFont="1" applyFill="1" applyBorder="1" applyAlignment="1">
      <alignment horizontal="center" vertical="center"/>
    </xf>
    <xf numFmtId="41" fontId="6" fillId="0" borderId="9" xfId="2" applyNumberFormat="1" applyFont="1" applyFill="1" applyBorder="1" applyAlignment="1"/>
    <xf numFmtId="41" fontId="6" fillId="0" borderId="32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vertical="center"/>
    </xf>
    <xf numFmtId="176" fontId="14" fillId="0" borderId="32" xfId="2" applyNumberFormat="1" applyFont="1" applyFill="1" applyBorder="1" applyAlignment="1"/>
    <xf numFmtId="176" fontId="14" fillId="0" borderId="0" xfId="2" applyNumberFormat="1" applyFont="1" applyFill="1" applyBorder="1" applyAlignment="1"/>
    <xf numFmtId="41" fontId="14" fillId="0" borderId="32" xfId="2" applyNumberFormat="1" applyFont="1" applyFill="1" applyBorder="1" applyAlignment="1">
      <alignment vertical="center"/>
    </xf>
    <xf numFmtId="41" fontId="14" fillId="0" borderId="0" xfId="2" applyNumberFormat="1" applyFont="1" applyFill="1" applyBorder="1" applyAlignment="1">
      <alignment vertical="center"/>
    </xf>
    <xf numFmtId="41" fontId="14" fillId="0" borderId="9" xfId="2" applyNumberFormat="1" applyFont="1" applyFill="1" applyBorder="1" applyAlignment="1">
      <alignment vertical="center"/>
    </xf>
    <xf numFmtId="41" fontId="14" fillId="2" borderId="9" xfId="2" applyNumberFormat="1" applyFont="1" applyFill="1" applyBorder="1" applyAlignment="1"/>
    <xf numFmtId="41" fontId="14" fillId="2" borderId="16" xfId="2" applyNumberFormat="1" applyFont="1" applyFill="1" applyBorder="1" applyAlignment="1"/>
    <xf numFmtId="41" fontId="14" fillId="2" borderId="32" xfId="2" applyNumberFormat="1" applyFont="1" applyFill="1" applyBorder="1" applyAlignment="1"/>
    <xf numFmtId="41" fontId="14" fillId="0" borderId="0" xfId="2" applyNumberFormat="1" applyFont="1" applyFill="1" applyBorder="1" applyAlignment="1"/>
    <xf numFmtId="41" fontId="14" fillId="0" borderId="13" xfId="2" applyNumberFormat="1" applyFont="1" applyFill="1" applyBorder="1" applyAlignment="1">
      <alignment vertical="center"/>
    </xf>
    <xf numFmtId="41" fontId="14" fillId="2" borderId="13" xfId="2" applyNumberFormat="1" applyFont="1" applyFill="1" applyBorder="1" applyAlignment="1"/>
    <xf numFmtId="41" fontId="14" fillId="2" borderId="17" xfId="2" applyNumberFormat="1" applyFont="1" applyFill="1" applyBorder="1" applyAlignment="1"/>
    <xf numFmtId="41" fontId="14" fillId="2" borderId="27" xfId="2" applyNumberFormat="1" applyFont="1" applyFill="1" applyBorder="1" applyAlignment="1"/>
    <xf numFmtId="0" fontId="14" fillId="0" borderId="0" xfId="2" applyFont="1" applyFill="1" applyAlignment="1"/>
    <xf numFmtId="0" fontId="14" fillId="0" borderId="0" xfId="2" applyFont="1" applyFill="1" applyBorder="1" applyAlignment="1"/>
    <xf numFmtId="0" fontId="8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7" fillId="0" borderId="37" xfId="0" applyFont="1" applyFill="1" applyBorder="1" applyAlignment="1">
      <alignment vertical="top"/>
    </xf>
    <xf numFmtId="0" fontId="7" fillId="0" borderId="39" xfId="0" applyFont="1" applyFill="1" applyBorder="1" applyAlignment="1">
      <alignment vertical="top"/>
    </xf>
    <xf numFmtId="0" fontId="7" fillId="0" borderId="40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top"/>
    </xf>
    <xf numFmtId="0" fontId="7" fillId="0" borderId="26" xfId="0" applyFont="1" applyFill="1" applyBorder="1" applyAlignment="1">
      <alignment vertical="top"/>
    </xf>
    <xf numFmtId="0" fontId="7" fillId="0" borderId="28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1" fontId="6" fillId="0" borderId="34" xfId="0" applyNumberFormat="1" applyFont="1" applyBorder="1" applyAlignment="1">
      <alignment vertical="center"/>
    </xf>
    <xf numFmtId="41" fontId="6" fillId="0" borderId="34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83" fontId="14" fillId="0" borderId="9" xfId="0" applyNumberFormat="1" applyFont="1" applyBorder="1" applyAlignment="1">
      <alignment vertical="center"/>
    </xf>
    <xf numFmtId="176" fontId="14" fillId="0" borderId="9" xfId="0" applyNumberFormat="1" applyFont="1" applyBorder="1" applyAlignment="1">
      <alignment horizontal="right" vertical="center"/>
    </xf>
    <xf numFmtId="0" fontId="5" fillId="0" borderId="0" xfId="0" applyFont="1" applyFill="1" applyAlignment="1"/>
    <xf numFmtId="41" fontId="14" fillId="0" borderId="9" xfId="0" applyNumberFormat="1" applyFont="1" applyBorder="1" applyAlignment="1">
      <alignment horizontal="right" vertical="center"/>
    </xf>
    <xf numFmtId="41" fontId="14" fillId="0" borderId="45" xfId="0" applyNumberFormat="1" applyFont="1" applyBorder="1" applyAlignment="1">
      <alignment vertical="center"/>
    </xf>
    <xf numFmtId="41" fontId="14" fillId="0" borderId="9" xfId="0" applyNumberFormat="1" applyFont="1" applyBorder="1" applyAlignment="1"/>
    <xf numFmtId="41" fontId="14" fillId="0" borderId="45" xfId="0" applyNumberFormat="1" applyFont="1" applyBorder="1" applyAlignment="1"/>
    <xf numFmtId="41" fontId="14" fillId="0" borderId="9" xfId="0" applyNumberFormat="1" applyFont="1" applyFill="1" applyBorder="1" applyAlignment="1">
      <alignment vertical="center"/>
    </xf>
    <xf numFmtId="41" fontId="14" fillId="0" borderId="9" xfId="0" applyNumberFormat="1" applyFont="1" applyFill="1" applyBorder="1" applyAlignment="1"/>
    <xf numFmtId="0" fontId="5" fillId="0" borderId="0" xfId="0" applyFont="1" applyFill="1" applyBorder="1" applyAlignment="1"/>
    <xf numFmtId="0" fontId="5" fillId="0" borderId="11" xfId="0" applyFont="1" applyFill="1" applyBorder="1" applyAlignment="1">
      <alignment horizontal="center" vertical="center"/>
    </xf>
    <xf numFmtId="41" fontId="14" fillId="0" borderId="46" xfId="0" applyNumberFormat="1" applyFont="1" applyBorder="1" applyAlignment="1">
      <alignment vertical="center"/>
    </xf>
    <xf numFmtId="41" fontId="14" fillId="0" borderId="46" xfId="0" applyNumberFormat="1" applyFont="1" applyBorder="1" applyAlignment="1"/>
    <xf numFmtId="41" fontId="14" fillId="0" borderId="47" xfId="0" applyNumberFormat="1" applyFont="1" applyBorder="1" applyAlignment="1"/>
    <xf numFmtId="0" fontId="5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</cellXfs>
  <cellStyles count="4">
    <cellStyle name="標準" xfId="0" builtinId="0"/>
    <cellStyle name="標準 2" xfId="1" xr:uid="{00000000-0005-0000-0000-000001000000}"/>
    <cellStyle name="標準 4" xfId="2" xr:uid="{00000000-0005-0000-0000-000002000000}"/>
    <cellStyle name="標準 5" xfId="3" xr:uid="{C732E7DE-571E-CA41-97A5-54038D30000F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406400</xdr:colOff>
      <xdr:row>6</xdr:row>
      <xdr:rowOff>0</xdr:rowOff>
    </xdr:from>
    <xdr:to>
      <xdr:col>0</xdr:col>
      <xdr:colOff>533400</xdr:colOff>
      <xdr:row>8</xdr:row>
      <xdr:rowOff>152400</xdr:rowOff>
    </xdr:to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/>
        </xdr:cNvSpPr>
      </xdr:nvSpPr>
      <xdr:spPr bwMode="auto">
        <a:xfrm>
          <a:off x="406400" y="1422400"/>
          <a:ext cx="88900" cy="368300"/>
        </a:xfrm>
        <a:prstGeom prst="leftBrace">
          <a:avLst>
            <a:gd name="adj1" fmla="val 453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9</xdr:row>
      <xdr:rowOff>12700</xdr:rowOff>
    </xdr:from>
    <xdr:to>
      <xdr:col>0</xdr:col>
      <xdr:colOff>533400</xdr:colOff>
      <xdr:row>11</xdr:row>
      <xdr:rowOff>165100</xdr:rowOff>
    </xdr:to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/>
        </xdr:cNvSpPr>
      </xdr:nvSpPr>
      <xdr:spPr bwMode="auto">
        <a:xfrm>
          <a:off x="406400" y="18161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12</xdr:row>
      <xdr:rowOff>0</xdr:rowOff>
    </xdr:from>
    <xdr:to>
      <xdr:col>0</xdr:col>
      <xdr:colOff>533400</xdr:colOff>
      <xdr:row>14</xdr:row>
      <xdr:rowOff>165100</xdr:rowOff>
    </xdr:to>
    <xdr:sp macro="" textlink="">
      <xdr:nvSpPr>
        <xdr:cNvPr id="1042" name="AutoShape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/>
        </xdr:cNvSpPr>
      </xdr:nvSpPr>
      <xdr:spPr bwMode="auto">
        <a:xfrm>
          <a:off x="406400" y="2184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15</xdr:row>
      <xdr:rowOff>12700</xdr:rowOff>
    </xdr:from>
    <xdr:to>
      <xdr:col>0</xdr:col>
      <xdr:colOff>533400</xdr:colOff>
      <xdr:row>17</xdr:row>
      <xdr:rowOff>165100</xdr:rowOff>
    </xdr:to>
    <xdr:sp macro="" textlink="">
      <xdr:nvSpPr>
        <xdr:cNvPr id="1043" name="AutoShape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/>
        </xdr:cNvSpPr>
      </xdr:nvSpPr>
      <xdr:spPr bwMode="auto">
        <a:xfrm>
          <a:off x="406400" y="2565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18</xdr:row>
      <xdr:rowOff>12700</xdr:rowOff>
    </xdr:from>
    <xdr:to>
      <xdr:col>0</xdr:col>
      <xdr:colOff>533400</xdr:colOff>
      <xdr:row>20</xdr:row>
      <xdr:rowOff>165100</xdr:rowOff>
    </xdr:to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/>
        </xdr:cNvSpPr>
      </xdr:nvSpPr>
      <xdr:spPr bwMode="auto">
        <a:xfrm>
          <a:off x="406400" y="2946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21</xdr:row>
      <xdr:rowOff>12700</xdr:rowOff>
    </xdr:from>
    <xdr:to>
      <xdr:col>0</xdr:col>
      <xdr:colOff>533400</xdr:colOff>
      <xdr:row>23</xdr:row>
      <xdr:rowOff>165100</xdr:rowOff>
    </xdr:to>
    <xdr:sp macro="" textlink="">
      <xdr:nvSpPr>
        <xdr:cNvPr id="1045" name="AutoShape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/>
        </xdr:cNvSpPr>
      </xdr:nvSpPr>
      <xdr:spPr bwMode="auto">
        <a:xfrm>
          <a:off x="406400" y="3327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24</xdr:row>
      <xdr:rowOff>12700</xdr:rowOff>
    </xdr:from>
    <xdr:to>
      <xdr:col>0</xdr:col>
      <xdr:colOff>533400</xdr:colOff>
      <xdr:row>26</xdr:row>
      <xdr:rowOff>165100</xdr:rowOff>
    </xdr:to>
    <xdr:sp macro="" textlink="">
      <xdr:nvSpPr>
        <xdr:cNvPr id="1046" name="AutoShape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/>
        </xdr:cNvSpPr>
      </xdr:nvSpPr>
      <xdr:spPr bwMode="auto">
        <a:xfrm>
          <a:off x="406400" y="3708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27</xdr:row>
      <xdr:rowOff>0</xdr:rowOff>
    </xdr:from>
    <xdr:to>
      <xdr:col>0</xdr:col>
      <xdr:colOff>533400</xdr:colOff>
      <xdr:row>29</xdr:row>
      <xdr:rowOff>152400</xdr:rowOff>
    </xdr:to>
    <xdr:sp macro="" textlink="">
      <xdr:nvSpPr>
        <xdr:cNvPr id="1047" name="AutoShape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/>
        </xdr:cNvSpPr>
      </xdr:nvSpPr>
      <xdr:spPr bwMode="auto">
        <a:xfrm>
          <a:off x="406400" y="40767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9</xdr:row>
      <xdr:rowOff>12700</xdr:rowOff>
    </xdr:from>
    <xdr:to>
      <xdr:col>0</xdr:col>
      <xdr:colOff>495300</xdr:colOff>
      <xdr:row>12</xdr:row>
      <xdr:rowOff>1814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406400" y="18161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12</xdr:row>
      <xdr:rowOff>0</xdr:rowOff>
    </xdr:from>
    <xdr:to>
      <xdr:col>0</xdr:col>
      <xdr:colOff>495300</xdr:colOff>
      <xdr:row>15</xdr:row>
      <xdr:rowOff>1814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406400" y="2184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15</xdr:row>
      <xdr:rowOff>12700</xdr:rowOff>
    </xdr:from>
    <xdr:to>
      <xdr:col>0</xdr:col>
      <xdr:colOff>495300</xdr:colOff>
      <xdr:row>18</xdr:row>
      <xdr:rowOff>1814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406400" y="2565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18</xdr:row>
      <xdr:rowOff>12700</xdr:rowOff>
    </xdr:from>
    <xdr:to>
      <xdr:col>0</xdr:col>
      <xdr:colOff>495300</xdr:colOff>
      <xdr:row>21</xdr:row>
      <xdr:rowOff>1814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406400" y="2946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21</xdr:row>
      <xdr:rowOff>12700</xdr:rowOff>
    </xdr:from>
    <xdr:to>
      <xdr:col>0</xdr:col>
      <xdr:colOff>495300</xdr:colOff>
      <xdr:row>24</xdr:row>
      <xdr:rowOff>1814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406400" y="3327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24</xdr:row>
      <xdr:rowOff>12700</xdr:rowOff>
    </xdr:from>
    <xdr:to>
      <xdr:col>0</xdr:col>
      <xdr:colOff>495300</xdr:colOff>
      <xdr:row>27</xdr:row>
      <xdr:rowOff>1814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406400" y="37084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27</xdr:row>
      <xdr:rowOff>0</xdr:rowOff>
    </xdr:from>
    <xdr:to>
      <xdr:col>0</xdr:col>
      <xdr:colOff>495300</xdr:colOff>
      <xdr:row>29</xdr:row>
      <xdr:rowOff>152400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406400" y="4076700"/>
          <a:ext cx="88900" cy="36830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4</xdr:row>
      <xdr:rowOff>43391</xdr:rowOff>
    </xdr:from>
    <xdr:to>
      <xdr:col>0</xdr:col>
      <xdr:colOff>550334</xdr:colOff>
      <xdr:row>5</xdr:row>
      <xdr:rowOff>126999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ECB3081-ACE1-E244-9FA1-BB65B661AFEC}"/>
            </a:ext>
          </a:extLst>
        </xdr:cNvPr>
        <xdr:cNvSpPr>
          <a:spLocks/>
        </xdr:cNvSpPr>
      </xdr:nvSpPr>
      <xdr:spPr bwMode="auto">
        <a:xfrm>
          <a:off x="485776" y="932391"/>
          <a:ext cx="64558" cy="261408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6</xdr:row>
      <xdr:rowOff>43391</xdr:rowOff>
    </xdr:from>
    <xdr:to>
      <xdr:col>0</xdr:col>
      <xdr:colOff>550334</xdr:colOff>
      <xdr:row>7</xdr:row>
      <xdr:rowOff>127000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6F0E7B9-59B8-CA44-8048-CD87F854656E}"/>
            </a:ext>
          </a:extLst>
        </xdr:cNvPr>
        <xdr:cNvSpPr>
          <a:spLocks/>
        </xdr:cNvSpPr>
      </xdr:nvSpPr>
      <xdr:spPr bwMode="auto">
        <a:xfrm>
          <a:off x="485776" y="1287991"/>
          <a:ext cx="64558" cy="26140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8</xdr:row>
      <xdr:rowOff>34924</xdr:rowOff>
    </xdr:from>
    <xdr:to>
      <xdr:col>0</xdr:col>
      <xdr:colOff>550334</xdr:colOff>
      <xdr:row>9</xdr:row>
      <xdr:rowOff>118533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924835A-3C9E-7B48-B4B6-2B5E50DCAB6E}"/>
            </a:ext>
          </a:extLst>
        </xdr:cNvPr>
        <xdr:cNvSpPr>
          <a:spLocks/>
        </xdr:cNvSpPr>
      </xdr:nvSpPr>
      <xdr:spPr bwMode="auto">
        <a:xfrm>
          <a:off x="485776" y="1635124"/>
          <a:ext cx="64558" cy="26140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10</xdr:row>
      <xdr:rowOff>43391</xdr:rowOff>
    </xdr:from>
    <xdr:to>
      <xdr:col>0</xdr:col>
      <xdr:colOff>550334</xdr:colOff>
      <xdr:row>11</xdr:row>
      <xdr:rowOff>126999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D801842-C44B-7047-BDBB-E512A66E059A}"/>
            </a:ext>
          </a:extLst>
        </xdr:cNvPr>
        <xdr:cNvSpPr>
          <a:spLocks/>
        </xdr:cNvSpPr>
      </xdr:nvSpPr>
      <xdr:spPr bwMode="auto">
        <a:xfrm>
          <a:off x="485776" y="1999191"/>
          <a:ext cx="64558" cy="261408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12</xdr:row>
      <xdr:rowOff>43390</xdr:rowOff>
    </xdr:from>
    <xdr:to>
      <xdr:col>0</xdr:col>
      <xdr:colOff>550334</xdr:colOff>
      <xdr:row>13</xdr:row>
      <xdr:rowOff>126999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78D03D5-2173-3D4F-A3BE-EC06668E8100}"/>
            </a:ext>
          </a:extLst>
        </xdr:cNvPr>
        <xdr:cNvSpPr>
          <a:spLocks/>
        </xdr:cNvSpPr>
      </xdr:nvSpPr>
      <xdr:spPr bwMode="auto">
        <a:xfrm>
          <a:off x="485776" y="2354790"/>
          <a:ext cx="64558" cy="26140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14</xdr:row>
      <xdr:rowOff>43389</xdr:rowOff>
    </xdr:from>
    <xdr:to>
      <xdr:col>0</xdr:col>
      <xdr:colOff>550334</xdr:colOff>
      <xdr:row>15</xdr:row>
      <xdr:rowOff>126998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A6204110-CE95-BF41-B50A-498D721C93BA}"/>
            </a:ext>
          </a:extLst>
        </xdr:cNvPr>
        <xdr:cNvSpPr>
          <a:spLocks/>
        </xdr:cNvSpPr>
      </xdr:nvSpPr>
      <xdr:spPr bwMode="auto">
        <a:xfrm>
          <a:off x="485776" y="2710389"/>
          <a:ext cx="64558" cy="26140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16</xdr:row>
      <xdr:rowOff>34923</xdr:rowOff>
    </xdr:from>
    <xdr:to>
      <xdr:col>0</xdr:col>
      <xdr:colOff>550334</xdr:colOff>
      <xdr:row>17</xdr:row>
      <xdr:rowOff>118531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BC1087A-032D-C546-8261-BD4439B10C7F}"/>
            </a:ext>
          </a:extLst>
        </xdr:cNvPr>
        <xdr:cNvSpPr>
          <a:spLocks/>
        </xdr:cNvSpPr>
      </xdr:nvSpPr>
      <xdr:spPr bwMode="auto">
        <a:xfrm>
          <a:off x="485776" y="3057523"/>
          <a:ext cx="64558" cy="261408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18</xdr:row>
      <xdr:rowOff>34922</xdr:rowOff>
    </xdr:from>
    <xdr:to>
      <xdr:col>0</xdr:col>
      <xdr:colOff>550334</xdr:colOff>
      <xdr:row>19</xdr:row>
      <xdr:rowOff>118531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77EB978-0483-8745-8355-9CC696C20432}"/>
            </a:ext>
          </a:extLst>
        </xdr:cNvPr>
        <xdr:cNvSpPr>
          <a:spLocks/>
        </xdr:cNvSpPr>
      </xdr:nvSpPr>
      <xdr:spPr bwMode="auto">
        <a:xfrm>
          <a:off x="485776" y="3413122"/>
          <a:ext cx="64558" cy="26140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4</xdr:row>
      <xdr:rowOff>43391</xdr:rowOff>
    </xdr:from>
    <xdr:to>
      <xdr:col>0</xdr:col>
      <xdr:colOff>550334</xdr:colOff>
      <xdr:row>5</xdr:row>
      <xdr:rowOff>126999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05909E2-43E1-AA4D-A243-DD8697FBA885}"/>
            </a:ext>
          </a:extLst>
        </xdr:cNvPr>
        <xdr:cNvSpPr>
          <a:spLocks/>
        </xdr:cNvSpPr>
      </xdr:nvSpPr>
      <xdr:spPr bwMode="auto">
        <a:xfrm>
          <a:off x="485776" y="932391"/>
          <a:ext cx="64558" cy="261408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6</xdr:row>
      <xdr:rowOff>43391</xdr:rowOff>
    </xdr:from>
    <xdr:to>
      <xdr:col>0</xdr:col>
      <xdr:colOff>550334</xdr:colOff>
      <xdr:row>7</xdr:row>
      <xdr:rowOff>127000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D8897186-93F1-D04C-98F9-CF690A9053FD}"/>
            </a:ext>
          </a:extLst>
        </xdr:cNvPr>
        <xdr:cNvSpPr>
          <a:spLocks/>
        </xdr:cNvSpPr>
      </xdr:nvSpPr>
      <xdr:spPr bwMode="auto">
        <a:xfrm>
          <a:off x="485776" y="1287991"/>
          <a:ext cx="64558" cy="26140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8</xdr:row>
      <xdr:rowOff>34924</xdr:rowOff>
    </xdr:from>
    <xdr:to>
      <xdr:col>0</xdr:col>
      <xdr:colOff>550334</xdr:colOff>
      <xdr:row>9</xdr:row>
      <xdr:rowOff>118533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0276886-E49E-114F-9735-8025EF0080C4}"/>
            </a:ext>
          </a:extLst>
        </xdr:cNvPr>
        <xdr:cNvSpPr>
          <a:spLocks/>
        </xdr:cNvSpPr>
      </xdr:nvSpPr>
      <xdr:spPr bwMode="auto">
        <a:xfrm>
          <a:off x="485776" y="1635124"/>
          <a:ext cx="64558" cy="26140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10</xdr:row>
      <xdr:rowOff>43391</xdr:rowOff>
    </xdr:from>
    <xdr:to>
      <xdr:col>0</xdr:col>
      <xdr:colOff>550334</xdr:colOff>
      <xdr:row>11</xdr:row>
      <xdr:rowOff>126999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F14C8EF3-5E79-C64B-9E4E-39730907F186}"/>
            </a:ext>
          </a:extLst>
        </xdr:cNvPr>
        <xdr:cNvSpPr>
          <a:spLocks/>
        </xdr:cNvSpPr>
      </xdr:nvSpPr>
      <xdr:spPr bwMode="auto">
        <a:xfrm>
          <a:off x="485776" y="1999191"/>
          <a:ext cx="64558" cy="261408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12</xdr:row>
      <xdr:rowOff>43390</xdr:rowOff>
    </xdr:from>
    <xdr:to>
      <xdr:col>0</xdr:col>
      <xdr:colOff>550334</xdr:colOff>
      <xdr:row>13</xdr:row>
      <xdr:rowOff>126999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17F1ADBB-D2ED-EC4D-8CF5-06843F1ACF91}"/>
            </a:ext>
          </a:extLst>
        </xdr:cNvPr>
        <xdr:cNvSpPr>
          <a:spLocks/>
        </xdr:cNvSpPr>
      </xdr:nvSpPr>
      <xdr:spPr bwMode="auto">
        <a:xfrm>
          <a:off x="485776" y="2354790"/>
          <a:ext cx="64558" cy="26140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14</xdr:row>
      <xdr:rowOff>43389</xdr:rowOff>
    </xdr:from>
    <xdr:to>
      <xdr:col>0</xdr:col>
      <xdr:colOff>550334</xdr:colOff>
      <xdr:row>15</xdr:row>
      <xdr:rowOff>126998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A42B899-7048-6D46-AFC1-0880A3FBCAD2}"/>
            </a:ext>
          </a:extLst>
        </xdr:cNvPr>
        <xdr:cNvSpPr>
          <a:spLocks/>
        </xdr:cNvSpPr>
      </xdr:nvSpPr>
      <xdr:spPr bwMode="auto">
        <a:xfrm>
          <a:off x="485776" y="2710389"/>
          <a:ext cx="64558" cy="26140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16</xdr:row>
      <xdr:rowOff>34923</xdr:rowOff>
    </xdr:from>
    <xdr:to>
      <xdr:col>0</xdr:col>
      <xdr:colOff>550334</xdr:colOff>
      <xdr:row>17</xdr:row>
      <xdr:rowOff>118531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9B1E6E8-FADD-ED49-9BAF-07FCFC46B012}"/>
            </a:ext>
          </a:extLst>
        </xdr:cNvPr>
        <xdr:cNvSpPr>
          <a:spLocks/>
        </xdr:cNvSpPr>
      </xdr:nvSpPr>
      <xdr:spPr bwMode="auto">
        <a:xfrm>
          <a:off x="485776" y="3057523"/>
          <a:ext cx="64558" cy="261408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18</xdr:row>
      <xdr:rowOff>34922</xdr:rowOff>
    </xdr:from>
    <xdr:to>
      <xdr:col>0</xdr:col>
      <xdr:colOff>550334</xdr:colOff>
      <xdr:row>19</xdr:row>
      <xdr:rowOff>118531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FD76278-75B7-AF42-8669-DAB100CAF679}"/>
            </a:ext>
          </a:extLst>
        </xdr:cNvPr>
        <xdr:cNvSpPr>
          <a:spLocks/>
        </xdr:cNvSpPr>
      </xdr:nvSpPr>
      <xdr:spPr bwMode="auto">
        <a:xfrm>
          <a:off x="485776" y="3413122"/>
          <a:ext cx="64558" cy="26140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498929</xdr:colOff>
      <xdr:row>5</xdr:row>
      <xdr:rowOff>45358</xdr:rowOff>
    </xdr:from>
    <xdr:to>
      <xdr:col>0</xdr:col>
      <xdr:colOff>563487</xdr:colOff>
      <xdr:row>6</xdr:row>
      <xdr:rowOff>128965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89158BD-4ADF-A14B-994A-C9A001602A8C}"/>
            </a:ext>
          </a:extLst>
        </xdr:cNvPr>
        <xdr:cNvSpPr>
          <a:spLocks/>
        </xdr:cNvSpPr>
      </xdr:nvSpPr>
      <xdr:spPr bwMode="auto">
        <a:xfrm>
          <a:off x="498929" y="1112158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7</xdr:row>
      <xdr:rowOff>38302</xdr:rowOff>
    </xdr:from>
    <xdr:to>
      <xdr:col>0</xdr:col>
      <xdr:colOff>563487</xdr:colOff>
      <xdr:row>8</xdr:row>
      <xdr:rowOff>121909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E97B283-94FD-3B42-8B31-9043D7D2B4BD}"/>
            </a:ext>
          </a:extLst>
        </xdr:cNvPr>
        <xdr:cNvSpPr>
          <a:spLocks/>
        </xdr:cNvSpPr>
      </xdr:nvSpPr>
      <xdr:spPr bwMode="auto">
        <a:xfrm>
          <a:off x="498929" y="1460702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9</xdr:row>
      <xdr:rowOff>45358</xdr:rowOff>
    </xdr:from>
    <xdr:to>
      <xdr:col>0</xdr:col>
      <xdr:colOff>563487</xdr:colOff>
      <xdr:row>10</xdr:row>
      <xdr:rowOff>128965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87FAB739-144A-6241-82D1-9B35B42FCDCF}"/>
            </a:ext>
          </a:extLst>
        </xdr:cNvPr>
        <xdr:cNvSpPr>
          <a:spLocks/>
        </xdr:cNvSpPr>
      </xdr:nvSpPr>
      <xdr:spPr bwMode="auto">
        <a:xfrm>
          <a:off x="498929" y="1823358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11</xdr:row>
      <xdr:rowOff>38302</xdr:rowOff>
    </xdr:from>
    <xdr:to>
      <xdr:col>0</xdr:col>
      <xdr:colOff>563487</xdr:colOff>
      <xdr:row>12</xdr:row>
      <xdr:rowOff>121909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EFD31CF-A91D-674D-AEC0-1F5FCF7532B5}"/>
            </a:ext>
          </a:extLst>
        </xdr:cNvPr>
        <xdr:cNvSpPr>
          <a:spLocks/>
        </xdr:cNvSpPr>
      </xdr:nvSpPr>
      <xdr:spPr bwMode="auto">
        <a:xfrm>
          <a:off x="498929" y="2171902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13</xdr:row>
      <xdr:rowOff>38303</xdr:rowOff>
    </xdr:from>
    <xdr:to>
      <xdr:col>0</xdr:col>
      <xdr:colOff>563487</xdr:colOff>
      <xdr:row>14</xdr:row>
      <xdr:rowOff>121910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13D6EB74-8B74-A842-9127-8CD8D377B7D4}"/>
            </a:ext>
          </a:extLst>
        </xdr:cNvPr>
        <xdr:cNvSpPr>
          <a:spLocks/>
        </xdr:cNvSpPr>
      </xdr:nvSpPr>
      <xdr:spPr bwMode="auto">
        <a:xfrm>
          <a:off x="498929" y="2527503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15</xdr:row>
      <xdr:rowOff>38303</xdr:rowOff>
    </xdr:from>
    <xdr:to>
      <xdr:col>0</xdr:col>
      <xdr:colOff>563487</xdr:colOff>
      <xdr:row>16</xdr:row>
      <xdr:rowOff>121910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F9743631-0102-4346-8DB8-E9D507F5C6B8}"/>
            </a:ext>
          </a:extLst>
        </xdr:cNvPr>
        <xdr:cNvSpPr>
          <a:spLocks/>
        </xdr:cNvSpPr>
      </xdr:nvSpPr>
      <xdr:spPr bwMode="auto">
        <a:xfrm>
          <a:off x="498929" y="2883103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17</xdr:row>
      <xdr:rowOff>38303</xdr:rowOff>
    </xdr:from>
    <xdr:to>
      <xdr:col>0</xdr:col>
      <xdr:colOff>563487</xdr:colOff>
      <xdr:row>18</xdr:row>
      <xdr:rowOff>121910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D1FEA622-BFD5-EE4F-8D07-912E626B43DB}"/>
            </a:ext>
          </a:extLst>
        </xdr:cNvPr>
        <xdr:cNvSpPr>
          <a:spLocks/>
        </xdr:cNvSpPr>
      </xdr:nvSpPr>
      <xdr:spPr bwMode="auto">
        <a:xfrm>
          <a:off x="498929" y="3238703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19</xdr:row>
      <xdr:rowOff>31247</xdr:rowOff>
    </xdr:from>
    <xdr:to>
      <xdr:col>0</xdr:col>
      <xdr:colOff>563487</xdr:colOff>
      <xdr:row>20</xdr:row>
      <xdr:rowOff>114854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96C9B0A7-3EFE-A444-8B6F-8FC5E8F2C4A4}"/>
            </a:ext>
          </a:extLst>
        </xdr:cNvPr>
        <xdr:cNvSpPr>
          <a:spLocks/>
        </xdr:cNvSpPr>
      </xdr:nvSpPr>
      <xdr:spPr bwMode="auto">
        <a:xfrm>
          <a:off x="498929" y="3587247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5</xdr:row>
      <xdr:rowOff>45358</xdr:rowOff>
    </xdr:from>
    <xdr:to>
      <xdr:col>0</xdr:col>
      <xdr:colOff>563487</xdr:colOff>
      <xdr:row>6</xdr:row>
      <xdr:rowOff>128965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C87C0C17-9894-924D-8D90-EF3217551050}"/>
            </a:ext>
          </a:extLst>
        </xdr:cNvPr>
        <xdr:cNvSpPr>
          <a:spLocks/>
        </xdr:cNvSpPr>
      </xdr:nvSpPr>
      <xdr:spPr bwMode="auto">
        <a:xfrm>
          <a:off x="498929" y="1112158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7</xdr:row>
      <xdr:rowOff>38302</xdr:rowOff>
    </xdr:from>
    <xdr:to>
      <xdr:col>0</xdr:col>
      <xdr:colOff>563487</xdr:colOff>
      <xdr:row>8</xdr:row>
      <xdr:rowOff>121909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FDA0AF2E-569F-4442-8279-12F361CE5A1D}"/>
            </a:ext>
          </a:extLst>
        </xdr:cNvPr>
        <xdr:cNvSpPr>
          <a:spLocks/>
        </xdr:cNvSpPr>
      </xdr:nvSpPr>
      <xdr:spPr bwMode="auto">
        <a:xfrm>
          <a:off x="498929" y="1460702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9</xdr:row>
      <xdr:rowOff>45358</xdr:rowOff>
    </xdr:from>
    <xdr:to>
      <xdr:col>0</xdr:col>
      <xdr:colOff>563487</xdr:colOff>
      <xdr:row>10</xdr:row>
      <xdr:rowOff>128965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A1625C6A-52F2-2E4F-B187-3CF74661DBC8}"/>
            </a:ext>
          </a:extLst>
        </xdr:cNvPr>
        <xdr:cNvSpPr>
          <a:spLocks/>
        </xdr:cNvSpPr>
      </xdr:nvSpPr>
      <xdr:spPr bwMode="auto">
        <a:xfrm>
          <a:off x="498929" y="1823358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11</xdr:row>
      <xdr:rowOff>38302</xdr:rowOff>
    </xdr:from>
    <xdr:to>
      <xdr:col>0</xdr:col>
      <xdr:colOff>563487</xdr:colOff>
      <xdr:row>12</xdr:row>
      <xdr:rowOff>121909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FE958C2-1ACC-8E45-8D24-967DA22D845B}"/>
            </a:ext>
          </a:extLst>
        </xdr:cNvPr>
        <xdr:cNvSpPr>
          <a:spLocks/>
        </xdr:cNvSpPr>
      </xdr:nvSpPr>
      <xdr:spPr bwMode="auto">
        <a:xfrm>
          <a:off x="498929" y="2171902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13</xdr:row>
      <xdr:rowOff>38303</xdr:rowOff>
    </xdr:from>
    <xdr:to>
      <xdr:col>0</xdr:col>
      <xdr:colOff>563487</xdr:colOff>
      <xdr:row>14</xdr:row>
      <xdr:rowOff>121910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E69BDDC2-C600-A24A-AA05-068FB70774CC}"/>
            </a:ext>
          </a:extLst>
        </xdr:cNvPr>
        <xdr:cNvSpPr>
          <a:spLocks/>
        </xdr:cNvSpPr>
      </xdr:nvSpPr>
      <xdr:spPr bwMode="auto">
        <a:xfrm>
          <a:off x="498929" y="2527503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15</xdr:row>
      <xdr:rowOff>38303</xdr:rowOff>
    </xdr:from>
    <xdr:to>
      <xdr:col>0</xdr:col>
      <xdr:colOff>563487</xdr:colOff>
      <xdr:row>16</xdr:row>
      <xdr:rowOff>121910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EFCB78E-9EB6-BB46-B32E-20587F5CC12D}"/>
            </a:ext>
          </a:extLst>
        </xdr:cNvPr>
        <xdr:cNvSpPr>
          <a:spLocks/>
        </xdr:cNvSpPr>
      </xdr:nvSpPr>
      <xdr:spPr bwMode="auto">
        <a:xfrm>
          <a:off x="498929" y="2883103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17</xdr:row>
      <xdr:rowOff>38303</xdr:rowOff>
    </xdr:from>
    <xdr:to>
      <xdr:col>0</xdr:col>
      <xdr:colOff>563487</xdr:colOff>
      <xdr:row>18</xdr:row>
      <xdr:rowOff>121910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5C2243AA-26A7-0946-A3F6-1E5E40B4B4A5}"/>
            </a:ext>
          </a:extLst>
        </xdr:cNvPr>
        <xdr:cNvSpPr>
          <a:spLocks/>
        </xdr:cNvSpPr>
      </xdr:nvSpPr>
      <xdr:spPr bwMode="auto">
        <a:xfrm>
          <a:off x="498929" y="3238703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19</xdr:row>
      <xdr:rowOff>31247</xdr:rowOff>
    </xdr:from>
    <xdr:to>
      <xdr:col>0</xdr:col>
      <xdr:colOff>563487</xdr:colOff>
      <xdr:row>20</xdr:row>
      <xdr:rowOff>114854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EA929D35-A040-964C-99CE-B038630205E0}"/>
            </a:ext>
          </a:extLst>
        </xdr:cNvPr>
        <xdr:cNvSpPr>
          <a:spLocks/>
        </xdr:cNvSpPr>
      </xdr:nvSpPr>
      <xdr:spPr bwMode="auto">
        <a:xfrm>
          <a:off x="498929" y="3587247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559534</xdr:colOff>
      <xdr:row>4</xdr:row>
      <xdr:rowOff>16657</xdr:rowOff>
    </xdr:from>
    <xdr:to>
      <xdr:col>0</xdr:col>
      <xdr:colOff>624092</xdr:colOff>
      <xdr:row>5</xdr:row>
      <xdr:rowOff>112413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1A39EF6-8346-5645-85FA-2FD48E13B9D5}"/>
            </a:ext>
          </a:extLst>
        </xdr:cNvPr>
        <xdr:cNvSpPr>
          <a:spLocks/>
        </xdr:cNvSpPr>
      </xdr:nvSpPr>
      <xdr:spPr bwMode="auto">
        <a:xfrm>
          <a:off x="559534" y="1146957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6</xdr:row>
      <xdr:rowOff>16657</xdr:rowOff>
    </xdr:from>
    <xdr:to>
      <xdr:col>0</xdr:col>
      <xdr:colOff>624092</xdr:colOff>
      <xdr:row>7</xdr:row>
      <xdr:rowOff>112413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5EBC6FB-8D20-7647-8459-BCCDC2AE9B63}"/>
            </a:ext>
          </a:extLst>
        </xdr:cNvPr>
        <xdr:cNvSpPr>
          <a:spLocks/>
        </xdr:cNvSpPr>
      </xdr:nvSpPr>
      <xdr:spPr bwMode="auto">
        <a:xfrm>
          <a:off x="559534" y="1477157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8</xdr:row>
      <xdr:rowOff>9602</xdr:rowOff>
    </xdr:from>
    <xdr:to>
      <xdr:col>0</xdr:col>
      <xdr:colOff>624092</xdr:colOff>
      <xdr:row>9</xdr:row>
      <xdr:rowOff>105358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DE9E59D-D85D-A74B-9D92-5AEADDE71377}"/>
            </a:ext>
          </a:extLst>
        </xdr:cNvPr>
        <xdr:cNvSpPr>
          <a:spLocks/>
        </xdr:cNvSpPr>
      </xdr:nvSpPr>
      <xdr:spPr bwMode="auto">
        <a:xfrm>
          <a:off x="559534" y="1800302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10</xdr:row>
      <xdr:rowOff>16657</xdr:rowOff>
    </xdr:from>
    <xdr:to>
      <xdr:col>0</xdr:col>
      <xdr:colOff>624092</xdr:colOff>
      <xdr:row>11</xdr:row>
      <xdr:rowOff>112413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41C3CE6-9D4C-4942-B09D-D1B090C948CE}"/>
            </a:ext>
          </a:extLst>
        </xdr:cNvPr>
        <xdr:cNvSpPr>
          <a:spLocks/>
        </xdr:cNvSpPr>
      </xdr:nvSpPr>
      <xdr:spPr bwMode="auto">
        <a:xfrm>
          <a:off x="559534" y="2137557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12</xdr:row>
      <xdr:rowOff>16656</xdr:rowOff>
    </xdr:from>
    <xdr:to>
      <xdr:col>0</xdr:col>
      <xdr:colOff>624092</xdr:colOff>
      <xdr:row>13</xdr:row>
      <xdr:rowOff>112413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C635295B-6BBE-CD40-9C1D-4728E4091F0A}"/>
            </a:ext>
          </a:extLst>
        </xdr:cNvPr>
        <xdr:cNvSpPr>
          <a:spLocks/>
        </xdr:cNvSpPr>
      </xdr:nvSpPr>
      <xdr:spPr bwMode="auto">
        <a:xfrm>
          <a:off x="559534" y="2467756"/>
          <a:ext cx="64558" cy="2608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14</xdr:row>
      <xdr:rowOff>9601</xdr:rowOff>
    </xdr:from>
    <xdr:to>
      <xdr:col>0</xdr:col>
      <xdr:colOff>624092</xdr:colOff>
      <xdr:row>15</xdr:row>
      <xdr:rowOff>105357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2FF0D5C-619E-B549-A8B7-53B187C4199A}"/>
            </a:ext>
          </a:extLst>
        </xdr:cNvPr>
        <xdr:cNvSpPr>
          <a:spLocks/>
        </xdr:cNvSpPr>
      </xdr:nvSpPr>
      <xdr:spPr bwMode="auto">
        <a:xfrm>
          <a:off x="559534" y="2790901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16</xdr:row>
      <xdr:rowOff>16656</xdr:rowOff>
    </xdr:from>
    <xdr:to>
      <xdr:col>0</xdr:col>
      <xdr:colOff>624092</xdr:colOff>
      <xdr:row>17</xdr:row>
      <xdr:rowOff>112413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E6E5732E-5FEC-7D45-9465-9D6D5CB78A9D}"/>
            </a:ext>
          </a:extLst>
        </xdr:cNvPr>
        <xdr:cNvSpPr>
          <a:spLocks/>
        </xdr:cNvSpPr>
      </xdr:nvSpPr>
      <xdr:spPr bwMode="auto">
        <a:xfrm>
          <a:off x="559534" y="3128156"/>
          <a:ext cx="64558" cy="2608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18</xdr:row>
      <xdr:rowOff>9601</xdr:rowOff>
    </xdr:from>
    <xdr:to>
      <xdr:col>0</xdr:col>
      <xdr:colOff>624092</xdr:colOff>
      <xdr:row>19</xdr:row>
      <xdr:rowOff>105357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FC637A4-4C9D-804A-A313-26888EFAD190}"/>
            </a:ext>
          </a:extLst>
        </xdr:cNvPr>
        <xdr:cNvSpPr>
          <a:spLocks/>
        </xdr:cNvSpPr>
      </xdr:nvSpPr>
      <xdr:spPr bwMode="auto">
        <a:xfrm>
          <a:off x="559534" y="3451301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26</xdr:row>
      <xdr:rowOff>9601</xdr:rowOff>
    </xdr:from>
    <xdr:to>
      <xdr:col>0</xdr:col>
      <xdr:colOff>624092</xdr:colOff>
      <xdr:row>27</xdr:row>
      <xdr:rowOff>105357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E56D21B2-4935-6B4B-9BA7-B83509BD008F}"/>
            </a:ext>
          </a:extLst>
        </xdr:cNvPr>
        <xdr:cNvSpPr>
          <a:spLocks/>
        </xdr:cNvSpPr>
      </xdr:nvSpPr>
      <xdr:spPr bwMode="auto">
        <a:xfrm>
          <a:off x="559534" y="5076901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28</xdr:row>
      <xdr:rowOff>9602</xdr:rowOff>
    </xdr:from>
    <xdr:to>
      <xdr:col>0</xdr:col>
      <xdr:colOff>624092</xdr:colOff>
      <xdr:row>29</xdr:row>
      <xdr:rowOff>105358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1F46D9D8-AC4D-5D42-BC69-8F78DFAE2CE9}"/>
            </a:ext>
          </a:extLst>
        </xdr:cNvPr>
        <xdr:cNvSpPr>
          <a:spLocks/>
        </xdr:cNvSpPr>
      </xdr:nvSpPr>
      <xdr:spPr bwMode="auto">
        <a:xfrm>
          <a:off x="559534" y="5407102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30</xdr:row>
      <xdr:rowOff>16657</xdr:rowOff>
    </xdr:from>
    <xdr:to>
      <xdr:col>0</xdr:col>
      <xdr:colOff>624092</xdr:colOff>
      <xdr:row>31</xdr:row>
      <xdr:rowOff>112413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DB8A27B2-4AB2-C34E-B920-B876F4F44280}"/>
            </a:ext>
          </a:extLst>
        </xdr:cNvPr>
        <xdr:cNvSpPr>
          <a:spLocks/>
        </xdr:cNvSpPr>
      </xdr:nvSpPr>
      <xdr:spPr bwMode="auto">
        <a:xfrm>
          <a:off x="559534" y="5744357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32</xdr:row>
      <xdr:rowOff>16656</xdr:rowOff>
    </xdr:from>
    <xdr:to>
      <xdr:col>0</xdr:col>
      <xdr:colOff>624092</xdr:colOff>
      <xdr:row>33</xdr:row>
      <xdr:rowOff>112413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F185D318-47EB-8146-B0AD-EDEBCBD293D5}"/>
            </a:ext>
          </a:extLst>
        </xdr:cNvPr>
        <xdr:cNvSpPr>
          <a:spLocks/>
        </xdr:cNvSpPr>
      </xdr:nvSpPr>
      <xdr:spPr bwMode="auto">
        <a:xfrm>
          <a:off x="559534" y="6074556"/>
          <a:ext cx="64558" cy="2608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34</xdr:row>
      <xdr:rowOff>9601</xdr:rowOff>
    </xdr:from>
    <xdr:to>
      <xdr:col>0</xdr:col>
      <xdr:colOff>624092</xdr:colOff>
      <xdr:row>35</xdr:row>
      <xdr:rowOff>105357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3A235F94-5890-7541-9A2A-E469B46D230A}"/>
            </a:ext>
          </a:extLst>
        </xdr:cNvPr>
        <xdr:cNvSpPr>
          <a:spLocks/>
        </xdr:cNvSpPr>
      </xdr:nvSpPr>
      <xdr:spPr bwMode="auto">
        <a:xfrm>
          <a:off x="559534" y="6397701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36</xdr:row>
      <xdr:rowOff>9601</xdr:rowOff>
    </xdr:from>
    <xdr:to>
      <xdr:col>0</xdr:col>
      <xdr:colOff>624092</xdr:colOff>
      <xdr:row>37</xdr:row>
      <xdr:rowOff>105358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5EA5D84C-6BB1-C942-8BCF-380ECE22A033}"/>
            </a:ext>
          </a:extLst>
        </xdr:cNvPr>
        <xdr:cNvSpPr>
          <a:spLocks/>
        </xdr:cNvSpPr>
      </xdr:nvSpPr>
      <xdr:spPr bwMode="auto">
        <a:xfrm>
          <a:off x="559534" y="6727901"/>
          <a:ext cx="64558" cy="2608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38</xdr:row>
      <xdr:rowOff>16657</xdr:rowOff>
    </xdr:from>
    <xdr:to>
      <xdr:col>0</xdr:col>
      <xdr:colOff>624092</xdr:colOff>
      <xdr:row>39</xdr:row>
      <xdr:rowOff>112413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E4FDF7B7-407C-C640-B9C6-4F915B3D902B}"/>
            </a:ext>
          </a:extLst>
        </xdr:cNvPr>
        <xdr:cNvSpPr>
          <a:spLocks/>
        </xdr:cNvSpPr>
      </xdr:nvSpPr>
      <xdr:spPr bwMode="auto">
        <a:xfrm>
          <a:off x="559534" y="7065157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40</xdr:row>
      <xdr:rowOff>9601</xdr:rowOff>
    </xdr:from>
    <xdr:to>
      <xdr:col>0</xdr:col>
      <xdr:colOff>624092</xdr:colOff>
      <xdr:row>41</xdr:row>
      <xdr:rowOff>105357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7EC24500-C521-744B-8442-8F4F31ADD1F9}"/>
            </a:ext>
          </a:extLst>
        </xdr:cNvPr>
        <xdr:cNvSpPr>
          <a:spLocks/>
        </xdr:cNvSpPr>
      </xdr:nvSpPr>
      <xdr:spPr bwMode="auto">
        <a:xfrm>
          <a:off x="559534" y="7388301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4</xdr:row>
      <xdr:rowOff>16657</xdr:rowOff>
    </xdr:from>
    <xdr:to>
      <xdr:col>0</xdr:col>
      <xdr:colOff>624092</xdr:colOff>
      <xdr:row>5</xdr:row>
      <xdr:rowOff>112413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31B98FBC-7852-B24A-A3A0-C0E1F1E5C637}"/>
            </a:ext>
          </a:extLst>
        </xdr:cNvPr>
        <xdr:cNvSpPr>
          <a:spLocks/>
        </xdr:cNvSpPr>
      </xdr:nvSpPr>
      <xdr:spPr bwMode="auto">
        <a:xfrm>
          <a:off x="559534" y="1146957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6</xdr:row>
      <xdr:rowOff>16657</xdr:rowOff>
    </xdr:from>
    <xdr:to>
      <xdr:col>0</xdr:col>
      <xdr:colOff>624092</xdr:colOff>
      <xdr:row>7</xdr:row>
      <xdr:rowOff>112413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81A24BA-EBEB-7141-A117-A5CCD6D864F3}"/>
            </a:ext>
          </a:extLst>
        </xdr:cNvPr>
        <xdr:cNvSpPr>
          <a:spLocks/>
        </xdr:cNvSpPr>
      </xdr:nvSpPr>
      <xdr:spPr bwMode="auto">
        <a:xfrm>
          <a:off x="559534" y="1477157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8</xdr:row>
      <xdr:rowOff>9602</xdr:rowOff>
    </xdr:from>
    <xdr:to>
      <xdr:col>0</xdr:col>
      <xdr:colOff>624092</xdr:colOff>
      <xdr:row>9</xdr:row>
      <xdr:rowOff>105358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56805D03-210C-0F4E-B697-FAE6616A49B5}"/>
            </a:ext>
          </a:extLst>
        </xdr:cNvPr>
        <xdr:cNvSpPr>
          <a:spLocks/>
        </xdr:cNvSpPr>
      </xdr:nvSpPr>
      <xdr:spPr bwMode="auto">
        <a:xfrm>
          <a:off x="559534" y="1800302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10</xdr:row>
      <xdr:rowOff>16657</xdr:rowOff>
    </xdr:from>
    <xdr:to>
      <xdr:col>0</xdr:col>
      <xdr:colOff>624092</xdr:colOff>
      <xdr:row>11</xdr:row>
      <xdr:rowOff>112413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244B6647-CE06-7F40-936D-3CB44332CF65}"/>
            </a:ext>
          </a:extLst>
        </xdr:cNvPr>
        <xdr:cNvSpPr>
          <a:spLocks/>
        </xdr:cNvSpPr>
      </xdr:nvSpPr>
      <xdr:spPr bwMode="auto">
        <a:xfrm>
          <a:off x="559534" y="2137557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12</xdr:row>
      <xdr:rowOff>16656</xdr:rowOff>
    </xdr:from>
    <xdr:to>
      <xdr:col>0</xdr:col>
      <xdr:colOff>624092</xdr:colOff>
      <xdr:row>13</xdr:row>
      <xdr:rowOff>112413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2239FDEA-2CA7-AC4D-9FD1-1C11B9173302}"/>
            </a:ext>
          </a:extLst>
        </xdr:cNvPr>
        <xdr:cNvSpPr>
          <a:spLocks/>
        </xdr:cNvSpPr>
      </xdr:nvSpPr>
      <xdr:spPr bwMode="auto">
        <a:xfrm>
          <a:off x="559534" y="2467756"/>
          <a:ext cx="64558" cy="2608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14</xdr:row>
      <xdr:rowOff>9601</xdr:rowOff>
    </xdr:from>
    <xdr:to>
      <xdr:col>0</xdr:col>
      <xdr:colOff>624092</xdr:colOff>
      <xdr:row>15</xdr:row>
      <xdr:rowOff>105357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45699F23-6D53-E34C-8E1D-29B2955C6107}"/>
            </a:ext>
          </a:extLst>
        </xdr:cNvPr>
        <xdr:cNvSpPr>
          <a:spLocks/>
        </xdr:cNvSpPr>
      </xdr:nvSpPr>
      <xdr:spPr bwMode="auto">
        <a:xfrm>
          <a:off x="559534" y="2790901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16</xdr:row>
      <xdr:rowOff>16656</xdr:rowOff>
    </xdr:from>
    <xdr:to>
      <xdr:col>0</xdr:col>
      <xdr:colOff>624092</xdr:colOff>
      <xdr:row>17</xdr:row>
      <xdr:rowOff>112413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E9033FA6-AF4B-8645-AC6A-6868A936E11E}"/>
            </a:ext>
          </a:extLst>
        </xdr:cNvPr>
        <xdr:cNvSpPr>
          <a:spLocks/>
        </xdr:cNvSpPr>
      </xdr:nvSpPr>
      <xdr:spPr bwMode="auto">
        <a:xfrm>
          <a:off x="559534" y="3128156"/>
          <a:ext cx="64558" cy="2608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18</xdr:row>
      <xdr:rowOff>9601</xdr:rowOff>
    </xdr:from>
    <xdr:to>
      <xdr:col>0</xdr:col>
      <xdr:colOff>624092</xdr:colOff>
      <xdr:row>19</xdr:row>
      <xdr:rowOff>105357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AF38A937-793E-F04D-B1EF-5118BF3F1DEF}"/>
            </a:ext>
          </a:extLst>
        </xdr:cNvPr>
        <xdr:cNvSpPr>
          <a:spLocks/>
        </xdr:cNvSpPr>
      </xdr:nvSpPr>
      <xdr:spPr bwMode="auto">
        <a:xfrm>
          <a:off x="559534" y="3451301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26</xdr:row>
      <xdr:rowOff>9601</xdr:rowOff>
    </xdr:from>
    <xdr:to>
      <xdr:col>0</xdr:col>
      <xdr:colOff>624092</xdr:colOff>
      <xdr:row>27</xdr:row>
      <xdr:rowOff>105357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D4058D7-BEE8-4D4B-9399-E4AFF544F958}"/>
            </a:ext>
          </a:extLst>
        </xdr:cNvPr>
        <xdr:cNvSpPr>
          <a:spLocks/>
        </xdr:cNvSpPr>
      </xdr:nvSpPr>
      <xdr:spPr bwMode="auto">
        <a:xfrm>
          <a:off x="559534" y="5076901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28</xdr:row>
      <xdr:rowOff>9602</xdr:rowOff>
    </xdr:from>
    <xdr:to>
      <xdr:col>0</xdr:col>
      <xdr:colOff>624092</xdr:colOff>
      <xdr:row>29</xdr:row>
      <xdr:rowOff>105358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615EB1A-D7E6-1542-9689-60C543467583}"/>
            </a:ext>
          </a:extLst>
        </xdr:cNvPr>
        <xdr:cNvSpPr>
          <a:spLocks/>
        </xdr:cNvSpPr>
      </xdr:nvSpPr>
      <xdr:spPr bwMode="auto">
        <a:xfrm>
          <a:off x="559534" y="5407102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30</xdr:row>
      <xdr:rowOff>16657</xdr:rowOff>
    </xdr:from>
    <xdr:to>
      <xdr:col>0</xdr:col>
      <xdr:colOff>624092</xdr:colOff>
      <xdr:row>31</xdr:row>
      <xdr:rowOff>112413</xdr:rowOff>
    </xdr:to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A290B15E-3F38-3F4B-B6B8-80AC011BA934}"/>
            </a:ext>
          </a:extLst>
        </xdr:cNvPr>
        <xdr:cNvSpPr>
          <a:spLocks/>
        </xdr:cNvSpPr>
      </xdr:nvSpPr>
      <xdr:spPr bwMode="auto">
        <a:xfrm>
          <a:off x="559534" y="5744357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32</xdr:row>
      <xdr:rowOff>16656</xdr:rowOff>
    </xdr:from>
    <xdr:to>
      <xdr:col>0</xdr:col>
      <xdr:colOff>624092</xdr:colOff>
      <xdr:row>33</xdr:row>
      <xdr:rowOff>112413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6FE9B007-5C19-5840-8CB7-9B44C8B6DBE3}"/>
            </a:ext>
          </a:extLst>
        </xdr:cNvPr>
        <xdr:cNvSpPr>
          <a:spLocks/>
        </xdr:cNvSpPr>
      </xdr:nvSpPr>
      <xdr:spPr bwMode="auto">
        <a:xfrm>
          <a:off x="559534" y="6074556"/>
          <a:ext cx="64558" cy="2608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34</xdr:row>
      <xdr:rowOff>9601</xdr:rowOff>
    </xdr:from>
    <xdr:to>
      <xdr:col>0</xdr:col>
      <xdr:colOff>624092</xdr:colOff>
      <xdr:row>35</xdr:row>
      <xdr:rowOff>105357</xdr:rowOff>
    </xdr:to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F1F5FDE-B97A-2A47-8279-486BDECA8DCC}"/>
            </a:ext>
          </a:extLst>
        </xdr:cNvPr>
        <xdr:cNvSpPr>
          <a:spLocks/>
        </xdr:cNvSpPr>
      </xdr:nvSpPr>
      <xdr:spPr bwMode="auto">
        <a:xfrm>
          <a:off x="559534" y="6397701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36</xdr:row>
      <xdr:rowOff>9601</xdr:rowOff>
    </xdr:from>
    <xdr:to>
      <xdr:col>0</xdr:col>
      <xdr:colOff>624092</xdr:colOff>
      <xdr:row>37</xdr:row>
      <xdr:rowOff>105358</xdr:rowOff>
    </xdr:to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55F32820-277E-FE4D-993C-1D71BDBB53F1}"/>
            </a:ext>
          </a:extLst>
        </xdr:cNvPr>
        <xdr:cNvSpPr>
          <a:spLocks/>
        </xdr:cNvSpPr>
      </xdr:nvSpPr>
      <xdr:spPr bwMode="auto">
        <a:xfrm>
          <a:off x="559534" y="6727901"/>
          <a:ext cx="64558" cy="2608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38</xdr:row>
      <xdr:rowOff>16657</xdr:rowOff>
    </xdr:from>
    <xdr:to>
      <xdr:col>0</xdr:col>
      <xdr:colOff>624092</xdr:colOff>
      <xdr:row>39</xdr:row>
      <xdr:rowOff>112413</xdr:rowOff>
    </xdr:to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35B4C806-6B23-3240-840F-772EB0568601}"/>
            </a:ext>
          </a:extLst>
        </xdr:cNvPr>
        <xdr:cNvSpPr>
          <a:spLocks/>
        </xdr:cNvSpPr>
      </xdr:nvSpPr>
      <xdr:spPr bwMode="auto">
        <a:xfrm>
          <a:off x="559534" y="7065157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40</xdr:row>
      <xdr:rowOff>9601</xdr:rowOff>
    </xdr:from>
    <xdr:to>
      <xdr:col>0</xdr:col>
      <xdr:colOff>624092</xdr:colOff>
      <xdr:row>41</xdr:row>
      <xdr:rowOff>105357</xdr:rowOff>
    </xdr:to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C8B4F12C-6C19-2A43-A013-A3EA552E0E5A}"/>
            </a:ext>
          </a:extLst>
        </xdr:cNvPr>
        <xdr:cNvSpPr>
          <a:spLocks/>
        </xdr:cNvSpPr>
      </xdr:nvSpPr>
      <xdr:spPr bwMode="auto">
        <a:xfrm>
          <a:off x="559534" y="7388301"/>
          <a:ext cx="64558" cy="2608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462279</xdr:colOff>
      <xdr:row>5</xdr:row>
      <xdr:rowOff>26533</xdr:rowOff>
    </xdr:from>
    <xdr:to>
      <xdr:col>0</xdr:col>
      <xdr:colOff>507998</xdr:colOff>
      <xdr:row>6</xdr:row>
      <xdr:rowOff>138567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CBB30E4E-D9A2-174E-AB64-B781341DCC1B}"/>
            </a:ext>
          </a:extLst>
        </xdr:cNvPr>
        <xdr:cNvSpPr>
          <a:spLocks/>
        </xdr:cNvSpPr>
      </xdr:nvSpPr>
      <xdr:spPr bwMode="auto">
        <a:xfrm>
          <a:off x="462279" y="979033"/>
          <a:ext cx="45719" cy="2771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7</xdr:row>
      <xdr:rowOff>39340</xdr:rowOff>
    </xdr:from>
    <xdr:to>
      <xdr:col>0</xdr:col>
      <xdr:colOff>507998</xdr:colOff>
      <xdr:row>8</xdr:row>
      <xdr:rowOff>153511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206E1ED-F99D-7245-963B-202DEDD3ADDC}"/>
            </a:ext>
          </a:extLst>
        </xdr:cNvPr>
        <xdr:cNvSpPr>
          <a:spLocks/>
        </xdr:cNvSpPr>
      </xdr:nvSpPr>
      <xdr:spPr bwMode="auto">
        <a:xfrm>
          <a:off x="462279" y="1322040"/>
          <a:ext cx="45719" cy="279271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9</xdr:row>
      <xdr:rowOff>26533</xdr:rowOff>
    </xdr:from>
    <xdr:to>
      <xdr:col>0</xdr:col>
      <xdr:colOff>507998</xdr:colOff>
      <xdr:row>10</xdr:row>
      <xdr:rowOff>138567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D6FC0753-362B-D94C-AFB3-C59D9833F14E}"/>
            </a:ext>
          </a:extLst>
        </xdr:cNvPr>
        <xdr:cNvSpPr>
          <a:spLocks/>
        </xdr:cNvSpPr>
      </xdr:nvSpPr>
      <xdr:spPr bwMode="auto">
        <a:xfrm>
          <a:off x="462279" y="1639433"/>
          <a:ext cx="45719" cy="2771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13</xdr:row>
      <xdr:rowOff>26533</xdr:rowOff>
    </xdr:from>
    <xdr:to>
      <xdr:col>0</xdr:col>
      <xdr:colOff>507998</xdr:colOff>
      <xdr:row>14</xdr:row>
      <xdr:rowOff>138567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9277ABF5-2A8D-F04A-8A59-775D0CE0B4EC}"/>
            </a:ext>
          </a:extLst>
        </xdr:cNvPr>
        <xdr:cNvSpPr>
          <a:spLocks/>
        </xdr:cNvSpPr>
      </xdr:nvSpPr>
      <xdr:spPr bwMode="auto">
        <a:xfrm>
          <a:off x="462279" y="2299833"/>
          <a:ext cx="45719" cy="2771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15</xdr:row>
      <xdr:rowOff>26533</xdr:rowOff>
    </xdr:from>
    <xdr:to>
      <xdr:col>0</xdr:col>
      <xdr:colOff>507998</xdr:colOff>
      <xdr:row>16</xdr:row>
      <xdr:rowOff>138567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22D98FC4-E730-D044-8FE0-84759B104D66}"/>
            </a:ext>
          </a:extLst>
        </xdr:cNvPr>
        <xdr:cNvSpPr>
          <a:spLocks/>
        </xdr:cNvSpPr>
      </xdr:nvSpPr>
      <xdr:spPr bwMode="auto">
        <a:xfrm>
          <a:off x="462279" y="2630033"/>
          <a:ext cx="45719" cy="2771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17</xdr:row>
      <xdr:rowOff>26533</xdr:rowOff>
    </xdr:from>
    <xdr:to>
      <xdr:col>0</xdr:col>
      <xdr:colOff>507998</xdr:colOff>
      <xdr:row>18</xdr:row>
      <xdr:rowOff>138567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4769FA1-79EA-8143-89F8-257DE0F7E316}"/>
            </a:ext>
          </a:extLst>
        </xdr:cNvPr>
        <xdr:cNvSpPr>
          <a:spLocks/>
        </xdr:cNvSpPr>
      </xdr:nvSpPr>
      <xdr:spPr bwMode="auto">
        <a:xfrm>
          <a:off x="462279" y="2960233"/>
          <a:ext cx="45719" cy="2771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19</xdr:row>
      <xdr:rowOff>26533</xdr:rowOff>
    </xdr:from>
    <xdr:to>
      <xdr:col>0</xdr:col>
      <xdr:colOff>507998</xdr:colOff>
      <xdr:row>20</xdr:row>
      <xdr:rowOff>138567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E9F33C18-D6DC-0B4E-9A41-7BC77C637B53}"/>
            </a:ext>
          </a:extLst>
        </xdr:cNvPr>
        <xdr:cNvSpPr>
          <a:spLocks/>
        </xdr:cNvSpPr>
      </xdr:nvSpPr>
      <xdr:spPr bwMode="auto">
        <a:xfrm>
          <a:off x="462279" y="3290433"/>
          <a:ext cx="45719" cy="2771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11</xdr:row>
      <xdr:rowOff>31236</xdr:rowOff>
    </xdr:from>
    <xdr:to>
      <xdr:col>0</xdr:col>
      <xdr:colOff>507998</xdr:colOff>
      <xdr:row>12</xdr:row>
      <xdr:rowOff>143271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7E5306D7-1B21-044A-89A3-2F8E25A96D44}"/>
            </a:ext>
          </a:extLst>
        </xdr:cNvPr>
        <xdr:cNvSpPr>
          <a:spLocks/>
        </xdr:cNvSpPr>
      </xdr:nvSpPr>
      <xdr:spPr bwMode="auto">
        <a:xfrm>
          <a:off x="462279" y="1974336"/>
          <a:ext cx="45719" cy="27713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5</xdr:row>
      <xdr:rowOff>26533</xdr:rowOff>
    </xdr:from>
    <xdr:to>
      <xdr:col>0</xdr:col>
      <xdr:colOff>507998</xdr:colOff>
      <xdr:row>6</xdr:row>
      <xdr:rowOff>138567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D30424A6-5F81-834D-B87A-E14061455781}"/>
            </a:ext>
          </a:extLst>
        </xdr:cNvPr>
        <xdr:cNvSpPr>
          <a:spLocks/>
        </xdr:cNvSpPr>
      </xdr:nvSpPr>
      <xdr:spPr bwMode="auto">
        <a:xfrm>
          <a:off x="462279" y="979033"/>
          <a:ext cx="45719" cy="2771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7</xdr:row>
      <xdr:rowOff>39340</xdr:rowOff>
    </xdr:from>
    <xdr:to>
      <xdr:col>0</xdr:col>
      <xdr:colOff>507998</xdr:colOff>
      <xdr:row>8</xdr:row>
      <xdr:rowOff>153511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86B6C87-0CD2-554E-9EB4-D73AC4008E80}"/>
            </a:ext>
          </a:extLst>
        </xdr:cNvPr>
        <xdr:cNvSpPr>
          <a:spLocks/>
        </xdr:cNvSpPr>
      </xdr:nvSpPr>
      <xdr:spPr bwMode="auto">
        <a:xfrm>
          <a:off x="462279" y="1322040"/>
          <a:ext cx="45719" cy="279271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9</xdr:row>
      <xdr:rowOff>26533</xdr:rowOff>
    </xdr:from>
    <xdr:to>
      <xdr:col>0</xdr:col>
      <xdr:colOff>507998</xdr:colOff>
      <xdr:row>10</xdr:row>
      <xdr:rowOff>138567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4AC6A66C-1D36-984F-978C-05B1151B5A48}"/>
            </a:ext>
          </a:extLst>
        </xdr:cNvPr>
        <xdr:cNvSpPr>
          <a:spLocks/>
        </xdr:cNvSpPr>
      </xdr:nvSpPr>
      <xdr:spPr bwMode="auto">
        <a:xfrm>
          <a:off x="462279" y="1639433"/>
          <a:ext cx="45719" cy="2771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13</xdr:row>
      <xdr:rowOff>26533</xdr:rowOff>
    </xdr:from>
    <xdr:to>
      <xdr:col>0</xdr:col>
      <xdr:colOff>507998</xdr:colOff>
      <xdr:row>14</xdr:row>
      <xdr:rowOff>138567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EFF7F126-D56F-7B40-8F9A-6CEB4A1B273E}"/>
            </a:ext>
          </a:extLst>
        </xdr:cNvPr>
        <xdr:cNvSpPr>
          <a:spLocks/>
        </xdr:cNvSpPr>
      </xdr:nvSpPr>
      <xdr:spPr bwMode="auto">
        <a:xfrm>
          <a:off x="462279" y="2299833"/>
          <a:ext cx="45719" cy="2771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15</xdr:row>
      <xdr:rowOff>26533</xdr:rowOff>
    </xdr:from>
    <xdr:to>
      <xdr:col>0</xdr:col>
      <xdr:colOff>507998</xdr:colOff>
      <xdr:row>16</xdr:row>
      <xdr:rowOff>138567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DAEF1CF2-4BC6-1E46-B2A3-5A957F434AEC}"/>
            </a:ext>
          </a:extLst>
        </xdr:cNvPr>
        <xdr:cNvSpPr>
          <a:spLocks/>
        </xdr:cNvSpPr>
      </xdr:nvSpPr>
      <xdr:spPr bwMode="auto">
        <a:xfrm>
          <a:off x="462279" y="2630033"/>
          <a:ext cx="45719" cy="2771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17</xdr:row>
      <xdr:rowOff>26533</xdr:rowOff>
    </xdr:from>
    <xdr:to>
      <xdr:col>0</xdr:col>
      <xdr:colOff>507998</xdr:colOff>
      <xdr:row>18</xdr:row>
      <xdr:rowOff>138567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2E329047-5ED8-9A44-B499-067E70E4B0FB}"/>
            </a:ext>
          </a:extLst>
        </xdr:cNvPr>
        <xdr:cNvSpPr>
          <a:spLocks/>
        </xdr:cNvSpPr>
      </xdr:nvSpPr>
      <xdr:spPr bwMode="auto">
        <a:xfrm>
          <a:off x="462279" y="2960233"/>
          <a:ext cx="45719" cy="2771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19</xdr:row>
      <xdr:rowOff>26533</xdr:rowOff>
    </xdr:from>
    <xdr:to>
      <xdr:col>0</xdr:col>
      <xdr:colOff>507998</xdr:colOff>
      <xdr:row>20</xdr:row>
      <xdr:rowOff>138567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87F414F-7490-F043-B2B7-BE58FE43755F}"/>
            </a:ext>
          </a:extLst>
        </xdr:cNvPr>
        <xdr:cNvSpPr>
          <a:spLocks/>
        </xdr:cNvSpPr>
      </xdr:nvSpPr>
      <xdr:spPr bwMode="auto">
        <a:xfrm>
          <a:off x="462279" y="3290433"/>
          <a:ext cx="45719" cy="2771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11</xdr:row>
      <xdr:rowOff>31236</xdr:rowOff>
    </xdr:from>
    <xdr:to>
      <xdr:col>0</xdr:col>
      <xdr:colOff>507998</xdr:colOff>
      <xdr:row>12</xdr:row>
      <xdr:rowOff>143271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F11C495F-4EE6-6A47-B3E5-81BEF286B52E}"/>
            </a:ext>
          </a:extLst>
        </xdr:cNvPr>
        <xdr:cNvSpPr>
          <a:spLocks/>
        </xdr:cNvSpPr>
      </xdr:nvSpPr>
      <xdr:spPr bwMode="auto">
        <a:xfrm>
          <a:off x="462279" y="1974336"/>
          <a:ext cx="45719" cy="27713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showGridLines="0" tabSelected="1" zoomScaleNormal="100" zoomScalePageLayoutView="140" workbookViewId="0">
      <selection sqref="A1:I1"/>
    </sheetView>
  </sheetViews>
  <sheetFormatPr baseColWidth="10" defaultColWidth="8.83203125" defaultRowHeight="14"/>
  <cols>
    <col min="1" max="1" width="6.5" style="3" customWidth="1"/>
    <col min="2" max="2" width="3.33203125" style="3" customWidth="1"/>
    <col min="3" max="3" width="7" style="3" customWidth="1"/>
    <col min="4" max="7" width="5.5" style="3" customWidth="1"/>
    <col min="8" max="8" width="8.33203125" style="3" customWidth="1"/>
    <col min="9" max="10" width="5.6640625" style="3" customWidth="1"/>
    <col min="11" max="15" width="5.5" style="3" customWidth="1"/>
    <col min="16" max="16384" width="8.83203125" style="3"/>
  </cols>
  <sheetData>
    <row r="1" spans="1:16" s="1" customFormat="1" ht="18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16" s="1" customFormat="1" ht="8" customHeight="1"/>
    <row r="3" spans="1:16" s="1" customFormat="1" ht="18" customHeight="1" thickBot="1">
      <c r="A3" s="4" t="s">
        <v>28</v>
      </c>
      <c r="B3" s="5"/>
      <c r="C3" s="5"/>
      <c r="D3" s="6"/>
      <c r="E3" s="6"/>
      <c r="F3" s="6"/>
      <c r="G3" s="6"/>
      <c r="H3" s="6"/>
      <c r="I3" s="6"/>
      <c r="N3" s="34" t="s">
        <v>27</v>
      </c>
      <c r="O3" s="34"/>
    </row>
    <row r="4" spans="1:16" s="2" customFormat="1" ht="42" customHeight="1" thickBot="1">
      <c r="A4" s="35"/>
      <c r="B4" s="36"/>
      <c r="C4" s="7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8" t="s">
        <v>12</v>
      </c>
      <c r="O4" s="16" t="s">
        <v>13</v>
      </c>
    </row>
    <row r="5" spans="1:16" s="1" customFormat="1" ht="13.75" customHeight="1">
      <c r="A5" s="37" t="s">
        <v>14</v>
      </c>
      <c r="B5" s="38"/>
      <c r="C5" s="19">
        <f>SUM(C7,C9)</f>
        <v>12971</v>
      </c>
      <c r="D5" s="19">
        <f t="shared" ref="D5:O5" si="0">SUM(D7,D9)</f>
        <v>28</v>
      </c>
      <c r="E5" s="19">
        <f t="shared" si="0"/>
        <v>56</v>
      </c>
      <c r="F5" s="19">
        <f t="shared" si="0"/>
        <v>151</v>
      </c>
      <c r="G5" s="19">
        <f t="shared" si="0"/>
        <v>962</v>
      </c>
      <c r="H5" s="19">
        <f t="shared" si="0"/>
        <v>1197</v>
      </c>
      <c r="I5" s="19">
        <f t="shared" si="0"/>
        <v>5084</v>
      </c>
      <c r="J5" s="19">
        <f t="shared" si="0"/>
        <v>5375</v>
      </c>
      <c r="K5" s="19">
        <f t="shared" si="0"/>
        <v>1210</v>
      </c>
      <c r="L5" s="19">
        <f t="shared" si="0"/>
        <v>101</v>
      </c>
      <c r="M5" s="19">
        <f t="shared" si="0"/>
        <v>1</v>
      </c>
      <c r="N5" s="19">
        <f t="shared" si="0"/>
        <v>0</v>
      </c>
      <c r="O5" s="20">
        <f t="shared" si="0"/>
        <v>3</v>
      </c>
      <c r="P5" s="24"/>
    </row>
    <row r="6" spans="1:16" s="2" customFormat="1" ht="13.75" customHeight="1">
      <c r="A6" s="39" t="s">
        <v>15</v>
      </c>
      <c r="B6" s="40"/>
      <c r="C6" s="21">
        <f>C5/$C$5*100</f>
        <v>100</v>
      </c>
      <c r="D6" s="21">
        <f>D5/$C$5*100</f>
        <v>0.21586616297895306</v>
      </c>
      <c r="E6" s="21">
        <f t="shared" ref="E6:O6" si="1">E5/$C$5*100</f>
        <v>0.43173232595790612</v>
      </c>
      <c r="F6" s="21">
        <f t="shared" si="1"/>
        <v>1.1641353789222111</v>
      </c>
      <c r="G6" s="21">
        <f t="shared" si="1"/>
        <v>7.4165445994911732</v>
      </c>
      <c r="H6" s="21">
        <f t="shared" si="1"/>
        <v>9.2282784673502434</v>
      </c>
      <c r="I6" s="21">
        <f t="shared" si="1"/>
        <v>39.195127592321334</v>
      </c>
      <c r="J6" s="21">
        <f t="shared" si="1"/>
        <v>41.438593786138306</v>
      </c>
      <c r="K6" s="21">
        <f t="shared" si="1"/>
        <v>9.3285020430190428</v>
      </c>
      <c r="L6" s="21">
        <f t="shared" si="1"/>
        <v>0.77866008788836627</v>
      </c>
      <c r="M6" s="21">
        <f t="shared" si="1"/>
        <v>7.7095058206768947E-3</v>
      </c>
      <c r="N6" s="21">
        <f t="shared" si="1"/>
        <v>0</v>
      </c>
      <c r="O6" s="22">
        <f t="shared" si="1"/>
        <v>2.3128517462030686E-2</v>
      </c>
      <c r="P6" s="23"/>
    </row>
    <row r="7" spans="1:16" s="2" customFormat="1" ht="13.75" customHeight="1">
      <c r="A7" s="31" t="s">
        <v>16</v>
      </c>
      <c r="B7" s="9" t="s">
        <v>17</v>
      </c>
      <c r="C7" s="10">
        <f>SUM(C10,C13,C16,C19,C22,C25,C28)</f>
        <v>6741</v>
      </c>
      <c r="D7" s="10">
        <f t="shared" ref="D7:O7" si="2">SUM(D10,D13,D16,D19,D22,D25,D28)</f>
        <v>18</v>
      </c>
      <c r="E7" s="10">
        <f t="shared" si="2"/>
        <v>28</v>
      </c>
      <c r="F7" s="10">
        <f t="shared" si="2"/>
        <v>76</v>
      </c>
      <c r="G7" s="10">
        <f t="shared" si="2"/>
        <v>433</v>
      </c>
      <c r="H7" s="10">
        <f t="shared" si="2"/>
        <v>555</v>
      </c>
      <c r="I7" s="10">
        <f t="shared" si="2"/>
        <v>2391</v>
      </c>
      <c r="J7" s="10">
        <f t="shared" si="2"/>
        <v>3000</v>
      </c>
      <c r="K7" s="10">
        <f t="shared" si="2"/>
        <v>725</v>
      </c>
      <c r="L7" s="10">
        <f t="shared" si="2"/>
        <v>68</v>
      </c>
      <c r="M7" s="10">
        <f t="shared" si="2"/>
        <v>1</v>
      </c>
      <c r="N7" s="10">
        <f t="shared" si="2"/>
        <v>0</v>
      </c>
      <c r="O7" s="18">
        <f t="shared" si="2"/>
        <v>1</v>
      </c>
      <c r="P7" s="23"/>
    </row>
    <row r="8" spans="1:16" s="2" customFormat="1" ht="4" customHeight="1">
      <c r="A8" s="31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7"/>
      <c r="N8" s="10"/>
      <c r="O8" s="18"/>
    </row>
    <row r="9" spans="1:16" s="2" customFormat="1" ht="13.75" customHeight="1">
      <c r="A9" s="31"/>
      <c r="B9" s="9" t="s">
        <v>18</v>
      </c>
      <c r="C9" s="10">
        <f>SUM(C12,C15,C18,C21,C24,C27,C30)</f>
        <v>6230</v>
      </c>
      <c r="D9" s="25">
        <f t="shared" ref="D9:O9" si="3">SUM(D12,D15,D18,D21,D24,D27,D30)</f>
        <v>10</v>
      </c>
      <c r="E9" s="25">
        <f t="shared" si="3"/>
        <v>28</v>
      </c>
      <c r="F9" s="25">
        <f t="shared" si="3"/>
        <v>75</v>
      </c>
      <c r="G9" s="25">
        <f t="shared" si="3"/>
        <v>529</v>
      </c>
      <c r="H9" s="25">
        <f t="shared" si="3"/>
        <v>642</v>
      </c>
      <c r="I9" s="25">
        <f t="shared" si="3"/>
        <v>2693</v>
      </c>
      <c r="J9" s="25">
        <f t="shared" si="3"/>
        <v>2375</v>
      </c>
      <c r="K9" s="25">
        <f t="shared" si="3"/>
        <v>485</v>
      </c>
      <c r="L9" s="25">
        <f t="shared" si="3"/>
        <v>33</v>
      </c>
      <c r="M9" s="25">
        <f t="shared" si="3"/>
        <v>0</v>
      </c>
      <c r="N9" s="25">
        <f t="shared" si="3"/>
        <v>0</v>
      </c>
      <c r="O9" s="26">
        <f t="shared" si="3"/>
        <v>2</v>
      </c>
      <c r="P9" s="23"/>
    </row>
    <row r="10" spans="1:16" s="2" customFormat="1" ht="13.75" customHeight="1">
      <c r="A10" s="31" t="s">
        <v>19</v>
      </c>
      <c r="B10" s="9" t="s">
        <v>17</v>
      </c>
      <c r="C10" s="10">
        <f>SUM(D10:O10)-H10</f>
        <v>872</v>
      </c>
      <c r="D10" s="25">
        <v>5</v>
      </c>
      <c r="E10" s="25">
        <v>7</v>
      </c>
      <c r="F10" s="25">
        <v>11</v>
      </c>
      <c r="G10" s="25">
        <v>58</v>
      </c>
      <c r="H10" s="25">
        <v>81</v>
      </c>
      <c r="I10" s="25">
        <v>318</v>
      </c>
      <c r="J10" s="25">
        <v>375</v>
      </c>
      <c r="K10" s="25">
        <v>91</v>
      </c>
      <c r="L10" s="25">
        <v>7</v>
      </c>
      <c r="M10" s="27">
        <v>0</v>
      </c>
      <c r="N10" s="25">
        <v>0</v>
      </c>
      <c r="O10" s="26">
        <v>0</v>
      </c>
    </row>
    <row r="11" spans="1:16" s="2" customFormat="1" ht="4" customHeight="1">
      <c r="A11" s="31"/>
      <c r="B11" s="9"/>
      <c r="C11" s="10"/>
      <c r="D11" s="25"/>
      <c r="E11" s="25"/>
      <c r="F11" s="25"/>
      <c r="G11" s="25"/>
      <c r="H11" s="25"/>
      <c r="I11" s="25"/>
      <c r="J11" s="25"/>
      <c r="K11" s="25"/>
      <c r="L11" s="25"/>
      <c r="M11" s="27"/>
      <c r="N11" s="25"/>
      <c r="O11" s="26"/>
    </row>
    <row r="12" spans="1:16" s="2" customFormat="1" ht="13.75" customHeight="1">
      <c r="A12" s="31"/>
      <c r="B12" s="9" t="s">
        <v>18</v>
      </c>
      <c r="C12" s="10">
        <f>SUM(D12:O12)-H12</f>
        <v>696</v>
      </c>
      <c r="D12" s="25">
        <v>2</v>
      </c>
      <c r="E12" s="25">
        <v>5</v>
      </c>
      <c r="F12" s="25">
        <v>10</v>
      </c>
      <c r="G12" s="25">
        <v>58</v>
      </c>
      <c r="H12" s="25">
        <v>75</v>
      </c>
      <c r="I12" s="25">
        <v>309</v>
      </c>
      <c r="J12" s="25">
        <v>254</v>
      </c>
      <c r="K12" s="25">
        <v>54</v>
      </c>
      <c r="L12" s="25">
        <v>3</v>
      </c>
      <c r="M12" s="27">
        <v>0</v>
      </c>
      <c r="N12" s="25">
        <v>0</v>
      </c>
      <c r="O12" s="26">
        <v>1</v>
      </c>
    </row>
    <row r="13" spans="1:16" s="2" customFormat="1" ht="13.75" customHeight="1">
      <c r="A13" s="31" t="s">
        <v>20</v>
      </c>
      <c r="B13" s="9" t="s">
        <v>17</v>
      </c>
      <c r="C13" s="10">
        <f t="shared" ref="C13:C30" si="4">SUM(D13:O13)-H13</f>
        <v>839</v>
      </c>
      <c r="D13" s="25">
        <v>2</v>
      </c>
      <c r="E13" s="25">
        <v>4</v>
      </c>
      <c r="F13" s="25">
        <v>5</v>
      </c>
      <c r="G13" s="25">
        <v>42</v>
      </c>
      <c r="H13" s="25">
        <v>53</v>
      </c>
      <c r="I13" s="25">
        <v>323</v>
      </c>
      <c r="J13" s="25">
        <v>373</v>
      </c>
      <c r="K13" s="25">
        <v>80</v>
      </c>
      <c r="L13" s="25">
        <v>10</v>
      </c>
      <c r="M13" s="27">
        <v>0</v>
      </c>
      <c r="N13" s="25">
        <v>0</v>
      </c>
      <c r="O13" s="26">
        <v>0</v>
      </c>
      <c r="P13" s="23"/>
    </row>
    <row r="14" spans="1:16" s="2" customFormat="1" ht="3" customHeight="1">
      <c r="A14" s="31"/>
      <c r="B14" s="9"/>
      <c r="C14" s="10"/>
      <c r="D14" s="25"/>
      <c r="E14" s="25"/>
      <c r="F14" s="25"/>
      <c r="G14" s="25"/>
      <c r="H14" s="25"/>
      <c r="I14" s="25"/>
      <c r="J14" s="25"/>
      <c r="K14" s="25"/>
      <c r="L14" s="25"/>
      <c r="M14" s="27"/>
      <c r="N14" s="25"/>
      <c r="O14" s="26"/>
      <c r="P14" s="23"/>
    </row>
    <row r="15" spans="1:16" s="2" customFormat="1" ht="13.75" customHeight="1">
      <c r="A15" s="31"/>
      <c r="B15" s="9" t="s">
        <v>18</v>
      </c>
      <c r="C15" s="10">
        <f t="shared" si="4"/>
        <v>785</v>
      </c>
      <c r="D15" s="25">
        <v>1</v>
      </c>
      <c r="E15" s="25">
        <v>4</v>
      </c>
      <c r="F15" s="25">
        <v>7</v>
      </c>
      <c r="G15" s="25">
        <v>75</v>
      </c>
      <c r="H15" s="25">
        <v>87</v>
      </c>
      <c r="I15" s="25">
        <v>335</v>
      </c>
      <c r="J15" s="25">
        <v>292</v>
      </c>
      <c r="K15" s="25">
        <v>67</v>
      </c>
      <c r="L15" s="25">
        <v>4</v>
      </c>
      <c r="M15" s="27">
        <v>0</v>
      </c>
      <c r="N15" s="25">
        <v>0</v>
      </c>
      <c r="O15" s="26">
        <v>0</v>
      </c>
      <c r="P15" s="23"/>
    </row>
    <row r="16" spans="1:16" s="2" customFormat="1" ht="13.75" customHeight="1">
      <c r="A16" s="31" t="s">
        <v>21</v>
      </c>
      <c r="B16" s="9" t="s">
        <v>17</v>
      </c>
      <c r="C16" s="10">
        <f>SUM(D16:O16)-H16</f>
        <v>1439</v>
      </c>
      <c r="D16" s="25">
        <v>1</v>
      </c>
      <c r="E16" s="25">
        <v>4</v>
      </c>
      <c r="F16" s="25">
        <v>16</v>
      </c>
      <c r="G16" s="25">
        <v>83</v>
      </c>
      <c r="H16" s="25">
        <v>104</v>
      </c>
      <c r="I16" s="25">
        <v>493</v>
      </c>
      <c r="J16" s="25">
        <v>661</v>
      </c>
      <c r="K16" s="25">
        <v>165</v>
      </c>
      <c r="L16" s="25">
        <v>15</v>
      </c>
      <c r="M16" s="27">
        <v>0</v>
      </c>
      <c r="N16" s="25">
        <v>0</v>
      </c>
      <c r="O16" s="26">
        <v>1</v>
      </c>
      <c r="P16" s="23"/>
    </row>
    <row r="17" spans="1:16" s="2" customFormat="1" ht="4" customHeight="1">
      <c r="A17" s="31"/>
      <c r="B17" s="9"/>
      <c r="C17" s="10"/>
      <c r="D17" s="25"/>
      <c r="E17" s="25"/>
      <c r="F17" s="25"/>
      <c r="G17" s="25"/>
      <c r="H17" s="25"/>
      <c r="I17" s="25"/>
      <c r="J17" s="25"/>
      <c r="K17" s="25"/>
      <c r="L17" s="25"/>
      <c r="M17" s="27"/>
      <c r="N17" s="25"/>
      <c r="O17" s="26"/>
      <c r="P17" s="23"/>
    </row>
    <row r="18" spans="1:16" s="2" customFormat="1" ht="13.75" customHeight="1">
      <c r="A18" s="31"/>
      <c r="B18" s="9" t="s">
        <v>18</v>
      </c>
      <c r="C18" s="10">
        <f t="shared" si="4"/>
        <v>1343</v>
      </c>
      <c r="D18" s="25">
        <v>2</v>
      </c>
      <c r="E18" s="25">
        <v>4</v>
      </c>
      <c r="F18" s="25">
        <v>13</v>
      </c>
      <c r="G18" s="25">
        <v>109</v>
      </c>
      <c r="H18" s="25">
        <v>128</v>
      </c>
      <c r="I18" s="25">
        <v>566</v>
      </c>
      <c r="J18" s="25">
        <v>540</v>
      </c>
      <c r="K18" s="25">
        <v>100</v>
      </c>
      <c r="L18" s="25">
        <v>9</v>
      </c>
      <c r="M18" s="27">
        <v>0</v>
      </c>
      <c r="N18" s="25">
        <v>0</v>
      </c>
      <c r="O18" s="26">
        <v>0</v>
      </c>
      <c r="P18" s="23"/>
    </row>
    <row r="19" spans="1:16" s="2" customFormat="1" ht="13.75" customHeight="1">
      <c r="A19" s="31" t="s">
        <v>22</v>
      </c>
      <c r="B19" s="9" t="s">
        <v>17</v>
      </c>
      <c r="C19" s="10">
        <f t="shared" si="4"/>
        <v>1081</v>
      </c>
      <c r="D19" s="25">
        <v>3</v>
      </c>
      <c r="E19" s="25">
        <v>7</v>
      </c>
      <c r="F19" s="25">
        <v>13</v>
      </c>
      <c r="G19" s="25">
        <v>71</v>
      </c>
      <c r="H19" s="25">
        <v>94</v>
      </c>
      <c r="I19" s="25">
        <v>369</v>
      </c>
      <c r="J19" s="25">
        <v>484</v>
      </c>
      <c r="K19" s="25">
        <v>119</v>
      </c>
      <c r="L19" s="25">
        <v>14</v>
      </c>
      <c r="M19" s="27">
        <v>1</v>
      </c>
      <c r="N19" s="25">
        <v>0</v>
      </c>
      <c r="O19" s="26">
        <v>0</v>
      </c>
      <c r="P19" s="23"/>
    </row>
    <row r="20" spans="1:16" s="2" customFormat="1" ht="4" customHeight="1">
      <c r="A20" s="31"/>
      <c r="B20" s="9"/>
      <c r="C20" s="10"/>
      <c r="D20" s="25"/>
      <c r="E20" s="25"/>
      <c r="F20" s="25"/>
      <c r="G20" s="25"/>
      <c r="H20" s="25"/>
      <c r="I20" s="25"/>
      <c r="J20" s="25"/>
      <c r="K20" s="25"/>
      <c r="L20" s="25"/>
      <c r="M20" s="27"/>
      <c r="N20" s="25"/>
      <c r="O20" s="26"/>
      <c r="P20" s="23"/>
    </row>
    <row r="21" spans="1:16" s="2" customFormat="1" ht="13.75" customHeight="1">
      <c r="A21" s="31"/>
      <c r="B21" s="9" t="s">
        <v>18</v>
      </c>
      <c r="C21" s="10">
        <f t="shared" si="4"/>
        <v>989</v>
      </c>
      <c r="D21" s="25">
        <v>2</v>
      </c>
      <c r="E21" s="25">
        <v>4</v>
      </c>
      <c r="F21" s="25">
        <v>10</v>
      </c>
      <c r="G21" s="25">
        <v>88</v>
      </c>
      <c r="H21" s="25">
        <v>104</v>
      </c>
      <c r="I21" s="25">
        <v>438</v>
      </c>
      <c r="J21" s="25">
        <v>373</v>
      </c>
      <c r="K21" s="25">
        <v>68</v>
      </c>
      <c r="L21" s="25">
        <v>5</v>
      </c>
      <c r="M21" s="27">
        <v>0</v>
      </c>
      <c r="N21" s="25">
        <v>0</v>
      </c>
      <c r="O21" s="26">
        <v>1</v>
      </c>
      <c r="P21" s="23"/>
    </row>
    <row r="22" spans="1:16" s="2" customFormat="1" ht="13.75" customHeight="1">
      <c r="A22" s="31" t="s">
        <v>23</v>
      </c>
      <c r="B22" s="9" t="s">
        <v>17</v>
      </c>
      <c r="C22" s="10">
        <f t="shared" si="4"/>
        <v>938</v>
      </c>
      <c r="D22" s="25">
        <v>4</v>
      </c>
      <c r="E22" s="25">
        <v>1</v>
      </c>
      <c r="F22" s="25">
        <v>11</v>
      </c>
      <c r="G22" s="25">
        <v>66</v>
      </c>
      <c r="H22" s="25">
        <v>82</v>
      </c>
      <c r="I22" s="25">
        <v>310</v>
      </c>
      <c r="J22" s="25">
        <v>433</v>
      </c>
      <c r="K22" s="25">
        <v>105</v>
      </c>
      <c r="L22" s="25">
        <v>8</v>
      </c>
      <c r="M22" s="27">
        <v>0</v>
      </c>
      <c r="N22" s="25">
        <v>0</v>
      </c>
      <c r="O22" s="26">
        <v>0</v>
      </c>
      <c r="P22" s="23"/>
    </row>
    <row r="23" spans="1:16" s="2" customFormat="1" ht="4" customHeight="1">
      <c r="A23" s="31"/>
      <c r="B23" s="9"/>
      <c r="C23" s="10"/>
      <c r="D23" s="25"/>
      <c r="E23" s="25"/>
      <c r="F23" s="25"/>
      <c r="G23" s="25"/>
      <c r="H23" s="25"/>
      <c r="I23" s="25"/>
      <c r="J23" s="25"/>
      <c r="K23" s="25"/>
      <c r="L23" s="25"/>
      <c r="M23" s="27"/>
      <c r="N23" s="25"/>
      <c r="O23" s="26"/>
      <c r="P23" s="23"/>
    </row>
    <row r="24" spans="1:16" s="2" customFormat="1" ht="13.75" customHeight="1">
      <c r="A24" s="31"/>
      <c r="B24" s="9" t="s">
        <v>18</v>
      </c>
      <c r="C24" s="10">
        <f t="shared" si="4"/>
        <v>883</v>
      </c>
      <c r="D24" s="25">
        <v>2</v>
      </c>
      <c r="E24" s="25">
        <v>7</v>
      </c>
      <c r="F24" s="25">
        <v>10</v>
      </c>
      <c r="G24" s="25">
        <v>77</v>
      </c>
      <c r="H24" s="25">
        <v>96</v>
      </c>
      <c r="I24" s="25">
        <v>396</v>
      </c>
      <c r="J24" s="25">
        <v>315</v>
      </c>
      <c r="K24" s="25">
        <v>73</v>
      </c>
      <c r="L24" s="25">
        <v>3</v>
      </c>
      <c r="M24" s="27">
        <v>0</v>
      </c>
      <c r="N24" s="25">
        <v>0</v>
      </c>
      <c r="O24" s="26">
        <v>0</v>
      </c>
      <c r="P24" s="23"/>
    </row>
    <row r="25" spans="1:16" s="2" customFormat="1" ht="13.75" customHeight="1">
      <c r="A25" s="31" t="s">
        <v>24</v>
      </c>
      <c r="B25" s="9" t="s">
        <v>17</v>
      </c>
      <c r="C25" s="10">
        <f t="shared" si="4"/>
        <v>874</v>
      </c>
      <c r="D25" s="25">
        <v>0</v>
      </c>
      <c r="E25" s="25">
        <v>3</v>
      </c>
      <c r="F25" s="25">
        <v>9</v>
      </c>
      <c r="G25" s="25">
        <v>49</v>
      </c>
      <c r="H25" s="25">
        <v>61</v>
      </c>
      <c r="I25" s="25">
        <v>329</v>
      </c>
      <c r="J25" s="25">
        <v>381</v>
      </c>
      <c r="K25" s="25">
        <v>95</v>
      </c>
      <c r="L25" s="25">
        <v>8</v>
      </c>
      <c r="M25" s="27">
        <v>0</v>
      </c>
      <c r="N25" s="25">
        <v>0</v>
      </c>
      <c r="O25" s="26">
        <v>0</v>
      </c>
      <c r="P25" s="23"/>
    </row>
    <row r="26" spans="1:16" s="2" customFormat="1" ht="4" customHeight="1">
      <c r="A26" s="31"/>
      <c r="B26" s="9"/>
      <c r="C26" s="10"/>
      <c r="D26" s="25"/>
      <c r="E26" s="25"/>
      <c r="F26" s="25"/>
      <c r="G26" s="25"/>
      <c r="H26" s="25"/>
      <c r="I26" s="25"/>
      <c r="J26" s="25"/>
      <c r="K26" s="25"/>
      <c r="L26" s="25"/>
      <c r="M26" s="27"/>
      <c r="N26" s="25"/>
      <c r="O26" s="26"/>
      <c r="P26" s="23"/>
    </row>
    <row r="27" spans="1:16" s="2" customFormat="1" ht="13.75" customHeight="1">
      <c r="A27" s="31"/>
      <c r="B27" s="9" t="s">
        <v>18</v>
      </c>
      <c r="C27" s="10">
        <f t="shared" si="4"/>
        <v>946</v>
      </c>
      <c r="D27" s="25">
        <v>0</v>
      </c>
      <c r="E27" s="25">
        <v>4</v>
      </c>
      <c r="F27" s="25">
        <v>12</v>
      </c>
      <c r="G27" s="25">
        <v>76</v>
      </c>
      <c r="H27" s="25">
        <v>92</v>
      </c>
      <c r="I27" s="25">
        <v>400</v>
      </c>
      <c r="J27" s="25">
        <v>366</v>
      </c>
      <c r="K27" s="25">
        <v>81</v>
      </c>
      <c r="L27" s="25">
        <v>7</v>
      </c>
      <c r="M27" s="27">
        <v>0</v>
      </c>
      <c r="N27" s="25">
        <v>0</v>
      </c>
      <c r="O27" s="26">
        <v>0</v>
      </c>
      <c r="P27" s="23"/>
    </row>
    <row r="28" spans="1:16" s="2" customFormat="1" ht="13.75" customHeight="1">
      <c r="A28" s="31" t="s">
        <v>25</v>
      </c>
      <c r="B28" s="9" t="s">
        <v>17</v>
      </c>
      <c r="C28" s="10">
        <f t="shared" si="4"/>
        <v>698</v>
      </c>
      <c r="D28" s="25">
        <v>3</v>
      </c>
      <c r="E28" s="25">
        <v>2</v>
      </c>
      <c r="F28" s="25">
        <v>11</v>
      </c>
      <c r="G28" s="25">
        <v>64</v>
      </c>
      <c r="H28" s="25">
        <v>80</v>
      </c>
      <c r="I28" s="25">
        <v>249</v>
      </c>
      <c r="J28" s="25">
        <v>293</v>
      </c>
      <c r="K28" s="25">
        <v>70</v>
      </c>
      <c r="L28" s="25">
        <v>6</v>
      </c>
      <c r="M28" s="27">
        <v>0</v>
      </c>
      <c r="N28" s="25">
        <v>0</v>
      </c>
      <c r="O28" s="26">
        <v>0</v>
      </c>
      <c r="P28" s="23"/>
    </row>
    <row r="29" spans="1:16" s="2" customFormat="1" ht="4" customHeight="1">
      <c r="A29" s="31"/>
      <c r="B29" s="9"/>
      <c r="C29" s="10"/>
      <c r="D29" s="25"/>
      <c r="E29" s="25"/>
      <c r="F29" s="25"/>
      <c r="G29" s="25"/>
      <c r="H29" s="25"/>
      <c r="I29" s="25"/>
      <c r="J29" s="25"/>
      <c r="K29" s="25"/>
      <c r="L29" s="25"/>
      <c r="M29" s="27"/>
      <c r="N29" s="25"/>
      <c r="O29" s="26"/>
      <c r="P29" s="23"/>
    </row>
    <row r="30" spans="1:16" s="2" customFormat="1" ht="13.75" customHeight="1" thickBot="1">
      <c r="A30" s="32"/>
      <c r="B30" s="11" t="s">
        <v>18</v>
      </c>
      <c r="C30" s="12">
        <f t="shared" si="4"/>
        <v>588</v>
      </c>
      <c r="D30" s="28">
        <v>1</v>
      </c>
      <c r="E30" s="28">
        <v>0</v>
      </c>
      <c r="F30" s="28">
        <v>13</v>
      </c>
      <c r="G30" s="28">
        <v>46</v>
      </c>
      <c r="H30" s="28">
        <v>60</v>
      </c>
      <c r="I30" s="28">
        <v>249</v>
      </c>
      <c r="J30" s="28">
        <v>235</v>
      </c>
      <c r="K30" s="28">
        <v>42</v>
      </c>
      <c r="L30" s="28">
        <v>2</v>
      </c>
      <c r="M30" s="29">
        <v>0</v>
      </c>
      <c r="N30" s="28">
        <v>0</v>
      </c>
      <c r="O30" s="30">
        <v>0</v>
      </c>
      <c r="P30" s="23"/>
    </row>
    <row r="31" spans="1:16" s="2" customFormat="1" ht="13.75" customHeight="1">
      <c r="A31" s="13" t="s">
        <v>26</v>
      </c>
      <c r="B31" s="14"/>
    </row>
    <row r="32" spans="1:16" ht="13.75" customHeight="1">
      <c r="C32" s="15"/>
    </row>
    <row r="33" ht="13.75" customHeight="1"/>
    <row r="34" ht="13.75" customHeight="1"/>
    <row r="35" ht="13.75" customHeight="1"/>
    <row r="36" ht="13.75" customHeight="1"/>
    <row r="37" ht="13.75" customHeight="1"/>
    <row r="38" ht="13.75" customHeight="1"/>
    <row r="39" ht="13.75" customHeight="1"/>
    <row r="40" ht="13.75" customHeight="1"/>
    <row r="41" ht="13.75" customHeight="1"/>
  </sheetData>
  <mergeCells count="13">
    <mergeCell ref="A22:A24"/>
    <mergeCell ref="A25:A27"/>
    <mergeCell ref="A28:A30"/>
    <mergeCell ref="A1:I1"/>
    <mergeCell ref="N3:O3"/>
    <mergeCell ref="A4:B4"/>
    <mergeCell ref="A5:B5"/>
    <mergeCell ref="A6:B6"/>
    <mergeCell ref="A7:A9"/>
    <mergeCell ref="A10:A12"/>
    <mergeCell ref="A13:A15"/>
    <mergeCell ref="A16:A18"/>
    <mergeCell ref="A19:A21"/>
  </mergeCells>
  <phoneticPr fontId="10"/>
  <printOptions horizontalCentered="1"/>
  <pageMargins left="0.47222222222222199" right="0.47222222222222199" top="0.70833333333333304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7F34B-930A-BE4E-AA38-076F2E28D452}">
  <dimension ref="A1:O12"/>
  <sheetViews>
    <sheetView showGridLines="0" workbookViewId="0"/>
  </sheetViews>
  <sheetFormatPr baseColWidth="10" defaultColWidth="8.83203125" defaultRowHeight="14"/>
  <cols>
    <col min="1" max="1" width="7.33203125" customWidth="1"/>
    <col min="2" max="2" width="6.33203125" customWidth="1"/>
    <col min="3" max="14" width="6.1640625" customWidth="1"/>
  </cols>
  <sheetData>
    <row r="1" spans="1:15" s="46" customFormat="1" ht="18" thickBot="1">
      <c r="A1" s="41" t="s">
        <v>29</v>
      </c>
      <c r="B1" s="42"/>
      <c r="C1" s="43"/>
      <c r="D1" s="43"/>
      <c r="E1" s="44"/>
      <c r="F1" s="44"/>
      <c r="G1" s="44"/>
      <c r="H1" s="44"/>
      <c r="I1" s="44"/>
      <c r="J1" s="44"/>
      <c r="K1" s="44"/>
      <c r="L1" s="44"/>
      <c r="M1" s="44"/>
      <c r="N1" s="45" t="s">
        <v>30</v>
      </c>
    </row>
    <row r="2" spans="1:15" s="50" customFormat="1" thickBot="1">
      <c r="A2" s="47"/>
      <c r="B2" s="48" t="s">
        <v>1</v>
      </c>
      <c r="C2" s="49" t="s">
        <v>31</v>
      </c>
      <c r="D2" s="68">
        <v>2</v>
      </c>
      <c r="E2" s="68">
        <v>3</v>
      </c>
      <c r="F2" s="68">
        <v>4</v>
      </c>
      <c r="G2" s="68">
        <v>5</v>
      </c>
      <c r="H2" s="68">
        <v>6</v>
      </c>
      <c r="I2" s="68">
        <v>7</v>
      </c>
      <c r="J2" s="68">
        <v>8</v>
      </c>
      <c r="K2" s="68">
        <v>9</v>
      </c>
      <c r="L2" s="68">
        <v>10</v>
      </c>
      <c r="M2" s="68">
        <v>11</v>
      </c>
      <c r="N2" s="68">
        <v>12</v>
      </c>
    </row>
    <row r="3" spans="1:15" s="53" customFormat="1" ht="13">
      <c r="A3" s="51" t="s">
        <v>32</v>
      </c>
      <c r="B3" s="52">
        <f t="shared" ref="B3:B10" si="0">SUM(C3:N3)</f>
        <v>1197</v>
      </c>
      <c r="C3" s="52">
        <f t="shared" ref="C3:N3" si="1">SUM(C4:C10)</f>
        <v>84</v>
      </c>
      <c r="D3" s="52">
        <f t="shared" si="1"/>
        <v>97</v>
      </c>
      <c r="E3" s="52">
        <f t="shared" si="1"/>
        <v>79</v>
      </c>
      <c r="F3" s="52">
        <f t="shared" si="1"/>
        <v>100</v>
      </c>
      <c r="G3" s="52">
        <f t="shared" si="1"/>
        <v>98</v>
      </c>
      <c r="H3" s="52">
        <f t="shared" si="1"/>
        <v>97</v>
      </c>
      <c r="I3" s="52">
        <f t="shared" si="1"/>
        <v>118</v>
      </c>
      <c r="J3" s="52">
        <f t="shared" si="1"/>
        <v>99</v>
      </c>
      <c r="K3" s="52">
        <f t="shared" si="1"/>
        <v>99</v>
      </c>
      <c r="L3" s="52">
        <f t="shared" si="1"/>
        <v>115</v>
      </c>
      <c r="M3" s="52">
        <f t="shared" si="1"/>
        <v>106</v>
      </c>
      <c r="N3" s="52">
        <f t="shared" si="1"/>
        <v>105</v>
      </c>
    </row>
    <row r="4" spans="1:15" s="50" customFormat="1" ht="13">
      <c r="A4" s="54" t="s">
        <v>33</v>
      </c>
      <c r="B4" s="55">
        <f t="shared" si="0"/>
        <v>156</v>
      </c>
      <c r="C4" s="56">
        <v>9</v>
      </c>
      <c r="D4" s="56">
        <v>13</v>
      </c>
      <c r="E4" s="56">
        <v>12</v>
      </c>
      <c r="F4" s="56">
        <v>18</v>
      </c>
      <c r="G4" s="56">
        <v>12</v>
      </c>
      <c r="H4" s="56">
        <v>17</v>
      </c>
      <c r="I4" s="56">
        <v>9</v>
      </c>
      <c r="J4" s="56">
        <v>8</v>
      </c>
      <c r="K4" s="56">
        <v>13</v>
      </c>
      <c r="L4" s="56">
        <v>19</v>
      </c>
      <c r="M4" s="56">
        <v>18</v>
      </c>
      <c r="N4" s="57">
        <v>8</v>
      </c>
    </row>
    <row r="5" spans="1:15" s="50" customFormat="1" ht="13">
      <c r="A5" s="58" t="s">
        <v>34</v>
      </c>
      <c r="B5" s="55">
        <f t="shared" si="0"/>
        <v>140</v>
      </c>
      <c r="C5" s="59">
        <v>10</v>
      </c>
      <c r="D5" s="59">
        <v>9</v>
      </c>
      <c r="E5" s="59">
        <v>6</v>
      </c>
      <c r="F5" s="59">
        <v>11</v>
      </c>
      <c r="G5" s="59">
        <v>10</v>
      </c>
      <c r="H5" s="59">
        <v>9</v>
      </c>
      <c r="I5" s="59">
        <v>16</v>
      </c>
      <c r="J5" s="59">
        <v>14</v>
      </c>
      <c r="K5" s="59">
        <v>6</v>
      </c>
      <c r="L5" s="59">
        <v>15</v>
      </c>
      <c r="M5" s="59">
        <v>16</v>
      </c>
      <c r="N5" s="60">
        <v>18</v>
      </c>
    </row>
    <row r="6" spans="1:15" s="50" customFormat="1" ht="13">
      <c r="A6" s="58" t="s">
        <v>35</v>
      </c>
      <c r="B6" s="55">
        <f t="shared" si="0"/>
        <v>232</v>
      </c>
      <c r="C6" s="59">
        <v>14</v>
      </c>
      <c r="D6" s="59">
        <v>23</v>
      </c>
      <c r="E6" s="59">
        <v>17</v>
      </c>
      <c r="F6" s="59">
        <v>17</v>
      </c>
      <c r="G6" s="59">
        <v>17</v>
      </c>
      <c r="H6" s="59">
        <v>17</v>
      </c>
      <c r="I6" s="59">
        <v>29</v>
      </c>
      <c r="J6" s="59">
        <v>18</v>
      </c>
      <c r="K6" s="59">
        <v>20</v>
      </c>
      <c r="L6" s="59">
        <v>14</v>
      </c>
      <c r="M6" s="59">
        <v>24</v>
      </c>
      <c r="N6" s="60">
        <v>22</v>
      </c>
    </row>
    <row r="7" spans="1:15" s="50" customFormat="1" ht="13">
      <c r="A7" s="58" t="s">
        <v>36</v>
      </c>
      <c r="B7" s="55">
        <f t="shared" si="0"/>
        <v>198</v>
      </c>
      <c r="C7" s="59">
        <v>16</v>
      </c>
      <c r="D7" s="59">
        <v>18</v>
      </c>
      <c r="E7" s="59">
        <v>12</v>
      </c>
      <c r="F7" s="59">
        <v>17</v>
      </c>
      <c r="G7" s="59">
        <v>16</v>
      </c>
      <c r="H7" s="59">
        <v>16</v>
      </c>
      <c r="I7" s="59">
        <v>20</v>
      </c>
      <c r="J7" s="59">
        <v>21</v>
      </c>
      <c r="K7" s="59">
        <v>18</v>
      </c>
      <c r="L7" s="59">
        <v>19</v>
      </c>
      <c r="M7" s="59">
        <v>15</v>
      </c>
      <c r="N7" s="60">
        <v>10</v>
      </c>
      <c r="O7" s="61"/>
    </row>
    <row r="8" spans="1:15" s="50" customFormat="1" ht="13">
      <c r="A8" s="58" t="s">
        <v>37</v>
      </c>
      <c r="B8" s="55">
        <f t="shared" si="0"/>
        <v>178</v>
      </c>
      <c r="C8" s="59">
        <v>12</v>
      </c>
      <c r="D8" s="59">
        <v>11</v>
      </c>
      <c r="E8" s="59">
        <v>17</v>
      </c>
      <c r="F8" s="59">
        <v>17</v>
      </c>
      <c r="G8" s="59">
        <v>9</v>
      </c>
      <c r="H8" s="59">
        <v>14</v>
      </c>
      <c r="I8" s="59">
        <v>23</v>
      </c>
      <c r="J8" s="59">
        <v>12</v>
      </c>
      <c r="K8" s="59">
        <v>17</v>
      </c>
      <c r="L8" s="59">
        <v>20</v>
      </c>
      <c r="M8" s="59">
        <v>11</v>
      </c>
      <c r="N8" s="60">
        <v>15</v>
      </c>
    </row>
    <row r="9" spans="1:15" s="50" customFormat="1" ht="13">
      <c r="A9" s="58" t="s">
        <v>38</v>
      </c>
      <c r="B9" s="62">
        <f t="shared" si="0"/>
        <v>153</v>
      </c>
      <c r="C9" s="59">
        <v>10</v>
      </c>
      <c r="D9" s="59">
        <v>12</v>
      </c>
      <c r="E9" s="59">
        <v>9</v>
      </c>
      <c r="F9" s="59">
        <v>18</v>
      </c>
      <c r="G9" s="59">
        <v>19</v>
      </c>
      <c r="H9" s="59">
        <v>10</v>
      </c>
      <c r="I9" s="59">
        <v>7</v>
      </c>
      <c r="J9" s="59">
        <v>13</v>
      </c>
      <c r="K9" s="59">
        <v>11</v>
      </c>
      <c r="L9" s="59">
        <v>17</v>
      </c>
      <c r="M9" s="59">
        <v>13</v>
      </c>
      <c r="N9" s="60">
        <v>14</v>
      </c>
    </row>
    <row r="10" spans="1:15" s="50" customFormat="1" thickBot="1">
      <c r="A10" s="63" t="s">
        <v>39</v>
      </c>
      <c r="B10" s="64">
        <f t="shared" si="0"/>
        <v>140</v>
      </c>
      <c r="C10" s="65">
        <v>13</v>
      </c>
      <c r="D10" s="65">
        <v>11</v>
      </c>
      <c r="E10" s="65">
        <v>6</v>
      </c>
      <c r="F10" s="65">
        <v>2</v>
      </c>
      <c r="G10" s="65">
        <v>15</v>
      </c>
      <c r="H10" s="65">
        <v>14</v>
      </c>
      <c r="I10" s="65">
        <v>14</v>
      </c>
      <c r="J10" s="65">
        <v>13</v>
      </c>
      <c r="K10" s="65">
        <v>14</v>
      </c>
      <c r="L10" s="65">
        <v>11</v>
      </c>
      <c r="M10" s="65">
        <v>9</v>
      </c>
      <c r="N10" s="64">
        <v>18</v>
      </c>
    </row>
    <row r="11" spans="1:15" s="50" customFormat="1" ht="13">
      <c r="A11" s="66" t="s">
        <v>26</v>
      </c>
    </row>
    <row r="12" spans="1:15">
      <c r="A12" s="67"/>
      <c r="B12" s="67"/>
    </row>
  </sheetData>
  <mergeCells count="1">
    <mergeCell ref="A12:B12"/>
  </mergeCells>
  <phoneticPr fontId="1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EC270-D342-B14F-BFFD-16DC28E8A2D7}">
  <dimension ref="A1:L10"/>
  <sheetViews>
    <sheetView showGridLines="0" workbookViewId="0">
      <selection sqref="A1:E1"/>
    </sheetView>
  </sheetViews>
  <sheetFormatPr baseColWidth="10" defaultColWidth="8.83203125" defaultRowHeight="14"/>
  <cols>
    <col min="1" max="2" width="8.5" customWidth="1"/>
    <col min="3" max="11" width="6.33203125" customWidth="1"/>
    <col min="12" max="12" width="13.5" customWidth="1"/>
  </cols>
  <sheetData>
    <row r="1" spans="1:12" s="46" customFormat="1" ht="16" thickBot="1">
      <c r="A1" s="69" t="s">
        <v>40</v>
      </c>
      <c r="B1" s="69"/>
      <c r="C1" s="69"/>
      <c r="D1" s="69"/>
      <c r="E1" s="69"/>
      <c r="F1" s="44"/>
      <c r="G1" s="44"/>
      <c r="H1" s="44"/>
      <c r="I1" s="44"/>
      <c r="J1" s="44"/>
      <c r="K1" s="44"/>
      <c r="L1" s="70" t="s">
        <v>41</v>
      </c>
    </row>
    <row r="2" spans="1:12" s="53" customFormat="1" thickBot="1">
      <c r="A2" s="71"/>
      <c r="B2" s="72" t="s">
        <v>42</v>
      </c>
      <c r="C2" s="73" t="s">
        <v>43</v>
      </c>
      <c r="D2" s="74" t="s">
        <v>44</v>
      </c>
      <c r="E2" s="73" t="s">
        <v>45</v>
      </c>
      <c r="F2" s="74" t="s">
        <v>46</v>
      </c>
      <c r="G2" s="73" t="s">
        <v>47</v>
      </c>
      <c r="H2" s="74" t="s">
        <v>48</v>
      </c>
      <c r="I2" s="73" t="s">
        <v>49</v>
      </c>
      <c r="J2" s="73" t="s">
        <v>50</v>
      </c>
      <c r="K2" s="73" t="s">
        <v>51</v>
      </c>
      <c r="L2" s="74" t="s">
        <v>52</v>
      </c>
    </row>
    <row r="3" spans="1:12" s="53" customFormat="1" ht="13">
      <c r="A3" s="75" t="s">
        <v>53</v>
      </c>
      <c r="B3" s="76">
        <f>SUM(C3:K3)</f>
        <v>12971</v>
      </c>
      <c r="C3" s="76">
        <f>SUM(C4:C9)</f>
        <v>61</v>
      </c>
      <c r="D3" s="76">
        <f t="shared" ref="D3:K3" si="0">SUM(D4:D9)</f>
        <v>584</v>
      </c>
      <c r="E3" s="76">
        <f t="shared" si="0"/>
        <v>2920</v>
      </c>
      <c r="F3" s="76">
        <f t="shared" si="0"/>
        <v>4970</v>
      </c>
      <c r="G3" s="76">
        <f t="shared" si="0"/>
        <v>3482</v>
      </c>
      <c r="H3" s="76">
        <f t="shared" si="0"/>
        <v>915</v>
      </c>
      <c r="I3" s="76">
        <f t="shared" si="0"/>
        <v>39</v>
      </c>
      <c r="J3" s="76">
        <f t="shared" si="0"/>
        <v>0</v>
      </c>
      <c r="K3" s="76">
        <f t="shared" si="0"/>
        <v>0</v>
      </c>
      <c r="L3" s="77">
        <v>32.453781512604998</v>
      </c>
    </row>
    <row r="4" spans="1:12" s="50" customFormat="1" ht="13">
      <c r="A4" s="78" t="s">
        <v>54</v>
      </c>
      <c r="B4" s="79">
        <f>SUM(C4:K4)</f>
        <v>6987</v>
      </c>
      <c r="C4" s="80">
        <v>53</v>
      </c>
      <c r="D4" s="80">
        <v>423</v>
      </c>
      <c r="E4" s="80">
        <v>2104</v>
      </c>
      <c r="F4" s="80">
        <v>2601</v>
      </c>
      <c r="G4" s="80">
        <v>1400</v>
      </c>
      <c r="H4" s="80">
        <v>382</v>
      </c>
      <c r="I4" s="80">
        <v>24</v>
      </c>
      <c r="J4" s="80">
        <v>0</v>
      </c>
      <c r="K4" s="80">
        <v>0</v>
      </c>
      <c r="L4" s="81">
        <v>31.379991412623401</v>
      </c>
    </row>
    <row r="5" spans="1:12" s="50" customFormat="1" ht="13">
      <c r="A5" s="85">
        <v>2</v>
      </c>
      <c r="B5" s="79">
        <f t="shared" ref="B5:B9" si="1">SUM(C5:K5)</f>
        <v>4598</v>
      </c>
      <c r="C5" s="80">
        <v>7</v>
      </c>
      <c r="D5" s="80">
        <v>138</v>
      </c>
      <c r="E5" s="80">
        <v>651</v>
      </c>
      <c r="F5" s="80">
        <v>1918</v>
      </c>
      <c r="G5" s="80">
        <v>1491</v>
      </c>
      <c r="H5" s="80">
        <v>383</v>
      </c>
      <c r="I5" s="80">
        <v>10</v>
      </c>
      <c r="J5" s="80">
        <v>0</v>
      </c>
      <c r="K5" s="80">
        <v>0</v>
      </c>
      <c r="L5" s="81">
        <v>33.461505002174903</v>
      </c>
    </row>
    <row r="6" spans="1:12" s="50" customFormat="1" ht="13">
      <c r="A6" s="85">
        <v>3</v>
      </c>
      <c r="B6" s="79">
        <f t="shared" si="1"/>
        <v>1132</v>
      </c>
      <c r="C6" s="80">
        <v>1</v>
      </c>
      <c r="D6" s="80">
        <v>22</v>
      </c>
      <c r="E6" s="80">
        <v>131</v>
      </c>
      <c r="F6" s="80">
        <v>373</v>
      </c>
      <c r="G6" s="80">
        <v>481</v>
      </c>
      <c r="H6" s="80">
        <v>121</v>
      </c>
      <c r="I6" s="80">
        <v>3</v>
      </c>
      <c r="J6" s="80">
        <v>0</v>
      </c>
      <c r="K6" s="80">
        <v>0</v>
      </c>
      <c r="L6" s="81">
        <v>34.477915194346302</v>
      </c>
    </row>
    <row r="7" spans="1:12" s="50" customFormat="1" ht="13">
      <c r="A7" s="85">
        <v>4</v>
      </c>
      <c r="B7" s="79">
        <f t="shared" si="1"/>
        <v>192</v>
      </c>
      <c r="C7" s="80">
        <v>0</v>
      </c>
      <c r="D7" s="80">
        <v>1</v>
      </c>
      <c r="E7" s="80">
        <v>28</v>
      </c>
      <c r="F7" s="80">
        <v>59</v>
      </c>
      <c r="G7" s="80">
        <v>88</v>
      </c>
      <c r="H7" s="80">
        <v>14</v>
      </c>
      <c r="I7" s="80">
        <v>2</v>
      </c>
      <c r="J7" s="80">
        <v>0</v>
      </c>
      <c r="K7" s="80">
        <v>0</v>
      </c>
      <c r="L7" s="81">
        <v>34.3645833333333</v>
      </c>
    </row>
    <row r="8" spans="1:12" s="50" customFormat="1" ht="13">
      <c r="A8" s="78" t="s">
        <v>55</v>
      </c>
      <c r="B8" s="79">
        <f t="shared" si="1"/>
        <v>62</v>
      </c>
      <c r="C8" s="80">
        <v>0</v>
      </c>
      <c r="D8" s="80">
        <v>0</v>
      </c>
      <c r="E8" s="80">
        <v>6</v>
      </c>
      <c r="F8" s="80">
        <v>19</v>
      </c>
      <c r="G8" s="80">
        <v>22</v>
      </c>
      <c r="H8" s="80">
        <v>15</v>
      </c>
      <c r="I8" s="80">
        <v>0</v>
      </c>
      <c r="J8" s="80">
        <v>0</v>
      </c>
      <c r="K8" s="80">
        <v>0</v>
      </c>
      <c r="L8" s="79">
        <v>35.854838709677402</v>
      </c>
    </row>
    <row r="9" spans="1:12" s="50" customFormat="1" thickBot="1">
      <c r="A9" s="82" t="s">
        <v>56</v>
      </c>
      <c r="B9" s="83">
        <f t="shared" si="1"/>
        <v>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4">
        <v>0</v>
      </c>
    </row>
    <row r="10" spans="1:12" s="50" customFormat="1" ht="13">
      <c r="A10" s="66" t="s">
        <v>57</v>
      </c>
    </row>
  </sheetData>
  <mergeCells count="1">
    <mergeCell ref="A1:E1"/>
  </mergeCells>
  <phoneticPr fontId="11"/>
  <pageMargins left="0.7" right="0.7" top="0.75" bottom="0.75" header="0.3" footer="0.3"/>
  <ignoredErrors>
    <ignoredError sqref="A4:B4 A8:B9 B5 B6 B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50ED-4A1D-0840-9804-3E6C97FA28B7}">
  <dimension ref="A1:J64"/>
  <sheetViews>
    <sheetView showGridLines="0" workbookViewId="0"/>
  </sheetViews>
  <sheetFormatPr baseColWidth="10" defaultColWidth="8.83203125" defaultRowHeight="14"/>
  <cols>
    <col min="1" max="1" width="8" customWidth="1"/>
    <col min="2" max="2" width="4.33203125" customWidth="1"/>
    <col min="3" max="3" width="11.33203125" customWidth="1"/>
    <col min="4" max="9" width="10.6640625" customWidth="1"/>
  </cols>
  <sheetData>
    <row r="1" spans="1:10" s="46" customFormat="1" ht="18" thickBot="1">
      <c r="A1" s="86" t="s">
        <v>58</v>
      </c>
      <c r="B1" s="87"/>
      <c r="C1" s="87"/>
      <c r="D1" s="88"/>
      <c r="E1" s="88"/>
      <c r="F1" s="88"/>
      <c r="G1" s="88"/>
      <c r="H1" s="89" t="s">
        <v>41</v>
      </c>
      <c r="I1" s="89"/>
    </row>
    <row r="2" spans="1:10" s="50" customFormat="1" ht="15" thickBot="1">
      <c r="A2" s="90"/>
      <c r="B2" s="91"/>
      <c r="C2" s="92" t="s">
        <v>1</v>
      </c>
      <c r="D2" s="93" t="s">
        <v>59</v>
      </c>
      <c r="E2" s="119">
        <v>2</v>
      </c>
      <c r="F2" s="119">
        <v>3</v>
      </c>
      <c r="G2" s="119">
        <v>4</v>
      </c>
      <c r="H2" s="93" t="s">
        <v>60</v>
      </c>
      <c r="I2" s="94" t="s">
        <v>61</v>
      </c>
    </row>
    <row r="3" spans="1:10" s="53" customFormat="1" ht="13">
      <c r="A3" s="95" t="s">
        <v>14</v>
      </c>
      <c r="B3" s="96"/>
      <c r="C3" s="97">
        <f>SUM(D3:I3)</f>
        <v>12971</v>
      </c>
      <c r="D3" s="97">
        <f t="shared" ref="D3:H3" si="0">D5+D6</f>
        <v>6987</v>
      </c>
      <c r="E3" s="97">
        <f t="shared" si="0"/>
        <v>4598</v>
      </c>
      <c r="F3" s="97">
        <f t="shared" si="0"/>
        <v>1132</v>
      </c>
      <c r="G3" s="97">
        <f t="shared" si="0"/>
        <v>192</v>
      </c>
      <c r="H3" s="97">
        <f t="shared" si="0"/>
        <v>62</v>
      </c>
      <c r="I3" s="98">
        <v>0</v>
      </c>
      <c r="J3" s="99"/>
    </row>
    <row r="4" spans="1:10" s="50" customFormat="1" ht="13">
      <c r="A4" s="100" t="s">
        <v>15</v>
      </c>
      <c r="B4" s="101"/>
      <c r="C4" s="102">
        <f>SUM(D4:I4)</f>
        <v>99.999999999999986</v>
      </c>
      <c r="D4" s="103">
        <f>D3/$C$3*100</f>
        <v>53.866317169069468</v>
      </c>
      <c r="E4" s="103">
        <f t="shared" ref="E4:H4" si="1">E3/$C$3*100</f>
        <v>35.448307763472357</v>
      </c>
      <c r="F4" s="103">
        <f t="shared" si="1"/>
        <v>8.7271605890062443</v>
      </c>
      <c r="G4" s="103">
        <f t="shared" si="1"/>
        <v>1.4802251175699639</v>
      </c>
      <c r="H4" s="103">
        <f t="shared" si="1"/>
        <v>0.47798936088196747</v>
      </c>
      <c r="I4" s="104">
        <v>0</v>
      </c>
    </row>
    <row r="5" spans="1:10" s="50" customFormat="1" ht="13">
      <c r="A5" s="105" t="s">
        <v>16</v>
      </c>
      <c r="B5" s="106" t="s">
        <v>17</v>
      </c>
      <c r="C5" s="107">
        <f>SUM(D5:I5)</f>
        <v>6741</v>
      </c>
      <c r="D5" s="108">
        <f t="shared" ref="D5:H6" si="2">D7+D9+D11+D13+D15+D17+D19</f>
        <v>3690</v>
      </c>
      <c r="E5" s="108">
        <f t="shared" si="2"/>
        <v>2351</v>
      </c>
      <c r="F5" s="108">
        <f t="shared" si="2"/>
        <v>581</v>
      </c>
      <c r="G5" s="108">
        <f t="shared" si="2"/>
        <v>90</v>
      </c>
      <c r="H5" s="108">
        <f t="shared" si="2"/>
        <v>29</v>
      </c>
      <c r="I5" s="109">
        <v>0</v>
      </c>
    </row>
    <row r="6" spans="1:10" s="50" customFormat="1" ht="13">
      <c r="A6" s="105"/>
      <c r="B6" s="106" t="s">
        <v>18</v>
      </c>
      <c r="C6" s="107">
        <f t="shared" ref="C6:C20" si="3">SUM(D6:I6)</f>
        <v>6230</v>
      </c>
      <c r="D6" s="108">
        <f t="shared" si="2"/>
        <v>3297</v>
      </c>
      <c r="E6" s="108">
        <f t="shared" si="2"/>
        <v>2247</v>
      </c>
      <c r="F6" s="108">
        <f t="shared" si="2"/>
        <v>551</v>
      </c>
      <c r="G6" s="108">
        <f t="shared" si="2"/>
        <v>102</v>
      </c>
      <c r="H6" s="108">
        <f t="shared" si="2"/>
        <v>33</v>
      </c>
      <c r="I6" s="109">
        <v>0</v>
      </c>
    </row>
    <row r="7" spans="1:10" s="50" customFormat="1" ht="13">
      <c r="A7" s="105" t="s">
        <v>19</v>
      </c>
      <c r="B7" s="106" t="s">
        <v>17</v>
      </c>
      <c r="C7" s="107">
        <f t="shared" si="3"/>
        <v>872</v>
      </c>
      <c r="D7" s="108">
        <v>456</v>
      </c>
      <c r="E7" s="108">
        <v>286</v>
      </c>
      <c r="F7" s="108">
        <v>94</v>
      </c>
      <c r="G7" s="108">
        <v>25</v>
      </c>
      <c r="H7" s="108">
        <v>11</v>
      </c>
      <c r="I7" s="109">
        <v>0</v>
      </c>
    </row>
    <row r="8" spans="1:10" s="50" customFormat="1" ht="13">
      <c r="A8" s="105"/>
      <c r="B8" s="106" t="s">
        <v>18</v>
      </c>
      <c r="C8" s="107">
        <f t="shared" si="3"/>
        <v>696</v>
      </c>
      <c r="D8" s="108">
        <v>343</v>
      </c>
      <c r="E8" s="108">
        <v>250</v>
      </c>
      <c r="F8" s="108">
        <v>88</v>
      </c>
      <c r="G8" s="108">
        <v>12</v>
      </c>
      <c r="H8" s="108">
        <v>3</v>
      </c>
      <c r="I8" s="109">
        <v>0</v>
      </c>
    </row>
    <row r="9" spans="1:10" s="50" customFormat="1" ht="13">
      <c r="A9" s="105" t="s">
        <v>62</v>
      </c>
      <c r="B9" s="106" t="s">
        <v>17</v>
      </c>
      <c r="C9" s="107">
        <f t="shared" si="3"/>
        <v>839</v>
      </c>
      <c r="D9" s="108">
        <v>484</v>
      </c>
      <c r="E9" s="108">
        <v>272</v>
      </c>
      <c r="F9" s="108">
        <v>63</v>
      </c>
      <c r="G9" s="108">
        <v>15</v>
      </c>
      <c r="H9" s="108">
        <v>5</v>
      </c>
      <c r="I9" s="109">
        <v>0</v>
      </c>
    </row>
    <row r="10" spans="1:10" s="50" customFormat="1" ht="13">
      <c r="A10" s="105"/>
      <c r="B10" s="106" t="s">
        <v>18</v>
      </c>
      <c r="C10" s="107">
        <f t="shared" si="3"/>
        <v>785</v>
      </c>
      <c r="D10" s="108">
        <v>415</v>
      </c>
      <c r="E10" s="108">
        <v>280</v>
      </c>
      <c r="F10" s="108">
        <v>66</v>
      </c>
      <c r="G10" s="108">
        <v>15</v>
      </c>
      <c r="H10" s="108">
        <v>9</v>
      </c>
      <c r="I10" s="109">
        <v>0</v>
      </c>
    </row>
    <row r="11" spans="1:10" s="50" customFormat="1" ht="13">
      <c r="A11" s="105" t="s">
        <v>21</v>
      </c>
      <c r="B11" s="106" t="s">
        <v>17</v>
      </c>
      <c r="C11" s="107">
        <f t="shared" si="3"/>
        <v>1439</v>
      </c>
      <c r="D11" s="108">
        <v>824</v>
      </c>
      <c r="E11" s="108">
        <v>505</v>
      </c>
      <c r="F11" s="108">
        <v>101</v>
      </c>
      <c r="G11" s="108">
        <v>6</v>
      </c>
      <c r="H11" s="108">
        <v>3</v>
      </c>
      <c r="I11" s="109">
        <v>0</v>
      </c>
    </row>
    <row r="12" spans="1:10" s="50" customFormat="1" ht="13">
      <c r="A12" s="105"/>
      <c r="B12" s="106" t="s">
        <v>18</v>
      </c>
      <c r="C12" s="107">
        <f t="shared" si="3"/>
        <v>1343</v>
      </c>
      <c r="D12" s="108">
        <v>754</v>
      </c>
      <c r="E12" s="108">
        <v>483</v>
      </c>
      <c r="F12" s="108">
        <v>90</v>
      </c>
      <c r="G12" s="108">
        <v>13</v>
      </c>
      <c r="H12" s="108">
        <v>3</v>
      </c>
      <c r="I12" s="109">
        <v>0</v>
      </c>
    </row>
    <row r="13" spans="1:10" s="50" customFormat="1" ht="13">
      <c r="A13" s="105" t="s">
        <v>22</v>
      </c>
      <c r="B13" s="106" t="s">
        <v>17</v>
      </c>
      <c r="C13" s="107">
        <f t="shared" si="3"/>
        <v>1081</v>
      </c>
      <c r="D13" s="108">
        <v>615</v>
      </c>
      <c r="E13" s="108">
        <v>367</v>
      </c>
      <c r="F13" s="108">
        <v>85</v>
      </c>
      <c r="G13" s="108">
        <v>10</v>
      </c>
      <c r="H13" s="108">
        <v>4</v>
      </c>
      <c r="I13" s="109">
        <v>0</v>
      </c>
    </row>
    <row r="14" spans="1:10" s="50" customFormat="1" ht="13">
      <c r="A14" s="105"/>
      <c r="B14" s="106" t="s">
        <v>18</v>
      </c>
      <c r="C14" s="107">
        <f t="shared" si="3"/>
        <v>989</v>
      </c>
      <c r="D14" s="108">
        <v>531</v>
      </c>
      <c r="E14" s="108">
        <v>347</v>
      </c>
      <c r="F14" s="108">
        <v>89</v>
      </c>
      <c r="G14" s="108">
        <v>18</v>
      </c>
      <c r="H14" s="108">
        <v>4</v>
      </c>
      <c r="I14" s="109">
        <v>0</v>
      </c>
    </row>
    <row r="15" spans="1:10" s="50" customFormat="1" ht="13">
      <c r="A15" s="105" t="s">
        <v>23</v>
      </c>
      <c r="B15" s="106" t="s">
        <v>17</v>
      </c>
      <c r="C15" s="107">
        <f t="shared" si="3"/>
        <v>938</v>
      </c>
      <c r="D15" s="108">
        <v>473</v>
      </c>
      <c r="E15" s="108">
        <v>354</v>
      </c>
      <c r="F15" s="108">
        <v>97</v>
      </c>
      <c r="G15" s="108">
        <v>13</v>
      </c>
      <c r="H15" s="108">
        <v>1</v>
      </c>
      <c r="I15" s="109">
        <v>0</v>
      </c>
    </row>
    <row r="16" spans="1:10" s="50" customFormat="1" ht="13">
      <c r="A16" s="105"/>
      <c r="B16" s="106" t="s">
        <v>18</v>
      </c>
      <c r="C16" s="107">
        <f t="shared" si="3"/>
        <v>883</v>
      </c>
      <c r="D16" s="108">
        <v>399</v>
      </c>
      <c r="E16" s="108">
        <v>370</v>
      </c>
      <c r="F16" s="108">
        <v>85</v>
      </c>
      <c r="G16" s="108">
        <v>19</v>
      </c>
      <c r="H16" s="108">
        <v>10</v>
      </c>
      <c r="I16" s="109">
        <v>0</v>
      </c>
    </row>
    <row r="17" spans="1:9" s="50" customFormat="1" ht="13">
      <c r="A17" s="105" t="s">
        <v>24</v>
      </c>
      <c r="B17" s="106" t="s">
        <v>17</v>
      </c>
      <c r="C17" s="107">
        <f t="shared" si="3"/>
        <v>874</v>
      </c>
      <c r="D17" s="108">
        <v>503</v>
      </c>
      <c r="E17" s="108">
        <v>298</v>
      </c>
      <c r="F17" s="108">
        <v>63</v>
      </c>
      <c r="G17" s="108">
        <v>8</v>
      </c>
      <c r="H17" s="108">
        <v>2</v>
      </c>
      <c r="I17" s="109">
        <v>0</v>
      </c>
    </row>
    <row r="18" spans="1:9" s="50" customFormat="1" ht="13">
      <c r="A18" s="105"/>
      <c r="B18" s="106" t="s">
        <v>18</v>
      </c>
      <c r="C18" s="107">
        <f t="shared" si="3"/>
        <v>946</v>
      </c>
      <c r="D18" s="108">
        <v>566</v>
      </c>
      <c r="E18" s="108">
        <v>290</v>
      </c>
      <c r="F18" s="108">
        <v>73</v>
      </c>
      <c r="G18" s="108">
        <v>15</v>
      </c>
      <c r="H18" s="108">
        <v>2</v>
      </c>
      <c r="I18" s="109">
        <v>0</v>
      </c>
    </row>
    <row r="19" spans="1:9" s="50" customFormat="1" ht="13">
      <c r="A19" s="105" t="s">
        <v>63</v>
      </c>
      <c r="B19" s="106" t="s">
        <v>17</v>
      </c>
      <c r="C19" s="107">
        <f t="shared" si="3"/>
        <v>698</v>
      </c>
      <c r="D19" s="108">
        <v>335</v>
      </c>
      <c r="E19" s="108">
        <v>269</v>
      </c>
      <c r="F19" s="108">
        <v>78</v>
      </c>
      <c r="G19" s="108">
        <v>13</v>
      </c>
      <c r="H19" s="108">
        <v>3</v>
      </c>
      <c r="I19" s="109">
        <v>0</v>
      </c>
    </row>
    <row r="20" spans="1:9" s="50" customFormat="1" thickBot="1">
      <c r="A20" s="110"/>
      <c r="B20" s="111" t="s">
        <v>18</v>
      </c>
      <c r="C20" s="112">
        <f t="shared" si="3"/>
        <v>588</v>
      </c>
      <c r="D20" s="113">
        <v>289</v>
      </c>
      <c r="E20" s="113">
        <v>227</v>
      </c>
      <c r="F20" s="113">
        <v>60</v>
      </c>
      <c r="G20" s="113">
        <v>10</v>
      </c>
      <c r="H20" s="113">
        <v>2</v>
      </c>
      <c r="I20" s="114">
        <v>0</v>
      </c>
    </row>
    <row r="21" spans="1:9" s="117" customFormat="1" ht="18" customHeight="1">
      <c r="A21" s="115" t="s">
        <v>26</v>
      </c>
      <c r="B21" s="116"/>
    </row>
    <row r="22" spans="1:9" s="117" customFormat="1" ht="13.75" customHeight="1">
      <c r="A22" s="118"/>
      <c r="B22" s="118"/>
    </row>
    <row r="23" spans="1:9" s="117" customFormat="1" ht="13.75" customHeight="1"/>
    <row r="24" spans="1:9" s="117" customFormat="1" ht="13.75" customHeight="1"/>
    <row r="25" spans="1:9" s="117" customFormat="1" ht="13.75" customHeight="1"/>
    <row r="26" spans="1:9" s="117" customFormat="1" ht="13.75" customHeight="1"/>
    <row r="27" spans="1:9" s="117" customFormat="1" ht="13.75" customHeight="1"/>
    <row r="28" spans="1:9" s="117" customFormat="1" ht="13.75" customHeight="1"/>
    <row r="29" spans="1:9" s="117" customFormat="1" ht="13.75" customHeight="1"/>
    <row r="30" spans="1:9" s="117" customFormat="1" ht="13.75" customHeight="1"/>
    <row r="31" spans="1:9" s="117" customFormat="1" ht="13.75" customHeight="1"/>
    <row r="32" spans="1:9" s="117" customFormat="1" ht="13.75" customHeight="1"/>
    <row r="33" s="117" customFormat="1"/>
    <row r="34" s="117" customFormat="1"/>
    <row r="35" s="117" customFormat="1"/>
    <row r="36" s="117" customFormat="1"/>
    <row r="37" s="117" customFormat="1"/>
    <row r="38" s="117" customFormat="1"/>
    <row r="39" s="117" customFormat="1"/>
    <row r="40" s="117" customFormat="1"/>
    <row r="41" s="117" customFormat="1"/>
    <row r="42" s="117" customFormat="1"/>
    <row r="43" s="117" customFormat="1"/>
    <row r="44" s="117" customFormat="1"/>
    <row r="45" s="117" customFormat="1"/>
    <row r="46" s="117" customFormat="1"/>
    <row r="47" s="117" customFormat="1"/>
    <row r="48" s="117" customFormat="1"/>
    <row r="49" s="117" customFormat="1"/>
    <row r="50" s="117" customFormat="1"/>
    <row r="51" s="117" customFormat="1"/>
    <row r="52" s="117" customFormat="1"/>
    <row r="53" s="117" customFormat="1"/>
    <row r="54" s="117" customFormat="1"/>
    <row r="55" s="117" customFormat="1"/>
    <row r="56" s="117" customFormat="1"/>
    <row r="57" s="117" customFormat="1"/>
    <row r="58" s="117" customFormat="1"/>
    <row r="59" s="117" customFormat="1"/>
    <row r="60" s="117" customFormat="1"/>
    <row r="61" s="117" customFormat="1"/>
    <row r="62" s="117" customFormat="1"/>
    <row r="63" s="117" customFormat="1"/>
    <row r="64" s="117" customFormat="1"/>
  </sheetData>
  <mergeCells count="13">
    <mergeCell ref="A22:B22"/>
    <mergeCell ref="A9:A10"/>
    <mergeCell ref="A11:A12"/>
    <mergeCell ref="A13:A14"/>
    <mergeCell ref="A15:A16"/>
    <mergeCell ref="A17:A18"/>
    <mergeCell ref="A19:A20"/>
    <mergeCell ref="H1:I1"/>
    <mergeCell ref="A2:B2"/>
    <mergeCell ref="A3:B3"/>
    <mergeCell ref="A4:B4"/>
    <mergeCell ref="A5:A6"/>
    <mergeCell ref="A7:A8"/>
  </mergeCells>
  <phoneticPr fontId="1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73B79-5E0F-0F4B-8A1C-03FE075A54FB}">
  <dimension ref="A1:M33"/>
  <sheetViews>
    <sheetView showGridLines="0" workbookViewId="0"/>
  </sheetViews>
  <sheetFormatPr baseColWidth="10" defaultColWidth="8.83203125" defaultRowHeight="14"/>
  <cols>
    <col min="1" max="1" width="8" customWidth="1"/>
    <col min="2" max="2" width="4.1640625" customWidth="1"/>
    <col min="3" max="3" width="10.5" customWidth="1"/>
    <col min="4" max="13" width="6.5" customWidth="1"/>
    <col min="14" max="14" width="12.6640625" customWidth="1"/>
  </cols>
  <sheetData>
    <row r="1" spans="1:13" ht="18" thickBot="1">
      <c r="A1" s="120" t="s">
        <v>64</v>
      </c>
      <c r="B1" s="121"/>
      <c r="C1" s="121"/>
      <c r="D1" s="121"/>
      <c r="E1" s="122"/>
      <c r="F1" s="122"/>
      <c r="G1" s="122"/>
      <c r="H1" s="122"/>
      <c r="I1" s="123"/>
      <c r="J1" s="124"/>
      <c r="K1" s="124"/>
      <c r="L1" s="124"/>
      <c r="M1" s="125" t="s">
        <v>41</v>
      </c>
    </row>
    <row r="2" spans="1:13" s="53" customFormat="1" ht="15" thickBot="1">
      <c r="A2" s="126"/>
      <c r="B2" s="127"/>
      <c r="C2" s="92" t="s">
        <v>1</v>
      </c>
      <c r="D2" s="93" t="s">
        <v>65</v>
      </c>
      <c r="E2" s="93" t="s">
        <v>66</v>
      </c>
      <c r="F2" s="93" t="s">
        <v>67</v>
      </c>
      <c r="G2" s="93" t="s">
        <v>68</v>
      </c>
      <c r="H2" s="93" t="s">
        <v>69</v>
      </c>
      <c r="I2" s="93" t="s">
        <v>70</v>
      </c>
      <c r="J2" s="93" t="s">
        <v>71</v>
      </c>
      <c r="K2" s="93" t="s">
        <v>72</v>
      </c>
      <c r="L2" s="93" t="s">
        <v>73</v>
      </c>
      <c r="M2" s="94" t="s">
        <v>74</v>
      </c>
    </row>
    <row r="3" spans="1:13" s="53" customFormat="1" ht="13">
      <c r="A3" s="95" t="s">
        <v>14</v>
      </c>
      <c r="B3" s="96"/>
      <c r="C3" s="128">
        <f>SUM(C6:C7)</f>
        <v>12971</v>
      </c>
      <c r="D3" s="128">
        <f t="shared" ref="D3:M3" si="0">SUM(D6:D7)</f>
        <v>2</v>
      </c>
      <c r="E3" s="128">
        <f t="shared" si="0"/>
        <v>59</v>
      </c>
      <c r="F3" s="128">
        <f t="shared" si="0"/>
        <v>584</v>
      </c>
      <c r="G3" s="128">
        <f t="shared" si="0"/>
        <v>2920</v>
      </c>
      <c r="H3" s="128">
        <f t="shared" si="0"/>
        <v>4970</v>
      </c>
      <c r="I3" s="128">
        <f t="shared" si="0"/>
        <v>3482</v>
      </c>
      <c r="J3" s="128">
        <f t="shared" si="0"/>
        <v>915</v>
      </c>
      <c r="K3" s="128">
        <f t="shared" si="0"/>
        <v>39</v>
      </c>
      <c r="L3" s="128">
        <f t="shared" si="0"/>
        <v>0</v>
      </c>
      <c r="M3" s="129">
        <f t="shared" si="0"/>
        <v>0</v>
      </c>
    </row>
    <row r="4" spans="1:13" s="53" customFormat="1" ht="13">
      <c r="A4" s="100" t="s">
        <v>75</v>
      </c>
      <c r="B4" s="101"/>
      <c r="C4" s="130">
        <v>37.840045509576001</v>
      </c>
      <c r="D4" s="131">
        <v>0</v>
      </c>
      <c r="E4" s="131">
        <v>1.8682710576314101</v>
      </c>
      <c r="F4" s="131">
        <v>12.796353915596701</v>
      </c>
      <c r="G4" s="131">
        <v>62.768701633705902</v>
      </c>
      <c r="H4" s="131">
        <v>104.251882616995</v>
      </c>
      <c r="I4" s="131">
        <v>67.060840090133496</v>
      </c>
      <c r="J4" s="131">
        <v>16.052349958772702</v>
      </c>
      <c r="K4" s="131">
        <v>0.624499599679744</v>
      </c>
      <c r="L4" s="131">
        <v>0</v>
      </c>
      <c r="M4" s="132">
        <v>0</v>
      </c>
    </row>
    <row r="5" spans="1:13" s="53" customFormat="1" ht="13">
      <c r="A5" s="105" t="s">
        <v>15</v>
      </c>
      <c r="B5" s="133"/>
      <c r="C5" s="134">
        <f>C3/$C$3*100</f>
        <v>100</v>
      </c>
      <c r="D5" s="134">
        <f>D3/$C$3*100</f>
        <v>1.5419011641353789E-2</v>
      </c>
      <c r="E5" s="134">
        <f t="shared" ref="E5:M5" si="1">E3/$C$3*100</f>
        <v>0.45486084341993677</v>
      </c>
      <c r="F5" s="134">
        <f>F3/$C$3*100</f>
        <v>4.5023513992753061</v>
      </c>
      <c r="G5" s="134">
        <f t="shared" si="1"/>
        <v>22.511756996376533</v>
      </c>
      <c r="H5" s="134">
        <f t="shared" si="1"/>
        <v>38.316243928764166</v>
      </c>
      <c r="I5" s="134">
        <f t="shared" si="1"/>
        <v>26.844499267596948</v>
      </c>
      <c r="J5" s="134">
        <f t="shared" si="1"/>
        <v>7.054197825919359</v>
      </c>
      <c r="K5" s="134">
        <f t="shared" si="1"/>
        <v>0.30067072700639891</v>
      </c>
      <c r="L5" s="134">
        <f t="shared" si="1"/>
        <v>0</v>
      </c>
      <c r="M5" s="135">
        <f t="shared" si="1"/>
        <v>0</v>
      </c>
    </row>
    <row r="6" spans="1:13" s="53" customFormat="1" ht="13">
      <c r="A6" s="105" t="s">
        <v>16</v>
      </c>
      <c r="B6" s="136" t="s">
        <v>17</v>
      </c>
      <c r="C6" s="137">
        <f t="shared" ref="C6:C7" si="2">SUM(D6:M6)</f>
        <v>6741</v>
      </c>
      <c r="D6" s="138">
        <v>2</v>
      </c>
      <c r="E6" s="138">
        <f>SUM(E8,E10,E12,E14,E16,E18,E20)</f>
        <v>27</v>
      </c>
      <c r="F6" s="138">
        <f t="shared" ref="F6:M7" si="3">SUM(F8,F10,F12,F14,F16,F18,F20)</f>
        <v>328</v>
      </c>
      <c r="G6" s="138">
        <f t="shared" si="3"/>
        <v>1531</v>
      </c>
      <c r="H6" s="138">
        <f t="shared" si="3"/>
        <v>2566</v>
      </c>
      <c r="I6" s="138">
        <f t="shared" si="3"/>
        <v>1793</v>
      </c>
      <c r="J6" s="138">
        <f t="shared" si="3"/>
        <v>470</v>
      </c>
      <c r="K6" s="138">
        <f t="shared" si="3"/>
        <v>24</v>
      </c>
      <c r="L6" s="138">
        <f t="shared" si="3"/>
        <v>0</v>
      </c>
      <c r="M6" s="79">
        <f t="shared" si="3"/>
        <v>0</v>
      </c>
    </row>
    <row r="7" spans="1:13" s="53" customFormat="1" ht="13">
      <c r="A7" s="105"/>
      <c r="B7" s="136" t="s">
        <v>18</v>
      </c>
      <c r="C7" s="137">
        <f t="shared" si="2"/>
        <v>6230</v>
      </c>
      <c r="D7" s="138">
        <v>0</v>
      </c>
      <c r="E7" s="138">
        <f>SUM(E9,E11,E13,E15,E17,E19,E21)</f>
        <v>32</v>
      </c>
      <c r="F7" s="138">
        <f t="shared" si="3"/>
        <v>256</v>
      </c>
      <c r="G7" s="138">
        <f t="shared" si="3"/>
        <v>1389</v>
      </c>
      <c r="H7" s="138">
        <f t="shared" si="3"/>
        <v>2404</v>
      </c>
      <c r="I7" s="138">
        <f t="shared" si="3"/>
        <v>1689</v>
      </c>
      <c r="J7" s="138">
        <f t="shared" si="3"/>
        <v>445</v>
      </c>
      <c r="K7" s="138">
        <f t="shared" si="3"/>
        <v>15</v>
      </c>
      <c r="L7" s="138">
        <f t="shared" si="3"/>
        <v>0</v>
      </c>
      <c r="M7" s="79">
        <f t="shared" si="3"/>
        <v>0</v>
      </c>
    </row>
    <row r="8" spans="1:13" s="53" customFormat="1" ht="13">
      <c r="A8" s="105" t="s">
        <v>19</v>
      </c>
      <c r="B8" s="136" t="s">
        <v>17</v>
      </c>
      <c r="C8" s="137">
        <f>SUM(D8:M8)</f>
        <v>872</v>
      </c>
      <c r="D8" s="80">
        <v>0</v>
      </c>
      <c r="E8" s="139">
        <v>14</v>
      </c>
      <c r="F8" s="139">
        <v>93</v>
      </c>
      <c r="G8" s="140">
        <v>248</v>
      </c>
      <c r="H8" s="140">
        <v>274</v>
      </c>
      <c r="I8" s="140">
        <v>194</v>
      </c>
      <c r="J8" s="140">
        <v>45</v>
      </c>
      <c r="K8" s="140">
        <v>4</v>
      </c>
      <c r="L8" s="80">
        <v>0</v>
      </c>
      <c r="M8" s="79">
        <v>0</v>
      </c>
    </row>
    <row r="9" spans="1:13" s="53" customFormat="1" ht="13">
      <c r="A9" s="105"/>
      <c r="B9" s="136" t="s">
        <v>18</v>
      </c>
      <c r="C9" s="137">
        <f t="shared" ref="C9:C21" si="4">SUM(D9:M9)</f>
        <v>696</v>
      </c>
      <c r="D9" s="80">
        <v>0</v>
      </c>
      <c r="E9" s="139">
        <v>10</v>
      </c>
      <c r="F9" s="139">
        <v>52</v>
      </c>
      <c r="G9" s="140">
        <v>181</v>
      </c>
      <c r="H9" s="140">
        <v>245</v>
      </c>
      <c r="I9" s="140">
        <v>153</v>
      </c>
      <c r="J9" s="140">
        <v>53</v>
      </c>
      <c r="K9" s="140">
        <v>2</v>
      </c>
      <c r="L9" s="80">
        <v>0</v>
      </c>
      <c r="M9" s="79">
        <v>0</v>
      </c>
    </row>
    <row r="10" spans="1:13" s="53" customFormat="1" ht="13">
      <c r="A10" s="105" t="s">
        <v>62</v>
      </c>
      <c r="B10" s="136" t="s">
        <v>17</v>
      </c>
      <c r="C10" s="137">
        <f t="shared" si="4"/>
        <v>839</v>
      </c>
      <c r="D10" s="80">
        <v>1</v>
      </c>
      <c r="E10" s="139">
        <v>2</v>
      </c>
      <c r="F10" s="139">
        <v>38</v>
      </c>
      <c r="G10" s="140">
        <v>191</v>
      </c>
      <c r="H10" s="140">
        <v>326</v>
      </c>
      <c r="I10" s="140">
        <v>226</v>
      </c>
      <c r="J10" s="140">
        <v>49</v>
      </c>
      <c r="K10" s="140">
        <v>6</v>
      </c>
      <c r="L10" s="80">
        <v>0</v>
      </c>
      <c r="M10" s="79">
        <v>0</v>
      </c>
    </row>
    <row r="11" spans="1:13" s="53" customFormat="1" ht="13">
      <c r="A11" s="105"/>
      <c r="B11" s="136" t="s">
        <v>18</v>
      </c>
      <c r="C11" s="137">
        <f t="shared" si="4"/>
        <v>785</v>
      </c>
      <c r="D11" s="80">
        <v>0</v>
      </c>
      <c r="E11" s="139">
        <v>6</v>
      </c>
      <c r="F11" s="139">
        <v>34</v>
      </c>
      <c r="G11" s="140">
        <v>181</v>
      </c>
      <c r="H11" s="140">
        <v>296</v>
      </c>
      <c r="I11" s="140">
        <v>232</v>
      </c>
      <c r="J11" s="140">
        <v>36</v>
      </c>
      <c r="K11" s="140">
        <v>0</v>
      </c>
      <c r="L11" s="80">
        <v>0</v>
      </c>
      <c r="M11" s="79">
        <v>0</v>
      </c>
    </row>
    <row r="12" spans="1:13" s="53" customFormat="1" ht="13">
      <c r="A12" s="105" t="s">
        <v>21</v>
      </c>
      <c r="B12" s="136" t="s">
        <v>17</v>
      </c>
      <c r="C12" s="137">
        <f t="shared" si="4"/>
        <v>1439</v>
      </c>
      <c r="D12" s="80">
        <v>0</v>
      </c>
      <c r="E12" s="139">
        <v>0</v>
      </c>
      <c r="F12" s="139">
        <v>42</v>
      </c>
      <c r="G12" s="140">
        <v>311</v>
      </c>
      <c r="H12" s="140">
        <v>583</v>
      </c>
      <c r="I12" s="140">
        <v>406</v>
      </c>
      <c r="J12" s="140">
        <v>92</v>
      </c>
      <c r="K12" s="140">
        <v>5</v>
      </c>
      <c r="L12" s="80">
        <v>0</v>
      </c>
      <c r="M12" s="79">
        <v>0</v>
      </c>
    </row>
    <row r="13" spans="1:13" s="53" customFormat="1" ht="13">
      <c r="A13" s="105"/>
      <c r="B13" s="136" t="s">
        <v>18</v>
      </c>
      <c r="C13" s="137">
        <f t="shared" si="4"/>
        <v>1343</v>
      </c>
      <c r="D13" s="80">
        <v>0</v>
      </c>
      <c r="E13" s="139">
        <v>1</v>
      </c>
      <c r="F13" s="139">
        <v>30</v>
      </c>
      <c r="G13" s="140">
        <v>271</v>
      </c>
      <c r="H13" s="140">
        <v>555</v>
      </c>
      <c r="I13" s="140">
        <v>369</v>
      </c>
      <c r="J13" s="140">
        <v>115</v>
      </c>
      <c r="K13" s="140">
        <v>2</v>
      </c>
      <c r="L13" s="80">
        <v>0</v>
      </c>
      <c r="M13" s="79">
        <v>0</v>
      </c>
    </row>
    <row r="14" spans="1:13" s="53" customFormat="1" ht="13">
      <c r="A14" s="105" t="s">
        <v>22</v>
      </c>
      <c r="B14" s="136" t="s">
        <v>17</v>
      </c>
      <c r="C14" s="137">
        <f t="shared" si="4"/>
        <v>1081</v>
      </c>
      <c r="D14" s="80">
        <v>0</v>
      </c>
      <c r="E14" s="139">
        <v>5</v>
      </c>
      <c r="F14" s="139">
        <v>50</v>
      </c>
      <c r="G14" s="140">
        <v>240</v>
      </c>
      <c r="H14" s="140">
        <v>428</v>
      </c>
      <c r="I14" s="140">
        <v>267</v>
      </c>
      <c r="J14" s="140">
        <v>87</v>
      </c>
      <c r="K14" s="140">
        <v>4</v>
      </c>
      <c r="L14" s="80">
        <v>0</v>
      </c>
      <c r="M14" s="79">
        <v>0</v>
      </c>
    </row>
    <row r="15" spans="1:13" s="53" customFormat="1" ht="13">
      <c r="A15" s="105"/>
      <c r="B15" s="136" t="s">
        <v>18</v>
      </c>
      <c r="C15" s="137">
        <f t="shared" si="4"/>
        <v>989</v>
      </c>
      <c r="D15" s="80">
        <v>0</v>
      </c>
      <c r="E15" s="139">
        <v>8</v>
      </c>
      <c r="F15" s="139">
        <v>41</v>
      </c>
      <c r="G15" s="140">
        <v>199</v>
      </c>
      <c r="H15" s="140">
        <v>377</v>
      </c>
      <c r="I15" s="140">
        <v>300</v>
      </c>
      <c r="J15" s="140">
        <v>61</v>
      </c>
      <c r="K15" s="140">
        <v>3</v>
      </c>
      <c r="L15" s="80">
        <v>0</v>
      </c>
      <c r="M15" s="79">
        <v>0</v>
      </c>
    </row>
    <row r="16" spans="1:13" s="53" customFormat="1" ht="13">
      <c r="A16" s="105" t="s">
        <v>23</v>
      </c>
      <c r="B16" s="136" t="s">
        <v>17</v>
      </c>
      <c r="C16" s="137">
        <f t="shared" si="4"/>
        <v>938</v>
      </c>
      <c r="D16" s="80">
        <v>0</v>
      </c>
      <c r="E16" s="139">
        <v>3</v>
      </c>
      <c r="F16" s="139">
        <v>32</v>
      </c>
      <c r="G16" s="140">
        <v>183</v>
      </c>
      <c r="H16" s="140">
        <v>359</v>
      </c>
      <c r="I16" s="140">
        <v>287</v>
      </c>
      <c r="J16" s="140">
        <v>72</v>
      </c>
      <c r="K16" s="140">
        <v>2</v>
      </c>
      <c r="L16" s="80">
        <v>0</v>
      </c>
      <c r="M16" s="79">
        <v>0</v>
      </c>
    </row>
    <row r="17" spans="1:13" s="53" customFormat="1" ht="13">
      <c r="A17" s="105"/>
      <c r="B17" s="136" t="s">
        <v>18</v>
      </c>
      <c r="C17" s="137">
        <f t="shared" si="4"/>
        <v>883</v>
      </c>
      <c r="D17" s="80">
        <v>0</v>
      </c>
      <c r="E17" s="139">
        <v>4</v>
      </c>
      <c r="F17" s="139">
        <v>35</v>
      </c>
      <c r="G17" s="140">
        <v>199</v>
      </c>
      <c r="H17" s="140">
        <v>337</v>
      </c>
      <c r="I17" s="140">
        <v>245</v>
      </c>
      <c r="J17" s="140">
        <v>60</v>
      </c>
      <c r="K17" s="140">
        <v>3</v>
      </c>
      <c r="L17" s="80">
        <v>0</v>
      </c>
      <c r="M17" s="79">
        <v>0</v>
      </c>
    </row>
    <row r="18" spans="1:13" s="53" customFormat="1" ht="13">
      <c r="A18" s="105" t="s">
        <v>24</v>
      </c>
      <c r="B18" s="136" t="s">
        <v>17</v>
      </c>
      <c r="C18" s="137">
        <f t="shared" si="4"/>
        <v>874</v>
      </c>
      <c r="D18" s="80">
        <v>1</v>
      </c>
      <c r="E18" s="139">
        <v>2</v>
      </c>
      <c r="F18" s="139">
        <v>50</v>
      </c>
      <c r="G18" s="140">
        <v>222</v>
      </c>
      <c r="H18" s="140">
        <v>329</v>
      </c>
      <c r="I18" s="140">
        <v>207</v>
      </c>
      <c r="J18" s="140">
        <v>62</v>
      </c>
      <c r="K18" s="140">
        <v>1</v>
      </c>
      <c r="L18" s="80">
        <v>0</v>
      </c>
      <c r="M18" s="79">
        <v>0</v>
      </c>
    </row>
    <row r="19" spans="1:13" s="53" customFormat="1" ht="13">
      <c r="A19" s="105"/>
      <c r="B19" s="136" t="s">
        <v>18</v>
      </c>
      <c r="C19" s="137">
        <f t="shared" si="4"/>
        <v>946</v>
      </c>
      <c r="D19" s="80">
        <v>0</v>
      </c>
      <c r="E19" s="139">
        <v>3</v>
      </c>
      <c r="F19" s="139">
        <v>39</v>
      </c>
      <c r="G19" s="140">
        <v>236</v>
      </c>
      <c r="H19" s="140">
        <v>375</v>
      </c>
      <c r="I19" s="140">
        <v>220</v>
      </c>
      <c r="J19" s="140">
        <v>72</v>
      </c>
      <c r="K19" s="140">
        <v>1</v>
      </c>
      <c r="L19" s="80">
        <v>0</v>
      </c>
      <c r="M19" s="79">
        <v>0</v>
      </c>
    </row>
    <row r="20" spans="1:13" s="53" customFormat="1" ht="13">
      <c r="A20" s="105" t="s">
        <v>25</v>
      </c>
      <c r="B20" s="136" t="s">
        <v>17</v>
      </c>
      <c r="C20" s="137">
        <f t="shared" si="4"/>
        <v>698</v>
      </c>
      <c r="D20" s="80">
        <v>0</v>
      </c>
      <c r="E20" s="139">
        <v>1</v>
      </c>
      <c r="F20" s="139">
        <v>23</v>
      </c>
      <c r="G20" s="140">
        <v>136</v>
      </c>
      <c r="H20" s="140">
        <v>267</v>
      </c>
      <c r="I20" s="140">
        <v>206</v>
      </c>
      <c r="J20" s="140">
        <v>63</v>
      </c>
      <c r="K20" s="140">
        <v>2</v>
      </c>
      <c r="L20" s="80">
        <v>0</v>
      </c>
      <c r="M20" s="79">
        <v>0</v>
      </c>
    </row>
    <row r="21" spans="1:13" s="53" customFormat="1" thickBot="1">
      <c r="A21" s="110"/>
      <c r="B21" s="141" t="s">
        <v>18</v>
      </c>
      <c r="C21" s="142">
        <f t="shared" si="4"/>
        <v>588</v>
      </c>
      <c r="D21" s="83">
        <v>0</v>
      </c>
      <c r="E21" s="143">
        <v>0</v>
      </c>
      <c r="F21" s="143">
        <v>25</v>
      </c>
      <c r="G21" s="144">
        <v>122</v>
      </c>
      <c r="H21" s="144">
        <v>219</v>
      </c>
      <c r="I21" s="144">
        <v>170</v>
      </c>
      <c r="J21" s="144">
        <v>48</v>
      </c>
      <c r="K21" s="144">
        <v>4</v>
      </c>
      <c r="L21" s="83">
        <v>0</v>
      </c>
      <c r="M21" s="84">
        <v>0</v>
      </c>
    </row>
    <row r="22" spans="1:13" s="53" customFormat="1" ht="13">
      <c r="A22" s="115" t="s">
        <v>76</v>
      </c>
      <c r="B22" s="145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spans="1:13" ht="13.75" customHeight="1">
      <c r="A23" s="67"/>
      <c r="B23" s="67"/>
    </row>
    <row r="24" spans="1:13" ht="13.75" customHeight="1"/>
    <row r="25" spans="1:13" ht="13.75" customHeight="1"/>
    <row r="26" spans="1:13" ht="13.75" customHeight="1"/>
    <row r="27" spans="1:13" ht="13.75" customHeight="1"/>
    <row r="28" spans="1:13" ht="13.75" customHeight="1"/>
    <row r="29" spans="1:13" ht="13.75" customHeight="1"/>
    <row r="30" spans="1:13" ht="13.75" customHeight="1"/>
    <row r="31" spans="1:13" ht="13.75" customHeight="1"/>
    <row r="32" spans="1:13" ht="13.75" customHeight="1"/>
    <row r="33" ht="13.75" customHeight="1"/>
  </sheetData>
  <mergeCells count="13">
    <mergeCell ref="A23:B23"/>
    <mergeCell ref="A10:A11"/>
    <mergeCell ref="A12:A13"/>
    <mergeCell ref="A14:A15"/>
    <mergeCell ref="A16:A17"/>
    <mergeCell ref="A18:A19"/>
    <mergeCell ref="A20:A21"/>
    <mergeCell ref="A2:B2"/>
    <mergeCell ref="A3:B3"/>
    <mergeCell ref="A4:B4"/>
    <mergeCell ref="A5:B5"/>
    <mergeCell ref="A6:A7"/>
    <mergeCell ref="A8:A9"/>
  </mergeCells>
  <phoneticPr fontId="11"/>
  <pageMargins left="0.7" right="0.7" top="0.75" bottom="0.75" header="0.3" footer="0.3"/>
  <ignoredErrors>
    <ignoredError sqref="D3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F95B-0B95-E54F-8580-180906684477}">
  <dimension ref="A1:K44"/>
  <sheetViews>
    <sheetView showGridLines="0" workbookViewId="0"/>
  </sheetViews>
  <sheetFormatPr baseColWidth="10" defaultColWidth="8.83203125" defaultRowHeight="14"/>
  <cols>
    <col min="1" max="1" width="9" style="3" customWidth="1"/>
    <col min="2" max="2" width="3.83203125" style="3" customWidth="1"/>
    <col min="3" max="3" width="9.33203125" style="3" customWidth="1"/>
    <col min="4" max="5" width="9.1640625" style="3" customWidth="1"/>
    <col min="6" max="11" width="7.83203125" style="3" customWidth="1"/>
    <col min="12" max="12" width="12.6640625" style="3" customWidth="1"/>
    <col min="13" max="16384" width="8.83203125" style="3"/>
  </cols>
  <sheetData>
    <row r="1" spans="1:11" ht="18" thickBot="1">
      <c r="A1" s="146" t="s">
        <v>77</v>
      </c>
      <c r="B1" s="147"/>
      <c r="C1" s="147"/>
      <c r="D1" s="148"/>
      <c r="E1" s="148"/>
      <c r="F1" s="148"/>
      <c r="G1" s="148"/>
      <c r="H1" s="149"/>
      <c r="I1" s="150"/>
      <c r="J1" s="150"/>
      <c r="K1" s="151" t="s">
        <v>41</v>
      </c>
    </row>
    <row r="2" spans="1:11" s="157" customFormat="1" ht="15" thickBot="1">
      <c r="A2" s="152"/>
      <c r="B2" s="153"/>
      <c r="C2" s="154" t="s">
        <v>1</v>
      </c>
      <c r="D2" s="155" t="s">
        <v>78</v>
      </c>
      <c r="E2" s="155" t="s">
        <v>79</v>
      </c>
      <c r="F2" s="155" t="s">
        <v>80</v>
      </c>
      <c r="G2" s="155" t="s">
        <v>81</v>
      </c>
      <c r="H2" s="155" t="s">
        <v>82</v>
      </c>
      <c r="I2" s="155" t="s">
        <v>83</v>
      </c>
      <c r="J2" s="155" t="s">
        <v>84</v>
      </c>
      <c r="K2" s="156" t="s">
        <v>61</v>
      </c>
    </row>
    <row r="3" spans="1:11" s="162" customFormat="1" ht="13">
      <c r="A3" s="158" t="s">
        <v>14</v>
      </c>
      <c r="B3" s="159"/>
      <c r="C3" s="160">
        <f>SUM(C5,C6)</f>
        <v>12971</v>
      </c>
      <c r="D3" s="160">
        <v>0</v>
      </c>
      <c r="E3" s="160">
        <f>SUM(E5,E6)</f>
        <v>6</v>
      </c>
      <c r="F3" s="160">
        <f t="shared" ref="F3:K3" si="0">SUM(F5,F6)</f>
        <v>16</v>
      </c>
      <c r="G3" s="160">
        <f t="shared" si="0"/>
        <v>52</v>
      </c>
      <c r="H3" s="160">
        <f t="shared" si="0"/>
        <v>265</v>
      </c>
      <c r="I3" s="160">
        <f t="shared" si="0"/>
        <v>8334</v>
      </c>
      <c r="J3" s="160">
        <f t="shared" si="0"/>
        <v>4288</v>
      </c>
      <c r="K3" s="161">
        <f t="shared" si="0"/>
        <v>10</v>
      </c>
    </row>
    <row r="4" spans="1:11" s="157" customFormat="1" ht="13">
      <c r="A4" s="163" t="s">
        <v>15</v>
      </c>
      <c r="B4" s="164"/>
      <c r="C4" s="165">
        <v>100</v>
      </c>
      <c r="D4" s="166">
        <v>0</v>
      </c>
      <c r="E4" s="165">
        <f>E3/$C$3*100</f>
        <v>4.6257034924061372E-2</v>
      </c>
      <c r="F4" s="165">
        <f t="shared" ref="F4:K4" si="1">F3/$C$3*100</f>
        <v>0.12335209313083031</v>
      </c>
      <c r="G4" s="165">
        <f t="shared" si="1"/>
        <v>0.40089430267519854</v>
      </c>
      <c r="H4" s="165">
        <f t="shared" si="1"/>
        <v>2.043019042479377</v>
      </c>
      <c r="I4" s="165">
        <f t="shared" si="1"/>
        <v>64.251021509521252</v>
      </c>
      <c r="J4" s="165">
        <f t="shared" si="1"/>
        <v>33.058360959062519</v>
      </c>
      <c r="K4" s="167">
        <f t="shared" si="1"/>
        <v>7.7095058206768943E-2</v>
      </c>
    </row>
    <row r="5" spans="1:11" s="157" customFormat="1" ht="13">
      <c r="A5" s="163" t="s">
        <v>16</v>
      </c>
      <c r="B5" s="168" t="s">
        <v>17</v>
      </c>
      <c r="C5" s="166">
        <f>SUM(D5:K5)</f>
        <v>6741</v>
      </c>
      <c r="D5" s="166">
        <v>0</v>
      </c>
      <c r="E5" s="166">
        <f>SUM(E7,E9,E11,E13,E15,E17,E19)</f>
        <v>2</v>
      </c>
      <c r="F5" s="166">
        <f t="shared" ref="F5:K6" si="2">SUM(F7,F9,F11,F13,F15,F17,F19)</f>
        <v>11</v>
      </c>
      <c r="G5" s="166">
        <f t="shared" si="2"/>
        <v>30</v>
      </c>
      <c r="H5" s="166">
        <f t="shared" si="2"/>
        <v>153</v>
      </c>
      <c r="I5" s="166">
        <f t="shared" si="2"/>
        <v>4478</v>
      </c>
      <c r="J5" s="166">
        <f t="shared" si="2"/>
        <v>2063</v>
      </c>
      <c r="K5" s="169">
        <f t="shared" si="2"/>
        <v>4</v>
      </c>
    </row>
    <row r="6" spans="1:11" s="157" customFormat="1" ht="13">
      <c r="A6" s="163"/>
      <c r="B6" s="168" t="s">
        <v>18</v>
      </c>
      <c r="C6" s="166">
        <f>SUM(D6:K6)</f>
        <v>6230</v>
      </c>
      <c r="D6" s="166">
        <v>0</v>
      </c>
      <c r="E6" s="166">
        <f>SUM(E8,E10,E12,E14,E16,E18,E20)</f>
        <v>4</v>
      </c>
      <c r="F6" s="166">
        <f t="shared" si="2"/>
        <v>5</v>
      </c>
      <c r="G6" s="166">
        <f t="shared" si="2"/>
        <v>22</v>
      </c>
      <c r="H6" s="166">
        <f t="shared" si="2"/>
        <v>112</v>
      </c>
      <c r="I6" s="166">
        <f t="shared" si="2"/>
        <v>3856</v>
      </c>
      <c r="J6" s="166">
        <f t="shared" si="2"/>
        <v>2225</v>
      </c>
      <c r="K6" s="169">
        <f t="shared" si="2"/>
        <v>6</v>
      </c>
    </row>
    <row r="7" spans="1:11" s="157" customFormat="1" ht="13">
      <c r="A7" s="163" t="s">
        <v>19</v>
      </c>
      <c r="B7" s="168" t="s">
        <v>17</v>
      </c>
      <c r="C7" s="166">
        <f>SUM(D7:K7)</f>
        <v>872</v>
      </c>
      <c r="D7" s="166">
        <v>0</v>
      </c>
      <c r="E7" s="166">
        <v>0</v>
      </c>
      <c r="F7" s="166">
        <v>3</v>
      </c>
      <c r="G7" s="166">
        <v>6</v>
      </c>
      <c r="H7" s="166">
        <v>27</v>
      </c>
      <c r="I7" s="166">
        <v>595</v>
      </c>
      <c r="J7" s="166">
        <v>240</v>
      </c>
      <c r="K7" s="169">
        <v>1</v>
      </c>
    </row>
    <row r="8" spans="1:11" s="157" customFormat="1" ht="13">
      <c r="A8" s="163"/>
      <c r="B8" s="168" t="s">
        <v>18</v>
      </c>
      <c r="C8" s="166">
        <f>SUM(D8:K8)</f>
        <v>696</v>
      </c>
      <c r="D8" s="166">
        <v>0</v>
      </c>
      <c r="E8" s="166">
        <v>0</v>
      </c>
      <c r="F8" s="166">
        <v>3</v>
      </c>
      <c r="G8" s="166">
        <v>2</v>
      </c>
      <c r="H8" s="166">
        <v>11</v>
      </c>
      <c r="I8" s="166">
        <v>452</v>
      </c>
      <c r="J8" s="166">
        <v>228</v>
      </c>
      <c r="K8" s="169">
        <v>0</v>
      </c>
    </row>
    <row r="9" spans="1:11" s="157" customFormat="1" ht="13">
      <c r="A9" s="163" t="s">
        <v>62</v>
      </c>
      <c r="B9" s="168" t="s">
        <v>17</v>
      </c>
      <c r="C9" s="166">
        <f>SUM(D9:K9)</f>
        <v>839</v>
      </c>
      <c r="D9" s="166">
        <v>0</v>
      </c>
      <c r="E9" s="166">
        <v>0</v>
      </c>
      <c r="F9" s="166">
        <v>2</v>
      </c>
      <c r="G9" s="166">
        <v>3</v>
      </c>
      <c r="H9" s="166">
        <v>19</v>
      </c>
      <c r="I9" s="166">
        <v>576</v>
      </c>
      <c r="J9" s="166">
        <v>238</v>
      </c>
      <c r="K9" s="169">
        <v>1</v>
      </c>
    </row>
    <row r="10" spans="1:11" s="157" customFormat="1" ht="13">
      <c r="A10" s="163"/>
      <c r="B10" s="168" t="s">
        <v>18</v>
      </c>
      <c r="C10" s="166">
        <f t="shared" ref="C10:C20" si="3">SUM(D10:K10)</f>
        <v>785</v>
      </c>
      <c r="D10" s="166">
        <v>0</v>
      </c>
      <c r="E10" s="166">
        <v>0</v>
      </c>
      <c r="F10" s="166">
        <v>1</v>
      </c>
      <c r="G10" s="166">
        <v>4</v>
      </c>
      <c r="H10" s="166">
        <v>13</v>
      </c>
      <c r="I10" s="166">
        <v>488</v>
      </c>
      <c r="J10" s="166">
        <v>278</v>
      </c>
      <c r="K10" s="169">
        <v>1</v>
      </c>
    </row>
    <row r="11" spans="1:11" s="157" customFormat="1" ht="13">
      <c r="A11" s="163" t="s">
        <v>21</v>
      </c>
      <c r="B11" s="168" t="s">
        <v>17</v>
      </c>
      <c r="C11" s="166">
        <f t="shared" si="3"/>
        <v>1439</v>
      </c>
      <c r="D11" s="166">
        <v>0</v>
      </c>
      <c r="E11" s="166">
        <v>0</v>
      </c>
      <c r="F11" s="166">
        <v>0</v>
      </c>
      <c r="G11" s="166">
        <v>6</v>
      </c>
      <c r="H11" s="166">
        <v>29</v>
      </c>
      <c r="I11" s="166">
        <v>951</v>
      </c>
      <c r="J11" s="166">
        <v>453</v>
      </c>
      <c r="K11" s="169">
        <v>0</v>
      </c>
    </row>
    <row r="12" spans="1:11" s="157" customFormat="1" ht="13">
      <c r="A12" s="163"/>
      <c r="B12" s="168" t="s">
        <v>18</v>
      </c>
      <c r="C12" s="166">
        <f t="shared" si="3"/>
        <v>1343</v>
      </c>
      <c r="D12" s="166">
        <v>0</v>
      </c>
      <c r="E12" s="166">
        <v>0</v>
      </c>
      <c r="F12" s="166">
        <v>1</v>
      </c>
      <c r="G12" s="166">
        <v>3</v>
      </c>
      <c r="H12" s="166">
        <v>21</v>
      </c>
      <c r="I12" s="166">
        <v>829</v>
      </c>
      <c r="J12" s="166">
        <v>488</v>
      </c>
      <c r="K12" s="169">
        <v>1</v>
      </c>
    </row>
    <row r="13" spans="1:11" s="157" customFormat="1" ht="13">
      <c r="A13" s="163" t="s">
        <v>22</v>
      </c>
      <c r="B13" s="168" t="s">
        <v>17</v>
      </c>
      <c r="C13" s="166">
        <f t="shared" si="3"/>
        <v>1081</v>
      </c>
      <c r="D13" s="166">
        <v>0</v>
      </c>
      <c r="E13" s="166">
        <v>0</v>
      </c>
      <c r="F13" s="166">
        <v>1</v>
      </c>
      <c r="G13" s="166">
        <v>8</v>
      </c>
      <c r="H13" s="166">
        <v>22</v>
      </c>
      <c r="I13" s="166">
        <v>701</v>
      </c>
      <c r="J13" s="166">
        <v>349</v>
      </c>
      <c r="K13" s="169">
        <v>0</v>
      </c>
    </row>
    <row r="14" spans="1:11" s="157" customFormat="1" ht="13">
      <c r="A14" s="163"/>
      <c r="B14" s="168" t="s">
        <v>18</v>
      </c>
      <c r="C14" s="166">
        <f t="shared" si="3"/>
        <v>989</v>
      </c>
      <c r="D14" s="166">
        <v>0</v>
      </c>
      <c r="E14" s="166">
        <v>2</v>
      </c>
      <c r="F14" s="166">
        <v>0</v>
      </c>
      <c r="G14" s="166">
        <v>2</v>
      </c>
      <c r="H14" s="166">
        <v>21</v>
      </c>
      <c r="I14" s="166">
        <v>608</v>
      </c>
      <c r="J14" s="166">
        <v>353</v>
      </c>
      <c r="K14" s="169">
        <v>3</v>
      </c>
    </row>
    <row r="15" spans="1:11" s="157" customFormat="1" ht="13">
      <c r="A15" s="163" t="s">
        <v>23</v>
      </c>
      <c r="B15" s="168" t="s">
        <v>17</v>
      </c>
      <c r="C15" s="166">
        <f t="shared" si="3"/>
        <v>938</v>
      </c>
      <c r="D15" s="166">
        <v>0</v>
      </c>
      <c r="E15" s="166">
        <v>1</v>
      </c>
      <c r="F15" s="166">
        <v>3</v>
      </c>
      <c r="G15" s="166">
        <v>3</v>
      </c>
      <c r="H15" s="166">
        <v>17</v>
      </c>
      <c r="I15" s="166">
        <v>605</v>
      </c>
      <c r="J15" s="166">
        <v>307</v>
      </c>
      <c r="K15" s="169">
        <v>2</v>
      </c>
    </row>
    <row r="16" spans="1:11" s="157" customFormat="1" ht="13">
      <c r="A16" s="163"/>
      <c r="B16" s="168" t="s">
        <v>18</v>
      </c>
      <c r="C16" s="166">
        <f t="shared" si="3"/>
        <v>883</v>
      </c>
      <c r="D16" s="166">
        <v>0</v>
      </c>
      <c r="E16" s="166">
        <v>1</v>
      </c>
      <c r="F16" s="166">
        <v>0</v>
      </c>
      <c r="G16" s="166">
        <v>6</v>
      </c>
      <c r="H16" s="166">
        <v>20</v>
      </c>
      <c r="I16" s="166">
        <v>533</v>
      </c>
      <c r="J16" s="166">
        <v>323</v>
      </c>
      <c r="K16" s="169">
        <v>0</v>
      </c>
    </row>
    <row r="17" spans="1:11" s="157" customFormat="1" ht="13">
      <c r="A17" s="163" t="s">
        <v>24</v>
      </c>
      <c r="B17" s="168" t="s">
        <v>17</v>
      </c>
      <c r="C17" s="166">
        <f t="shared" si="3"/>
        <v>874</v>
      </c>
      <c r="D17" s="166">
        <v>0</v>
      </c>
      <c r="E17" s="166">
        <v>0</v>
      </c>
      <c r="F17" s="166">
        <v>0</v>
      </c>
      <c r="G17" s="166">
        <v>2</v>
      </c>
      <c r="H17" s="166">
        <v>16</v>
      </c>
      <c r="I17" s="166">
        <v>572</v>
      </c>
      <c r="J17" s="166">
        <v>284</v>
      </c>
      <c r="K17" s="169">
        <v>0</v>
      </c>
    </row>
    <row r="18" spans="1:11" s="157" customFormat="1" ht="13">
      <c r="A18" s="163"/>
      <c r="B18" s="168" t="s">
        <v>18</v>
      </c>
      <c r="C18" s="166">
        <f t="shared" si="3"/>
        <v>946</v>
      </c>
      <c r="D18" s="166">
        <v>0</v>
      </c>
      <c r="E18" s="166">
        <v>0</v>
      </c>
      <c r="F18" s="166">
        <v>0</v>
      </c>
      <c r="G18" s="166">
        <v>4</v>
      </c>
      <c r="H18" s="166">
        <v>13</v>
      </c>
      <c r="I18" s="166">
        <v>576</v>
      </c>
      <c r="J18" s="166">
        <v>352</v>
      </c>
      <c r="K18" s="169">
        <v>1</v>
      </c>
    </row>
    <row r="19" spans="1:11" s="157" customFormat="1" ht="13">
      <c r="A19" s="163" t="s">
        <v>25</v>
      </c>
      <c r="B19" s="168" t="s">
        <v>17</v>
      </c>
      <c r="C19" s="166">
        <f t="shared" si="3"/>
        <v>698</v>
      </c>
      <c r="D19" s="166">
        <v>0</v>
      </c>
      <c r="E19" s="166">
        <v>1</v>
      </c>
      <c r="F19" s="166">
        <v>2</v>
      </c>
      <c r="G19" s="166">
        <v>2</v>
      </c>
      <c r="H19" s="166">
        <v>23</v>
      </c>
      <c r="I19" s="166">
        <v>478</v>
      </c>
      <c r="J19" s="166">
        <v>192</v>
      </c>
      <c r="K19" s="169">
        <v>0</v>
      </c>
    </row>
    <row r="20" spans="1:11" s="157" customFormat="1" thickBot="1">
      <c r="A20" s="170"/>
      <c r="B20" s="171" t="s">
        <v>18</v>
      </c>
      <c r="C20" s="172">
        <f t="shared" si="3"/>
        <v>588</v>
      </c>
      <c r="D20" s="172">
        <v>0</v>
      </c>
      <c r="E20" s="172">
        <v>1</v>
      </c>
      <c r="F20" s="172">
        <v>0</v>
      </c>
      <c r="G20" s="172">
        <v>1</v>
      </c>
      <c r="H20" s="172">
        <v>13</v>
      </c>
      <c r="I20" s="172">
        <v>370</v>
      </c>
      <c r="J20" s="172">
        <v>203</v>
      </c>
      <c r="K20" s="173">
        <v>0</v>
      </c>
    </row>
    <row r="21" spans="1:11" ht="13.75" customHeight="1">
      <c r="A21" s="174"/>
      <c r="B21" s="174"/>
      <c r="C21" s="175"/>
      <c r="D21" s="175"/>
      <c r="E21" s="175"/>
      <c r="F21" s="175"/>
      <c r="G21" s="175"/>
      <c r="H21" s="175"/>
      <c r="I21" s="175"/>
      <c r="J21" s="175"/>
      <c r="K21" s="175"/>
    </row>
    <row r="22" spans="1:11" ht="18" thickBot="1">
      <c r="A22" s="146" t="s">
        <v>85</v>
      </c>
      <c r="B22" s="147"/>
      <c r="C22" s="147"/>
      <c r="D22" s="147"/>
      <c r="E22" s="147"/>
      <c r="F22" s="147"/>
      <c r="G22" s="147"/>
      <c r="H22" s="147"/>
      <c r="I22" s="147"/>
      <c r="K22" s="151" t="s">
        <v>41</v>
      </c>
    </row>
    <row r="23" spans="1:11" s="157" customFormat="1" ht="13">
      <c r="A23" s="176"/>
      <c r="B23" s="177"/>
      <c r="C23" s="178" t="s">
        <v>1</v>
      </c>
      <c r="D23" s="179" t="s">
        <v>86</v>
      </c>
      <c r="E23" s="180"/>
      <c r="F23" s="180"/>
      <c r="G23" s="181"/>
      <c r="H23" s="182" t="s">
        <v>87</v>
      </c>
      <c r="I23" s="183" t="s">
        <v>88</v>
      </c>
      <c r="J23" s="184" t="s">
        <v>61</v>
      </c>
      <c r="K23" s="185"/>
    </row>
    <row r="24" spans="1:11" s="157" customFormat="1" ht="15" thickBot="1">
      <c r="A24" s="186"/>
      <c r="B24" s="187"/>
      <c r="C24" s="188"/>
      <c r="D24" s="189" t="s">
        <v>53</v>
      </c>
      <c r="E24" s="189" t="s">
        <v>89</v>
      </c>
      <c r="F24" s="189" t="s">
        <v>81</v>
      </c>
      <c r="G24" s="189" t="s">
        <v>90</v>
      </c>
      <c r="H24" s="189" t="s">
        <v>91</v>
      </c>
      <c r="I24" s="190" t="s">
        <v>92</v>
      </c>
      <c r="J24" s="191"/>
      <c r="K24" s="185"/>
    </row>
    <row r="25" spans="1:11" s="162" customFormat="1" ht="13">
      <c r="A25" s="158" t="s">
        <v>14</v>
      </c>
      <c r="B25" s="159"/>
      <c r="C25" s="192">
        <v>13420</v>
      </c>
      <c r="D25" s="192">
        <v>708</v>
      </c>
      <c r="E25" s="192">
        <v>23</v>
      </c>
      <c r="F25" s="192">
        <v>55</v>
      </c>
      <c r="G25" s="192">
        <v>630</v>
      </c>
      <c r="H25" s="192">
        <v>12683</v>
      </c>
      <c r="I25" s="192">
        <v>21</v>
      </c>
      <c r="J25" s="193">
        <v>8</v>
      </c>
      <c r="K25" s="194"/>
    </row>
    <row r="26" spans="1:11" s="157" customFormat="1" ht="13">
      <c r="A26" s="163" t="s">
        <v>15</v>
      </c>
      <c r="B26" s="164"/>
      <c r="C26" s="165">
        <v>100</v>
      </c>
      <c r="D26" s="165">
        <v>5.2757078986587187</v>
      </c>
      <c r="E26" s="165">
        <v>0.17138599105812222</v>
      </c>
      <c r="F26" s="165">
        <v>0.4098360655737705</v>
      </c>
      <c r="G26" s="165">
        <v>4.6944858420268254</v>
      </c>
      <c r="H26" s="165">
        <v>94.508196721311478</v>
      </c>
      <c r="I26" s="165">
        <v>0.15648286140089418</v>
      </c>
      <c r="J26" s="195">
        <v>5.9612518628912071E-2</v>
      </c>
      <c r="K26" s="196"/>
    </row>
    <row r="27" spans="1:11" s="157" customFormat="1" ht="13">
      <c r="A27" s="163" t="s">
        <v>16</v>
      </c>
      <c r="B27" s="168" t="s">
        <v>17</v>
      </c>
      <c r="C27" s="166">
        <v>6999</v>
      </c>
      <c r="D27" s="166">
        <v>397</v>
      </c>
      <c r="E27" s="166">
        <v>11</v>
      </c>
      <c r="F27" s="166">
        <v>31</v>
      </c>
      <c r="G27" s="166">
        <v>355</v>
      </c>
      <c r="H27" s="166">
        <v>6588</v>
      </c>
      <c r="I27" s="166">
        <v>10</v>
      </c>
      <c r="J27" s="197">
        <v>4</v>
      </c>
      <c r="K27" s="198"/>
    </row>
    <row r="28" spans="1:11" s="157" customFormat="1" ht="13">
      <c r="A28" s="163"/>
      <c r="B28" s="168" t="s">
        <v>18</v>
      </c>
      <c r="C28" s="166">
        <v>6421</v>
      </c>
      <c r="D28" s="166">
        <v>311</v>
      </c>
      <c r="E28" s="166">
        <v>12</v>
      </c>
      <c r="F28" s="166">
        <v>24</v>
      </c>
      <c r="G28" s="166">
        <v>275</v>
      </c>
      <c r="H28" s="166">
        <v>6095</v>
      </c>
      <c r="I28" s="166">
        <v>11</v>
      </c>
      <c r="J28" s="197">
        <v>4</v>
      </c>
      <c r="K28" s="198"/>
    </row>
    <row r="29" spans="1:11" s="157" customFormat="1" ht="13">
      <c r="A29" s="163" t="s">
        <v>19</v>
      </c>
      <c r="B29" s="168" t="s">
        <v>17</v>
      </c>
      <c r="C29" s="166">
        <v>797</v>
      </c>
      <c r="D29" s="199">
        <v>47</v>
      </c>
      <c r="E29" s="200">
        <v>1</v>
      </c>
      <c r="F29" s="200">
        <v>6</v>
      </c>
      <c r="G29" s="200">
        <v>40</v>
      </c>
      <c r="H29" s="200">
        <v>748</v>
      </c>
      <c r="I29" s="201">
        <v>1</v>
      </c>
      <c r="J29" s="202">
        <v>1</v>
      </c>
      <c r="K29" s="203"/>
    </row>
    <row r="30" spans="1:11" s="157" customFormat="1" ht="13">
      <c r="A30" s="163"/>
      <c r="B30" s="168" t="s">
        <v>18</v>
      </c>
      <c r="C30" s="166">
        <v>763</v>
      </c>
      <c r="D30" s="199">
        <v>51</v>
      </c>
      <c r="E30" s="200">
        <v>1</v>
      </c>
      <c r="F30" s="200">
        <v>4</v>
      </c>
      <c r="G30" s="200">
        <v>46</v>
      </c>
      <c r="H30" s="200">
        <v>711</v>
      </c>
      <c r="I30" s="201">
        <v>1</v>
      </c>
      <c r="J30" s="202" t="s">
        <v>93</v>
      </c>
      <c r="K30" s="203"/>
    </row>
    <row r="31" spans="1:11" s="157" customFormat="1" ht="13">
      <c r="A31" s="163" t="s">
        <v>20</v>
      </c>
      <c r="B31" s="168" t="s">
        <v>17</v>
      </c>
      <c r="C31" s="166">
        <v>868</v>
      </c>
      <c r="D31" s="199">
        <v>36</v>
      </c>
      <c r="E31" s="200" t="s">
        <v>93</v>
      </c>
      <c r="F31" s="200">
        <v>2</v>
      </c>
      <c r="G31" s="200">
        <v>34</v>
      </c>
      <c r="H31" s="200">
        <v>830</v>
      </c>
      <c r="I31" s="201">
        <v>1</v>
      </c>
      <c r="J31" s="202">
        <v>1</v>
      </c>
      <c r="K31" s="203"/>
    </row>
    <row r="32" spans="1:11" s="157" customFormat="1" ht="13">
      <c r="A32" s="163"/>
      <c r="B32" s="168" t="s">
        <v>18</v>
      </c>
      <c r="C32" s="166">
        <v>804</v>
      </c>
      <c r="D32" s="199">
        <v>36</v>
      </c>
      <c r="E32" s="200">
        <v>2</v>
      </c>
      <c r="F32" s="200">
        <v>7</v>
      </c>
      <c r="G32" s="200">
        <v>27</v>
      </c>
      <c r="H32" s="200">
        <v>764</v>
      </c>
      <c r="I32" s="201">
        <v>2</v>
      </c>
      <c r="J32" s="202">
        <v>2</v>
      </c>
      <c r="K32" s="203"/>
    </row>
    <row r="33" spans="1:11" s="157" customFormat="1" ht="13">
      <c r="A33" s="163" t="s">
        <v>21</v>
      </c>
      <c r="B33" s="168" t="s">
        <v>17</v>
      </c>
      <c r="C33" s="166">
        <v>1500</v>
      </c>
      <c r="D33" s="199">
        <v>72</v>
      </c>
      <c r="E33" s="200">
        <v>4</v>
      </c>
      <c r="F33" s="200">
        <v>2</v>
      </c>
      <c r="G33" s="200">
        <v>66</v>
      </c>
      <c r="H33" s="200">
        <v>1426</v>
      </c>
      <c r="I33" s="201">
        <v>2</v>
      </c>
      <c r="J33" s="202" t="s">
        <v>93</v>
      </c>
      <c r="K33" s="203"/>
    </row>
    <row r="34" spans="1:11" s="157" customFormat="1" ht="13">
      <c r="A34" s="163"/>
      <c r="B34" s="168" t="s">
        <v>18</v>
      </c>
      <c r="C34" s="166">
        <v>1316</v>
      </c>
      <c r="D34" s="199">
        <v>66</v>
      </c>
      <c r="E34" s="200">
        <v>2</v>
      </c>
      <c r="F34" s="200">
        <v>3</v>
      </c>
      <c r="G34" s="200">
        <v>61</v>
      </c>
      <c r="H34" s="200">
        <v>1249</v>
      </c>
      <c r="I34" s="201">
        <v>1</v>
      </c>
      <c r="J34" s="202" t="s">
        <v>93</v>
      </c>
      <c r="K34" s="203"/>
    </row>
    <row r="35" spans="1:11" s="157" customFormat="1" ht="13">
      <c r="A35" s="163" t="s">
        <v>22</v>
      </c>
      <c r="B35" s="168" t="s">
        <v>17</v>
      </c>
      <c r="C35" s="166">
        <v>1124</v>
      </c>
      <c r="D35" s="199">
        <v>76</v>
      </c>
      <c r="E35" s="200">
        <v>2</v>
      </c>
      <c r="F35" s="200">
        <v>4</v>
      </c>
      <c r="G35" s="200">
        <v>70</v>
      </c>
      <c r="H35" s="200">
        <v>1047</v>
      </c>
      <c r="I35" s="201">
        <v>1</v>
      </c>
      <c r="J35" s="202" t="s">
        <v>93</v>
      </c>
      <c r="K35" s="203"/>
    </row>
    <row r="36" spans="1:11" s="157" customFormat="1" ht="13">
      <c r="A36" s="163"/>
      <c r="B36" s="168" t="s">
        <v>18</v>
      </c>
      <c r="C36" s="166">
        <v>1065</v>
      </c>
      <c r="D36" s="199">
        <v>34</v>
      </c>
      <c r="E36" s="200">
        <v>1</v>
      </c>
      <c r="F36" s="200">
        <v>1</v>
      </c>
      <c r="G36" s="200">
        <v>32</v>
      </c>
      <c r="H36" s="200">
        <v>1029</v>
      </c>
      <c r="I36" s="201">
        <v>2</v>
      </c>
      <c r="J36" s="202" t="s">
        <v>93</v>
      </c>
      <c r="K36" s="203"/>
    </row>
    <row r="37" spans="1:11" s="157" customFormat="1" ht="13">
      <c r="A37" s="163" t="s">
        <v>23</v>
      </c>
      <c r="B37" s="168" t="s">
        <v>17</v>
      </c>
      <c r="C37" s="166">
        <v>1045</v>
      </c>
      <c r="D37" s="199">
        <v>66</v>
      </c>
      <c r="E37" s="200">
        <v>2</v>
      </c>
      <c r="F37" s="200">
        <v>8</v>
      </c>
      <c r="G37" s="200">
        <v>56</v>
      </c>
      <c r="H37" s="200">
        <v>977</v>
      </c>
      <c r="I37" s="201">
        <v>2</v>
      </c>
      <c r="J37" s="202" t="s">
        <v>93</v>
      </c>
      <c r="K37" s="203"/>
    </row>
    <row r="38" spans="1:11" s="157" customFormat="1" ht="13">
      <c r="A38" s="163"/>
      <c r="B38" s="168" t="s">
        <v>18</v>
      </c>
      <c r="C38" s="166">
        <v>939</v>
      </c>
      <c r="D38" s="199">
        <v>47</v>
      </c>
      <c r="E38" s="200">
        <v>6</v>
      </c>
      <c r="F38" s="200">
        <v>6</v>
      </c>
      <c r="G38" s="200">
        <v>35</v>
      </c>
      <c r="H38" s="200">
        <v>891</v>
      </c>
      <c r="I38" s="201" t="s">
        <v>93</v>
      </c>
      <c r="J38" s="202">
        <v>1</v>
      </c>
      <c r="K38" s="203"/>
    </row>
    <row r="39" spans="1:11" s="157" customFormat="1" ht="13">
      <c r="A39" s="163" t="s">
        <v>24</v>
      </c>
      <c r="B39" s="168" t="s">
        <v>17</v>
      </c>
      <c r="C39" s="166">
        <v>1005</v>
      </c>
      <c r="D39" s="199">
        <v>67</v>
      </c>
      <c r="E39" s="200">
        <v>2</v>
      </c>
      <c r="F39" s="200">
        <v>7</v>
      </c>
      <c r="G39" s="200">
        <v>58</v>
      </c>
      <c r="H39" s="200">
        <v>933</v>
      </c>
      <c r="I39" s="201">
        <v>3</v>
      </c>
      <c r="J39" s="202">
        <v>2</v>
      </c>
      <c r="K39" s="203"/>
    </row>
    <row r="40" spans="1:11" s="157" customFormat="1" ht="13">
      <c r="A40" s="163"/>
      <c r="B40" s="168" t="s">
        <v>18</v>
      </c>
      <c r="C40" s="166">
        <v>866</v>
      </c>
      <c r="D40" s="199">
        <v>45</v>
      </c>
      <c r="E40" s="200" t="s">
        <v>93</v>
      </c>
      <c r="F40" s="200">
        <v>1</v>
      </c>
      <c r="G40" s="200">
        <v>44</v>
      </c>
      <c r="H40" s="200">
        <v>817</v>
      </c>
      <c r="I40" s="201">
        <v>4</v>
      </c>
      <c r="J40" s="202" t="s">
        <v>93</v>
      </c>
      <c r="K40" s="203"/>
    </row>
    <row r="41" spans="1:11" s="157" customFormat="1" ht="13">
      <c r="A41" s="163" t="s">
        <v>25</v>
      </c>
      <c r="B41" s="168" t="s">
        <v>17</v>
      </c>
      <c r="C41" s="166">
        <v>660</v>
      </c>
      <c r="D41" s="199">
        <v>33</v>
      </c>
      <c r="E41" s="200" t="s">
        <v>93</v>
      </c>
      <c r="F41" s="200">
        <v>2</v>
      </c>
      <c r="G41" s="200">
        <v>31</v>
      </c>
      <c r="H41" s="200">
        <v>627</v>
      </c>
      <c r="I41" s="201" t="s">
        <v>93</v>
      </c>
      <c r="J41" s="202" t="s">
        <v>93</v>
      </c>
      <c r="K41" s="203"/>
    </row>
    <row r="42" spans="1:11" s="157" customFormat="1" thickBot="1">
      <c r="A42" s="170"/>
      <c r="B42" s="171" t="s">
        <v>18</v>
      </c>
      <c r="C42" s="172">
        <v>668</v>
      </c>
      <c r="D42" s="204">
        <v>32</v>
      </c>
      <c r="E42" s="205" t="s">
        <v>93</v>
      </c>
      <c r="F42" s="205">
        <v>2</v>
      </c>
      <c r="G42" s="205">
        <v>30</v>
      </c>
      <c r="H42" s="205">
        <v>634</v>
      </c>
      <c r="I42" s="206">
        <v>1</v>
      </c>
      <c r="J42" s="207">
        <v>1</v>
      </c>
      <c r="K42" s="203"/>
    </row>
    <row r="43" spans="1:11" s="157" customFormat="1" ht="13">
      <c r="A43" s="208" t="s">
        <v>26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9"/>
    </row>
    <row r="44" spans="1:11">
      <c r="A44" s="210"/>
      <c r="B44" s="210"/>
    </row>
  </sheetData>
  <mergeCells count="26">
    <mergeCell ref="A41:A42"/>
    <mergeCell ref="A44:B44"/>
    <mergeCell ref="A29:A30"/>
    <mergeCell ref="A31:A32"/>
    <mergeCell ref="A33:A34"/>
    <mergeCell ref="A35:A36"/>
    <mergeCell ref="A37:A38"/>
    <mergeCell ref="A39:A40"/>
    <mergeCell ref="C23:C24"/>
    <mergeCell ref="D23:G23"/>
    <mergeCell ref="J23:J24"/>
    <mergeCell ref="A25:B25"/>
    <mergeCell ref="A26:B26"/>
    <mergeCell ref="A27:A28"/>
    <mergeCell ref="A11:A12"/>
    <mergeCell ref="A13:A14"/>
    <mergeCell ref="A15:A16"/>
    <mergeCell ref="A17:A18"/>
    <mergeCell ref="A19:A20"/>
    <mergeCell ref="A23:B24"/>
    <mergeCell ref="A2:B2"/>
    <mergeCell ref="A3:B3"/>
    <mergeCell ref="A4:B4"/>
    <mergeCell ref="A5:A6"/>
    <mergeCell ref="A7:A8"/>
    <mergeCell ref="A9:A10"/>
  </mergeCells>
  <phoneticPr fontId="1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CBDDE-8787-4D42-B963-958E8681E04E}">
  <dimension ref="A1:R25"/>
  <sheetViews>
    <sheetView showGridLines="0" workbookViewId="0"/>
  </sheetViews>
  <sheetFormatPr baseColWidth="10" defaultColWidth="8.83203125" defaultRowHeight="14"/>
  <cols>
    <col min="1" max="1" width="6.6640625" style="3" customWidth="1"/>
    <col min="2" max="2" width="3.33203125" style="3" customWidth="1"/>
    <col min="3" max="3" width="6.33203125" style="3" customWidth="1"/>
    <col min="4" max="4" width="6" style="3" customWidth="1"/>
    <col min="5" max="5" width="5.1640625" style="3" customWidth="1"/>
    <col min="6" max="6" width="5" style="3" customWidth="1"/>
    <col min="7" max="7" width="5.6640625" style="3" customWidth="1"/>
    <col min="8" max="10" width="5" style="3" customWidth="1"/>
    <col min="11" max="11" width="4.83203125" style="3" customWidth="1"/>
    <col min="12" max="17" width="5" style="3" customWidth="1"/>
    <col min="18" max="16384" width="8.83203125" style="3"/>
  </cols>
  <sheetData>
    <row r="1" spans="1:17" s="1" customFormat="1" ht="18" thickBot="1">
      <c r="A1" s="211" t="s">
        <v>103</v>
      </c>
      <c r="B1" s="5"/>
      <c r="C1" s="5"/>
      <c r="D1" s="6"/>
      <c r="E1" s="6"/>
      <c r="F1" s="6"/>
      <c r="G1" s="6"/>
      <c r="H1" s="212"/>
      <c r="I1" s="212"/>
      <c r="J1" s="212"/>
      <c r="K1" s="212"/>
      <c r="Q1" s="213" t="s">
        <v>41</v>
      </c>
    </row>
    <row r="2" spans="1:17" s="2" customFormat="1" ht="18" customHeight="1">
      <c r="A2" s="214"/>
      <c r="B2" s="215"/>
      <c r="C2" s="216" t="s">
        <v>1</v>
      </c>
      <c r="D2" s="217" t="s">
        <v>94</v>
      </c>
      <c r="E2" s="218"/>
      <c r="F2" s="219"/>
      <c r="G2" s="217" t="s">
        <v>95</v>
      </c>
      <c r="H2" s="218"/>
      <c r="I2" s="219"/>
      <c r="J2" s="217" t="s">
        <v>96</v>
      </c>
      <c r="K2" s="219"/>
      <c r="L2" s="217" t="s">
        <v>97</v>
      </c>
      <c r="M2" s="218"/>
      <c r="N2" s="219"/>
      <c r="O2" s="217" t="s">
        <v>98</v>
      </c>
      <c r="P2" s="218"/>
      <c r="Q2" s="218"/>
    </row>
    <row r="3" spans="1:17" s="2" customFormat="1" ht="15" thickBot="1">
      <c r="A3" s="220"/>
      <c r="B3" s="221"/>
      <c r="C3" s="222"/>
      <c r="D3" s="223" t="s">
        <v>99</v>
      </c>
      <c r="E3" s="223" t="s">
        <v>100</v>
      </c>
      <c r="F3" s="223" t="s">
        <v>101</v>
      </c>
      <c r="G3" s="223" t="s">
        <v>99</v>
      </c>
      <c r="H3" s="223" t="s">
        <v>100</v>
      </c>
      <c r="I3" s="223" t="s">
        <v>101</v>
      </c>
      <c r="J3" s="223" t="s">
        <v>99</v>
      </c>
      <c r="K3" s="223" t="s">
        <v>100</v>
      </c>
      <c r="L3" s="223" t="s">
        <v>99</v>
      </c>
      <c r="M3" s="223" t="s">
        <v>100</v>
      </c>
      <c r="N3" s="223" t="s">
        <v>101</v>
      </c>
      <c r="O3" s="223" t="s">
        <v>99</v>
      </c>
      <c r="P3" s="223" t="s">
        <v>100</v>
      </c>
      <c r="Q3" s="224" t="s">
        <v>101</v>
      </c>
    </row>
    <row r="4" spans="1:17" s="162" customFormat="1" ht="13">
      <c r="A4" s="225" t="s">
        <v>14</v>
      </c>
      <c r="B4" s="226"/>
      <c r="C4" s="107">
        <f t="shared" ref="C4:Q4" si="0">C6+C7</f>
        <v>12971</v>
      </c>
      <c r="D4" s="227">
        <f t="shared" si="0"/>
        <v>7337</v>
      </c>
      <c r="E4" s="227">
        <f t="shared" si="0"/>
        <v>414</v>
      </c>
      <c r="F4" s="228">
        <f t="shared" si="0"/>
        <v>0</v>
      </c>
      <c r="G4" s="227">
        <f t="shared" si="0"/>
        <v>4998</v>
      </c>
      <c r="H4" s="227">
        <f t="shared" si="0"/>
        <v>20</v>
      </c>
      <c r="I4" s="227">
        <f t="shared" si="0"/>
        <v>0</v>
      </c>
      <c r="J4" s="227">
        <f t="shared" si="0"/>
        <v>53</v>
      </c>
      <c r="K4" s="227">
        <f t="shared" si="0"/>
        <v>134</v>
      </c>
      <c r="L4" s="227">
        <f t="shared" si="0"/>
        <v>5</v>
      </c>
      <c r="M4" s="227">
        <f t="shared" si="0"/>
        <v>4</v>
      </c>
      <c r="N4" s="227">
        <f t="shared" si="0"/>
        <v>3</v>
      </c>
      <c r="O4" s="227">
        <f t="shared" si="0"/>
        <v>1</v>
      </c>
      <c r="P4" s="227">
        <f t="shared" si="0"/>
        <v>0</v>
      </c>
      <c r="Q4" s="227">
        <f t="shared" si="0"/>
        <v>2</v>
      </c>
    </row>
    <row r="5" spans="1:17" s="233" customFormat="1" ht="13">
      <c r="A5" s="229" t="s">
        <v>15</v>
      </c>
      <c r="B5" s="230"/>
      <c r="C5" s="231">
        <f>SUM(D5:Q5)</f>
        <v>99.999999999999986</v>
      </c>
      <c r="D5" s="103">
        <f>D4/$C$4*100</f>
        <v>56.564644206306383</v>
      </c>
      <c r="E5" s="103">
        <f t="shared" ref="E5:Q5" si="1">E4/$C$4*100</f>
        <v>3.1917354097602346</v>
      </c>
      <c r="F5" s="232">
        <f t="shared" si="1"/>
        <v>0</v>
      </c>
      <c r="G5" s="103">
        <f t="shared" si="1"/>
        <v>38.532110091743121</v>
      </c>
      <c r="H5" s="103">
        <f t="shared" si="1"/>
        <v>0.15419011641353789</v>
      </c>
      <c r="I5" s="103">
        <f t="shared" si="1"/>
        <v>0</v>
      </c>
      <c r="J5" s="103">
        <f t="shared" si="1"/>
        <v>0.40860380849587535</v>
      </c>
      <c r="K5" s="103">
        <f t="shared" si="1"/>
        <v>1.0330737799707037</v>
      </c>
      <c r="L5" s="103">
        <f t="shared" si="1"/>
        <v>3.8547529103384472E-2</v>
      </c>
      <c r="M5" s="103">
        <f t="shared" si="1"/>
        <v>3.0838023282707579E-2</v>
      </c>
      <c r="N5" s="103">
        <f t="shared" si="1"/>
        <v>2.3128517462030686E-2</v>
      </c>
      <c r="O5" s="103">
        <f t="shared" si="1"/>
        <v>7.7095058206768947E-3</v>
      </c>
      <c r="P5" s="103">
        <f t="shared" si="1"/>
        <v>0</v>
      </c>
      <c r="Q5" s="103">
        <f t="shared" si="1"/>
        <v>1.5419011641353789E-2</v>
      </c>
    </row>
    <row r="6" spans="1:17" s="233" customFormat="1" ht="13">
      <c r="A6" s="229" t="s">
        <v>16</v>
      </c>
      <c r="B6" s="9" t="s">
        <v>17</v>
      </c>
      <c r="C6" s="108">
        <f t="shared" ref="C6:Q7" si="2">C8+C10+C12+C14+C16+C18+C20</f>
        <v>6743</v>
      </c>
      <c r="D6" s="108">
        <f t="shared" si="2"/>
        <v>3868</v>
      </c>
      <c r="E6" s="108">
        <f t="shared" si="2"/>
        <v>199</v>
      </c>
      <c r="F6" s="234">
        <f t="shared" si="2"/>
        <v>0</v>
      </c>
      <c r="G6" s="108">
        <f t="shared" si="2"/>
        <v>2557</v>
      </c>
      <c r="H6" s="108">
        <f t="shared" si="2"/>
        <v>9</v>
      </c>
      <c r="I6" s="108">
        <f t="shared" si="2"/>
        <v>0</v>
      </c>
      <c r="J6" s="108">
        <f t="shared" si="2"/>
        <v>28</v>
      </c>
      <c r="K6" s="108">
        <f t="shared" si="2"/>
        <v>75</v>
      </c>
      <c r="L6" s="108">
        <f t="shared" si="2"/>
        <v>3</v>
      </c>
      <c r="M6" s="108">
        <f t="shared" si="2"/>
        <v>2</v>
      </c>
      <c r="N6" s="108">
        <f t="shared" si="2"/>
        <v>0</v>
      </c>
      <c r="O6" s="108">
        <f t="shared" si="2"/>
        <v>1</v>
      </c>
      <c r="P6" s="108">
        <f t="shared" si="2"/>
        <v>0</v>
      </c>
      <c r="Q6" s="235">
        <f t="shared" si="2"/>
        <v>1</v>
      </c>
    </row>
    <row r="7" spans="1:17" s="233" customFormat="1" ht="13">
      <c r="A7" s="229"/>
      <c r="B7" s="9" t="s">
        <v>18</v>
      </c>
      <c r="C7" s="108">
        <f t="shared" si="2"/>
        <v>6228</v>
      </c>
      <c r="D7" s="108">
        <f t="shared" si="2"/>
        <v>3469</v>
      </c>
      <c r="E7" s="108">
        <f t="shared" si="2"/>
        <v>215</v>
      </c>
      <c r="F7" s="108">
        <f t="shared" si="2"/>
        <v>0</v>
      </c>
      <c r="G7" s="108">
        <f t="shared" si="2"/>
        <v>2441</v>
      </c>
      <c r="H7" s="108">
        <f t="shared" si="2"/>
        <v>11</v>
      </c>
      <c r="I7" s="108">
        <f t="shared" si="2"/>
        <v>0</v>
      </c>
      <c r="J7" s="108">
        <f t="shared" si="2"/>
        <v>25</v>
      </c>
      <c r="K7" s="108">
        <f t="shared" si="2"/>
        <v>59</v>
      </c>
      <c r="L7" s="108">
        <f t="shared" si="2"/>
        <v>2</v>
      </c>
      <c r="M7" s="108">
        <f t="shared" si="2"/>
        <v>2</v>
      </c>
      <c r="N7" s="108">
        <f t="shared" si="2"/>
        <v>3</v>
      </c>
      <c r="O7" s="108">
        <f t="shared" si="2"/>
        <v>0</v>
      </c>
      <c r="P7" s="108">
        <f t="shared" si="2"/>
        <v>0</v>
      </c>
      <c r="Q7" s="235">
        <f t="shared" si="2"/>
        <v>1</v>
      </c>
    </row>
    <row r="8" spans="1:17" s="233" customFormat="1" ht="13">
      <c r="A8" s="229" t="s">
        <v>19</v>
      </c>
      <c r="B8" s="9" t="s">
        <v>17</v>
      </c>
      <c r="C8" s="108">
        <f>SUM(D8:Q8)</f>
        <v>872</v>
      </c>
      <c r="D8" s="108">
        <v>643</v>
      </c>
      <c r="E8" s="108">
        <v>14</v>
      </c>
      <c r="F8" s="108">
        <v>0</v>
      </c>
      <c r="G8" s="108">
        <v>188</v>
      </c>
      <c r="H8" s="108">
        <v>1</v>
      </c>
      <c r="I8" s="108">
        <v>0</v>
      </c>
      <c r="J8" s="108">
        <v>9</v>
      </c>
      <c r="K8" s="108">
        <v>17</v>
      </c>
      <c r="L8" s="108">
        <v>0</v>
      </c>
      <c r="M8" s="108">
        <v>0</v>
      </c>
      <c r="N8" s="108">
        <v>0</v>
      </c>
      <c r="O8" s="108">
        <v>0</v>
      </c>
      <c r="P8" s="108">
        <v>0</v>
      </c>
      <c r="Q8" s="235">
        <v>0</v>
      </c>
    </row>
    <row r="9" spans="1:17" s="233" customFormat="1" ht="13">
      <c r="A9" s="229"/>
      <c r="B9" s="9" t="s">
        <v>18</v>
      </c>
      <c r="C9" s="108">
        <f t="shared" ref="C9:C21" si="3">SUM(D9:Q9)</f>
        <v>696</v>
      </c>
      <c r="D9" s="108">
        <v>519</v>
      </c>
      <c r="E9" s="108">
        <v>21</v>
      </c>
      <c r="F9" s="108">
        <v>0</v>
      </c>
      <c r="G9" s="108">
        <v>137</v>
      </c>
      <c r="H9" s="108">
        <v>0</v>
      </c>
      <c r="I9" s="108">
        <v>0</v>
      </c>
      <c r="J9" s="108">
        <v>7</v>
      </c>
      <c r="K9" s="108">
        <v>12</v>
      </c>
      <c r="L9" s="108">
        <v>0</v>
      </c>
      <c r="M9" s="108">
        <v>0</v>
      </c>
      <c r="N9" s="108">
        <v>0</v>
      </c>
      <c r="O9" s="108">
        <v>0</v>
      </c>
      <c r="P9" s="108">
        <v>0</v>
      </c>
      <c r="Q9" s="235">
        <v>0</v>
      </c>
    </row>
    <row r="10" spans="1:17" s="233" customFormat="1" ht="13">
      <c r="A10" s="229" t="s">
        <v>102</v>
      </c>
      <c r="B10" s="9" t="s">
        <v>17</v>
      </c>
      <c r="C10" s="108">
        <f t="shared" si="3"/>
        <v>839</v>
      </c>
      <c r="D10" s="108">
        <v>561</v>
      </c>
      <c r="E10" s="236">
        <v>45</v>
      </c>
      <c r="F10" s="236">
        <v>0</v>
      </c>
      <c r="G10" s="236">
        <v>220</v>
      </c>
      <c r="H10" s="236">
        <v>1</v>
      </c>
      <c r="I10" s="236">
        <v>0</v>
      </c>
      <c r="J10" s="236">
        <v>4</v>
      </c>
      <c r="K10" s="236">
        <v>7</v>
      </c>
      <c r="L10" s="236">
        <v>1</v>
      </c>
      <c r="M10" s="236">
        <v>0</v>
      </c>
      <c r="N10" s="236">
        <v>0</v>
      </c>
      <c r="O10" s="236">
        <v>0</v>
      </c>
      <c r="P10" s="236">
        <v>0</v>
      </c>
      <c r="Q10" s="237">
        <v>0</v>
      </c>
    </row>
    <row r="11" spans="1:17" s="233" customFormat="1" ht="13">
      <c r="A11" s="229"/>
      <c r="B11" s="9" t="s">
        <v>18</v>
      </c>
      <c r="C11" s="108">
        <f t="shared" si="3"/>
        <v>785</v>
      </c>
      <c r="D11" s="108">
        <v>493</v>
      </c>
      <c r="E11" s="236">
        <v>51</v>
      </c>
      <c r="F11" s="236">
        <v>0</v>
      </c>
      <c r="G11" s="236">
        <v>232</v>
      </c>
      <c r="H11" s="236">
        <v>3</v>
      </c>
      <c r="I11" s="236">
        <v>0</v>
      </c>
      <c r="J11" s="236">
        <v>1</v>
      </c>
      <c r="K11" s="236">
        <v>5</v>
      </c>
      <c r="L11" s="236">
        <v>0</v>
      </c>
      <c r="M11" s="236">
        <v>0</v>
      </c>
      <c r="N11" s="236">
        <v>0</v>
      </c>
      <c r="O11" s="236">
        <v>0</v>
      </c>
      <c r="P11" s="236">
        <v>0</v>
      </c>
      <c r="Q11" s="237">
        <v>0</v>
      </c>
    </row>
    <row r="12" spans="1:17" s="233" customFormat="1" ht="13">
      <c r="A12" s="229" t="s">
        <v>21</v>
      </c>
      <c r="B12" s="9" t="s">
        <v>17</v>
      </c>
      <c r="C12" s="108">
        <f t="shared" si="3"/>
        <v>1439</v>
      </c>
      <c r="D12" s="108">
        <v>829</v>
      </c>
      <c r="E12" s="236">
        <v>40</v>
      </c>
      <c r="F12" s="236">
        <v>0</v>
      </c>
      <c r="G12" s="236">
        <v>542</v>
      </c>
      <c r="H12" s="236">
        <v>1</v>
      </c>
      <c r="I12" s="236">
        <v>0</v>
      </c>
      <c r="J12" s="236">
        <v>0</v>
      </c>
      <c r="K12" s="236">
        <v>26</v>
      </c>
      <c r="L12" s="236">
        <v>1</v>
      </c>
      <c r="M12" s="236">
        <v>0</v>
      </c>
      <c r="N12" s="236">
        <v>0</v>
      </c>
      <c r="O12" s="236">
        <v>0</v>
      </c>
      <c r="P12" s="236">
        <v>0</v>
      </c>
      <c r="Q12" s="237">
        <v>0</v>
      </c>
    </row>
    <row r="13" spans="1:17" s="233" customFormat="1" ht="13">
      <c r="A13" s="229"/>
      <c r="B13" s="9" t="s">
        <v>18</v>
      </c>
      <c r="C13" s="108">
        <f t="shared" si="3"/>
        <v>1343</v>
      </c>
      <c r="D13" s="108">
        <v>781</v>
      </c>
      <c r="E13" s="236">
        <v>29</v>
      </c>
      <c r="F13" s="236">
        <v>0</v>
      </c>
      <c r="G13" s="236">
        <v>512</v>
      </c>
      <c r="H13" s="236">
        <v>1</v>
      </c>
      <c r="I13" s="236">
        <v>0</v>
      </c>
      <c r="J13" s="236">
        <v>2</v>
      </c>
      <c r="K13" s="236">
        <v>17</v>
      </c>
      <c r="L13" s="236">
        <v>0</v>
      </c>
      <c r="M13" s="236">
        <v>1</v>
      </c>
      <c r="N13" s="236">
        <v>0</v>
      </c>
      <c r="O13" s="236">
        <v>0</v>
      </c>
      <c r="P13" s="236">
        <v>0</v>
      </c>
      <c r="Q13" s="237">
        <v>0</v>
      </c>
    </row>
    <row r="14" spans="1:17" s="233" customFormat="1" ht="13">
      <c r="A14" s="229" t="s">
        <v>22</v>
      </c>
      <c r="B14" s="9" t="s">
        <v>17</v>
      </c>
      <c r="C14" s="108">
        <f t="shared" si="3"/>
        <v>1083</v>
      </c>
      <c r="D14" s="108">
        <v>680</v>
      </c>
      <c r="E14" s="236">
        <v>36</v>
      </c>
      <c r="F14" s="236">
        <v>0</v>
      </c>
      <c r="G14" s="236">
        <v>351</v>
      </c>
      <c r="H14" s="236">
        <v>2</v>
      </c>
      <c r="I14" s="236">
        <v>0</v>
      </c>
      <c r="J14" s="236">
        <v>2</v>
      </c>
      <c r="K14" s="236">
        <v>10</v>
      </c>
      <c r="L14" s="236">
        <v>0</v>
      </c>
      <c r="M14" s="236">
        <v>0</v>
      </c>
      <c r="N14" s="236">
        <v>0</v>
      </c>
      <c r="O14" s="236">
        <v>1</v>
      </c>
      <c r="P14" s="236">
        <v>0</v>
      </c>
      <c r="Q14" s="237">
        <v>1</v>
      </c>
    </row>
    <row r="15" spans="1:17" s="233" customFormat="1" ht="13">
      <c r="A15" s="229"/>
      <c r="B15" s="9" t="s">
        <v>18</v>
      </c>
      <c r="C15" s="108">
        <f t="shared" si="3"/>
        <v>987</v>
      </c>
      <c r="D15" s="108">
        <v>630</v>
      </c>
      <c r="E15" s="236">
        <v>51</v>
      </c>
      <c r="F15" s="236">
        <v>0</v>
      </c>
      <c r="G15" s="236">
        <v>291</v>
      </c>
      <c r="H15" s="236">
        <v>3</v>
      </c>
      <c r="I15" s="236">
        <v>0</v>
      </c>
      <c r="J15" s="236">
        <v>0</v>
      </c>
      <c r="K15" s="236">
        <v>10</v>
      </c>
      <c r="L15" s="236">
        <v>1</v>
      </c>
      <c r="M15" s="236">
        <v>0</v>
      </c>
      <c r="N15" s="236">
        <v>1</v>
      </c>
      <c r="O15" s="236">
        <v>0</v>
      </c>
      <c r="P15" s="236">
        <v>0</v>
      </c>
      <c r="Q15" s="237">
        <v>0</v>
      </c>
    </row>
    <row r="16" spans="1:17" s="233" customFormat="1" ht="13">
      <c r="A16" s="229" t="s">
        <v>23</v>
      </c>
      <c r="B16" s="9" t="s">
        <v>17</v>
      </c>
      <c r="C16" s="108">
        <f t="shared" si="3"/>
        <v>936</v>
      </c>
      <c r="D16" s="238">
        <v>451</v>
      </c>
      <c r="E16" s="239">
        <v>16</v>
      </c>
      <c r="F16" s="236">
        <v>0</v>
      </c>
      <c r="G16" s="239">
        <v>453</v>
      </c>
      <c r="H16" s="239">
        <v>1</v>
      </c>
      <c r="I16" s="236">
        <v>0</v>
      </c>
      <c r="J16" s="239">
        <v>12</v>
      </c>
      <c r="K16" s="239">
        <v>1</v>
      </c>
      <c r="L16" s="239">
        <v>1</v>
      </c>
      <c r="M16" s="239">
        <v>1</v>
      </c>
      <c r="N16" s="239">
        <v>0</v>
      </c>
      <c r="O16" s="239">
        <v>0</v>
      </c>
      <c r="P16" s="239">
        <v>0</v>
      </c>
      <c r="Q16" s="237">
        <v>0</v>
      </c>
    </row>
    <row r="17" spans="1:18" s="233" customFormat="1" ht="13">
      <c r="A17" s="229"/>
      <c r="B17" s="9" t="s">
        <v>18</v>
      </c>
      <c r="C17" s="108">
        <f t="shared" si="3"/>
        <v>882</v>
      </c>
      <c r="D17" s="238">
        <v>416</v>
      </c>
      <c r="E17" s="239">
        <v>12</v>
      </c>
      <c r="F17" s="236">
        <v>0</v>
      </c>
      <c r="G17" s="239">
        <v>435</v>
      </c>
      <c r="H17" s="239">
        <v>1</v>
      </c>
      <c r="I17" s="236">
        <v>0</v>
      </c>
      <c r="J17" s="239">
        <v>12</v>
      </c>
      <c r="K17" s="239">
        <v>4</v>
      </c>
      <c r="L17" s="239">
        <v>1</v>
      </c>
      <c r="M17" s="239">
        <v>0</v>
      </c>
      <c r="N17" s="239">
        <v>1</v>
      </c>
      <c r="O17" s="239">
        <v>0</v>
      </c>
      <c r="P17" s="239">
        <v>0</v>
      </c>
      <c r="Q17" s="237">
        <v>0</v>
      </c>
    </row>
    <row r="18" spans="1:18" s="233" customFormat="1" ht="13">
      <c r="A18" s="229" t="s">
        <v>24</v>
      </c>
      <c r="B18" s="9" t="s">
        <v>17</v>
      </c>
      <c r="C18" s="108">
        <f t="shared" si="3"/>
        <v>876</v>
      </c>
      <c r="D18" s="238">
        <v>406</v>
      </c>
      <c r="E18" s="239">
        <v>30</v>
      </c>
      <c r="F18" s="236">
        <v>0</v>
      </c>
      <c r="G18" s="239">
        <v>425</v>
      </c>
      <c r="H18" s="239">
        <v>3</v>
      </c>
      <c r="I18" s="236">
        <v>0</v>
      </c>
      <c r="J18" s="239">
        <v>1</v>
      </c>
      <c r="K18" s="239">
        <v>11</v>
      </c>
      <c r="L18" s="239">
        <v>0</v>
      </c>
      <c r="M18" s="239">
        <v>0</v>
      </c>
      <c r="N18" s="239">
        <v>0</v>
      </c>
      <c r="O18" s="239">
        <v>0</v>
      </c>
      <c r="P18" s="239">
        <v>0</v>
      </c>
      <c r="Q18" s="237">
        <v>0</v>
      </c>
    </row>
    <row r="19" spans="1:18" s="233" customFormat="1" ht="13">
      <c r="A19" s="229"/>
      <c r="B19" s="9" t="s">
        <v>18</v>
      </c>
      <c r="C19" s="108">
        <f t="shared" si="3"/>
        <v>947</v>
      </c>
      <c r="D19" s="108">
        <v>407</v>
      </c>
      <c r="E19" s="236">
        <v>37</v>
      </c>
      <c r="F19" s="236">
        <v>0</v>
      </c>
      <c r="G19" s="236">
        <v>485</v>
      </c>
      <c r="H19" s="236">
        <v>2</v>
      </c>
      <c r="I19" s="236">
        <v>0</v>
      </c>
      <c r="J19" s="236">
        <v>3</v>
      </c>
      <c r="K19" s="236">
        <v>10</v>
      </c>
      <c r="L19" s="236">
        <v>0</v>
      </c>
      <c r="M19" s="236">
        <v>1</v>
      </c>
      <c r="N19" s="236">
        <v>1</v>
      </c>
      <c r="O19" s="236">
        <v>0</v>
      </c>
      <c r="P19" s="236">
        <v>0</v>
      </c>
      <c r="Q19" s="237">
        <v>1</v>
      </c>
      <c r="R19" s="240"/>
    </row>
    <row r="20" spans="1:18" s="233" customFormat="1" ht="13">
      <c r="A20" s="229" t="s">
        <v>25</v>
      </c>
      <c r="B20" s="9" t="s">
        <v>17</v>
      </c>
      <c r="C20" s="108">
        <f t="shared" si="3"/>
        <v>698</v>
      </c>
      <c r="D20" s="108">
        <v>298</v>
      </c>
      <c r="E20" s="236">
        <v>18</v>
      </c>
      <c r="F20" s="236">
        <v>0</v>
      </c>
      <c r="G20" s="236">
        <v>378</v>
      </c>
      <c r="H20" s="236">
        <v>0</v>
      </c>
      <c r="I20" s="236">
        <v>0</v>
      </c>
      <c r="J20" s="236">
        <v>0</v>
      </c>
      <c r="K20" s="236">
        <v>3</v>
      </c>
      <c r="L20" s="236">
        <v>0</v>
      </c>
      <c r="M20" s="236">
        <v>1</v>
      </c>
      <c r="N20" s="236">
        <v>0</v>
      </c>
      <c r="O20" s="236">
        <v>0</v>
      </c>
      <c r="P20" s="236">
        <v>0</v>
      </c>
      <c r="Q20" s="237">
        <v>0</v>
      </c>
      <c r="R20" s="240"/>
    </row>
    <row r="21" spans="1:18" s="233" customFormat="1" thickBot="1">
      <c r="A21" s="241"/>
      <c r="B21" s="11" t="s">
        <v>18</v>
      </c>
      <c r="C21" s="242">
        <f t="shared" si="3"/>
        <v>588</v>
      </c>
      <c r="D21" s="242">
        <v>223</v>
      </c>
      <c r="E21" s="243">
        <v>14</v>
      </c>
      <c r="F21" s="243">
        <v>0</v>
      </c>
      <c r="G21" s="243">
        <v>349</v>
      </c>
      <c r="H21" s="243">
        <v>1</v>
      </c>
      <c r="I21" s="243">
        <v>0</v>
      </c>
      <c r="J21" s="243">
        <v>0</v>
      </c>
      <c r="K21" s="243">
        <v>1</v>
      </c>
      <c r="L21" s="243">
        <v>0</v>
      </c>
      <c r="M21" s="243">
        <v>0</v>
      </c>
      <c r="N21" s="243">
        <v>0</v>
      </c>
      <c r="O21" s="243">
        <v>0</v>
      </c>
      <c r="P21" s="243">
        <v>0</v>
      </c>
      <c r="Q21" s="244">
        <v>0</v>
      </c>
      <c r="R21" s="240"/>
    </row>
    <row r="22" spans="1:18" s="245" customFormat="1" ht="13">
      <c r="A22" s="245" t="s">
        <v>26</v>
      </c>
    </row>
    <row r="23" spans="1:18" s="2" customFormat="1">
      <c r="A23" s="246"/>
      <c r="B23" s="246"/>
    </row>
    <row r="25" spans="1:18">
      <c r="J25" s="247"/>
    </row>
  </sheetData>
  <mergeCells count="18">
    <mergeCell ref="A12:A13"/>
    <mergeCell ref="A14:A15"/>
    <mergeCell ref="A16:A17"/>
    <mergeCell ref="A18:A19"/>
    <mergeCell ref="A20:A21"/>
    <mergeCell ref="A23:B23"/>
    <mergeCell ref="O2:Q2"/>
    <mergeCell ref="A4:B4"/>
    <mergeCell ref="A5:B5"/>
    <mergeCell ref="A6:A7"/>
    <mergeCell ref="A8:A9"/>
    <mergeCell ref="A10:A11"/>
    <mergeCell ref="A2:B3"/>
    <mergeCell ref="C2:C3"/>
    <mergeCell ref="D2:F2"/>
    <mergeCell ref="G2:I2"/>
    <mergeCell ref="J2:K2"/>
    <mergeCell ref="L2:N2"/>
  </mergeCells>
  <phoneticPr fontId="1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 １４  体重、性別出生数</vt:lpstr>
      <vt:lpstr>表 １５  低体重児出生数、月別推移</vt:lpstr>
      <vt:lpstr>表 １６  母の年齢階級別出生順位</vt:lpstr>
      <vt:lpstr>表 １７  出生順位別出生数</vt:lpstr>
      <vt:lpstr>表 １８  母の年齢階級別出生数、出生率（女子人口千対）</vt:lpstr>
      <vt:lpstr>表 １９  妊娠期間別出生数</vt:lpstr>
      <vt:lpstr>表 ２０  施設及び立会者別出生数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今拓郎</cp:lastModifiedBy>
  <cp:lastPrinted>2021-03-13T08:51:22Z</cp:lastPrinted>
  <dcterms:created xsi:type="dcterms:W3CDTF">2002-08-09T06:04:00Z</dcterms:created>
  <dcterms:modified xsi:type="dcterms:W3CDTF">2021-03-26T02:03:07Z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